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05" windowWidth="14400" windowHeight="12435" activeTab="1"/>
  </bookViews>
  <sheets>
    <sheet name="прил 2 Титул" sheetId="1" r:id="rId1"/>
    <sheet name="3" sheetId="2" r:id="rId2"/>
    <sheet name="4" sheetId="3" r:id="rId3"/>
    <sheet name="5" sheetId="4" r:id="rId4"/>
    <sheet name="6" sheetId="5" r:id="rId5"/>
    <sheet name="7" sheetId="6" r:id="rId6"/>
    <sheet name="8" sheetId="7" r:id="rId7"/>
    <sheet name="9" sheetId="8" r:id="rId8"/>
  </sheets>
  <definedNames>
    <definedName name="Z_1F1EC9A1_559B_45BE_A366_DE40EA2885B6_.wvu.PrintArea" localSheetId="1" hidden="1">'3'!$A$1:$F$52</definedName>
    <definedName name="Z_1F1EC9A1_559B_45BE_A366_DE40EA2885B6_.wvu.PrintArea" localSheetId="2" hidden="1">'4'!$A$1:$E$67</definedName>
    <definedName name="Z_1F1EC9A1_559B_45BE_A366_DE40EA2885B6_.wvu.PrintArea" localSheetId="4" hidden="1">'6'!$A$1:$D$43</definedName>
    <definedName name="Z_1F1EC9A1_559B_45BE_A366_DE40EA2885B6_.wvu.PrintTitles" localSheetId="1" hidden="1">'3'!$17:$21</definedName>
    <definedName name="Z_1F1EC9A1_559B_45BE_A366_DE40EA2885B6_.wvu.PrintTitles" localSheetId="2" hidden="1">'4'!$13:$13</definedName>
    <definedName name="Z_1F1EC9A1_559B_45BE_A366_DE40EA2885B6_.wvu.Rows" localSheetId="1" hidden="1">'3'!#REF!,'3'!$5:$8</definedName>
    <definedName name="Z_1F1EC9A1_559B_45BE_A366_DE40EA2885B6_.wvu.Rows" localSheetId="2" hidden="1">'4'!$1:$2,'4'!$8:$8</definedName>
    <definedName name="Z_1F1EC9A1_559B_45BE_A366_DE40EA2885B6_.wvu.Rows" localSheetId="3" hidden="1">'5'!$1:$2,'5'!$8:$8</definedName>
    <definedName name="Z_1F1EC9A1_559B_45BE_A366_DE40EA2885B6_.wvu.Rows" localSheetId="4" hidden="1">'6'!$6:$6</definedName>
    <definedName name="Z_1F1EC9A1_559B_45BE_A366_DE40EA2885B6_.wvu.Rows" localSheetId="5" hidden="1">'7'!$6:$6</definedName>
    <definedName name="Z_1F1EC9A1_559B_45BE_A366_DE40EA2885B6_.wvu.Rows" localSheetId="6" hidden="1">'8'!$6:$6</definedName>
    <definedName name="Z_1F1EC9A1_559B_45BE_A366_DE40EA2885B6_.wvu.Rows" localSheetId="7" hidden="1">'9'!$6:$6</definedName>
    <definedName name="Z_590CC574_4B1C_4AB8_AB4D_7FAB395FC0A2_.wvu.PrintArea" localSheetId="1" hidden="1">'3'!$A$1:$F$52</definedName>
    <definedName name="Z_590CC574_4B1C_4AB8_AB4D_7FAB395FC0A2_.wvu.PrintArea" localSheetId="2" hidden="1">'4'!$A$1:$E$67</definedName>
    <definedName name="Z_590CC574_4B1C_4AB8_AB4D_7FAB395FC0A2_.wvu.PrintArea" localSheetId="4" hidden="1">'6'!$A$1:$D$43</definedName>
    <definedName name="Z_590CC574_4B1C_4AB8_AB4D_7FAB395FC0A2_.wvu.PrintTitles" localSheetId="1" hidden="1">'3'!$17:$21</definedName>
    <definedName name="Z_590CC574_4B1C_4AB8_AB4D_7FAB395FC0A2_.wvu.PrintTitles" localSheetId="2" hidden="1">'4'!$13:$13</definedName>
    <definedName name="Z_590CC574_4B1C_4AB8_AB4D_7FAB395FC0A2_.wvu.Rows" localSheetId="1" hidden="1">'3'!#REF!,'3'!$5:$8</definedName>
    <definedName name="Z_590CC574_4B1C_4AB8_AB4D_7FAB395FC0A2_.wvu.Rows" localSheetId="2" hidden="1">'4'!$1:$2,'4'!$8:$8</definedName>
    <definedName name="Z_590CC574_4B1C_4AB8_AB4D_7FAB395FC0A2_.wvu.Rows" localSheetId="3" hidden="1">'5'!$1:$2,'5'!$8:$8</definedName>
    <definedName name="Z_590CC574_4B1C_4AB8_AB4D_7FAB395FC0A2_.wvu.Rows" localSheetId="4" hidden="1">'6'!$6:$6</definedName>
    <definedName name="Z_590CC574_4B1C_4AB8_AB4D_7FAB395FC0A2_.wvu.Rows" localSheetId="5" hidden="1">'7'!$6:$6</definedName>
    <definedName name="Z_590CC574_4B1C_4AB8_AB4D_7FAB395FC0A2_.wvu.Rows" localSheetId="6" hidden="1">'8'!$6:$6</definedName>
    <definedName name="Z_590CC574_4B1C_4AB8_AB4D_7FAB395FC0A2_.wvu.Rows" localSheetId="7" hidden="1">'9'!$6:$6</definedName>
    <definedName name="_xlnm.Print_Titles" localSheetId="1">'3'!$30:$30</definedName>
    <definedName name="_xlnm.Print_Titles" localSheetId="2">'4'!$13:$13</definedName>
    <definedName name="_xlnm.Print_Area" localSheetId="1">'3'!$A$1:$F$52</definedName>
    <definedName name="_xlnm.Print_Area" localSheetId="2">'4'!$A$1:$E$67</definedName>
    <definedName name="_xlnm.Print_Area" localSheetId="4">'6'!$A$1:$D$43</definedName>
  </definedNames>
  <calcPr calcId="145621"/>
  <customWorkbookViews>
    <customWorkbookView name="Кириленко Елена Евгеньевна - Личное представление" guid="{1F1EC9A1-559B-45BE-A366-DE40EA2885B6}" mergeInterval="0" personalView="1" maximized="1" windowWidth="1916" windowHeight="795" activeSheetId="2"/>
    <customWorkbookView name="Пользователь Windows - Личное представление" guid="{590CC574-4B1C-4AB8-AB4D-7FAB395FC0A2}" mergeInterval="0" personalView="1" maximized="1" yWindow="-4" windowWidth="1676" windowHeight="829" activeSheetId="1"/>
  </customWorkbookViews>
</workbook>
</file>

<file path=xl/calcChain.xml><?xml version="1.0" encoding="utf-8"?>
<calcChain xmlns="http://schemas.openxmlformats.org/spreadsheetml/2006/main">
  <c r="C58" i="3" l="1"/>
  <c r="C53" i="3"/>
  <c r="C48" i="3"/>
  <c r="C23" i="3"/>
  <c r="C19" i="3"/>
  <c r="C14" i="3"/>
  <c r="C47" i="2"/>
  <c r="C46" i="2"/>
  <c r="C45" i="2"/>
  <c r="C44" i="2"/>
  <c r="F24" i="2"/>
  <c r="F25" i="2"/>
  <c r="F26" i="2"/>
  <c r="F23" i="2"/>
  <c r="E24" i="2"/>
  <c r="E25" i="2"/>
  <c r="E26" i="2"/>
  <c r="E23" i="2"/>
  <c r="D33" i="4" l="1"/>
  <c r="D16" i="4" s="1"/>
  <c r="D42" i="4" s="1"/>
  <c r="C33" i="4"/>
  <c r="D26" i="4"/>
  <c r="D22" i="4" s="1"/>
  <c r="C26" i="4"/>
  <c r="C22" i="4"/>
  <c r="C16" i="4" s="1"/>
  <c r="C42" i="4" s="1"/>
  <c r="F22" i="2"/>
  <c r="E22" i="2"/>
  <c r="D22" i="2"/>
  <c r="C22" i="2"/>
</calcChain>
</file>

<file path=xl/sharedStrings.xml><?xml version="1.0" encoding="utf-8"?>
<sst xmlns="http://schemas.openxmlformats.org/spreadsheetml/2006/main" count="370" uniqueCount="177">
  <si>
    <t xml:space="preserve">              (наименование сетевой организации)</t>
  </si>
  <si>
    <t>к стандартам раскрытия информации</t>
  </si>
  <si>
    <t>субъектами оптового и розничных</t>
  </si>
  <si>
    <t>рынков электрической энергии</t>
  </si>
  <si>
    <t>(форма)</t>
  </si>
  <si>
    <t>СТАНДАРТИЗИРОВАННЫЕ ТАРИФНЫЕ СТАВКИ</t>
  </si>
  <si>
    <t>для расчета платы за технологическое присоединение</t>
  </si>
  <si>
    <t>(наименование сетевой организации)</t>
  </si>
  <si>
    <t>Наименование стандартизированных тарифных ставок</t>
  </si>
  <si>
    <t>Единица измерения</t>
  </si>
  <si>
    <t>Стандартизированные тарифные ставки</t>
  </si>
  <si>
    <t>по постоянной схеме</t>
  </si>
  <si>
    <t>по временной схеме</t>
  </si>
  <si>
    <t>рублей/кВт</t>
  </si>
  <si>
    <t>рублей/км</t>
  </si>
  <si>
    <t>--------------------------------</t>
  </si>
  <si>
    <t>&lt;*&gt; Ставки платы ,  и  за технологическое присоединение к электрическим сетям дифференцируются по виду используемого материала, способу выполнения работ, категориям потребителей, уровням напряжения и (или) объему присоединяемой максимальной мощности.</t>
  </si>
  <si>
    <t>к территориальным распределительным сетям на уровне напряжения</t>
  </si>
  <si>
    <t>ниже 35 кВ и присоединяемой мощностью менее 8900 кВт</t>
  </si>
  <si>
    <t>С 1 Стандартизированная тарифная ставка на покрытие расходов на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по мероприятиям, указанным в пункте 16 методических указаний по определению размера платы за технологическое присоединение к электрическим сетям, утвержденных Федеральной службой по тарифам, за исключением подпунктов "б" и "в" пункта 16, в расчете на 1 кВт максимальной мощности</t>
  </si>
  <si>
    <t>С 1.1 Стандартизированная тарифная ставка на покрытие расходов на подготовку и выдачу сетевой организацией технических условий заявителю</t>
  </si>
  <si>
    <t>С 1.2 Стандартизированная тарифная ставка на покрытие расходов на проверку сетевой организацией выполнения заявителем технических условий</t>
  </si>
  <si>
    <t>С 1.3 Стандартизированная тарифная ставка на покрытие расходов на 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</t>
  </si>
  <si>
    <t>С 1.4 Стандартизированная тарифная ставка на покрытие расходов на осуществление сетевой организацией фактического присоединения объектов заявителя к электрическим сетям и включение коммутационного аппарата (фиксация коммутационного аппарата в положении "включено")</t>
  </si>
  <si>
    <t>РАСХОДЫ НА МЕРОПРИЯТИЯ,</t>
  </si>
  <si>
    <t>Наименование мероприятий</t>
  </si>
  <si>
    <t>Распределение необходимой валовой выручки &lt;*&gt; (рублей)</t>
  </si>
  <si>
    <t>Объем максимальной мощности (кВт)</t>
  </si>
  <si>
    <t>Ставки для расчета платы по каждому мероприятию (рублей/кВт) (без учета НДС)</t>
  </si>
  <si>
    <t>Подготовка и выдача сетевой организацией технических условий заявителю:</t>
  </si>
  <si>
    <t>Разработка сетевой организацией проектной документации по строительству "последней мили"</t>
  </si>
  <si>
    <t>Выполнение сетевой организацией мероприятий, связанных со строительством "последней мили":</t>
  </si>
  <si>
    <t>Проверка сетевой организацией выполнения заявителем технических условий:</t>
  </si>
  <si>
    <t>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заявителя:</t>
  </si>
  <si>
    <t>Фактические действия по присоединению и обеспечению работы энергопринимающих устройств потребителей электрической энергии, объектов по производству электрической энергии, а также объектов электросетевого хозяйства, принадлежащих сетевым организациям и иным лицам, к электрической сети:</t>
  </si>
  <si>
    <t>&lt;*&gt; Согласно приложению N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тарифам.</t>
  </si>
  <si>
    <t>№ п/п</t>
  </si>
  <si>
    <t>РАСЧЕТ</t>
  </si>
  <si>
    <t>(тыс. рублей)</t>
  </si>
  <si>
    <t>Показатели</t>
  </si>
  <si>
    <t>Расходы на выполнение мероприятий по технологическому присоединению - всего</t>
  </si>
  <si>
    <t>в том числе:</t>
  </si>
  <si>
    <t>вспомогательные материалы</t>
  </si>
  <si>
    <t>энергия на хозяйственные нужды</t>
  </si>
  <si>
    <t>оплата труда</t>
  </si>
  <si>
    <t>отчисления на страховые взносы</t>
  </si>
  <si>
    <t>прочие расходы - всего</t>
  </si>
  <si>
    <t>из них:</t>
  </si>
  <si>
    <t>работы и услуги производственного характера</t>
  </si>
  <si>
    <t>налоги и сборы, уменьшающие налогооблагаемую базу на прибыль организаций</t>
  </si>
  <si>
    <t>работы и услуги непроизводственного характера - всего</t>
  </si>
  <si>
    <t>услуги связи</t>
  </si>
  <si>
    <t>расходы на охрану и пожарную безопасность</t>
  </si>
  <si>
    <t>плата за аренду имущества</t>
  </si>
  <si>
    <t>другие прочие расходы, связанные с производством и реализацией</t>
  </si>
  <si>
    <t>внереализационные расходы - всего</t>
  </si>
  <si>
    <t>расходы на услуги банков</t>
  </si>
  <si>
    <t>процент за пользование кредитом</t>
  </si>
  <si>
    <t>прочие обоснованные расходы</t>
  </si>
  <si>
    <t>денежные выплаты социального характера (по коллективному договору)</t>
  </si>
  <si>
    <t>Расходы на строительство объектов электросетевого хозяйства от существующих объектов электросетевого хозяйства до присоединяемых энергопринимающих устройств и (или) объектов электроэнергетики</t>
  </si>
  <si>
    <t>Выпадающие доходы (экономия средств)</t>
  </si>
  <si>
    <t>Итого (размер необходимой валовой выручки)</t>
  </si>
  <si>
    <t>расходы на информационное обслуживание, консультационные и юридические услуги</t>
  </si>
  <si>
    <t>ФАКТИЧЕСКИЕ СРЕДНИЕ ДАННЫЕ</t>
  </si>
  <si>
    <t>о присоединенных объемах максимальной мощности</t>
  </si>
  <si>
    <t>Фактические расходы на строительство подстанций за 3 предыдущих года (тыс. рублей)</t>
  </si>
  <si>
    <t>Объем мощности, введенной в основные фонды за 3 предыдущих года (кВт)</t>
  </si>
  <si>
    <t>Строительство пунктов секционирования (распределенных пунктов)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</si>
  <si>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</si>
  <si>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</si>
  <si>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о длине линий электропередачи и об объемах максимальной</t>
  </si>
  <si>
    <t>по каждому мероприятию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</si>
  <si>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 (тыс. рублей)</t>
  </si>
  <si>
    <t>Длина воздушных и кабельных линий электропередачи на i-м уровне напряжения, фактически построенных за последние 3 года (км)</t>
  </si>
  <si>
    <t>Объем максимальной мощности, присоединенной путем строительства воздушных или кабельных линий за последние 3 года (кВт)</t>
  </si>
  <si>
    <t>Строительство кабельных линий электропередачи:</t>
  </si>
  <si>
    <t>0,4 кВ</t>
  </si>
  <si>
    <t>1 - 20 кВ</t>
  </si>
  <si>
    <t>35 кВ</t>
  </si>
  <si>
    <t>Строительство воздушных линий электропередачи:</t>
  </si>
  <si>
    <t>ИНФОРМАЦИЯ</t>
  </si>
  <si>
    <t>об осуществлении технологического присоединения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</si>
  <si>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</si>
  <si>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</si>
  <si>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</si>
  <si>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</si>
  <si>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</si>
  <si>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</si>
  <si>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</si>
  <si>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</si>
  <si>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</si>
  <si>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</si>
  <si>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</si>
  <si>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</si>
  <si>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</si>
  <si>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</si>
  <si>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</si>
  <si>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>&lt;*&gt; Заявители, оплачивающие технологическое присоединение своих энергопринимающих устройств в размере не более 550 рублей.</t>
  </si>
  <si>
    <t>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</si>
  <si>
    <t>о поданных заявках на технологическое присоединение</t>
  </si>
  <si>
    <t>Количество заявок (штук)</t>
  </si>
  <si>
    <t>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присоединения.".</t>
  </si>
  <si>
    <t>ПРОГНОЗНЫЕ СВЕДЕНИЯ</t>
  </si>
  <si>
    <t>о расходах за технологическое присоединение</t>
  </si>
  <si>
    <t>1. Полное наименование:</t>
  </si>
  <si>
    <t>2. Сокращенное наименование:</t>
  </si>
  <si>
    <t>3. Место нахождения:</t>
  </si>
  <si>
    <t>4. Адрес юридического лица:</t>
  </si>
  <si>
    <t>5. ИНН:</t>
  </si>
  <si>
    <t>6. КПП:</t>
  </si>
  <si>
    <t>7. Ф.И.О. руководителя:</t>
  </si>
  <si>
    <t>8. Адрес электронной почты:</t>
  </si>
  <si>
    <t>9. Контактный телефон:</t>
  </si>
  <si>
    <t>10. Факс:</t>
  </si>
  <si>
    <t>675000, Российская Федерация, Амурская область, г. Благовещенск, ул. Шевченко, 28</t>
  </si>
  <si>
    <t>2801108200</t>
  </si>
  <si>
    <t>272402001</t>
  </si>
  <si>
    <t xml:space="preserve">doc@khab.drsk.ru </t>
  </si>
  <si>
    <t xml:space="preserve">  АО "ДРСК" (филиал "Хабаровские электрические сети") </t>
  </si>
  <si>
    <t>Максимальная мощность:</t>
  </si>
  <si>
    <t>до 150 кВт включительно</t>
  </si>
  <si>
    <t>х</t>
  </si>
  <si>
    <t>мощность до 150 кВт включительно</t>
  </si>
  <si>
    <t>по форме Приложения N 3</t>
  </si>
  <si>
    <t>по форме Приложения N 4</t>
  </si>
  <si>
    <t>по форме Приложения N 5</t>
  </si>
  <si>
    <t>по форме Приложения N 6</t>
  </si>
  <si>
    <t>по форме Приложения N 7</t>
  </si>
  <si>
    <t>по форме Приложения N 8</t>
  </si>
  <si>
    <t>по форме Приложения N 9</t>
  </si>
  <si>
    <t>по постоянной схеме, по временной схеме</t>
  </si>
  <si>
    <t>Приложение 1</t>
  </si>
  <si>
    <t>к пояснительной записке</t>
  </si>
  <si>
    <t>Приложение 3</t>
  </si>
  <si>
    <t>Единица
измерения</t>
  </si>
  <si>
    <r>
      <t xml:space="preserve">С 2,i &lt;*&gt; Стандартизированная тарифная ставка на покрытие расходов сетевой организации на строительство </t>
    </r>
    <r>
      <rPr>
        <b/>
        <u/>
        <sz val="11"/>
        <color theme="1"/>
        <rFont val="Calibri"/>
        <family val="2"/>
        <charset val="204"/>
        <scheme val="minor"/>
      </rPr>
      <t>воздушных линий электропередачи</t>
    </r>
    <r>
      <rPr>
        <b/>
        <sz val="11"/>
        <color theme="1"/>
        <rFont val="Calibri"/>
        <family val="2"/>
        <charset val="204"/>
        <scheme val="minor"/>
      </rPr>
      <t xml:space="preserve"> на i-м уровне напряжения согласно приложению N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  </r>
  </si>
  <si>
    <r>
      <t xml:space="preserve">C 3,i &lt;*&gt; Стандартизированная тарифная ставка на покрытие расходов сетевой организации на строительство </t>
    </r>
    <r>
      <rPr>
        <b/>
        <u/>
        <sz val="11"/>
        <color theme="1"/>
        <rFont val="Calibri"/>
        <family val="2"/>
        <charset val="204"/>
        <scheme val="minor"/>
      </rPr>
      <t>кабельных линий электропередачи</t>
    </r>
    <r>
      <rPr>
        <b/>
        <sz val="11"/>
        <color theme="1"/>
        <rFont val="Calibri"/>
        <family val="2"/>
        <charset val="204"/>
        <scheme val="minor"/>
      </rPr>
      <t xml:space="preserve"> на i-м уровне напряжения согласно приложению N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  </r>
  </si>
  <si>
    <r>
      <t xml:space="preserve">C 4,i &lt;*&gt; Стандартизированная тарифная ставка на покрытие расходов сетевой организации на строительство </t>
    </r>
    <r>
      <rPr>
        <b/>
        <u/>
        <sz val="11"/>
        <color theme="1"/>
        <rFont val="Calibri"/>
        <family val="2"/>
        <charset val="204"/>
        <scheme val="minor"/>
      </rPr>
      <t>подстанций</t>
    </r>
    <r>
      <rPr>
        <b/>
        <sz val="11"/>
        <color theme="1"/>
        <rFont val="Calibri"/>
        <family val="2"/>
        <charset val="204"/>
        <scheme val="minor"/>
      </rPr>
      <t xml:space="preserve"> согласно приложению N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на i-м уровне напряжения</t>
    </r>
  </si>
  <si>
    <t>Акционерное общество "Дальневосточная распределительная сетевая компания"
Joint Stock Company "Far-Eastern Grids Company"</t>
  </si>
  <si>
    <t xml:space="preserve"> АО "ДРСК"  JSC "FEGC" </t>
  </si>
  <si>
    <t>680009, Российская Федерация, Хабаровский край, г.Хабаровск, ул. Промышленная, 13</t>
  </si>
  <si>
    <r>
      <rPr>
        <u/>
        <sz val="13"/>
        <color theme="1"/>
        <rFont val="Times New Roman"/>
        <family val="1"/>
        <charset val="204"/>
      </rPr>
      <t xml:space="preserve">  АО "ДРСК" (филиал</t>
    </r>
    <r>
      <rPr>
        <b/>
        <u/>
        <sz val="13"/>
        <color theme="1"/>
        <rFont val="Times New Roman"/>
        <family val="1"/>
        <charset val="204"/>
      </rPr>
      <t xml:space="preserve"> "Хабаровские электрические сети"</t>
    </r>
    <r>
      <rPr>
        <u/>
        <sz val="13"/>
        <color theme="1"/>
        <rFont val="Times New Roman"/>
        <family val="1"/>
        <charset val="204"/>
      </rPr>
      <t xml:space="preserve">)  </t>
    </r>
    <r>
      <rPr>
        <sz val="13"/>
        <color theme="1"/>
        <rFont val="Times New Roman"/>
        <family val="1"/>
        <charset val="204"/>
      </rPr>
      <t xml:space="preserve"> на </t>
    </r>
    <r>
      <rPr>
        <u/>
        <sz val="13"/>
        <color theme="1"/>
        <rFont val="Times New Roman"/>
        <family val="1"/>
        <charset val="204"/>
      </rPr>
      <t xml:space="preserve"> 2018 </t>
    </r>
    <r>
      <rPr>
        <sz val="13"/>
        <color theme="1"/>
        <rFont val="Times New Roman"/>
        <family val="1"/>
        <charset val="204"/>
      </rPr>
      <t xml:space="preserve"> год</t>
    </r>
  </si>
  <si>
    <t>Бакай Александр Васильевич</t>
  </si>
  <si>
    <r>
      <t xml:space="preserve">на </t>
    </r>
    <r>
      <rPr>
        <u/>
        <sz val="11"/>
        <color theme="1"/>
        <rFont val="Calibri"/>
        <family val="2"/>
        <charset val="204"/>
        <scheme val="minor"/>
      </rPr>
      <t xml:space="preserve"> 2018 </t>
    </r>
    <r>
      <rPr>
        <sz val="11"/>
        <color theme="1"/>
        <rFont val="Calibri"/>
        <family val="2"/>
        <charset val="204"/>
        <scheme val="minor"/>
      </rPr>
      <t xml:space="preserve"> год</t>
    </r>
  </si>
  <si>
    <t>осуществляемые при технологическом присоединении на 2018 год</t>
  </si>
  <si>
    <t>необходимой валовой выручки сетевой организации на технологическое присоединение по филиалу АО "ДРСК" - "Хабаровские электрические сети" на 2018 год</t>
  </si>
  <si>
    <t>за 3 предыдущих года по каждому мероприятию (2014-2016 гг.)</t>
  </si>
  <si>
    <t>мощности построенных объектов за 3 предыдущих года (2014-2016 гг.)</t>
  </si>
  <si>
    <t>по договорам, заключенным за текущий 2017 год</t>
  </si>
  <si>
    <t>за текущий 2017 год</t>
  </si>
  <si>
    <t>Напряжение до 35 кВ</t>
  </si>
  <si>
    <t>свыше 150 кВт</t>
  </si>
  <si>
    <t>(4212) 59-91-59</t>
  </si>
  <si>
    <t>(4212) 27-16-77</t>
  </si>
  <si>
    <t>ВЛ 0,4 кВ 
(железобетонные опоры, провод СИП-2А 3х50 + 1х70 мм2, одноцепная линия)</t>
  </si>
  <si>
    <t>ВЛ 0,4 кВ 
(железобетонные опоры, провод СИП-2А 3х95 + 1х70 мм2, одноцепная линия)</t>
  </si>
  <si>
    <t>ВЛ 6 (10) кВ 
(железобетонные опоры, провод СИП-3 1х70 мм2, одноцепная линия)</t>
  </si>
  <si>
    <t>ВЛ 35 кВ в одноцепном исполнении (стальные опоры, провод АС-150)</t>
  </si>
  <si>
    <t>ВЛ 110 кВ в одноцепном исполнении   (стальные опоры, провод АС-150)</t>
  </si>
  <si>
    <t xml:space="preserve">КЛ 0,4 кВ
(провод ААБлУ 4х120 (150) мм2 с покрытием кирпичом) </t>
  </si>
  <si>
    <t>КЛ 6 (10) кВ 
(кабель ААБЛл 3х50 мм2, 1 кабель в одной траншее)</t>
  </si>
  <si>
    <t>КЛ 6 (10) кВ 
(кабель ААБл 3х240 мм2, 1 кабель в одной траншее)</t>
  </si>
  <si>
    <t>КТП киоскового типа 1х250 кВА</t>
  </si>
  <si>
    <t>КТП киоскового типа 1х400 кВА</t>
  </si>
  <si>
    <t>ПС 35/10 (6) кВ (1х6,3 МВА)</t>
  </si>
  <si>
    <t>ПС 110/10 (6) кВ (1х16МВА)</t>
  </si>
  <si>
    <t>Уровень напряжения до 35 кВ</t>
  </si>
  <si>
    <t>мощность свыше 150 кВт</t>
  </si>
  <si>
    <t>Строительство воздушных линий</t>
  </si>
  <si>
    <t>Строительство кабельных линий</t>
  </si>
  <si>
    <t>Строительство комплектных трансформаторных подстанций с уровнем напряжения ниже 35 кВ</t>
  </si>
  <si>
    <t>Строительство центров питания, подстанций уровнем напряжения 35 кВ и выше (ПС)</t>
  </si>
  <si>
    <t>Ожидаемые данные 
за текущий период
(2017 год)</t>
  </si>
  <si>
    <t>Плановые показатели 
на следующий период
(2018 год)</t>
  </si>
  <si>
    <t xml:space="preserve">КЛ 0,4 кВ
(провод ААБлУ 4х120 мм2 с покрытием кирпичом) </t>
  </si>
  <si>
    <t xml:space="preserve">КЛ 0,4 кВ
(провод ААБлУ 4х150 мм2 с покрытием кирпичом)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</si>
</sst>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sz val="11"/>
      <name val="Times New Roman"/>
      <family val="1"/>
    </font>
    <font>
      <i/>
      <sz val="11"/>
      <name val="Times New Roman"/>
      <family val="1"/>
    </font>
    <font>
      <i/>
      <sz val="11"/>
      <color theme="1"/>
      <name val="Calibri"/>
      <family val="2"/>
      <charset val="204"/>
      <scheme val="minor"/>
    </font>
    <font>
      <b/>
      <u/>
      <sz val="13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1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/>
    <xf numFmtId="0" fontId="0" fillId="0" borderId="1" xfId="0" applyBorder="1" applyAlignment="1">
      <alignment horizontal="left" wrapText="1" indent="2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wrapText="1" indent="1"/>
    </xf>
    <xf numFmtId="0" fontId="0" fillId="0" borderId="1" xfId="0" applyBorder="1" applyAlignment="1">
      <alignment horizontal="left" wrapText="1" indent="3"/>
    </xf>
    <xf numFmtId="0" fontId="0" fillId="0" borderId="1" xfId="0" applyBorder="1" applyAlignment="1">
      <alignment horizontal="left" wrapText="1" indent="4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inden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6" xfId="0" applyFont="1" applyBorder="1"/>
    <xf numFmtId="0" fontId="4" fillId="0" borderId="5" xfId="0" applyFont="1" applyBorder="1"/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1" fillId="0" borderId="9" xfId="0" applyNumberFormat="1" applyFont="1" applyBorder="1" applyAlignment="1">
      <alignment horizontal="right" vertical="center"/>
    </xf>
    <xf numFmtId="4" fontId="0" fillId="0" borderId="9" xfId="0" applyNumberFormat="1" applyBorder="1" applyAlignment="1">
      <alignment horizontal="right" vertical="center"/>
    </xf>
    <xf numFmtId="0" fontId="1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Font="1" applyBorder="1" applyAlignment="1">
      <alignment wrapText="1"/>
    </xf>
    <xf numFmtId="0" fontId="1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164" fontId="0" fillId="0" borderId="1" xfId="0" applyNumberFormat="1" applyBorder="1"/>
    <xf numFmtId="3" fontId="0" fillId="0" borderId="1" xfId="0" applyNumberFormat="1" applyBorder="1"/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/>
    <xf numFmtId="164" fontId="0" fillId="2" borderId="1" xfId="0" applyNumberFormat="1" applyFill="1" applyBorder="1"/>
    <xf numFmtId="0" fontId="0" fillId="2" borderId="1" xfId="0" applyFill="1" applyBorder="1" applyAlignment="1">
      <alignment horizontal="left" wrapText="1" indent="1"/>
    </xf>
    <xf numFmtId="0" fontId="0" fillId="2" borderId="1" xfId="0" applyFill="1" applyBorder="1" applyAlignment="1">
      <alignment horizontal="left" wrapText="1" indent="3"/>
    </xf>
    <xf numFmtId="0" fontId="1" fillId="2" borderId="1" xfId="0" applyFont="1" applyFill="1" applyBorder="1" applyAlignment="1">
      <alignment wrapText="1"/>
    </xf>
    <xf numFmtId="164" fontId="1" fillId="2" borderId="1" xfId="0" applyNumberFormat="1" applyFont="1" applyFill="1" applyBorder="1"/>
    <xf numFmtId="49" fontId="4" fillId="0" borderId="0" xfId="0" applyNumberFormat="1" applyFont="1" applyBorder="1" applyAlignment="1">
      <alignment horizontal="left"/>
    </xf>
    <xf numFmtId="0" fontId="4" fillId="0" borderId="0" xfId="0" applyFont="1" applyBorder="1"/>
    <xf numFmtId="49" fontId="4" fillId="0" borderId="6" xfId="0" applyNumberFormat="1" applyFont="1" applyBorder="1" applyAlignment="1">
      <alignment horizontal="left"/>
    </xf>
    <xf numFmtId="0" fontId="3" fillId="0" borderId="6" xfId="1" applyBorder="1"/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wrapText="1"/>
    </xf>
    <xf numFmtId="0" fontId="0" fillId="0" borderId="19" xfId="0" applyBorder="1" applyAlignment="1">
      <alignment vertical="center"/>
    </xf>
    <xf numFmtId="4" fontId="0" fillId="0" borderId="12" xfId="0" applyNumberFormat="1" applyBorder="1" applyAlignment="1">
      <alignment horizontal="right" vertical="center"/>
    </xf>
    <xf numFmtId="4" fontId="0" fillId="0" borderId="13" xfId="0" applyNumberForma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vertical="center"/>
    </xf>
    <xf numFmtId="0" fontId="0" fillId="0" borderId="15" xfId="0" applyFont="1" applyBorder="1" applyAlignment="1">
      <alignment wrapText="1"/>
    </xf>
    <xf numFmtId="0" fontId="0" fillId="0" borderId="19" xfId="0" applyFont="1" applyBorder="1" applyAlignment="1">
      <alignment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right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right" vertical="center"/>
    </xf>
    <xf numFmtId="4" fontId="11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wrapText="1"/>
    </xf>
    <xf numFmtId="3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1" fillId="0" borderId="22" xfId="0" applyFont="1" applyBorder="1" applyAlignment="1">
      <alignment wrapText="1"/>
    </xf>
    <xf numFmtId="0" fontId="1" fillId="0" borderId="18" xfId="0" applyFont="1" applyBorder="1" applyAlignment="1">
      <alignment vertical="center"/>
    </xf>
    <xf numFmtId="0" fontId="0" fillId="0" borderId="21" xfId="0" applyFill="1" applyBorder="1" applyAlignment="1">
      <alignment horizontal="center" vertical="center" wrapText="1"/>
    </xf>
    <xf numFmtId="4" fontId="0" fillId="0" borderId="21" xfId="0" applyNumberForma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4" fontId="0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4" fontId="0" fillId="0" borderId="19" xfId="0" applyNumberFormat="1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4" fontId="12" fillId="0" borderId="1" xfId="0" applyNumberFormat="1" applyFont="1" applyFill="1" applyBorder="1" applyAlignment="1">
      <alignment vertical="center"/>
    </xf>
    <xf numFmtId="0" fontId="0" fillId="0" borderId="0" xfId="0" applyFill="1"/>
    <xf numFmtId="0" fontId="0" fillId="0" borderId="20" xfId="0" applyFill="1" applyBorder="1" applyAlignment="1">
      <alignment horizontal="left" vertical="center" wrapText="1"/>
    </xf>
    <xf numFmtId="4" fontId="11" fillId="0" borderId="6" xfId="0" applyNumberFormat="1" applyFont="1" applyFill="1" applyBorder="1" applyAlignment="1">
      <alignment vertical="center"/>
    </xf>
    <xf numFmtId="4" fontId="11" fillId="0" borderId="7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Alignment="1">
      <alignment vertical="top"/>
    </xf>
    <xf numFmtId="0" fontId="8" fillId="0" borderId="0" xfId="0" applyFont="1" applyFill="1"/>
    <xf numFmtId="0" fontId="8" fillId="0" borderId="0" xfId="0" applyFont="1" applyFill="1" applyAlignment="1">
      <alignment vertical="top"/>
    </xf>
    <xf numFmtId="0" fontId="1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ont="1" applyFill="1"/>
    <xf numFmtId="4" fontId="13" fillId="0" borderId="1" xfId="0" applyNumberFormat="1" applyFont="1" applyFill="1" applyBorder="1" applyAlignment="1">
      <alignment vertical="center"/>
    </xf>
    <xf numFmtId="4" fontId="13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right" vertical="center"/>
    </xf>
    <xf numFmtId="4" fontId="12" fillId="0" borderId="6" xfId="0" applyNumberFormat="1" applyFont="1" applyFill="1" applyBorder="1" applyAlignment="1">
      <alignment vertical="center"/>
    </xf>
    <xf numFmtId="4" fontId="11" fillId="0" borderId="6" xfId="0" applyNumberFormat="1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wrapText="1" indent="2"/>
    </xf>
    <xf numFmtId="0" fontId="1" fillId="2" borderId="1" xfId="0" applyFont="1" applyFill="1" applyBorder="1" applyAlignment="1">
      <alignment horizontal="center" vertical="center"/>
    </xf>
    <xf numFmtId="3" fontId="0" fillId="0" borderId="1" xfId="0" applyNumberFormat="1" applyFill="1" applyBorder="1"/>
    <xf numFmtId="164" fontId="0" fillId="0" borderId="1" xfId="0" applyNumberFormat="1" applyFill="1" applyBorder="1"/>
    <xf numFmtId="0" fontId="4" fillId="0" borderId="5" xfId="0" applyFont="1" applyBorder="1" applyAlignment="1">
      <alignment horizontal="justify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0" fillId="0" borderId="0" xfId="0" applyAlignment="1"/>
    <xf numFmtId="0" fontId="0" fillId="0" borderId="0" xfId="0" applyAlignment="1">
      <alignment horizontal="center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1" xfId="0" applyBorder="1" applyAlignment="1">
      <alignment horizontal="center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4" fontId="1" fillId="0" borderId="25" xfId="0" applyNumberFormat="1" applyFont="1" applyBorder="1" applyAlignment="1">
      <alignment horizontal="right" vertical="center"/>
    </xf>
    <xf numFmtId="4" fontId="0" fillId="0" borderId="25" xfId="0" applyNumberFormat="1" applyBorder="1" applyAlignment="1">
      <alignment horizontal="right" vertical="center"/>
    </xf>
    <xf numFmtId="4" fontId="0" fillId="0" borderId="26" xfId="0" applyNumberFormat="1" applyBorder="1" applyAlignment="1">
      <alignment horizontal="right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c@khab.drsk.ru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6"/>
  <sheetViews>
    <sheetView view="pageBreakPreview" zoomScaleNormal="100" zoomScaleSheetLayoutView="100" workbookViewId="0">
      <selection activeCell="D17" sqref="D17"/>
    </sheetView>
  </sheetViews>
  <sheetFormatPr defaultColWidth="9.140625" defaultRowHeight="16.5" x14ac:dyDescent="0.25"/>
  <cols>
    <col min="1" max="2" width="11.42578125" style="12" customWidth="1"/>
    <col min="3" max="3" width="15.28515625" style="12" customWidth="1"/>
    <col min="4" max="7" width="9.140625" style="12"/>
    <col min="8" max="8" width="10.7109375" style="12" customWidth="1"/>
    <col min="9" max="16384" width="9.140625" style="12"/>
  </cols>
  <sheetData>
    <row r="2" spans="1:8" x14ac:dyDescent="0.25">
      <c r="A2" s="105" t="s">
        <v>103</v>
      </c>
      <c r="B2" s="105"/>
      <c r="C2" s="105"/>
      <c r="D2" s="105"/>
      <c r="E2" s="105"/>
      <c r="F2" s="105"/>
      <c r="G2" s="105"/>
      <c r="H2" s="105"/>
    </row>
    <row r="3" spans="1:8" x14ac:dyDescent="0.25">
      <c r="A3" s="105" t="s">
        <v>104</v>
      </c>
      <c r="B3" s="105"/>
      <c r="C3" s="105"/>
      <c r="D3" s="105"/>
      <c r="E3" s="105"/>
      <c r="F3" s="105"/>
      <c r="G3" s="105"/>
      <c r="H3" s="105"/>
    </row>
    <row r="4" spans="1:8" x14ac:dyDescent="0.25">
      <c r="A4" s="105" t="s">
        <v>142</v>
      </c>
      <c r="B4" s="105"/>
      <c r="C4" s="105"/>
      <c r="D4" s="105"/>
      <c r="E4" s="105"/>
      <c r="F4" s="105"/>
      <c r="G4" s="105"/>
      <c r="H4" s="105"/>
    </row>
    <row r="5" spans="1:8" x14ac:dyDescent="0.25">
      <c r="A5" s="105" t="s">
        <v>0</v>
      </c>
      <c r="B5" s="105"/>
      <c r="C5" s="105"/>
      <c r="D5" s="105"/>
      <c r="E5" s="105"/>
      <c r="F5" s="105"/>
    </row>
    <row r="7" spans="1:8" ht="64.5" customHeight="1" x14ac:dyDescent="0.25">
      <c r="A7" s="13" t="s">
        <v>105</v>
      </c>
      <c r="D7" s="104" t="s">
        <v>139</v>
      </c>
      <c r="E7" s="104"/>
      <c r="F7" s="104"/>
      <c r="G7" s="104"/>
      <c r="H7" s="104"/>
    </row>
    <row r="8" spans="1:8" ht="23.45" customHeight="1" x14ac:dyDescent="0.25">
      <c r="A8" s="13" t="s">
        <v>106</v>
      </c>
      <c r="D8" s="14" t="s">
        <v>140</v>
      </c>
      <c r="E8" s="14"/>
      <c r="F8" s="14"/>
      <c r="G8" s="14"/>
      <c r="H8" s="14"/>
    </row>
    <row r="9" spans="1:8" ht="48.75" customHeight="1" x14ac:dyDescent="0.25">
      <c r="A9" s="106" t="s">
        <v>107</v>
      </c>
      <c r="B9" s="106"/>
      <c r="C9" s="106"/>
      <c r="D9" s="104" t="s">
        <v>141</v>
      </c>
      <c r="E9" s="104"/>
      <c r="F9" s="104"/>
      <c r="G9" s="104"/>
      <c r="H9" s="104"/>
    </row>
    <row r="10" spans="1:8" ht="33" customHeight="1" x14ac:dyDescent="0.25">
      <c r="A10" s="13" t="s">
        <v>108</v>
      </c>
      <c r="D10" s="104" t="s">
        <v>115</v>
      </c>
      <c r="E10" s="104"/>
      <c r="F10" s="104"/>
      <c r="G10" s="104"/>
      <c r="H10" s="104"/>
    </row>
    <row r="11" spans="1:8" x14ac:dyDescent="0.25">
      <c r="A11" s="12" t="s">
        <v>109</v>
      </c>
      <c r="B11" s="42"/>
      <c r="C11" s="43"/>
      <c r="D11" s="44" t="s">
        <v>116</v>
      </c>
      <c r="E11" s="15"/>
      <c r="F11" s="15"/>
      <c r="G11" s="15"/>
      <c r="H11" s="15"/>
    </row>
    <row r="12" spans="1:8" x14ac:dyDescent="0.25">
      <c r="A12" s="12" t="s">
        <v>110</v>
      </c>
      <c r="B12" s="42"/>
      <c r="C12" s="43"/>
      <c r="D12" s="42" t="s">
        <v>117</v>
      </c>
      <c r="E12" s="14"/>
      <c r="F12" s="14"/>
      <c r="G12" s="14"/>
      <c r="H12" s="14"/>
    </row>
    <row r="13" spans="1:8" x14ac:dyDescent="0.25">
      <c r="A13" s="12" t="s">
        <v>111</v>
      </c>
      <c r="D13" s="14" t="s">
        <v>143</v>
      </c>
      <c r="E13" s="14"/>
      <c r="F13" s="14"/>
      <c r="G13" s="14"/>
      <c r="H13" s="14"/>
    </row>
    <row r="14" spans="1:8" x14ac:dyDescent="0.25">
      <c r="A14" s="12" t="s">
        <v>112</v>
      </c>
      <c r="D14" s="45" t="s">
        <v>118</v>
      </c>
      <c r="E14" s="14"/>
      <c r="F14" s="14"/>
      <c r="G14" s="14"/>
      <c r="H14" s="14"/>
    </row>
    <row r="15" spans="1:8" ht="23.45" customHeight="1" x14ac:dyDescent="0.25">
      <c r="A15" s="12" t="s">
        <v>113</v>
      </c>
      <c r="D15" s="14" t="s">
        <v>153</v>
      </c>
      <c r="E15" s="14"/>
      <c r="F15" s="14"/>
      <c r="G15" s="14"/>
      <c r="H15" s="14"/>
    </row>
    <row r="16" spans="1:8" ht="26.45" customHeight="1" x14ac:dyDescent="0.25">
      <c r="A16" s="12" t="s">
        <v>114</v>
      </c>
      <c r="B16" s="43"/>
      <c r="C16" s="43"/>
      <c r="D16" s="15" t="s">
        <v>154</v>
      </c>
      <c r="E16" s="15"/>
      <c r="F16" s="15"/>
      <c r="G16" s="15"/>
      <c r="H16" s="15"/>
    </row>
  </sheetData>
  <customSheetViews>
    <customSheetView guid="{1F1EC9A1-559B-45BE-A366-DE40EA2885B6}" showPageBreaks="1" fitToPage="1" view="pageBreakPreview">
      <selection activeCell="N7" sqref="N7"/>
      <pageMargins left="0.98425196850393704" right="0.11811023622047245" top="0.78740157480314965" bottom="0.78740157480314965" header="0" footer="0"/>
      <pageSetup paperSize="9" orientation="portrait" r:id="rId1"/>
    </customSheetView>
    <customSheetView guid="{590CC574-4B1C-4AB8-AB4D-7FAB395FC0A2}" showPageBreaks="1" fitToPage="1" view="pageBreakPreview">
      <selection activeCell="L5" sqref="L5"/>
      <pageMargins left="0.98425196850393704" right="0.11811023622047245" top="0.78740157480314965" bottom="0.78740157480314965" header="0" footer="0"/>
      <pageSetup paperSize="9" orientation="portrait" r:id="rId2"/>
    </customSheetView>
  </customSheetViews>
  <mergeCells count="8">
    <mergeCell ref="D10:H10"/>
    <mergeCell ref="A2:H2"/>
    <mergeCell ref="A3:H3"/>
    <mergeCell ref="A4:H4"/>
    <mergeCell ref="A5:F5"/>
    <mergeCell ref="D7:H7"/>
    <mergeCell ref="D9:H9"/>
    <mergeCell ref="A9:C9"/>
  </mergeCells>
  <hyperlinks>
    <hyperlink ref="D14" r:id="rId3"/>
  </hyperlinks>
  <pageMargins left="0.98425196850393704" right="0.11811023622047245" top="0.78740157480314965" bottom="0.78740157480314965" header="0" footer="0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abSelected="1" view="pageBreakPreview" topLeftCell="A10" zoomScale="93" zoomScaleNormal="100" zoomScaleSheetLayoutView="93" workbookViewId="0">
      <selection activeCell="C17" sqref="C17:F27"/>
    </sheetView>
  </sheetViews>
  <sheetFormatPr defaultRowHeight="15" outlineLevelRow="1" x14ac:dyDescent="0.25"/>
  <cols>
    <col min="1" max="1" width="83.85546875" customWidth="1"/>
    <col min="2" max="2" width="12.5703125" customWidth="1"/>
    <col min="3" max="6" width="14.28515625" customWidth="1"/>
  </cols>
  <sheetData>
    <row r="1" spans="1:6" x14ac:dyDescent="0.25">
      <c r="D1" t="s">
        <v>124</v>
      </c>
    </row>
    <row r="2" spans="1:6" x14ac:dyDescent="0.25">
      <c r="D2" t="s">
        <v>1</v>
      </c>
    </row>
    <row r="3" spans="1:6" x14ac:dyDescent="0.25">
      <c r="D3" t="s">
        <v>2</v>
      </c>
    </row>
    <row r="4" spans="1:6" x14ac:dyDescent="0.25">
      <c r="D4" t="s">
        <v>3</v>
      </c>
    </row>
    <row r="5" spans="1:6" outlineLevel="1" x14ac:dyDescent="0.25"/>
    <row r="6" spans="1:6" outlineLevel="1" x14ac:dyDescent="0.25"/>
    <row r="7" spans="1:6" outlineLevel="1" x14ac:dyDescent="0.25"/>
    <row r="8" spans="1:6" outlineLevel="1" x14ac:dyDescent="0.25"/>
    <row r="9" spans="1:6" x14ac:dyDescent="0.25">
      <c r="A9" s="109" t="s">
        <v>5</v>
      </c>
      <c r="B9" s="109"/>
      <c r="C9" s="109"/>
      <c r="D9" s="109"/>
      <c r="E9" s="109"/>
      <c r="F9" s="109"/>
    </row>
    <row r="10" spans="1:6" x14ac:dyDescent="0.25">
      <c r="A10" s="109" t="s">
        <v>6</v>
      </c>
      <c r="B10" s="109"/>
      <c r="C10" s="109"/>
      <c r="D10" s="109"/>
      <c r="E10" s="109"/>
      <c r="F10" s="109"/>
    </row>
    <row r="11" spans="1:6" x14ac:dyDescent="0.25">
      <c r="A11" s="109" t="s">
        <v>17</v>
      </c>
      <c r="B11" s="109"/>
      <c r="C11" s="109"/>
      <c r="D11" s="109"/>
      <c r="E11" s="109"/>
      <c r="F11" s="109"/>
    </row>
    <row r="12" spans="1:6" x14ac:dyDescent="0.25">
      <c r="A12" s="109" t="s">
        <v>18</v>
      </c>
      <c r="B12" s="109"/>
      <c r="C12" s="109"/>
      <c r="D12" s="109"/>
      <c r="E12" s="109"/>
      <c r="F12" s="109"/>
    </row>
    <row r="13" spans="1:6" x14ac:dyDescent="0.25">
      <c r="A13" s="111" t="s">
        <v>119</v>
      </c>
      <c r="B13" s="111"/>
      <c r="C13" s="111"/>
      <c r="D13" s="111"/>
      <c r="E13" s="111"/>
      <c r="F13" s="111"/>
    </row>
    <row r="14" spans="1:6" x14ac:dyDescent="0.25">
      <c r="A14" s="109" t="s">
        <v>7</v>
      </c>
      <c r="B14" s="109"/>
      <c r="C14" s="109"/>
      <c r="D14" s="109"/>
      <c r="E14" s="109"/>
      <c r="F14" s="109"/>
    </row>
    <row r="15" spans="1:6" x14ac:dyDescent="0.25">
      <c r="A15" s="109" t="s">
        <v>144</v>
      </c>
      <c r="B15" s="109"/>
      <c r="C15" s="109"/>
      <c r="D15" s="109"/>
      <c r="E15" s="109"/>
      <c r="F15" s="109"/>
    </row>
    <row r="16" spans="1:6" ht="15.75" thickBot="1" x14ac:dyDescent="0.3"/>
    <row r="17" spans="1:6" x14ac:dyDescent="0.25">
      <c r="A17" s="114" t="s">
        <v>8</v>
      </c>
      <c r="B17" s="114" t="s">
        <v>9</v>
      </c>
      <c r="C17" s="112" t="s">
        <v>10</v>
      </c>
      <c r="D17" s="113"/>
      <c r="E17" s="113"/>
      <c r="F17" s="135"/>
    </row>
    <row r="18" spans="1:6" x14ac:dyDescent="0.25">
      <c r="A18" s="115"/>
      <c r="B18" s="115"/>
      <c r="C18" s="107" t="s">
        <v>11</v>
      </c>
      <c r="D18" s="108"/>
      <c r="E18" s="107" t="s">
        <v>12</v>
      </c>
      <c r="F18" s="136"/>
    </row>
    <row r="19" spans="1:6" ht="15" customHeight="1" x14ac:dyDescent="0.25">
      <c r="A19" s="115"/>
      <c r="B19" s="115"/>
      <c r="C19" s="107" t="s">
        <v>151</v>
      </c>
      <c r="D19" s="108"/>
      <c r="E19" s="107" t="s">
        <v>151</v>
      </c>
      <c r="F19" s="136"/>
    </row>
    <row r="20" spans="1:6" ht="15" customHeight="1" x14ac:dyDescent="0.25">
      <c r="A20" s="115"/>
      <c r="B20" s="115"/>
      <c r="C20" s="107" t="s">
        <v>120</v>
      </c>
      <c r="D20" s="108"/>
      <c r="E20" s="107" t="s">
        <v>120</v>
      </c>
      <c r="F20" s="136"/>
    </row>
    <row r="21" spans="1:6" ht="45" x14ac:dyDescent="0.25">
      <c r="A21" s="116"/>
      <c r="B21" s="116"/>
      <c r="C21" s="46" t="s">
        <v>121</v>
      </c>
      <c r="D21" s="47" t="s">
        <v>152</v>
      </c>
      <c r="E21" s="46" t="s">
        <v>121</v>
      </c>
      <c r="F21" s="137" t="s">
        <v>152</v>
      </c>
    </row>
    <row r="22" spans="1:6" ht="120" x14ac:dyDescent="0.25">
      <c r="A22" s="21" t="s">
        <v>19</v>
      </c>
      <c r="B22" s="24" t="s">
        <v>13</v>
      </c>
      <c r="C22" s="19">
        <f>C23+C24+C25+C26</f>
        <v>3339.526629262024</v>
      </c>
      <c r="D22" s="18">
        <f t="shared" ref="D22:F22" si="0">D23+D24+D25+D26</f>
        <v>93.525279848804644</v>
      </c>
      <c r="E22" s="19">
        <f t="shared" si="0"/>
        <v>3339.526629262024</v>
      </c>
      <c r="F22" s="138">
        <f t="shared" si="0"/>
        <v>93.525279848804644</v>
      </c>
    </row>
    <row r="23" spans="1:6" ht="30" x14ac:dyDescent="0.25">
      <c r="A23" s="22" t="s">
        <v>20</v>
      </c>
      <c r="B23" s="25" t="s">
        <v>13</v>
      </c>
      <c r="C23" s="20">
        <v>1426.5203590059741</v>
      </c>
      <c r="D23" s="17">
        <v>41.549544195715534</v>
      </c>
      <c r="E23" s="20">
        <f>C23</f>
        <v>1426.5203590059741</v>
      </c>
      <c r="F23" s="139">
        <f>D23</f>
        <v>41.549544195715534</v>
      </c>
    </row>
    <row r="24" spans="1:6" ht="30" x14ac:dyDescent="0.25">
      <c r="A24" s="22" t="s">
        <v>21</v>
      </c>
      <c r="B24" s="25" t="s">
        <v>13</v>
      </c>
      <c r="C24" s="20">
        <v>922.83175246230883</v>
      </c>
      <c r="D24" s="17">
        <v>21.342119528844218</v>
      </c>
      <c r="E24" s="20">
        <f t="shared" ref="E24:E26" si="1">C24</f>
        <v>922.83175246230883</v>
      </c>
      <c r="F24" s="139">
        <f t="shared" ref="F24:F26" si="2">D24</f>
        <v>21.342119528844218</v>
      </c>
    </row>
    <row r="25" spans="1:6" ht="45" x14ac:dyDescent="0.25">
      <c r="A25" s="22" t="s">
        <v>22</v>
      </c>
      <c r="B25" s="25" t="s">
        <v>13</v>
      </c>
      <c r="C25" s="20">
        <v>265.03841753929481</v>
      </c>
      <c r="D25" s="17">
        <v>8.7448271654995455</v>
      </c>
      <c r="E25" s="20">
        <f t="shared" si="1"/>
        <v>265.03841753929481</v>
      </c>
      <c r="F25" s="139">
        <f t="shared" si="2"/>
        <v>8.7448271654995455</v>
      </c>
    </row>
    <row r="26" spans="1:6" ht="60" x14ac:dyDescent="0.25">
      <c r="A26" s="22" t="s">
        <v>23</v>
      </c>
      <c r="B26" s="25" t="s">
        <v>13</v>
      </c>
      <c r="C26" s="20">
        <v>725.13610025444632</v>
      </c>
      <c r="D26" s="17">
        <v>21.888788958745351</v>
      </c>
      <c r="E26" s="20">
        <f t="shared" si="1"/>
        <v>725.13610025444632</v>
      </c>
      <c r="F26" s="139">
        <f t="shared" si="2"/>
        <v>21.888788958745351</v>
      </c>
    </row>
    <row r="27" spans="1:6" ht="15.75" thickBot="1" x14ac:dyDescent="0.3">
      <c r="A27" s="49"/>
      <c r="B27" s="50"/>
      <c r="C27" s="51"/>
      <c r="D27" s="52"/>
      <c r="E27" s="51"/>
      <c r="F27" s="140"/>
    </row>
    <row r="28" spans="1:6" x14ac:dyDescent="0.25">
      <c r="A28" s="57"/>
      <c r="B28" s="58"/>
      <c r="C28" s="54"/>
      <c r="D28" s="54"/>
      <c r="E28" s="53"/>
      <c r="F28" s="53"/>
    </row>
    <row r="29" spans="1:6" ht="15.75" thickBot="1" x14ac:dyDescent="0.3">
      <c r="A29" s="57"/>
      <c r="B29" s="58"/>
      <c r="C29" s="54"/>
      <c r="D29" s="54"/>
      <c r="E29" s="53"/>
      <c r="F29" s="53"/>
    </row>
    <row r="30" spans="1:6" ht="60" customHeight="1" thickBot="1" x14ac:dyDescent="0.3">
      <c r="A30" s="69" t="s">
        <v>8</v>
      </c>
      <c r="B30" s="69" t="s">
        <v>135</v>
      </c>
      <c r="C30" s="70" t="s">
        <v>10</v>
      </c>
      <c r="D30" s="53"/>
      <c r="E30" s="53"/>
      <c r="F30" s="53"/>
    </row>
    <row r="31" spans="1:6" ht="90" x14ac:dyDescent="0.25">
      <c r="A31" s="67" t="s">
        <v>136</v>
      </c>
      <c r="B31" s="68" t="s">
        <v>14</v>
      </c>
      <c r="C31" s="71" t="s">
        <v>122</v>
      </c>
      <c r="D31" s="53"/>
      <c r="E31" s="53"/>
      <c r="F31" s="53"/>
    </row>
    <row r="32" spans="1:6" ht="30" x14ac:dyDescent="0.25">
      <c r="A32" s="23" t="s">
        <v>155</v>
      </c>
      <c r="B32" s="26" t="s">
        <v>14</v>
      </c>
      <c r="C32" s="72">
        <v>2338650</v>
      </c>
      <c r="D32" s="53"/>
      <c r="E32" s="53"/>
      <c r="F32" s="53"/>
    </row>
    <row r="33" spans="1:6" ht="30" x14ac:dyDescent="0.25">
      <c r="A33" s="23" t="s">
        <v>156</v>
      </c>
      <c r="B33" s="26" t="s">
        <v>14</v>
      </c>
      <c r="C33" s="72">
        <v>2214930</v>
      </c>
      <c r="D33" s="53"/>
      <c r="E33" s="53"/>
      <c r="F33" s="53"/>
    </row>
    <row r="34" spans="1:6" ht="30" x14ac:dyDescent="0.25">
      <c r="A34" s="23" t="s">
        <v>157</v>
      </c>
      <c r="B34" s="26" t="s">
        <v>14</v>
      </c>
      <c r="C34" s="72">
        <v>3780000</v>
      </c>
      <c r="D34" s="53"/>
      <c r="E34" s="53"/>
      <c r="F34" s="53"/>
    </row>
    <row r="35" spans="1:6" ht="30" x14ac:dyDescent="0.25">
      <c r="A35" s="23" t="s">
        <v>157</v>
      </c>
      <c r="B35" s="26" t="s">
        <v>14</v>
      </c>
      <c r="C35" s="72">
        <v>3780000</v>
      </c>
      <c r="D35" s="53"/>
      <c r="E35" s="53"/>
      <c r="F35" s="53"/>
    </row>
    <row r="36" spans="1:6" x14ac:dyDescent="0.25">
      <c r="A36" s="23" t="s">
        <v>158</v>
      </c>
      <c r="B36" s="26" t="s">
        <v>14</v>
      </c>
      <c r="C36" s="72">
        <v>12167030</v>
      </c>
      <c r="D36" s="53"/>
      <c r="E36" s="53"/>
      <c r="F36" s="53"/>
    </row>
    <row r="37" spans="1:6" x14ac:dyDescent="0.25">
      <c r="A37" s="23" t="s">
        <v>159</v>
      </c>
      <c r="B37" s="26" t="s">
        <v>14</v>
      </c>
      <c r="C37" s="72">
        <v>12778120</v>
      </c>
      <c r="D37" s="53"/>
      <c r="E37" s="53"/>
      <c r="F37" s="53"/>
    </row>
    <row r="38" spans="1:6" ht="90" x14ac:dyDescent="0.25">
      <c r="A38" s="21" t="s">
        <v>137</v>
      </c>
      <c r="B38" s="24" t="s">
        <v>14</v>
      </c>
      <c r="C38" s="73" t="s">
        <v>122</v>
      </c>
      <c r="D38" s="53"/>
      <c r="E38" s="53"/>
      <c r="F38" s="53"/>
    </row>
    <row r="39" spans="1:6" ht="30" x14ac:dyDescent="0.25">
      <c r="A39" s="23" t="s">
        <v>175</v>
      </c>
      <c r="B39" s="26" t="s">
        <v>14</v>
      </c>
      <c r="C39" s="72">
        <v>5220370</v>
      </c>
      <c r="D39" s="53"/>
      <c r="E39" s="53"/>
      <c r="F39" s="53"/>
    </row>
    <row r="40" spans="1:6" ht="30" x14ac:dyDescent="0.25">
      <c r="A40" s="23" t="s">
        <v>176</v>
      </c>
      <c r="B40" s="26" t="s">
        <v>14</v>
      </c>
      <c r="C40" s="72">
        <v>5220370</v>
      </c>
      <c r="D40" s="53"/>
      <c r="E40" s="53"/>
      <c r="F40" s="53"/>
    </row>
    <row r="41" spans="1:6" ht="30" x14ac:dyDescent="0.25">
      <c r="A41" s="23" t="s">
        <v>161</v>
      </c>
      <c r="B41" s="26" t="s">
        <v>14</v>
      </c>
      <c r="C41" s="72">
        <v>2902000</v>
      </c>
      <c r="D41" s="53"/>
      <c r="E41" s="53"/>
      <c r="F41" s="53"/>
    </row>
    <row r="42" spans="1:6" ht="30" x14ac:dyDescent="0.25">
      <c r="A42" s="23" t="s">
        <v>162</v>
      </c>
      <c r="B42" s="26" t="s">
        <v>14</v>
      </c>
      <c r="C42" s="72">
        <v>4539000</v>
      </c>
      <c r="D42" s="53"/>
      <c r="E42" s="53"/>
      <c r="F42" s="53"/>
    </row>
    <row r="43" spans="1:6" ht="75" x14ac:dyDescent="0.25">
      <c r="A43" s="21" t="s">
        <v>138</v>
      </c>
      <c r="B43" s="24" t="s">
        <v>13</v>
      </c>
      <c r="C43" s="73" t="s">
        <v>122</v>
      </c>
      <c r="D43" s="53"/>
      <c r="E43" s="53"/>
      <c r="F43" s="53"/>
    </row>
    <row r="44" spans="1:6" x14ac:dyDescent="0.25">
      <c r="A44" s="23" t="s">
        <v>163</v>
      </c>
      <c r="B44" s="26" t="s">
        <v>13</v>
      </c>
      <c r="C44" s="72">
        <f>1142000/(250*0.89)</f>
        <v>5132.5842696629215</v>
      </c>
      <c r="D44" s="53"/>
      <c r="E44" s="53"/>
      <c r="F44" s="53"/>
    </row>
    <row r="45" spans="1:6" x14ac:dyDescent="0.25">
      <c r="A45" s="23" t="s">
        <v>164</v>
      </c>
      <c r="B45" s="26" t="s">
        <v>13</v>
      </c>
      <c r="C45" s="72">
        <f>1294000/(400*0.89)</f>
        <v>3634.8314606741574</v>
      </c>
      <c r="D45" s="53"/>
      <c r="E45" s="53"/>
      <c r="F45" s="53"/>
    </row>
    <row r="46" spans="1:6" x14ac:dyDescent="0.25">
      <c r="A46" s="23" t="s">
        <v>165</v>
      </c>
      <c r="B46" s="26" t="s">
        <v>13</v>
      </c>
      <c r="C46" s="72">
        <f>151577470/5500</f>
        <v>27559.54</v>
      </c>
      <c r="D46" s="53"/>
      <c r="E46" s="53"/>
      <c r="F46" s="53"/>
    </row>
    <row r="47" spans="1:6" x14ac:dyDescent="0.25">
      <c r="A47" s="23" t="s">
        <v>166</v>
      </c>
      <c r="B47" s="26" t="s">
        <v>13</v>
      </c>
      <c r="C47" s="72">
        <f>395329370/14200</f>
        <v>27840.096478873238</v>
      </c>
      <c r="D47" s="53"/>
      <c r="E47" s="53"/>
      <c r="F47" s="53"/>
    </row>
    <row r="48" spans="1:6" ht="15.75" thickBot="1" x14ac:dyDescent="0.3">
      <c r="A48" s="55"/>
      <c r="B48" s="56"/>
      <c r="C48" s="74"/>
      <c r="D48" s="53"/>
      <c r="E48" s="53"/>
      <c r="F48" s="53"/>
    </row>
    <row r="49" spans="1:6" x14ac:dyDescent="0.25">
      <c r="A49" s="57"/>
      <c r="B49" s="58"/>
      <c r="C49" s="54"/>
      <c r="D49" s="54"/>
      <c r="E49" s="53"/>
      <c r="F49" s="53"/>
    </row>
    <row r="50" spans="1:6" x14ac:dyDescent="0.25">
      <c r="A50" t="s">
        <v>15</v>
      </c>
    </row>
    <row r="52" spans="1:6" x14ac:dyDescent="0.25">
      <c r="A52" s="110" t="s">
        <v>16</v>
      </c>
      <c r="B52" s="110"/>
      <c r="C52" s="110"/>
      <c r="D52" s="110"/>
      <c r="E52" s="110"/>
      <c r="F52" s="110"/>
    </row>
  </sheetData>
  <customSheetViews>
    <customSheetView guid="{1F1EC9A1-559B-45BE-A366-DE40EA2885B6}" scale="93" showPageBreaks="1" fitToPage="1" printArea="1" hiddenRows="1" view="pageBreakPreview" topLeftCell="A3">
      <selection activeCell="A111" sqref="A111:XFD1445"/>
      <pageMargins left="0.98425196850393704" right="0.59055118110236227" top="0.78740157480314965" bottom="0.78740157480314965" header="0" footer="0"/>
      <pageSetup paperSize="9" scale="48" fitToHeight="110" orientation="landscape" r:id="rId1"/>
    </customSheetView>
    <customSheetView guid="{590CC574-4B1C-4AB8-AB4D-7FAB395FC0A2}" scale="93" showPageBreaks="1" fitToPage="1" printArea="1" hiddenRows="1" view="pageBreakPreview" topLeftCell="A3">
      <selection activeCell="A24" sqref="A24"/>
      <pageMargins left="0.98425196850393704" right="0.59055118110236227" top="0.78740157480314965" bottom="0.78740157480314965" header="0" footer="0"/>
      <pageSetup paperSize="9" scale="48" fitToHeight="110" orientation="landscape" r:id="rId2"/>
    </customSheetView>
  </customSheetViews>
  <mergeCells count="17">
    <mergeCell ref="A14:F14"/>
    <mergeCell ref="C17:F17"/>
    <mergeCell ref="C18:D18"/>
    <mergeCell ref="E18:F18"/>
    <mergeCell ref="A17:A21"/>
    <mergeCell ref="B17:B21"/>
    <mergeCell ref="C19:D19"/>
    <mergeCell ref="A9:F9"/>
    <mergeCell ref="A10:F10"/>
    <mergeCell ref="A11:F11"/>
    <mergeCell ref="A12:F12"/>
    <mergeCell ref="A13:F13"/>
    <mergeCell ref="E19:F19"/>
    <mergeCell ref="A15:F15"/>
    <mergeCell ref="A52:F52"/>
    <mergeCell ref="E20:F20"/>
    <mergeCell ref="C20:D20"/>
  </mergeCells>
  <pageMargins left="0.98425196850393704" right="0.59055118110236227" top="0.78740157480314965" bottom="0.78740157480314965" header="0" footer="0"/>
  <pageSetup paperSize="9" scale="84" fitToHeight="110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view="pageBreakPreview" topLeftCell="A21" zoomScaleNormal="100" zoomScaleSheetLayoutView="100" workbookViewId="0">
      <selection activeCell="A10" sqref="A10:XFD67"/>
    </sheetView>
  </sheetViews>
  <sheetFormatPr defaultRowHeight="15" outlineLevelRow="1" x14ac:dyDescent="0.25"/>
  <cols>
    <col min="1" max="1" width="4.42578125" customWidth="1"/>
    <col min="2" max="2" width="56.5703125" customWidth="1"/>
    <col min="3" max="3" width="15.140625" customWidth="1"/>
    <col min="4" max="5" width="15" customWidth="1"/>
  </cols>
  <sheetData>
    <row r="1" spans="1:5" hidden="1" outlineLevel="1" x14ac:dyDescent="0.25">
      <c r="C1" t="s">
        <v>134</v>
      </c>
    </row>
    <row r="2" spans="1:5" hidden="1" outlineLevel="1" x14ac:dyDescent="0.25">
      <c r="C2" t="s">
        <v>133</v>
      </c>
    </row>
    <row r="3" spans="1:5" collapsed="1" x14ac:dyDescent="0.25">
      <c r="C3" t="s">
        <v>125</v>
      </c>
    </row>
    <row r="4" spans="1:5" x14ac:dyDescent="0.25">
      <c r="C4" t="s">
        <v>1</v>
      </c>
    </row>
    <row r="5" spans="1:5" x14ac:dyDescent="0.25">
      <c r="C5" t="s">
        <v>2</v>
      </c>
    </row>
    <row r="6" spans="1:5" x14ac:dyDescent="0.25">
      <c r="C6" t="s">
        <v>3</v>
      </c>
    </row>
    <row r="8" spans="1:5" hidden="1" outlineLevel="1" x14ac:dyDescent="0.25">
      <c r="C8" t="s">
        <v>4</v>
      </c>
    </row>
    <row r="9" spans="1:5" collapsed="1" x14ac:dyDescent="0.25"/>
    <row r="10" spans="1:5" x14ac:dyDescent="0.25">
      <c r="A10" s="109" t="s">
        <v>24</v>
      </c>
      <c r="B10" s="109"/>
      <c r="C10" s="109"/>
      <c r="D10" s="109"/>
      <c r="E10" s="109"/>
    </row>
    <row r="11" spans="1:5" x14ac:dyDescent="0.25">
      <c r="A11" s="109" t="s">
        <v>145</v>
      </c>
      <c r="B11" s="109"/>
      <c r="C11" s="109"/>
      <c r="D11" s="109"/>
      <c r="E11" s="109"/>
    </row>
    <row r="13" spans="1:5" ht="86.25" customHeight="1" x14ac:dyDescent="0.25">
      <c r="A13" s="47" t="s">
        <v>36</v>
      </c>
      <c r="B13" s="48" t="s">
        <v>25</v>
      </c>
      <c r="C13" s="59" t="s">
        <v>26</v>
      </c>
      <c r="D13" s="59" t="s">
        <v>27</v>
      </c>
      <c r="E13" s="59" t="s">
        <v>28</v>
      </c>
    </row>
    <row r="14" spans="1:5" s="78" customFormat="1" ht="30" x14ac:dyDescent="0.25">
      <c r="A14" s="117">
        <v>1</v>
      </c>
      <c r="B14" s="76" t="s">
        <v>29</v>
      </c>
      <c r="C14" s="77">
        <f>C17+C18</f>
        <v>46126790.788307458</v>
      </c>
      <c r="D14" s="61" t="s">
        <v>122</v>
      </c>
      <c r="E14" s="61" t="s">
        <v>122</v>
      </c>
    </row>
    <row r="15" spans="1:5" s="78" customFormat="1" x14ac:dyDescent="0.25">
      <c r="A15" s="118"/>
      <c r="B15" s="79" t="s">
        <v>131</v>
      </c>
      <c r="C15" s="80"/>
      <c r="D15" s="80"/>
      <c r="E15" s="81"/>
    </row>
    <row r="16" spans="1:5" s="78" customFormat="1" x14ac:dyDescent="0.25">
      <c r="A16" s="118"/>
      <c r="B16" s="82" t="s">
        <v>167</v>
      </c>
      <c r="C16" s="61" t="s">
        <v>122</v>
      </c>
      <c r="D16" s="61" t="s">
        <v>122</v>
      </c>
      <c r="E16" s="61" t="s">
        <v>122</v>
      </c>
    </row>
    <row r="17" spans="1:11" s="78" customFormat="1" x14ac:dyDescent="0.25">
      <c r="A17" s="118"/>
      <c r="B17" s="34" t="s">
        <v>123</v>
      </c>
      <c r="C17" s="63">
        <v>44135113.387285836</v>
      </c>
      <c r="D17" s="63">
        <v>30939</v>
      </c>
      <c r="E17" s="63">
        <v>1426.5203590059741</v>
      </c>
    </row>
    <row r="18" spans="1:11" s="78" customFormat="1" x14ac:dyDescent="0.25">
      <c r="A18" s="118"/>
      <c r="B18" s="34" t="s">
        <v>168</v>
      </c>
      <c r="C18" s="63">
        <v>1991677.401021624</v>
      </c>
      <c r="D18" s="63">
        <v>47935</v>
      </c>
      <c r="E18" s="63">
        <v>41.549544195715534</v>
      </c>
    </row>
    <row r="19" spans="1:11" s="78" customFormat="1" ht="30" x14ac:dyDescent="0.25">
      <c r="A19" s="117">
        <v>2</v>
      </c>
      <c r="B19" s="76" t="s">
        <v>30</v>
      </c>
      <c r="C19" s="60">
        <f>C21+C22</f>
        <v>0</v>
      </c>
      <c r="D19" s="61" t="s">
        <v>122</v>
      </c>
      <c r="E19" s="61" t="s">
        <v>122</v>
      </c>
      <c r="K19" s="85"/>
    </row>
    <row r="20" spans="1:11" s="78" customFormat="1" x14ac:dyDescent="0.25">
      <c r="A20" s="118"/>
      <c r="B20" s="82" t="s">
        <v>167</v>
      </c>
      <c r="C20" s="61" t="s">
        <v>122</v>
      </c>
      <c r="D20" s="61" t="s">
        <v>122</v>
      </c>
      <c r="E20" s="61" t="s">
        <v>122</v>
      </c>
      <c r="K20" s="85"/>
    </row>
    <row r="21" spans="1:11" s="86" customFormat="1" x14ac:dyDescent="0.25">
      <c r="A21" s="118"/>
      <c r="B21" s="35" t="s">
        <v>123</v>
      </c>
      <c r="C21" s="62">
        <v>0</v>
      </c>
      <c r="D21" s="62"/>
      <c r="E21" s="62">
        <v>0</v>
      </c>
      <c r="K21" s="87"/>
    </row>
    <row r="22" spans="1:11" s="78" customFormat="1" x14ac:dyDescent="0.25">
      <c r="A22" s="118"/>
      <c r="B22" s="84" t="s">
        <v>168</v>
      </c>
      <c r="C22" s="63">
        <v>0</v>
      </c>
      <c r="D22" s="63"/>
      <c r="E22" s="63">
        <v>0</v>
      </c>
      <c r="K22" s="85"/>
    </row>
    <row r="23" spans="1:11" s="78" customFormat="1" ht="30" x14ac:dyDescent="0.25">
      <c r="A23" s="117">
        <v>3</v>
      </c>
      <c r="B23" s="76" t="s">
        <v>31</v>
      </c>
      <c r="C23" s="60">
        <f>C25+C34</f>
        <v>1537173382.6300001</v>
      </c>
      <c r="D23" s="61" t="s">
        <v>122</v>
      </c>
      <c r="E23" s="61" t="s">
        <v>122</v>
      </c>
    </row>
    <row r="24" spans="1:11" s="78" customFormat="1" x14ac:dyDescent="0.25">
      <c r="A24" s="118"/>
      <c r="B24" s="82" t="s">
        <v>167</v>
      </c>
      <c r="C24" s="61" t="s">
        <v>122</v>
      </c>
      <c r="D24" s="61" t="s">
        <v>122</v>
      </c>
      <c r="E24" s="61" t="s">
        <v>122</v>
      </c>
    </row>
    <row r="25" spans="1:11" s="78" customFormat="1" x14ac:dyDescent="0.25">
      <c r="A25" s="118"/>
      <c r="B25" s="88" t="s">
        <v>123</v>
      </c>
      <c r="C25" s="62">
        <v>478985996.27000004</v>
      </c>
      <c r="D25" s="95" t="s">
        <v>122</v>
      </c>
      <c r="E25" s="62">
        <v>62113.899763366026</v>
      </c>
    </row>
    <row r="26" spans="1:11" s="86" customFormat="1" x14ac:dyDescent="0.25">
      <c r="A26" s="118"/>
      <c r="B26" s="89" t="s">
        <v>169</v>
      </c>
      <c r="C26" s="94">
        <v>408038468.40000004</v>
      </c>
      <c r="D26" s="95" t="s">
        <v>122</v>
      </c>
      <c r="E26" s="94">
        <v>27735.078058727573</v>
      </c>
    </row>
    <row r="27" spans="1:11" s="78" customFormat="1" ht="45" x14ac:dyDescent="0.25">
      <c r="A27" s="118"/>
      <c r="B27" s="84" t="s">
        <v>155</v>
      </c>
      <c r="C27" s="96">
        <v>273659468.40000004</v>
      </c>
      <c r="D27" s="96">
        <v>14712</v>
      </c>
      <c r="E27" s="96">
        <v>18601.105791190868</v>
      </c>
    </row>
    <row r="28" spans="1:11" s="78" customFormat="1" ht="45" x14ac:dyDescent="0.25">
      <c r="A28" s="118"/>
      <c r="B28" s="84" t="s">
        <v>157</v>
      </c>
      <c r="C28" s="96">
        <v>134379000</v>
      </c>
      <c r="D28" s="96">
        <v>14712</v>
      </c>
      <c r="E28" s="96">
        <v>9133.9722675367047</v>
      </c>
    </row>
    <row r="29" spans="1:11" s="86" customFormat="1" x14ac:dyDescent="0.25">
      <c r="A29" s="118"/>
      <c r="B29" s="89" t="s">
        <v>170</v>
      </c>
      <c r="C29" s="62">
        <v>9279527.8699999992</v>
      </c>
      <c r="D29" s="95" t="s">
        <v>122</v>
      </c>
      <c r="E29" s="94">
        <v>29246.237434975534</v>
      </c>
    </row>
    <row r="30" spans="1:11" s="78" customFormat="1" ht="30" x14ac:dyDescent="0.25">
      <c r="A30" s="118"/>
      <c r="B30" s="84" t="s">
        <v>160</v>
      </c>
      <c r="C30" s="96">
        <v>788275.87</v>
      </c>
      <c r="D30" s="96">
        <v>56.67</v>
      </c>
      <c r="E30" s="96">
        <v>13909.93241574025</v>
      </c>
    </row>
    <row r="31" spans="1:11" s="78" customFormat="1" x14ac:dyDescent="0.25">
      <c r="A31" s="118"/>
      <c r="B31" s="34" t="s">
        <v>161</v>
      </c>
      <c r="C31" s="96">
        <v>8491252</v>
      </c>
      <c r="D31" s="96">
        <v>553.66999999999996</v>
      </c>
      <c r="E31" s="96">
        <v>15336.305019235286</v>
      </c>
    </row>
    <row r="32" spans="1:11" s="86" customFormat="1" ht="30" x14ac:dyDescent="0.25">
      <c r="A32" s="118"/>
      <c r="B32" s="89" t="s">
        <v>171</v>
      </c>
      <c r="C32" s="62">
        <v>61668000</v>
      </c>
      <c r="D32" s="95" t="s">
        <v>122</v>
      </c>
      <c r="E32" s="62">
        <v>5132.5842696629215</v>
      </c>
    </row>
    <row r="33" spans="1:5" s="93" customFormat="1" x14ac:dyDescent="0.25">
      <c r="A33" s="118"/>
      <c r="B33" s="92" t="s">
        <v>163</v>
      </c>
      <c r="C33" s="96">
        <v>61668000</v>
      </c>
      <c r="D33" s="96">
        <v>12015</v>
      </c>
      <c r="E33" s="96">
        <v>5132.5842696629215</v>
      </c>
    </row>
    <row r="34" spans="1:5" s="86" customFormat="1" x14ac:dyDescent="0.25">
      <c r="A34" s="118"/>
      <c r="B34" s="91" t="s">
        <v>168</v>
      </c>
      <c r="C34" s="62">
        <v>1058187386.36</v>
      </c>
      <c r="D34" s="95" t="s">
        <v>122</v>
      </c>
      <c r="E34" s="62">
        <v>142491.33303252389</v>
      </c>
    </row>
    <row r="35" spans="1:5" s="86" customFormat="1" x14ac:dyDescent="0.25">
      <c r="A35" s="118"/>
      <c r="B35" s="89" t="s">
        <v>169</v>
      </c>
      <c r="C35" s="62">
        <v>504111084.61000001</v>
      </c>
      <c r="D35" s="95" t="s">
        <v>122</v>
      </c>
      <c r="E35" s="62">
        <v>72981.440207338805</v>
      </c>
    </row>
    <row r="36" spans="1:5" s="93" customFormat="1" ht="45" x14ac:dyDescent="0.25">
      <c r="A36" s="118"/>
      <c r="B36" s="92" t="s">
        <v>156</v>
      </c>
      <c r="C36" s="96">
        <v>1721000.61</v>
      </c>
      <c r="D36" s="96">
        <v>388.33</v>
      </c>
      <c r="E36" s="96">
        <v>4431.7992686632506</v>
      </c>
    </row>
    <row r="37" spans="1:5" s="93" customFormat="1" x14ac:dyDescent="0.25">
      <c r="A37" s="118"/>
      <c r="B37" s="34" t="s">
        <v>157</v>
      </c>
      <c r="C37" s="96">
        <v>19742940</v>
      </c>
      <c r="D37" s="96">
        <v>7670</v>
      </c>
      <c r="E37" s="96">
        <v>2574.0469361147329</v>
      </c>
    </row>
    <row r="38" spans="1:5" s="93" customFormat="1" ht="30" x14ac:dyDescent="0.25">
      <c r="A38" s="118"/>
      <c r="B38" s="92" t="s">
        <v>158</v>
      </c>
      <c r="C38" s="96">
        <v>287141908</v>
      </c>
      <c r="D38" s="96">
        <v>5500</v>
      </c>
      <c r="E38" s="96">
        <v>52207.619636363634</v>
      </c>
    </row>
    <row r="39" spans="1:5" s="93" customFormat="1" ht="30" x14ac:dyDescent="0.25">
      <c r="A39" s="118"/>
      <c r="B39" s="92" t="s">
        <v>159</v>
      </c>
      <c r="C39" s="96">
        <v>195505236</v>
      </c>
      <c r="D39" s="96">
        <v>14200</v>
      </c>
      <c r="E39" s="96">
        <v>13767.974366197182</v>
      </c>
    </row>
    <row r="40" spans="1:5" s="86" customFormat="1" x14ac:dyDescent="0.25">
      <c r="A40" s="118"/>
      <c r="B40" s="89" t="s">
        <v>170</v>
      </c>
      <c r="C40" s="62">
        <v>3287461.75</v>
      </c>
      <c r="D40" s="95" t="s">
        <v>122</v>
      </c>
      <c r="E40" s="62">
        <v>10475.424885637691</v>
      </c>
    </row>
    <row r="41" spans="1:5" s="93" customFormat="1" ht="30" x14ac:dyDescent="0.25">
      <c r="A41" s="118"/>
      <c r="B41" s="92" t="s">
        <v>160</v>
      </c>
      <c r="C41" s="96">
        <v>913564.75</v>
      </c>
      <c r="D41" s="96">
        <v>133.66999999999999</v>
      </c>
      <c r="E41" s="96">
        <v>6834.4785666192865</v>
      </c>
    </row>
    <row r="42" spans="1:5" s="93" customFormat="1" ht="30" x14ac:dyDescent="0.25">
      <c r="A42" s="118"/>
      <c r="B42" s="92" t="s">
        <v>162</v>
      </c>
      <c r="C42" s="96">
        <v>2373897</v>
      </c>
      <c r="D42" s="96">
        <v>652</v>
      </c>
      <c r="E42" s="96">
        <v>3640.9463190184051</v>
      </c>
    </row>
    <row r="43" spans="1:5" s="93" customFormat="1" ht="31.5" x14ac:dyDescent="0.25">
      <c r="A43" s="118"/>
      <c r="B43" s="83" t="s">
        <v>171</v>
      </c>
      <c r="C43" s="96">
        <v>3882000</v>
      </c>
      <c r="D43" s="61" t="s">
        <v>122</v>
      </c>
      <c r="E43" s="96">
        <v>3634.8314606741574</v>
      </c>
    </row>
    <row r="44" spans="1:5" s="93" customFormat="1" x14ac:dyDescent="0.25">
      <c r="A44" s="118"/>
      <c r="B44" s="75" t="s">
        <v>164</v>
      </c>
      <c r="C44" s="96">
        <v>3882000</v>
      </c>
      <c r="D44" s="96">
        <v>1068</v>
      </c>
      <c r="E44" s="96">
        <v>3634.8314606741574</v>
      </c>
    </row>
    <row r="45" spans="1:5" s="86" customFormat="1" ht="30" x14ac:dyDescent="0.25">
      <c r="A45" s="118"/>
      <c r="B45" s="89" t="s">
        <v>172</v>
      </c>
      <c r="C45" s="62">
        <v>546906840</v>
      </c>
      <c r="D45" s="95" t="s">
        <v>122</v>
      </c>
      <c r="E45" s="62">
        <v>55399.636478873239</v>
      </c>
    </row>
    <row r="46" spans="1:5" s="78" customFormat="1" x14ac:dyDescent="0.25">
      <c r="A46" s="118"/>
      <c r="B46" s="84" t="s">
        <v>165</v>
      </c>
      <c r="C46" s="96">
        <v>151577470</v>
      </c>
      <c r="D46" s="96">
        <v>5500</v>
      </c>
      <c r="E46" s="96">
        <v>27559.54</v>
      </c>
    </row>
    <row r="47" spans="1:5" s="78" customFormat="1" x14ac:dyDescent="0.25">
      <c r="A47" s="118"/>
      <c r="B47" s="84" t="s">
        <v>166</v>
      </c>
      <c r="C47" s="96">
        <v>395329370</v>
      </c>
      <c r="D47" s="96">
        <v>14200</v>
      </c>
      <c r="E47" s="96">
        <v>27840.096478873238</v>
      </c>
    </row>
    <row r="48" spans="1:5" s="78" customFormat="1" ht="30" x14ac:dyDescent="0.25">
      <c r="A48" s="117">
        <v>4</v>
      </c>
      <c r="B48" s="76" t="s">
        <v>32</v>
      </c>
      <c r="C48" s="60">
        <f>C51+C52</f>
        <v>29574526.089046519</v>
      </c>
      <c r="D48" s="61" t="s">
        <v>122</v>
      </c>
      <c r="E48" s="61" t="s">
        <v>122</v>
      </c>
    </row>
    <row r="49" spans="1:5" s="78" customFormat="1" x14ac:dyDescent="0.25">
      <c r="A49" s="118"/>
      <c r="B49" s="79" t="s">
        <v>131</v>
      </c>
      <c r="C49" s="97"/>
      <c r="D49" s="98"/>
      <c r="E49" s="99"/>
    </row>
    <row r="50" spans="1:5" s="78" customFormat="1" x14ac:dyDescent="0.25">
      <c r="A50" s="118"/>
      <c r="B50" s="82" t="s">
        <v>167</v>
      </c>
      <c r="C50" s="61" t="s">
        <v>122</v>
      </c>
      <c r="D50" s="61" t="s">
        <v>122</v>
      </c>
      <c r="E50" s="61" t="s">
        <v>122</v>
      </c>
    </row>
    <row r="51" spans="1:5" s="78" customFormat="1" x14ac:dyDescent="0.25">
      <c r="A51" s="118"/>
      <c r="B51" s="90" t="s">
        <v>123</v>
      </c>
      <c r="C51" s="96">
        <v>28551491.589431372</v>
      </c>
      <c r="D51" s="96">
        <v>30939</v>
      </c>
      <c r="E51" s="96">
        <v>922.83175246230883</v>
      </c>
    </row>
    <row r="52" spans="1:5" s="78" customFormat="1" x14ac:dyDescent="0.25">
      <c r="A52" s="118"/>
      <c r="B52" s="34" t="s">
        <v>168</v>
      </c>
      <c r="C52" s="96">
        <v>1023034.4996151476</v>
      </c>
      <c r="D52" s="96">
        <v>47935</v>
      </c>
      <c r="E52" s="96">
        <v>21.342119528844218</v>
      </c>
    </row>
    <row r="53" spans="1:5" s="78" customFormat="1" ht="60" x14ac:dyDescent="0.25">
      <c r="A53" s="117">
        <v>5</v>
      </c>
      <c r="B53" s="76" t="s">
        <v>33</v>
      </c>
      <c r="C53" s="60">
        <f>C56+C57</f>
        <v>8619206.8904264644</v>
      </c>
      <c r="D53" s="61" t="s">
        <v>122</v>
      </c>
      <c r="E53" s="61" t="s">
        <v>122</v>
      </c>
    </row>
    <row r="54" spans="1:5" s="78" customFormat="1" x14ac:dyDescent="0.25">
      <c r="A54" s="118"/>
      <c r="B54" s="79" t="s">
        <v>131</v>
      </c>
      <c r="C54" s="80"/>
      <c r="D54" s="80"/>
      <c r="E54" s="81"/>
    </row>
    <row r="55" spans="1:5" s="78" customFormat="1" x14ac:dyDescent="0.25">
      <c r="A55" s="118"/>
      <c r="B55" s="82" t="s">
        <v>167</v>
      </c>
      <c r="C55" s="61" t="s">
        <v>122</v>
      </c>
      <c r="D55" s="61" t="s">
        <v>122</v>
      </c>
      <c r="E55" s="61" t="s">
        <v>122</v>
      </c>
    </row>
    <row r="56" spans="1:5" s="78" customFormat="1" x14ac:dyDescent="0.25">
      <c r="A56" s="118"/>
      <c r="B56" s="34" t="s">
        <v>123</v>
      </c>
      <c r="C56" s="96">
        <v>8200023.6002482427</v>
      </c>
      <c r="D56" s="96">
        <v>30939</v>
      </c>
      <c r="E56" s="96">
        <v>265.03841753929481</v>
      </c>
    </row>
    <row r="57" spans="1:5" s="78" customFormat="1" x14ac:dyDescent="0.25">
      <c r="A57" s="118"/>
      <c r="B57" s="34" t="s">
        <v>168</v>
      </c>
      <c r="C57" s="96">
        <v>419183.29017822072</v>
      </c>
      <c r="D57" s="96">
        <v>47935</v>
      </c>
      <c r="E57" s="96">
        <v>8.7448271654995455</v>
      </c>
    </row>
    <row r="58" spans="1:5" s="78" customFormat="1" ht="90" x14ac:dyDescent="0.25">
      <c r="A58" s="117">
        <v>6</v>
      </c>
      <c r="B58" s="76" t="s">
        <v>34</v>
      </c>
      <c r="C58" s="60">
        <f>C61+C62++C63</f>
        <v>23484224.904509775</v>
      </c>
      <c r="D58" s="61" t="s">
        <v>122</v>
      </c>
      <c r="E58" s="61" t="s">
        <v>122</v>
      </c>
    </row>
    <row r="59" spans="1:5" s="78" customFormat="1" x14ac:dyDescent="0.25">
      <c r="A59" s="118"/>
      <c r="B59" s="79" t="s">
        <v>131</v>
      </c>
      <c r="C59" s="80"/>
      <c r="D59" s="80"/>
      <c r="E59" s="81"/>
    </row>
    <row r="60" spans="1:5" s="78" customFormat="1" x14ac:dyDescent="0.25">
      <c r="A60" s="118"/>
      <c r="B60" s="82" t="s">
        <v>167</v>
      </c>
      <c r="C60" s="61" t="s">
        <v>122</v>
      </c>
      <c r="D60" s="61" t="s">
        <v>122</v>
      </c>
      <c r="E60" s="61" t="s">
        <v>122</v>
      </c>
    </row>
    <row r="61" spans="1:5" s="78" customFormat="1" x14ac:dyDescent="0.25">
      <c r="A61" s="118"/>
      <c r="B61" s="34" t="s">
        <v>123</v>
      </c>
      <c r="C61" s="96">
        <v>22434985.805772316</v>
      </c>
      <c r="D61" s="96">
        <v>30939</v>
      </c>
      <c r="E61" s="96">
        <v>725.13610025444632</v>
      </c>
    </row>
    <row r="62" spans="1:5" s="78" customFormat="1" x14ac:dyDescent="0.25">
      <c r="A62" s="118"/>
      <c r="B62" s="34" t="s">
        <v>168</v>
      </c>
      <c r="C62" s="96">
        <v>1049239.0987374585</v>
      </c>
      <c r="D62" s="96">
        <v>47935</v>
      </c>
      <c r="E62" s="96">
        <v>21.888788958745351</v>
      </c>
    </row>
    <row r="63" spans="1:5" s="78" customFormat="1" x14ac:dyDescent="0.25">
      <c r="A63" s="119"/>
      <c r="B63" s="34"/>
      <c r="C63" s="63"/>
      <c r="D63" s="63"/>
      <c r="E63" s="63"/>
    </row>
    <row r="65" spans="1:5" x14ac:dyDescent="0.25">
      <c r="A65" t="s">
        <v>15</v>
      </c>
    </row>
    <row r="66" spans="1:5" ht="53.25" customHeight="1" x14ac:dyDescent="0.25">
      <c r="A66" s="110" t="s">
        <v>35</v>
      </c>
      <c r="B66" s="110"/>
      <c r="C66" s="110"/>
      <c r="D66" s="110"/>
      <c r="E66" s="110"/>
    </row>
  </sheetData>
  <customSheetViews>
    <customSheetView guid="{1F1EC9A1-559B-45BE-A366-DE40EA2885B6}" showPageBreaks="1" fitToPage="1" printArea="1" hiddenRows="1" view="pageBreakPreview" topLeftCell="A3">
      <selection sqref="A1:XFD2"/>
      <pageMargins left="0.98425196850393704" right="0.59055118110236227" top="0.78740157480314965" bottom="0.78740157480314965" header="0" footer="0"/>
      <pageSetup paperSize="9" scale="80" fitToHeight="1100" orientation="portrait" r:id="rId1"/>
    </customSheetView>
    <customSheetView guid="{590CC574-4B1C-4AB8-AB4D-7FAB395FC0A2}" showPageBreaks="1" fitToPage="1" printArea="1" hiddenRows="1" view="pageBreakPreview" topLeftCell="A3">
      <selection sqref="A1:XFD2"/>
      <pageMargins left="0.98425196850393704" right="0.59055118110236227" top="0.78740157480314965" bottom="0.78740157480314965" header="0" footer="0"/>
      <pageSetup paperSize="9" scale="80" fitToHeight="1100" orientation="portrait" r:id="rId2"/>
    </customSheetView>
  </customSheetViews>
  <mergeCells count="9">
    <mergeCell ref="A66:E66"/>
    <mergeCell ref="A10:E10"/>
    <mergeCell ref="A11:E11"/>
    <mergeCell ref="A14:A18"/>
    <mergeCell ref="A23:A47"/>
    <mergeCell ref="A19:A22"/>
    <mergeCell ref="A48:A52"/>
    <mergeCell ref="A53:A57"/>
    <mergeCell ref="A58:A63"/>
  </mergeCells>
  <pageMargins left="0.98425196850393704" right="0.59055118110236227" top="0.78740157480314965" bottom="0.78740157480314965" header="0" footer="0"/>
  <pageSetup paperSize="9" scale="80" fitToHeight="1100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view="pageBreakPreview" topLeftCell="A24" zoomScaleNormal="100" zoomScaleSheetLayoutView="100" workbookViewId="0">
      <selection activeCell="A40" sqref="A40:XFD41"/>
    </sheetView>
  </sheetViews>
  <sheetFormatPr defaultRowHeight="15" outlineLevelRow="1" x14ac:dyDescent="0.25"/>
  <cols>
    <col min="1" max="1" width="4.140625" customWidth="1"/>
    <col min="2" max="2" width="52.5703125" customWidth="1"/>
    <col min="3" max="3" width="18.7109375" customWidth="1"/>
    <col min="4" max="4" width="21.28515625" customWidth="1"/>
  </cols>
  <sheetData>
    <row r="1" spans="1:5" hidden="1" outlineLevel="1" x14ac:dyDescent="0.25">
      <c r="C1" t="s">
        <v>132</v>
      </c>
    </row>
    <row r="2" spans="1:5" hidden="1" outlineLevel="1" x14ac:dyDescent="0.25">
      <c r="C2" t="s">
        <v>133</v>
      </c>
    </row>
    <row r="3" spans="1:5" collapsed="1" x14ac:dyDescent="0.25">
      <c r="C3" t="s">
        <v>126</v>
      </c>
    </row>
    <row r="4" spans="1:5" x14ac:dyDescent="0.25">
      <c r="C4" t="s">
        <v>1</v>
      </c>
    </row>
    <row r="5" spans="1:5" x14ac:dyDescent="0.25">
      <c r="C5" t="s">
        <v>2</v>
      </c>
    </row>
    <row r="6" spans="1:5" x14ac:dyDescent="0.25">
      <c r="C6" t="s">
        <v>3</v>
      </c>
    </row>
    <row r="8" spans="1:5" hidden="1" outlineLevel="1" x14ac:dyDescent="0.25">
      <c r="C8" t="s">
        <v>4</v>
      </c>
    </row>
    <row r="9" spans="1:5" collapsed="1" x14ac:dyDescent="0.25"/>
    <row r="10" spans="1:5" x14ac:dyDescent="0.25">
      <c r="A10" s="109" t="s">
        <v>37</v>
      </c>
      <c r="B10" s="123"/>
      <c r="C10" s="123"/>
      <c r="D10" s="123"/>
      <c r="E10" s="1"/>
    </row>
    <row r="11" spans="1:5" ht="30" customHeight="1" x14ac:dyDescent="0.25">
      <c r="A11" s="124" t="s">
        <v>146</v>
      </c>
      <c r="B11" s="124"/>
      <c r="C11" s="124"/>
      <c r="D11" s="124"/>
      <c r="E11" s="1"/>
    </row>
    <row r="13" spans="1:5" x14ac:dyDescent="0.25">
      <c r="D13" s="10" t="s">
        <v>38</v>
      </c>
    </row>
    <row r="15" spans="1:5" ht="75" x14ac:dyDescent="0.25">
      <c r="A15" s="47" t="s">
        <v>36</v>
      </c>
      <c r="B15" s="48" t="s">
        <v>39</v>
      </c>
      <c r="C15" s="47" t="s">
        <v>173</v>
      </c>
      <c r="D15" s="47" t="s">
        <v>174</v>
      </c>
    </row>
    <row r="16" spans="1:5" s="36" customFormat="1" ht="30" x14ac:dyDescent="0.25">
      <c r="A16" s="120">
        <v>1</v>
      </c>
      <c r="B16" s="40" t="s">
        <v>40</v>
      </c>
      <c r="C16" s="41">
        <f>C18+C19+C20+C21+C22+C33</f>
        <v>0</v>
      </c>
      <c r="D16" s="41">
        <f>D18+D19+D20+D21+D22+D33</f>
        <v>107804.74867229021</v>
      </c>
    </row>
    <row r="17" spans="1:4" x14ac:dyDescent="0.25">
      <c r="A17" s="121"/>
      <c r="B17" s="6" t="s">
        <v>41</v>
      </c>
      <c r="C17" s="32"/>
      <c r="D17" s="32"/>
    </row>
    <row r="18" spans="1:4" x14ac:dyDescent="0.25">
      <c r="A18" s="121"/>
      <c r="B18" s="38" t="s">
        <v>42</v>
      </c>
      <c r="C18" s="37"/>
      <c r="D18" s="37"/>
    </row>
    <row r="19" spans="1:4" x14ac:dyDescent="0.25">
      <c r="A19" s="121"/>
      <c r="B19" s="38" t="s">
        <v>43</v>
      </c>
      <c r="C19" s="37"/>
      <c r="D19" s="37"/>
    </row>
    <row r="20" spans="1:4" x14ac:dyDescent="0.25">
      <c r="A20" s="121"/>
      <c r="B20" s="38" t="s">
        <v>44</v>
      </c>
      <c r="C20" s="37"/>
      <c r="D20" s="37">
        <v>53117.515704196645</v>
      </c>
    </row>
    <row r="21" spans="1:4" x14ac:dyDescent="0.25">
      <c r="A21" s="121"/>
      <c r="B21" s="38" t="s">
        <v>45</v>
      </c>
      <c r="C21" s="37"/>
      <c r="D21" s="37">
        <v>16147.724774075779</v>
      </c>
    </row>
    <row r="22" spans="1:4" x14ac:dyDescent="0.25">
      <c r="A22" s="121"/>
      <c r="B22" s="38" t="s">
        <v>46</v>
      </c>
      <c r="C22" s="37">
        <f>C24+C25+C26</f>
        <v>0</v>
      </c>
      <c r="D22" s="37">
        <f>D24+D25+D26</f>
        <v>38539.508194017784</v>
      </c>
    </row>
    <row r="23" spans="1:4" x14ac:dyDescent="0.25">
      <c r="A23" s="121"/>
      <c r="B23" s="7" t="s">
        <v>47</v>
      </c>
      <c r="C23" s="32"/>
      <c r="D23" s="32"/>
    </row>
    <row r="24" spans="1:4" x14ac:dyDescent="0.25">
      <c r="A24" s="121"/>
      <c r="B24" s="5" t="s">
        <v>48</v>
      </c>
      <c r="C24" s="32"/>
      <c r="D24" s="32">
        <v>9143.3248777220324</v>
      </c>
    </row>
    <row r="25" spans="1:4" ht="30" x14ac:dyDescent="0.25">
      <c r="A25" s="121"/>
      <c r="B25" s="5" t="s">
        <v>49</v>
      </c>
      <c r="C25" s="32"/>
      <c r="D25" s="32"/>
    </row>
    <row r="26" spans="1:4" ht="30" x14ac:dyDescent="0.25">
      <c r="A26" s="121"/>
      <c r="B26" s="100" t="s">
        <v>50</v>
      </c>
      <c r="C26" s="37">
        <f>C28+C29+C30+C31+C32</f>
        <v>0</v>
      </c>
      <c r="D26" s="37">
        <f>D28+D29+D30+D31+D32</f>
        <v>29396.183316295752</v>
      </c>
    </row>
    <row r="27" spans="1:4" x14ac:dyDescent="0.25">
      <c r="A27" s="121"/>
      <c r="B27" s="5" t="s">
        <v>41</v>
      </c>
      <c r="C27" s="32"/>
      <c r="D27" s="32"/>
    </row>
    <row r="28" spans="1:4" x14ac:dyDescent="0.25">
      <c r="A28" s="121"/>
      <c r="B28" s="8" t="s">
        <v>51</v>
      </c>
      <c r="C28" s="32"/>
      <c r="D28" s="32"/>
    </row>
    <row r="29" spans="1:4" x14ac:dyDescent="0.25">
      <c r="A29" s="121"/>
      <c r="B29" s="8" t="s">
        <v>52</v>
      </c>
      <c r="C29" s="32"/>
      <c r="D29" s="32"/>
    </row>
    <row r="30" spans="1:4" ht="30" x14ac:dyDescent="0.25">
      <c r="A30" s="121"/>
      <c r="B30" s="8" t="s">
        <v>63</v>
      </c>
      <c r="C30" s="32"/>
      <c r="D30" s="32"/>
    </row>
    <row r="31" spans="1:4" x14ac:dyDescent="0.25">
      <c r="A31" s="121"/>
      <c r="B31" s="8" t="s">
        <v>53</v>
      </c>
      <c r="C31" s="32"/>
      <c r="D31" s="32"/>
    </row>
    <row r="32" spans="1:4" ht="30" x14ac:dyDescent="0.25">
      <c r="A32" s="121"/>
      <c r="B32" s="8" t="s">
        <v>54</v>
      </c>
      <c r="C32" s="32"/>
      <c r="D32" s="32">
        <v>29396.183316295752</v>
      </c>
    </row>
    <row r="33" spans="1:4" x14ac:dyDescent="0.25">
      <c r="A33" s="121"/>
      <c r="B33" s="39" t="s">
        <v>55</v>
      </c>
      <c r="C33" s="37">
        <f>C35+C36+C37+C38</f>
        <v>0</v>
      </c>
      <c r="D33" s="37">
        <f>D35+D36+D37+D38</f>
        <v>0</v>
      </c>
    </row>
    <row r="34" spans="1:4" x14ac:dyDescent="0.25">
      <c r="A34" s="121"/>
      <c r="B34" s="8" t="s">
        <v>41</v>
      </c>
      <c r="C34" s="32"/>
      <c r="D34" s="32"/>
    </row>
    <row r="35" spans="1:4" x14ac:dyDescent="0.25">
      <c r="A35" s="121"/>
      <c r="B35" s="9" t="s">
        <v>56</v>
      </c>
      <c r="C35" s="32"/>
      <c r="D35" s="32"/>
    </row>
    <row r="36" spans="1:4" x14ac:dyDescent="0.25">
      <c r="A36" s="121"/>
      <c r="B36" s="9" t="s">
        <v>57</v>
      </c>
      <c r="C36" s="32"/>
      <c r="D36" s="32"/>
    </row>
    <row r="37" spans="1:4" x14ac:dyDescent="0.25">
      <c r="A37" s="121"/>
      <c r="B37" s="9" t="s">
        <v>58</v>
      </c>
      <c r="C37" s="32"/>
      <c r="D37" s="32">
        <v>0</v>
      </c>
    </row>
    <row r="38" spans="1:4" ht="30" x14ac:dyDescent="0.25">
      <c r="A38" s="122"/>
      <c r="B38" s="9" t="s">
        <v>59</v>
      </c>
      <c r="C38" s="32"/>
      <c r="D38" s="32">
        <v>0</v>
      </c>
    </row>
    <row r="39" spans="1:4" s="36" customFormat="1" ht="75" x14ac:dyDescent="0.25">
      <c r="A39" s="101">
        <v>2</v>
      </c>
      <c r="B39" s="40" t="s">
        <v>60</v>
      </c>
      <c r="C39" s="41"/>
      <c r="D39" s="41">
        <v>1537173.3826300001</v>
      </c>
    </row>
    <row r="40" spans="1:4" x14ac:dyDescent="0.25">
      <c r="A40" s="48"/>
      <c r="B40" s="5" t="s">
        <v>41</v>
      </c>
      <c r="C40" s="32"/>
      <c r="D40" s="32"/>
    </row>
    <row r="41" spans="1:4" x14ac:dyDescent="0.25">
      <c r="A41" s="48">
        <v>3</v>
      </c>
      <c r="B41" s="3" t="s">
        <v>61</v>
      </c>
      <c r="C41" s="32"/>
      <c r="D41" s="103">
        <v>519599.72</v>
      </c>
    </row>
    <row r="42" spans="1:4" s="36" customFormat="1" x14ac:dyDescent="0.25">
      <c r="A42" s="101"/>
      <c r="B42" s="40" t="s">
        <v>62</v>
      </c>
      <c r="C42" s="41">
        <f>C16+C39</f>
        <v>0</v>
      </c>
      <c r="D42" s="41">
        <f>D16+D39</f>
        <v>1644978.1313022904</v>
      </c>
    </row>
  </sheetData>
  <customSheetViews>
    <customSheetView guid="{1F1EC9A1-559B-45BE-A366-DE40EA2885B6}" showPageBreaks="1" fitToPage="1" hiddenRows="1" view="pageBreakPreview" topLeftCell="A3">
      <selection sqref="A1:XFD2"/>
      <pageMargins left="0.98425196850393704" right="0.59055118110236227" top="0.78740157480314965" bottom="0.78740157480314965" header="0" footer="0"/>
      <pageSetup paperSize="9" scale="88" fitToHeight="100" orientation="portrait" r:id="rId1"/>
    </customSheetView>
    <customSheetView guid="{590CC574-4B1C-4AB8-AB4D-7FAB395FC0A2}" showPageBreaks="1" fitToPage="1" hiddenRows="1" view="pageBreakPreview" topLeftCell="A3">
      <selection sqref="A1:XFD2"/>
      <pageMargins left="0.98425196850393704" right="0.59055118110236227" top="0.78740157480314965" bottom="0.78740157480314965" header="0" footer="0"/>
      <pageSetup paperSize="9" scale="88" fitToHeight="100" orientation="portrait" r:id="rId2"/>
    </customSheetView>
  </customSheetViews>
  <mergeCells count="3">
    <mergeCell ref="A16:A38"/>
    <mergeCell ref="A10:D10"/>
    <mergeCell ref="A11:D11"/>
  </mergeCells>
  <pageMargins left="0.98425196850393704" right="0.59055118110236227" top="0.78740157480314965" bottom="0.78740157480314965" header="0" footer="0"/>
  <pageSetup paperSize="9" scale="88" fitToHeight="100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view="pageBreakPreview" zoomScaleNormal="100" zoomScaleSheetLayoutView="100" workbookViewId="0">
      <selection activeCell="I20" sqref="I20"/>
    </sheetView>
  </sheetViews>
  <sheetFormatPr defaultRowHeight="15" outlineLevelRow="1" x14ac:dyDescent="0.25"/>
  <cols>
    <col min="1" max="1" width="4" customWidth="1"/>
    <col min="2" max="2" width="46.28515625" customWidth="1"/>
    <col min="3" max="3" width="17.85546875" customWidth="1"/>
    <col min="4" max="4" width="18.85546875" customWidth="1"/>
  </cols>
  <sheetData>
    <row r="1" spans="1:4" x14ac:dyDescent="0.25">
      <c r="C1" t="s">
        <v>127</v>
      </c>
    </row>
    <row r="2" spans="1:4" x14ac:dyDescent="0.25">
      <c r="C2" t="s">
        <v>1</v>
      </c>
    </row>
    <row r="3" spans="1:4" x14ac:dyDescent="0.25">
      <c r="C3" t="s">
        <v>2</v>
      </c>
    </row>
    <row r="4" spans="1:4" x14ac:dyDescent="0.25">
      <c r="C4" t="s">
        <v>3</v>
      </c>
    </row>
    <row r="6" spans="1:4" hidden="1" outlineLevel="1" x14ac:dyDescent="0.25">
      <c r="C6" t="s">
        <v>4</v>
      </c>
    </row>
    <row r="7" spans="1:4" collapsed="1" x14ac:dyDescent="0.25"/>
    <row r="8" spans="1:4" x14ac:dyDescent="0.25">
      <c r="A8" s="109" t="s">
        <v>64</v>
      </c>
      <c r="B8" s="109"/>
      <c r="C8" s="109"/>
      <c r="D8" s="109"/>
    </row>
    <row r="9" spans="1:4" x14ac:dyDescent="0.25">
      <c r="A9" s="109" t="s">
        <v>65</v>
      </c>
      <c r="B9" s="109"/>
      <c r="C9" s="109"/>
      <c r="D9" s="109"/>
    </row>
    <row r="10" spans="1:4" x14ac:dyDescent="0.25">
      <c r="A10" s="109" t="s">
        <v>147</v>
      </c>
      <c r="B10" s="109"/>
      <c r="C10" s="109"/>
      <c r="D10" s="109"/>
    </row>
    <row r="12" spans="1:4" ht="88.5" customHeight="1" x14ac:dyDescent="0.25">
      <c r="A12" s="16" t="s">
        <v>36</v>
      </c>
      <c r="B12" s="27" t="s">
        <v>25</v>
      </c>
      <c r="C12" s="16" t="s">
        <v>66</v>
      </c>
      <c r="D12" s="16" t="s">
        <v>67</v>
      </c>
    </row>
    <row r="13" spans="1:4" ht="30" x14ac:dyDescent="0.25">
      <c r="A13" s="27">
        <v>1</v>
      </c>
      <c r="B13" s="3" t="s">
        <v>68</v>
      </c>
      <c r="C13" s="29" t="s">
        <v>122</v>
      </c>
      <c r="D13" s="29" t="s">
        <v>122</v>
      </c>
    </row>
    <row r="14" spans="1:4" ht="60" x14ac:dyDescent="0.25">
      <c r="A14" s="27">
        <v>2</v>
      </c>
      <c r="B14" s="3" t="s">
        <v>69</v>
      </c>
      <c r="C14" s="30">
        <v>42559.74657000001</v>
      </c>
      <c r="D14" s="31">
        <v>14015.126666666669</v>
      </c>
    </row>
    <row r="15" spans="1:4" ht="30" x14ac:dyDescent="0.25">
      <c r="A15" s="27">
        <v>3</v>
      </c>
      <c r="B15" s="3" t="s">
        <v>70</v>
      </c>
      <c r="C15" s="29" t="s">
        <v>122</v>
      </c>
      <c r="D15" s="29" t="s">
        <v>122</v>
      </c>
    </row>
  </sheetData>
  <customSheetViews>
    <customSheetView guid="{1F1EC9A1-559B-45BE-A366-DE40EA2885B6}" showPageBreaks="1" fitToPage="1" printArea="1" hiddenRows="1" view="pageBreakPreview">
      <selection activeCell="C2" sqref="C2"/>
      <pageMargins left="0.98425196850393704" right="0.59055118110236227" top="0.78740157480314965" bottom="0.78740157480314965" header="0" footer="0"/>
      <pageSetup paperSize="9" scale="98" fitToHeight="110" orientation="portrait" r:id="rId1"/>
    </customSheetView>
    <customSheetView guid="{590CC574-4B1C-4AB8-AB4D-7FAB395FC0A2}" showPageBreaks="1" fitToPage="1" printArea="1" hiddenRows="1" view="pageBreakPreview">
      <selection activeCell="C2" sqref="C2"/>
      <pageMargins left="0.98425196850393704" right="0.59055118110236227" top="0.78740157480314965" bottom="0.78740157480314965" header="0" footer="0"/>
      <pageSetup paperSize="9" scale="98" fitToHeight="110" orientation="portrait" r:id="rId2"/>
    </customSheetView>
  </customSheetViews>
  <mergeCells count="3">
    <mergeCell ref="A8:D8"/>
    <mergeCell ref="A9:D9"/>
    <mergeCell ref="A10:D10"/>
  </mergeCells>
  <pageMargins left="0.98425196850393704" right="0.59055118110236227" top="0.78740157480314965" bottom="0.78740157480314965" header="0" footer="0"/>
  <pageSetup paperSize="9" scale="98" fitToHeight="110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view="pageBreakPreview" zoomScale="106" zoomScaleNormal="100" zoomScaleSheetLayoutView="106" workbookViewId="0">
      <selection activeCell="E15" sqref="E15:E16"/>
    </sheetView>
  </sheetViews>
  <sheetFormatPr defaultRowHeight="15" outlineLevelRow="1" x14ac:dyDescent="0.25"/>
  <cols>
    <col min="1" max="1" width="4" customWidth="1"/>
    <col min="2" max="2" width="30.28515625" customWidth="1"/>
    <col min="3" max="4" width="17.140625" customWidth="1"/>
    <col min="5" max="5" width="18.42578125" customWidth="1"/>
    <col min="6" max="6" width="16" customWidth="1"/>
  </cols>
  <sheetData>
    <row r="1" spans="1:5" x14ac:dyDescent="0.25">
      <c r="D1" t="s">
        <v>128</v>
      </c>
    </row>
    <row r="2" spans="1:5" x14ac:dyDescent="0.25">
      <c r="D2" t="s">
        <v>1</v>
      </c>
    </row>
    <row r="3" spans="1:5" x14ac:dyDescent="0.25">
      <c r="D3" t="s">
        <v>2</v>
      </c>
    </row>
    <row r="4" spans="1:5" x14ac:dyDescent="0.25">
      <c r="D4" t="s">
        <v>3</v>
      </c>
    </row>
    <row r="6" spans="1:5" hidden="1" outlineLevel="1" x14ac:dyDescent="0.25">
      <c r="D6" t="s">
        <v>4</v>
      </c>
    </row>
    <row r="7" spans="1:5" collapsed="1" x14ac:dyDescent="0.25"/>
    <row r="8" spans="1:5" x14ac:dyDescent="0.25">
      <c r="A8" s="109" t="s">
        <v>64</v>
      </c>
      <c r="B8" s="109"/>
      <c r="C8" s="109"/>
      <c r="D8" s="109"/>
      <c r="E8" s="109"/>
    </row>
    <row r="9" spans="1:5" x14ac:dyDescent="0.25">
      <c r="A9" s="109" t="s">
        <v>71</v>
      </c>
      <c r="B9" s="109"/>
      <c r="C9" s="109"/>
      <c r="D9" s="109"/>
      <c r="E9" s="109"/>
    </row>
    <row r="10" spans="1:5" x14ac:dyDescent="0.25">
      <c r="A10" s="109" t="s">
        <v>148</v>
      </c>
      <c r="B10" s="109"/>
      <c r="C10" s="109"/>
      <c r="D10" s="109"/>
      <c r="E10" s="109"/>
    </row>
    <row r="11" spans="1:5" x14ac:dyDescent="0.25">
      <c r="A11" s="109" t="s">
        <v>72</v>
      </c>
      <c r="B11" s="109"/>
      <c r="C11" s="109"/>
      <c r="D11" s="109"/>
      <c r="E11" s="109"/>
    </row>
    <row r="13" spans="1:5" ht="180" x14ac:dyDescent="0.25">
      <c r="A13" s="16" t="s">
        <v>36</v>
      </c>
      <c r="B13" s="16" t="s">
        <v>25</v>
      </c>
      <c r="C13" s="16" t="s">
        <v>73</v>
      </c>
      <c r="D13" s="16" t="s">
        <v>74</v>
      </c>
      <c r="E13" s="16" t="s">
        <v>75</v>
      </c>
    </row>
    <row r="14" spans="1:5" x14ac:dyDescent="0.25">
      <c r="A14" s="27">
        <v>1</v>
      </c>
      <c r="B14" s="4" t="s">
        <v>76</v>
      </c>
      <c r="C14" s="2"/>
      <c r="D14" s="2"/>
      <c r="E14" s="2"/>
    </row>
    <row r="15" spans="1:5" x14ac:dyDescent="0.25">
      <c r="A15" s="27"/>
      <c r="B15" s="11" t="s">
        <v>77</v>
      </c>
      <c r="C15" s="32">
        <v>545.37866666666662</v>
      </c>
      <c r="D15" s="32">
        <v>0.32566666666666666</v>
      </c>
      <c r="E15" s="102">
        <v>190.33999999999997</v>
      </c>
    </row>
    <row r="16" spans="1:5" x14ac:dyDescent="0.25">
      <c r="A16" s="27"/>
      <c r="B16" s="11" t="s">
        <v>78</v>
      </c>
      <c r="C16" s="32">
        <v>4609.9450000000006</v>
      </c>
      <c r="D16" s="32">
        <v>3.4493333333333331</v>
      </c>
      <c r="E16" s="102">
        <v>1205.67</v>
      </c>
    </row>
    <row r="17" spans="1:5" x14ac:dyDescent="0.25">
      <c r="A17" s="27"/>
      <c r="B17" s="11" t="s">
        <v>79</v>
      </c>
      <c r="C17" s="28" t="s">
        <v>122</v>
      </c>
      <c r="D17" s="28" t="s">
        <v>122</v>
      </c>
      <c r="E17" s="28" t="s">
        <v>122</v>
      </c>
    </row>
    <row r="18" spans="1:5" x14ac:dyDescent="0.25">
      <c r="A18" s="27">
        <v>2</v>
      </c>
      <c r="B18" s="2" t="s">
        <v>80</v>
      </c>
      <c r="C18" s="2"/>
      <c r="D18" s="2"/>
      <c r="E18" s="2"/>
    </row>
    <row r="19" spans="1:5" x14ac:dyDescent="0.25">
      <c r="A19" s="27"/>
      <c r="B19" s="11" t="s">
        <v>77</v>
      </c>
      <c r="C19" s="32">
        <v>90205.644026666661</v>
      </c>
      <c r="D19" s="32">
        <v>117.79433333333333</v>
      </c>
      <c r="E19" s="102">
        <v>15100.33</v>
      </c>
    </row>
    <row r="20" spans="1:5" x14ac:dyDescent="0.25">
      <c r="A20" s="27"/>
      <c r="B20" s="11" t="s">
        <v>78</v>
      </c>
      <c r="C20" s="32">
        <v>31081.659503333332</v>
      </c>
      <c r="D20" s="32">
        <v>40.779999999999994</v>
      </c>
      <c r="E20" s="102">
        <v>22382</v>
      </c>
    </row>
    <row r="21" spans="1:5" x14ac:dyDescent="0.25">
      <c r="A21" s="27"/>
      <c r="B21" s="11" t="s">
        <v>79</v>
      </c>
      <c r="C21" s="28" t="s">
        <v>122</v>
      </c>
      <c r="D21" s="28" t="s">
        <v>122</v>
      </c>
      <c r="E21" s="28" t="s">
        <v>122</v>
      </c>
    </row>
  </sheetData>
  <customSheetViews>
    <customSheetView guid="{1F1EC9A1-559B-45BE-A366-DE40EA2885B6}" scale="106" showPageBreaks="1" fitToPage="1" hiddenRows="1" view="pageBreakPreview">
      <selection activeCell="C20" activeCellId="3" sqref="C15 C16 C19 C20"/>
      <pageMargins left="0.98425196850393704" right="0.59055118110236227" top="0.78740157480314965" bottom="0.78740157480314965" header="0" footer="0"/>
      <pageSetup paperSize="9" scale="98" fitToHeight="100" orientation="portrait" r:id="rId1"/>
    </customSheetView>
    <customSheetView guid="{590CC574-4B1C-4AB8-AB4D-7FAB395FC0A2}" scale="106" showPageBreaks="1" fitToPage="1" hiddenRows="1" view="pageBreakPreview">
      <selection activeCell="C20" activeCellId="3" sqref="C15 C16 C19 C20"/>
      <pageMargins left="0.98425196850393704" right="0.59055118110236227" top="0.78740157480314965" bottom="0.78740157480314965" header="0" footer="0"/>
      <pageSetup paperSize="9" scale="98" fitToHeight="100" orientation="portrait" r:id="rId2"/>
    </customSheetView>
  </customSheetViews>
  <mergeCells count="4">
    <mergeCell ref="A8:E8"/>
    <mergeCell ref="A9:E9"/>
    <mergeCell ref="A10:E10"/>
    <mergeCell ref="A11:E11"/>
  </mergeCells>
  <pageMargins left="0.98425196850393704" right="0.59055118110236227" top="0.78740157480314965" bottom="0.78740157480314965" header="0" footer="0"/>
  <pageSetup paperSize="9" scale="98" fitToHeight="100"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view="pageBreakPreview" zoomScaleNormal="100" zoomScaleSheetLayoutView="100" workbookViewId="0">
      <selection activeCell="C14" sqref="C14:K29"/>
    </sheetView>
  </sheetViews>
  <sheetFormatPr defaultRowHeight="15" outlineLevelRow="1" x14ac:dyDescent="0.25"/>
  <cols>
    <col min="1" max="1" width="4.140625" customWidth="1"/>
    <col min="2" max="2" width="20" customWidth="1"/>
    <col min="3" max="3" width="7.28515625" customWidth="1"/>
    <col min="4" max="4" width="7.85546875" customWidth="1"/>
    <col min="5" max="5" width="7.7109375" customWidth="1"/>
    <col min="6" max="6" width="7.28515625" customWidth="1"/>
    <col min="7" max="8" width="7.7109375" customWidth="1"/>
    <col min="9" max="9" width="7.28515625" customWidth="1"/>
    <col min="10" max="11" width="7.7109375" customWidth="1"/>
  </cols>
  <sheetData>
    <row r="1" spans="1:11" x14ac:dyDescent="0.25">
      <c r="G1" t="s">
        <v>129</v>
      </c>
    </row>
    <row r="2" spans="1:11" x14ac:dyDescent="0.25">
      <c r="G2" t="s">
        <v>1</v>
      </c>
    </row>
    <row r="3" spans="1:11" x14ac:dyDescent="0.25">
      <c r="G3" t="s">
        <v>2</v>
      </c>
    </row>
    <row r="4" spans="1:11" x14ac:dyDescent="0.25">
      <c r="G4" t="s">
        <v>3</v>
      </c>
    </row>
    <row r="6" spans="1:11" hidden="1" outlineLevel="1" x14ac:dyDescent="0.25">
      <c r="G6" t="s">
        <v>4</v>
      </c>
    </row>
    <row r="7" spans="1:11" collapsed="1" x14ac:dyDescent="0.25"/>
    <row r="8" spans="1:11" x14ac:dyDescent="0.25">
      <c r="A8" s="109" t="s">
        <v>81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</row>
    <row r="9" spans="1:11" x14ac:dyDescent="0.25">
      <c r="A9" s="109" t="s">
        <v>82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</row>
    <row r="10" spans="1:11" x14ac:dyDescent="0.25">
      <c r="A10" s="109" t="s">
        <v>149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</row>
    <row r="12" spans="1:11" ht="27" customHeight="1" x14ac:dyDescent="0.25">
      <c r="A12" s="127" t="s">
        <v>36</v>
      </c>
      <c r="B12" s="129" t="s">
        <v>83</v>
      </c>
      <c r="C12" s="126" t="s">
        <v>84</v>
      </c>
      <c r="D12" s="126"/>
      <c r="E12" s="126"/>
      <c r="F12" s="126" t="s">
        <v>85</v>
      </c>
      <c r="G12" s="126"/>
      <c r="H12" s="126"/>
      <c r="I12" s="126" t="s">
        <v>86</v>
      </c>
      <c r="J12" s="126"/>
      <c r="K12" s="126"/>
    </row>
    <row r="13" spans="1:11" ht="30" x14ac:dyDescent="0.25">
      <c r="A13" s="128"/>
      <c r="B13" s="130"/>
      <c r="C13" s="64" t="s">
        <v>77</v>
      </c>
      <c r="D13" s="64" t="s">
        <v>78</v>
      </c>
      <c r="E13" s="64" t="s">
        <v>87</v>
      </c>
      <c r="F13" s="64" t="s">
        <v>77</v>
      </c>
      <c r="G13" s="64" t="s">
        <v>78</v>
      </c>
      <c r="H13" s="64" t="s">
        <v>87</v>
      </c>
      <c r="I13" s="64" t="s">
        <v>77</v>
      </c>
      <c r="J13" s="64" t="s">
        <v>78</v>
      </c>
      <c r="K13" s="64" t="s">
        <v>87</v>
      </c>
    </row>
    <row r="14" spans="1:11" x14ac:dyDescent="0.25">
      <c r="A14" s="125">
        <v>1</v>
      </c>
      <c r="B14" s="3" t="s">
        <v>88</v>
      </c>
      <c r="C14" s="65">
        <v>3274</v>
      </c>
      <c r="D14" s="65">
        <v>13</v>
      </c>
      <c r="E14" s="65"/>
      <c r="F14" s="65">
        <v>35925.870000000003</v>
      </c>
      <c r="G14" s="65">
        <v>167.5</v>
      </c>
      <c r="H14" s="65"/>
      <c r="I14" s="65">
        <v>5145.13</v>
      </c>
      <c r="J14" s="65">
        <v>1542.2</v>
      </c>
      <c r="K14" s="65"/>
    </row>
    <row r="15" spans="1:11" x14ac:dyDescent="0.25">
      <c r="A15" s="125"/>
      <c r="B15" s="3" t="s">
        <v>89</v>
      </c>
      <c r="C15" s="65"/>
      <c r="D15" s="65"/>
      <c r="E15" s="65"/>
      <c r="F15" s="65"/>
      <c r="G15" s="65"/>
      <c r="H15" s="65"/>
      <c r="I15" s="65"/>
      <c r="J15" s="65"/>
      <c r="K15" s="65"/>
    </row>
    <row r="16" spans="1:11" ht="30" x14ac:dyDescent="0.25">
      <c r="A16" s="125"/>
      <c r="B16" s="6" t="s">
        <v>90</v>
      </c>
      <c r="C16" s="65">
        <v>3177</v>
      </c>
      <c r="D16" s="65">
        <v>10</v>
      </c>
      <c r="E16" s="65"/>
      <c r="F16" s="65">
        <v>35081.199999999997</v>
      </c>
      <c r="G16" s="65">
        <v>145</v>
      </c>
      <c r="H16" s="65"/>
      <c r="I16" s="65">
        <v>1480.8</v>
      </c>
      <c r="J16" s="65">
        <v>4.66</v>
      </c>
      <c r="K16" s="65"/>
    </row>
    <row r="17" spans="1:11" ht="30" x14ac:dyDescent="0.25">
      <c r="A17" s="125">
        <v>2</v>
      </c>
      <c r="B17" s="3" t="s">
        <v>91</v>
      </c>
      <c r="C17" s="65">
        <v>96</v>
      </c>
      <c r="D17" s="65">
        <v>10</v>
      </c>
      <c r="E17" s="65"/>
      <c r="F17" s="65">
        <v>4624</v>
      </c>
      <c r="G17" s="65">
        <v>813.94</v>
      </c>
      <c r="H17" s="65"/>
      <c r="I17" s="65">
        <v>6359.2</v>
      </c>
      <c r="J17" s="65">
        <v>1533.67</v>
      </c>
      <c r="K17" s="65"/>
    </row>
    <row r="18" spans="1:11" x14ac:dyDescent="0.25">
      <c r="A18" s="125"/>
      <c r="B18" s="3" t="s">
        <v>89</v>
      </c>
      <c r="C18" s="65"/>
      <c r="D18" s="65"/>
      <c r="E18" s="65"/>
      <c r="F18" s="65"/>
      <c r="G18" s="65"/>
      <c r="H18" s="65"/>
      <c r="I18" s="65"/>
      <c r="J18" s="65"/>
      <c r="K18" s="65"/>
    </row>
    <row r="19" spans="1:11" ht="30" x14ac:dyDescent="0.25">
      <c r="A19" s="125"/>
      <c r="B19" s="6" t="s">
        <v>92</v>
      </c>
      <c r="C19" s="65"/>
      <c r="D19" s="65"/>
      <c r="E19" s="65"/>
      <c r="F19" s="65"/>
      <c r="G19" s="65"/>
      <c r="H19" s="65"/>
      <c r="I19" s="65"/>
      <c r="J19" s="65"/>
      <c r="K19" s="65"/>
    </row>
    <row r="20" spans="1:11" ht="30" x14ac:dyDescent="0.25">
      <c r="A20" s="125">
        <v>3</v>
      </c>
      <c r="B20" s="3" t="s">
        <v>93</v>
      </c>
      <c r="C20" s="65">
        <v>7</v>
      </c>
      <c r="D20" s="65">
        <v>16</v>
      </c>
      <c r="E20" s="65"/>
      <c r="F20" s="65">
        <v>2078</v>
      </c>
      <c r="G20" s="65">
        <v>5492</v>
      </c>
      <c r="H20" s="65"/>
      <c r="I20" s="65">
        <v>2256.8000000000002</v>
      </c>
      <c r="J20" s="65">
        <v>4133.3999999999996</v>
      </c>
      <c r="K20" s="65"/>
    </row>
    <row r="21" spans="1:11" x14ac:dyDescent="0.25">
      <c r="A21" s="125"/>
      <c r="B21" s="3" t="s">
        <v>89</v>
      </c>
      <c r="C21" s="65"/>
      <c r="D21" s="65"/>
      <c r="E21" s="65"/>
      <c r="F21" s="65"/>
      <c r="G21" s="65"/>
      <c r="H21" s="65"/>
      <c r="I21" s="65"/>
      <c r="J21" s="65"/>
      <c r="K21" s="65"/>
    </row>
    <row r="22" spans="1:11" ht="45" x14ac:dyDescent="0.25">
      <c r="A22" s="125"/>
      <c r="B22" s="6" t="s">
        <v>94</v>
      </c>
      <c r="C22" s="65"/>
      <c r="D22" s="65"/>
      <c r="E22" s="65"/>
      <c r="F22" s="65"/>
      <c r="G22" s="65"/>
      <c r="H22" s="65"/>
      <c r="I22" s="65"/>
      <c r="J22" s="65"/>
      <c r="K22" s="65"/>
    </row>
    <row r="23" spans="1:11" ht="30" x14ac:dyDescent="0.25">
      <c r="A23" s="125">
        <v>4</v>
      </c>
      <c r="B23" s="3" t="s">
        <v>95</v>
      </c>
      <c r="C23" s="65"/>
      <c r="D23" s="65">
        <v>22</v>
      </c>
      <c r="E23" s="65">
        <v>2</v>
      </c>
      <c r="F23" s="65"/>
      <c r="G23" s="65">
        <v>27246.93</v>
      </c>
      <c r="H23" s="65">
        <v>6883.89</v>
      </c>
      <c r="I23" s="65"/>
      <c r="J23" s="65">
        <v>4756.7</v>
      </c>
      <c r="K23" s="65">
        <v>1502.46</v>
      </c>
    </row>
    <row r="24" spans="1:11" x14ac:dyDescent="0.25">
      <c r="A24" s="125"/>
      <c r="B24" s="3" t="s">
        <v>89</v>
      </c>
      <c r="C24" s="65"/>
      <c r="D24" s="65"/>
      <c r="E24" s="65"/>
      <c r="F24" s="65"/>
      <c r="G24" s="65"/>
      <c r="H24" s="65"/>
      <c r="I24" s="65"/>
      <c r="J24" s="65"/>
      <c r="K24" s="65"/>
    </row>
    <row r="25" spans="1:11" ht="45" x14ac:dyDescent="0.25">
      <c r="A25" s="125"/>
      <c r="B25" s="6" t="s">
        <v>94</v>
      </c>
      <c r="C25" s="65"/>
      <c r="D25" s="65"/>
      <c r="E25" s="65"/>
      <c r="F25" s="65"/>
      <c r="G25" s="65"/>
      <c r="H25" s="65"/>
      <c r="I25" s="65"/>
      <c r="J25" s="65"/>
      <c r="K25" s="65"/>
    </row>
    <row r="26" spans="1:11" x14ac:dyDescent="0.25">
      <c r="A26" s="125">
        <v>5</v>
      </c>
      <c r="B26" s="3" t="s">
        <v>96</v>
      </c>
      <c r="C26" s="65"/>
      <c r="D26" s="65"/>
      <c r="E26" s="65">
        <v>1</v>
      </c>
      <c r="F26" s="65"/>
      <c r="G26" s="65"/>
      <c r="H26" s="65">
        <v>15160.6</v>
      </c>
      <c r="I26" s="65"/>
      <c r="J26" s="65"/>
      <c r="K26" s="65">
        <v>4.04</v>
      </c>
    </row>
    <row r="27" spans="1:11" x14ac:dyDescent="0.25">
      <c r="A27" s="125"/>
      <c r="B27" s="3" t="s">
        <v>89</v>
      </c>
      <c r="C27" s="65"/>
      <c r="D27" s="65"/>
      <c r="E27" s="65"/>
      <c r="F27" s="65"/>
      <c r="G27" s="65"/>
      <c r="H27" s="65"/>
      <c r="I27" s="65"/>
      <c r="J27" s="65"/>
      <c r="K27" s="65"/>
    </row>
    <row r="28" spans="1:11" ht="45" x14ac:dyDescent="0.25">
      <c r="A28" s="125"/>
      <c r="B28" s="6" t="s">
        <v>94</v>
      </c>
      <c r="C28" s="65"/>
      <c r="D28" s="65"/>
      <c r="E28" s="65"/>
      <c r="F28" s="65"/>
      <c r="G28" s="65"/>
      <c r="H28" s="65"/>
      <c r="I28" s="65"/>
      <c r="J28" s="65"/>
      <c r="K28" s="65"/>
    </row>
    <row r="29" spans="1:11" x14ac:dyDescent="0.25">
      <c r="A29" s="2">
        <v>6</v>
      </c>
      <c r="B29" s="3" t="s">
        <v>97</v>
      </c>
      <c r="C29" s="65"/>
      <c r="D29" s="65"/>
      <c r="E29" s="65"/>
      <c r="F29" s="65"/>
      <c r="G29" s="65"/>
      <c r="H29" s="65"/>
      <c r="I29" s="65"/>
      <c r="J29" s="65"/>
      <c r="K29" s="65"/>
    </row>
    <row r="31" spans="1:11" x14ac:dyDescent="0.25">
      <c r="A31" t="s">
        <v>15</v>
      </c>
    </row>
    <row r="32" spans="1:11" ht="30.75" customHeight="1" x14ac:dyDescent="0.25">
      <c r="A32" s="110" t="s">
        <v>98</v>
      </c>
      <c r="B32" s="110"/>
      <c r="C32" s="110"/>
      <c r="D32" s="110"/>
      <c r="E32" s="110"/>
      <c r="F32" s="110"/>
      <c r="G32" s="110"/>
      <c r="H32" s="110"/>
      <c r="I32" s="110"/>
      <c r="J32" s="110"/>
      <c r="K32" s="110"/>
    </row>
    <row r="33" spans="1:11" ht="120.75" customHeight="1" x14ac:dyDescent="0.25">
      <c r="A33" s="110" t="s">
        <v>99</v>
      </c>
      <c r="B33" s="110"/>
      <c r="C33" s="110"/>
      <c r="D33" s="110"/>
      <c r="E33" s="110"/>
      <c r="F33" s="110"/>
      <c r="G33" s="110"/>
      <c r="H33" s="110"/>
      <c r="I33" s="110"/>
      <c r="J33" s="110"/>
      <c r="K33" s="110"/>
    </row>
  </sheetData>
  <customSheetViews>
    <customSheetView guid="{1F1EC9A1-559B-45BE-A366-DE40EA2885B6}" showPageBreaks="1" fitToPage="1" hiddenRows="1" view="pageBreakPreview">
      <selection activeCell="G2" sqref="G2"/>
      <pageMargins left="0.98425196850393704" right="0.59055118110236227" top="0.78740157480314965" bottom="0.78740157480314965" header="0" footer="0"/>
      <pageSetup paperSize="9" scale="86" fitToHeight="100" orientation="portrait" r:id="rId1"/>
    </customSheetView>
    <customSheetView guid="{590CC574-4B1C-4AB8-AB4D-7FAB395FC0A2}" showPageBreaks="1" fitToPage="1" hiddenRows="1" view="pageBreakPreview">
      <selection activeCell="G2" sqref="G2"/>
      <pageMargins left="0.98425196850393704" right="0.59055118110236227" top="0.78740157480314965" bottom="0.78740157480314965" header="0" footer="0"/>
      <pageSetup paperSize="9" scale="86" fitToHeight="100" orientation="portrait" r:id="rId2"/>
    </customSheetView>
  </customSheetViews>
  <mergeCells count="15">
    <mergeCell ref="A8:K8"/>
    <mergeCell ref="A9:K9"/>
    <mergeCell ref="A10:K10"/>
    <mergeCell ref="A32:K32"/>
    <mergeCell ref="A33:K33"/>
    <mergeCell ref="A14:A16"/>
    <mergeCell ref="A17:A19"/>
    <mergeCell ref="A20:A22"/>
    <mergeCell ref="A23:A25"/>
    <mergeCell ref="A26:A28"/>
    <mergeCell ref="C12:E12"/>
    <mergeCell ref="F12:H12"/>
    <mergeCell ref="I12:K12"/>
    <mergeCell ref="A12:A13"/>
    <mergeCell ref="B12:B13"/>
  </mergeCells>
  <pageMargins left="0.98425196850393704" right="0.59055118110236227" top="0.78740157480314965" bottom="0.78740157480314965" header="0" footer="0"/>
  <pageSetup paperSize="9" scale="92" fitToHeight="100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view="pageBreakPreview" topLeftCell="A16" zoomScaleNormal="100" zoomScaleSheetLayoutView="100" workbookViewId="0">
      <selection activeCell="C14" sqref="C14:H29"/>
    </sheetView>
  </sheetViews>
  <sheetFormatPr defaultRowHeight="15" outlineLevelRow="1" x14ac:dyDescent="0.25"/>
  <cols>
    <col min="1" max="1" width="4.140625" customWidth="1"/>
    <col min="2" max="2" width="22.7109375" customWidth="1"/>
    <col min="5" max="5" width="12" customWidth="1"/>
    <col min="8" max="8" width="12" customWidth="1"/>
  </cols>
  <sheetData>
    <row r="1" spans="1:8" x14ac:dyDescent="0.25">
      <c r="E1" t="s">
        <v>130</v>
      </c>
    </row>
    <row r="2" spans="1:8" x14ac:dyDescent="0.25">
      <c r="E2" t="s">
        <v>1</v>
      </c>
    </row>
    <row r="3" spans="1:8" x14ac:dyDescent="0.25">
      <c r="E3" t="s">
        <v>2</v>
      </c>
    </row>
    <row r="4" spans="1:8" x14ac:dyDescent="0.25">
      <c r="E4" t="s">
        <v>3</v>
      </c>
    </row>
    <row r="6" spans="1:8" hidden="1" outlineLevel="1" x14ac:dyDescent="0.25">
      <c r="E6" t="s">
        <v>4</v>
      </c>
    </row>
    <row r="7" spans="1:8" collapsed="1" x14ac:dyDescent="0.25"/>
    <row r="8" spans="1:8" x14ac:dyDescent="0.25">
      <c r="A8" s="109" t="s">
        <v>81</v>
      </c>
      <c r="B8" s="109"/>
      <c r="C8" s="109"/>
      <c r="D8" s="109"/>
      <c r="E8" s="109"/>
      <c r="F8" s="109"/>
      <c r="G8" s="109"/>
      <c r="H8" s="109"/>
    </row>
    <row r="9" spans="1:8" x14ac:dyDescent="0.25">
      <c r="A9" s="109" t="s">
        <v>100</v>
      </c>
      <c r="B9" s="109"/>
      <c r="C9" s="109"/>
      <c r="D9" s="109"/>
      <c r="E9" s="109"/>
      <c r="F9" s="109"/>
      <c r="G9" s="109"/>
      <c r="H9" s="109"/>
    </row>
    <row r="10" spans="1:8" x14ac:dyDescent="0.25">
      <c r="A10" s="109" t="s">
        <v>150</v>
      </c>
      <c r="B10" s="109"/>
      <c r="C10" s="109"/>
      <c r="D10" s="109"/>
      <c r="E10" s="109"/>
      <c r="F10" s="109"/>
      <c r="G10" s="109"/>
      <c r="H10" s="109"/>
    </row>
    <row r="12" spans="1:8" ht="15" customHeight="1" x14ac:dyDescent="0.25">
      <c r="A12" s="127" t="s">
        <v>36</v>
      </c>
      <c r="B12" s="128" t="s">
        <v>83</v>
      </c>
      <c r="C12" s="134" t="s">
        <v>101</v>
      </c>
      <c r="D12" s="134"/>
      <c r="E12" s="134"/>
      <c r="F12" s="134" t="s">
        <v>85</v>
      </c>
      <c r="G12" s="134"/>
      <c r="H12" s="134"/>
    </row>
    <row r="13" spans="1:8" x14ac:dyDescent="0.25">
      <c r="A13" s="128"/>
      <c r="B13" s="128"/>
      <c r="C13" s="66" t="s">
        <v>77</v>
      </c>
      <c r="D13" s="66" t="s">
        <v>78</v>
      </c>
      <c r="E13" s="66" t="s">
        <v>87</v>
      </c>
      <c r="F13" s="66" t="s">
        <v>77</v>
      </c>
      <c r="G13" s="66" t="s">
        <v>78</v>
      </c>
      <c r="H13" s="66" t="s">
        <v>87</v>
      </c>
    </row>
    <row r="14" spans="1:8" x14ac:dyDescent="0.25">
      <c r="A14" s="131">
        <v>1</v>
      </c>
      <c r="B14" s="3" t="s">
        <v>88</v>
      </c>
      <c r="C14" s="33">
        <v>4097</v>
      </c>
      <c r="D14" s="33">
        <v>18</v>
      </c>
      <c r="E14" s="33"/>
      <c r="F14" s="33">
        <v>44951.88</v>
      </c>
      <c r="G14" s="33">
        <v>208.5</v>
      </c>
      <c r="H14" s="33"/>
    </row>
    <row r="15" spans="1:8" x14ac:dyDescent="0.25">
      <c r="A15" s="132"/>
      <c r="B15" s="3" t="s">
        <v>89</v>
      </c>
      <c r="C15" s="33"/>
      <c r="D15" s="33"/>
      <c r="E15" s="33"/>
      <c r="F15" s="33"/>
      <c r="G15" s="33"/>
      <c r="H15" s="33"/>
    </row>
    <row r="16" spans="1:8" ht="30" x14ac:dyDescent="0.25">
      <c r="A16" s="133"/>
      <c r="B16" s="7" t="s">
        <v>90</v>
      </c>
      <c r="C16" s="33">
        <v>3502</v>
      </c>
      <c r="D16" s="33">
        <v>12</v>
      </c>
      <c r="E16" s="33"/>
      <c r="F16" s="33">
        <v>38144.480000000003</v>
      </c>
      <c r="G16" s="33">
        <v>160</v>
      </c>
      <c r="H16" s="33"/>
    </row>
    <row r="17" spans="1:8" x14ac:dyDescent="0.25">
      <c r="A17" s="131">
        <v>2</v>
      </c>
      <c r="B17" s="3" t="s">
        <v>91</v>
      </c>
      <c r="C17" s="33">
        <v>207</v>
      </c>
      <c r="D17" s="33">
        <v>33</v>
      </c>
      <c r="E17" s="33"/>
      <c r="F17" s="33">
        <v>11239.82</v>
      </c>
      <c r="G17" s="33">
        <v>3231.96</v>
      </c>
      <c r="H17" s="33"/>
    </row>
    <row r="18" spans="1:8" x14ac:dyDescent="0.25">
      <c r="A18" s="132"/>
      <c r="B18" s="3" t="s">
        <v>89</v>
      </c>
      <c r="C18" s="33"/>
      <c r="D18" s="33"/>
      <c r="E18" s="33"/>
      <c r="F18" s="33"/>
      <c r="G18" s="33"/>
      <c r="H18" s="33"/>
    </row>
    <row r="19" spans="1:8" ht="30" x14ac:dyDescent="0.25">
      <c r="A19" s="133"/>
      <c r="B19" s="7" t="s">
        <v>92</v>
      </c>
      <c r="C19" s="33"/>
      <c r="D19" s="33"/>
      <c r="E19" s="33"/>
      <c r="F19" s="33"/>
      <c r="G19" s="33"/>
      <c r="H19" s="33"/>
    </row>
    <row r="20" spans="1:8" ht="30" x14ac:dyDescent="0.25">
      <c r="A20" s="131">
        <v>3</v>
      </c>
      <c r="B20" s="3" t="s">
        <v>93</v>
      </c>
      <c r="C20" s="33">
        <v>25</v>
      </c>
      <c r="D20" s="33">
        <v>36</v>
      </c>
      <c r="E20" s="33"/>
      <c r="F20" s="33">
        <v>7406.82</v>
      </c>
      <c r="G20" s="33">
        <v>11678.49</v>
      </c>
      <c r="H20" s="33"/>
    </row>
    <row r="21" spans="1:8" x14ac:dyDescent="0.25">
      <c r="A21" s="132"/>
      <c r="B21" s="3" t="s">
        <v>89</v>
      </c>
      <c r="C21" s="33"/>
      <c r="D21" s="33"/>
      <c r="E21" s="33"/>
      <c r="F21" s="33"/>
      <c r="G21" s="33"/>
      <c r="H21" s="33"/>
    </row>
    <row r="22" spans="1:8" ht="30" x14ac:dyDescent="0.25">
      <c r="A22" s="133"/>
      <c r="B22" s="7" t="s">
        <v>94</v>
      </c>
      <c r="C22" s="33"/>
      <c r="D22" s="33"/>
      <c r="E22" s="33"/>
      <c r="F22" s="33"/>
      <c r="G22" s="33"/>
      <c r="H22" s="33"/>
    </row>
    <row r="23" spans="1:8" ht="30" x14ac:dyDescent="0.25">
      <c r="A23" s="131">
        <v>4</v>
      </c>
      <c r="B23" s="3" t="s">
        <v>95</v>
      </c>
      <c r="C23" s="33">
        <v>13</v>
      </c>
      <c r="D23" s="33">
        <v>58</v>
      </c>
      <c r="E23" s="33">
        <v>3</v>
      </c>
      <c r="F23" s="33">
        <v>33643.800000000003</v>
      </c>
      <c r="G23" s="33">
        <v>91550.34</v>
      </c>
      <c r="H23" s="33">
        <v>11883.89</v>
      </c>
    </row>
    <row r="24" spans="1:8" x14ac:dyDescent="0.25">
      <c r="A24" s="132"/>
      <c r="B24" s="3" t="s">
        <v>89</v>
      </c>
      <c r="C24" s="33"/>
      <c r="D24" s="33"/>
      <c r="E24" s="33"/>
      <c r="F24" s="33"/>
      <c r="G24" s="33"/>
      <c r="H24" s="33"/>
    </row>
    <row r="25" spans="1:8" ht="30" x14ac:dyDescent="0.25">
      <c r="A25" s="133"/>
      <c r="B25" s="7" t="s">
        <v>94</v>
      </c>
      <c r="C25" s="33"/>
      <c r="D25" s="33">
        <v>1</v>
      </c>
      <c r="E25" s="33"/>
      <c r="F25" s="33"/>
      <c r="G25" s="33">
        <v>6900</v>
      </c>
      <c r="H25" s="33"/>
    </row>
    <row r="26" spans="1:8" x14ac:dyDescent="0.25">
      <c r="A26" s="131">
        <v>5</v>
      </c>
      <c r="B26" s="3" t="s">
        <v>96</v>
      </c>
      <c r="C26" s="33"/>
      <c r="D26" s="33">
        <v>3</v>
      </c>
      <c r="E26" s="33">
        <v>1</v>
      </c>
      <c r="F26" s="33"/>
      <c r="G26" s="33">
        <v>47230</v>
      </c>
      <c r="H26" s="33">
        <v>64000</v>
      </c>
    </row>
    <row r="27" spans="1:8" x14ac:dyDescent="0.25">
      <c r="A27" s="132"/>
      <c r="B27" s="3" t="s">
        <v>89</v>
      </c>
      <c r="C27" s="33"/>
      <c r="D27" s="33"/>
      <c r="E27" s="33"/>
      <c r="F27" s="33"/>
      <c r="G27" s="33"/>
      <c r="H27" s="33"/>
    </row>
    <row r="28" spans="1:8" ht="30" x14ac:dyDescent="0.25">
      <c r="A28" s="133"/>
      <c r="B28" s="7" t="s">
        <v>94</v>
      </c>
      <c r="C28" s="33"/>
      <c r="D28" s="33">
        <v>1</v>
      </c>
      <c r="E28" s="33"/>
      <c r="F28" s="33"/>
      <c r="G28" s="33">
        <v>15000</v>
      </c>
      <c r="H28" s="33"/>
    </row>
    <row r="29" spans="1:8" x14ac:dyDescent="0.25">
      <c r="A29" s="2">
        <v>6</v>
      </c>
      <c r="B29" s="3" t="s">
        <v>97</v>
      </c>
      <c r="C29" s="33"/>
      <c r="D29" s="33"/>
      <c r="E29" s="33"/>
      <c r="F29" s="33"/>
      <c r="G29" s="33"/>
      <c r="H29" s="33"/>
    </row>
    <row r="31" spans="1:8" x14ac:dyDescent="0.25">
      <c r="A31" t="s">
        <v>15</v>
      </c>
    </row>
    <row r="32" spans="1:8" ht="27.75" customHeight="1" x14ac:dyDescent="0.25">
      <c r="A32" s="110" t="s">
        <v>98</v>
      </c>
      <c r="B32" s="110"/>
      <c r="C32" s="110"/>
      <c r="D32" s="110"/>
      <c r="E32" s="110"/>
      <c r="F32" s="110"/>
      <c r="G32" s="110"/>
      <c r="H32" s="110"/>
    </row>
    <row r="33" spans="1:8" ht="135.75" customHeight="1" x14ac:dyDescent="0.25">
      <c r="A33" s="110" t="s">
        <v>102</v>
      </c>
      <c r="B33" s="110"/>
      <c r="C33" s="110"/>
      <c r="D33" s="110"/>
      <c r="E33" s="110"/>
      <c r="F33" s="110"/>
      <c r="G33" s="110"/>
      <c r="H33" s="110"/>
    </row>
  </sheetData>
  <customSheetViews>
    <customSheetView guid="{1F1EC9A1-559B-45BE-A366-DE40EA2885B6}" showPageBreaks="1" fitToPage="1" hiddenRows="1" view="pageBreakPreview">
      <selection activeCell="E2" sqref="E2"/>
      <pageMargins left="0.98425196850393704" right="0.59055118110236227" top="0.78740157480314965" bottom="0.78740157480314965" header="0" footer="0"/>
      <pageSetup paperSize="9" scale="97" fitToHeight="100" orientation="portrait" r:id="rId1"/>
    </customSheetView>
    <customSheetView guid="{590CC574-4B1C-4AB8-AB4D-7FAB395FC0A2}" showPageBreaks="1" fitToPage="1" hiddenRows="1" view="pageBreakPreview">
      <selection activeCell="G23" sqref="G23"/>
      <pageMargins left="0.98425196850393704" right="0.59055118110236227" top="0.78740157480314965" bottom="0.78740157480314965" header="0" footer="0"/>
      <pageSetup paperSize="9" scale="97" fitToHeight="100" orientation="portrait" r:id="rId2"/>
    </customSheetView>
  </customSheetViews>
  <mergeCells count="14">
    <mergeCell ref="A8:H8"/>
    <mergeCell ref="A9:H9"/>
    <mergeCell ref="A10:H10"/>
    <mergeCell ref="A12:A13"/>
    <mergeCell ref="B12:B13"/>
    <mergeCell ref="C12:E12"/>
    <mergeCell ref="F12:H12"/>
    <mergeCell ref="A32:H32"/>
    <mergeCell ref="A33:H33"/>
    <mergeCell ref="A14:A16"/>
    <mergeCell ref="A17:A19"/>
    <mergeCell ref="A20:A22"/>
    <mergeCell ref="A23:A25"/>
    <mergeCell ref="A26:A28"/>
  </mergeCells>
  <pageMargins left="0.98425196850393704" right="0.59055118110236227" top="0.78740157480314965" bottom="0.78740157480314965" header="0" footer="0"/>
  <pageSetup paperSize="9" scale="97" fitToHeight="10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прил 2 Титул</vt:lpstr>
      <vt:lpstr>3</vt:lpstr>
      <vt:lpstr>4</vt:lpstr>
      <vt:lpstr>5</vt:lpstr>
      <vt:lpstr>6</vt:lpstr>
      <vt:lpstr>7</vt:lpstr>
      <vt:lpstr>8</vt:lpstr>
      <vt:lpstr>9</vt:lpstr>
      <vt:lpstr>'3'!Заголовки_для_печати</vt:lpstr>
      <vt:lpstr>'4'!Заголовки_для_печати</vt:lpstr>
      <vt:lpstr>'3'!Область_печати</vt:lpstr>
      <vt:lpstr>'4'!Область_печати</vt:lpstr>
      <vt:lpstr>'6'!Область_печати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Гордиенко Ольга Александровна</dc:creator>
  <cp:lastModifiedBy>Кириленко Елена Евгеньевна</cp:lastModifiedBy>
  <cp:lastPrinted>2017-10-19T03:45:54Z</cp:lastPrinted>
  <dcterms:created xsi:type="dcterms:W3CDTF">2015-09-23T01:16:39Z</dcterms:created>
  <dcterms:modified xsi:type="dcterms:W3CDTF">2017-10-19T04:41:56Z</dcterms:modified>
</cp:coreProperties>
</file>