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lak_da\Desktop\рабочие папки\Рабочие папки 2023\ОЗП, ОЗЦ, ООК, ОА\100101 Разъединители\100101 Разъединители\"/>
    </mc:Choice>
  </mc:AlternateContent>
  <bookViews>
    <workbookView xWindow="0" yWindow="60" windowWidth="14670" windowHeight="12690"/>
  </bookViews>
  <sheets>
    <sheet name="Структура НМЦ" sheetId="1" r:id="rId1"/>
    <sheet name="Лист1" sheetId="2" r:id="rId2"/>
  </sheets>
  <externalReferences>
    <externalReference r:id="rId3"/>
  </externalReferences>
  <definedNames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" i="1" l="1"/>
  <c r="I41" i="1" l="1"/>
  <c r="J41" i="1"/>
  <c r="M41" i="1"/>
  <c r="N41" i="1"/>
  <c r="P41" i="1"/>
  <c r="Q41" i="1" s="1"/>
  <c r="I42" i="1"/>
  <c r="J42" i="1"/>
  <c r="M42" i="1"/>
  <c r="N42" i="1"/>
  <c r="P42" i="1"/>
  <c r="Q42" i="1" s="1"/>
  <c r="G41" i="1"/>
  <c r="G42" i="1"/>
  <c r="I35" i="1"/>
  <c r="J35" i="1"/>
  <c r="M35" i="1"/>
  <c r="N35" i="1"/>
  <c r="P35" i="1"/>
  <c r="Q35" i="1" s="1"/>
  <c r="I36" i="1"/>
  <c r="J36" i="1"/>
  <c r="M36" i="1"/>
  <c r="N36" i="1"/>
  <c r="P36" i="1"/>
  <c r="Q36" i="1" s="1"/>
  <c r="I37" i="1"/>
  <c r="J37" i="1"/>
  <c r="M37" i="1"/>
  <c r="N37" i="1"/>
  <c r="P37" i="1"/>
  <c r="Q37" i="1" s="1"/>
  <c r="G32" i="1"/>
  <c r="G33" i="1"/>
  <c r="G34" i="1"/>
  <c r="G35" i="1"/>
  <c r="G36" i="1"/>
  <c r="G37" i="1"/>
  <c r="I21" i="1"/>
  <c r="J21" i="1"/>
  <c r="M21" i="1"/>
  <c r="N21" i="1"/>
  <c r="P21" i="1"/>
  <c r="Q21" i="1" s="1"/>
  <c r="I22" i="1"/>
  <c r="J22" i="1"/>
  <c r="M22" i="1"/>
  <c r="N22" i="1"/>
  <c r="P22" i="1"/>
  <c r="Q22" i="1" s="1"/>
  <c r="I23" i="1"/>
  <c r="J23" i="1"/>
  <c r="M23" i="1"/>
  <c r="N23" i="1"/>
  <c r="P23" i="1"/>
  <c r="Q23" i="1" s="1"/>
  <c r="I24" i="1"/>
  <c r="J24" i="1"/>
  <c r="M24" i="1"/>
  <c r="N24" i="1"/>
  <c r="P24" i="1"/>
  <c r="Q24" i="1" s="1"/>
  <c r="I25" i="1"/>
  <c r="J25" i="1"/>
  <c r="M25" i="1"/>
  <c r="N25" i="1"/>
  <c r="P25" i="1"/>
  <c r="Q25" i="1" s="1"/>
  <c r="I26" i="1"/>
  <c r="J26" i="1"/>
  <c r="M26" i="1"/>
  <c r="N26" i="1"/>
  <c r="P26" i="1"/>
  <c r="Q26" i="1" s="1"/>
  <c r="I27" i="1"/>
  <c r="J27" i="1"/>
  <c r="M27" i="1"/>
  <c r="N27" i="1"/>
  <c r="P27" i="1"/>
  <c r="Q27" i="1" s="1"/>
  <c r="I28" i="1"/>
  <c r="J28" i="1"/>
  <c r="M28" i="1"/>
  <c r="N28" i="1"/>
  <c r="P28" i="1"/>
  <c r="Q28" i="1" s="1"/>
  <c r="G21" i="1"/>
  <c r="G22" i="1"/>
  <c r="G23" i="1"/>
  <c r="G24" i="1"/>
  <c r="G25" i="1"/>
  <c r="G26" i="1"/>
  <c r="G27" i="1"/>
  <c r="G28" i="1"/>
  <c r="G11" i="1"/>
  <c r="G12" i="1"/>
  <c r="G13" i="1"/>
  <c r="G14" i="1"/>
  <c r="G15" i="1"/>
  <c r="G16" i="1"/>
  <c r="G17" i="1"/>
  <c r="I12" i="1"/>
  <c r="J12" i="1"/>
  <c r="M12" i="1"/>
  <c r="N12" i="1"/>
  <c r="P12" i="1"/>
  <c r="Q12" i="1" s="1"/>
  <c r="I13" i="1"/>
  <c r="J13" i="1"/>
  <c r="M13" i="1"/>
  <c r="N13" i="1"/>
  <c r="P13" i="1"/>
  <c r="Q13" i="1" s="1"/>
  <c r="I14" i="1"/>
  <c r="J14" i="1"/>
  <c r="M14" i="1"/>
  <c r="N14" i="1"/>
  <c r="P14" i="1"/>
  <c r="Q14" i="1" s="1"/>
  <c r="I15" i="1"/>
  <c r="J15" i="1"/>
  <c r="M15" i="1"/>
  <c r="N15" i="1"/>
  <c r="P15" i="1"/>
  <c r="Q15" i="1" s="1"/>
  <c r="I16" i="1"/>
  <c r="J16" i="1"/>
  <c r="M16" i="1"/>
  <c r="N16" i="1"/>
  <c r="P16" i="1"/>
  <c r="Q16" i="1" s="1"/>
  <c r="I17" i="1"/>
  <c r="J17" i="1"/>
  <c r="M17" i="1"/>
  <c r="N17" i="1"/>
  <c r="P17" i="1"/>
  <c r="Q17" i="1" s="1"/>
  <c r="P11" i="1"/>
  <c r="Q11" i="1" s="1"/>
  <c r="N11" i="1"/>
  <c r="M11" i="1"/>
  <c r="J11" i="1"/>
  <c r="I11" i="1"/>
  <c r="I46" i="1" l="1"/>
  <c r="I47" i="1"/>
  <c r="I45" i="1"/>
  <c r="I40" i="1"/>
  <c r="G10" i="1" l="1"/>
  <c r="P47" i="1"/>
  <c r="Q47" i="1" s="1"/>
  <c r="N47" i="1"/>
  <c r="M47" i="1"/>
  <c r="J47" i="1"/>
  <c r="G47" i="1"/>
  <c r="P46" i="1"/>
  <c r="Q46" i="1" s="1"/>
  <c r="N46" i="1"/>
  <c r="M46" i="1"/>
  <c r="J46" i="1"/>
  <c r="G46" i="1"/>
  <c r="P45" i="1"/>
  <c r="Q45" i="1" s="1"/>
  <c r="N45" i="1"/>
  <c r="M45" i="1"/>
  <c r="J45" i="1"/>
  <c r="G45" i="1"/>
  <c r="P40" i="1"/>
  <c r="Q40" i="1" s="1"/>
  <c r="N40" i="1"/>
  <c r="M40" i="1"/>
  <c r="J40" i="1"/>
  <c r="G40" i="1"/>
  <c r="G43" i="1" s="1"/>
  <c r="P34" i="1"/>
  <c r="Q34" i="1" s="1"/>
  <c r="N34" i="1"/>
  <c r="M34" i="1"/>
  <c r="J34" i="1"/>
  <c r="I34" i="1"/>
  <c r="P33" i="1"/>
  <c r="Q33" i="1" s="1"/>
  <c r="N33" i="1"/>
  <c r="M33" i="1"/>
  <c r="J33" i="1"/>
  <c r="I33" i="1"/>
  <c r="P32" i="1"/>
  <c r="Q32" i="1" s="1"/>
  <c r="N32" i="1"/>
  <c r="M32" i="1"/>
  <c r="J32" i="1"/>
  <c r="I32" i="1"/>
  <c r="P31" i="1"/>
  <c r="Q31" i="1" s="1"/>
  <c r="N31" i="1"/>
  <c r="M31" i="1"/>
  <c r="J31" i="1"/>
  <c r="I31" i="1"/>
  <c r="G31" i="1"/>
  <c r="P20" i="1"/>
  <c r="Q20" i="1" s="1"/>
  <c r="N20" i="1"/>
  <c r="M20" i="1"/>
  <c r="J20" i="1"/>
  <c r="I20" i="1"/>
  <c r="G20" i="1"/>
  <c r="P10" i="1"/>
  <c r="Q10" i="1" s="1"/>
  <c r="N10" i="1"/>
  <c r="M10" i="1"/>
  <c r="J10" i="1"/>
  <c r="I10" i="1"/>
  <c r="Q48" i="1" l="1"/>
  <c r="G48" i="1"/>
  <c r="G18" i="1"/>
  <c r="G38" i="1"/>
  <c r="G29" i="1"/>
  <c r="Q18" i="1"/>
  <c r="Q29" i="1"/>
  <c r="Q38" i="1"/>
  <c r="Q43" i="1"/>
  <c r="G49" i="1" l="1"/>
  <c r="F3" i="1" s="1"/>
  <c r="Q50" i="1"/>
  <c r="Q51" i="1" s="1"/>
  <c r="G50" i="1" l="1"/>
  <c r="G51" i="1" s="1"/>
</calcChain>
</file>

<file path=xl/sharedStrings.xml><?xml version="1.0" encoding="utf-8"?>
<sst xmlns="http://schemas.openxmlformats.org/spreadsheetml/2006/main" count="110" uniqueCount="57">
  <si>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</si>
  <si>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</si>
  <si>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</si>
  <si>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</si>
  <si>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</si>
  <si>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</si>
  <si>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</si>
  <si>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</si>
  <si>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</si>
  <si>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</si>
  <si>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</si>
  <si>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</si>
  <si>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</si>
  <si>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</si>
  <si>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</si>
  <si>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t>ИТОГО по филиалу "ПЭС"</t>
  </si>
  <si>
    <t xml:space="preserve">Форма Коммерческого предложения Участника 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</si>
  <si>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</si>
  <si>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</si>
  <si>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t>Приложение к Документации о закупке – Структура НМЦ (в т.ч. форма Коммерческого предложения)</t>
  </si>
  <si>
    <r>
      <t xml:space="preserve">Страна происхождения товара
</t>
    </r>
    <r>
      <rPr>
        <i/>
        <sz val="12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</si>
  <si>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r>
      <t xml:space="preserve">Производитель продукции
</t>
    </r>
    <r>
      <rPr>
        <i/>
        <sz val="12"/>
        <color rgb="FFFF0000"/>
        <rFont val="Calibri"/>
        <family val="2"/>
        <charset val="204"/>
        <scheme val="minor"/>
      </rPr>
      <t>[в случае наличия в Едином реестре российской радиоэлектронной продукции – дополнительно указывается № реестровой записи]</t>
    </r>
  </si>
  <si>
    <t>КОММЕРЧЕСКОЕ ПРЕДЛОЖЕНИЕ</t>
  </si>
  <si>
    <t>2. филиал АО "ДРСК" "Приморские электрические сети"</t>
  </si>
  <si>
    <t>1. филиал АО «ДРСК» «Амурские электрические сети»</t>
  </si>
  <si>
    <t>ИТОГО по филиалу "АЭС"</t>
  </si>
  <si>
    <t>3. филиал АО «ДРСК» «Хабаровские электрические сети»</t>
  </si>
  <si>
    <t>ИТОГО по филиалу "ХЭС" СП "СЭС"</t>
  </si>
  <si>
    <t>4. филиал АО «ДРСК» «Электрические сети ЕАО»</t>
  </si>
  <si>
    <t>Итого по филиалу "ЭС ЕАО"</t>
  </si>
  <si>
    <t>5. филиал АО «ДРСК» «Южно-Якутские электрические сети»</t>
  </si>
  <si>
    <t>Итого по филиалу "ЮЯЭС"</t>
  </si>
  <si>
    <t>шт</t>
  </si>
  <si>
    <r>
      <t xml:space="preserve">Разъединитель горизонтально-поворотного типа трёхполюсный, </t>
    </r>
    <r>
      <rPr>
        <b/>
        <sz val="12"/>
        <color theme="1"/>
        <rFont val="Times New Roman"/>
        <family val="1"/>
        <charset val="204"/>
      </rPr>
      <t>РГНП-2-110/1000УХЛ1</t>
    </r>
    <r>
      <rPr>
        <sz val="12"/>
        <color theme="1"/>
        <rFont val="Times New Roman"/>
        <family val="1"/>
        <charset val="204"/>
      </rPr>
      <t xml:space="preserve"> с ручными приводами типа </t>
    </r>
    <r>
      <rPr>
        <b/>
        <sz val="12"/>
        <color theme="1"/>
        <rFont val="Times New Roman"/>
        <family val="1"/>
        <charset val="204"/>
      </rPr>
      <t>ПРГ-6</t>
    </r>
    <r>
      <rPr>
        <sz val="12"/>
        <color theme="1"/>
        <rFont val="Times New Roman"/>
        <family val="1"/>
        <charset val="204"/>
      </rPr>
      <t xml:space="preserve"> (Технические требования согласно Приложения № 1 Опросной лист № 1)</t>
    </r>
  </si>
  <si>
    <r>
      <t xml:space="preserve">Разъединитель трёхполюсный </t>
    </r>
    <r>
      <rPr>
        <b/>
        <sz val="12"/>
        <color theme="1"/>
        <rFont val="Times New Roman"/>
        <family val="1"/>
        <charset val="204"/>
      </rPr>
      <t>РЛНД-1-10Б/400 УХЛ1 с приводом ПРНЗ-10 УХЛ1</t>
    </r>
  </si>
  <si>
    <r>
      <t xml:space="preserve">Разъединитель трёхполюсный </t>
    </r>
    <r>
      <rPr>
        <b/>
        <sz val="12"/>
        <color theme="1"/>
        <rFont val="Times New Roman"/>
        <family val="1"/>
        <charset val="204"/>
      </rPr>
      <t>РЛНД-1.1-10Б/400 Н УХЛ1 с приводом ПРНЗ-10 УХЛ1</t>
    </r>
  </si>
  <si>
    <r>
      <t xml:space="preserve">Разъединитель трёхполюсный </t>
    </r>
    <r>
      <rPr>
        <b/>
        <sz val="12"/>
        <color theme="1"/>
        <rFont val="Times New Roman"/>
        <family val="1"/>
        <charset val="204"/>
      </rPr>
      <t>РЛНД-1-10Б/630 УХЛ1 с приводом ПРНЗ-10 УХЛ1</t>
    </r>
  </si>
  <si>
    <r>
      <t xml:space="preserve">Разъединитель трёхполюсный </t>
    </r>
    <r>
      <rPr>
        <b/>
        <sz val="12"/>
        <color theme="1"/>
        <rFont val="Times New Roman"/>
        <family val="1"/>
        <charset val="204"/>
      </rPr>
      <t>РЛНД-2-10Б/630 УХЛ1 с приводом ПРНЗ-2-10 УХЛ1</t>
    </r>
  </si>
  <si>
    <r>
      <t xml:space="preserve">Разъединитель горизонтально-поворотного типа трёхполюсный, </t>
    </r>
    <r>
      <rPr>
        <b/>
        <sz val="12"/>
        <color theme="1"/>
        <rFont val="Times New Roman"/>
        <family val="1"/>
        <charset val="204"/>
      </rPr>
      <t>РГНП-1а-110/1000УХЛ1</t>
    </r>
    <r>
      <rPr>
        <sz val="12"/>
        <color theme="1"/>
        <rFont val="Times New Roman"/>
        <family val="1"/>
        <charset val="204"/>
      </rPr>
      <t xml:space="preserve"> с ручными приводами типа </t>
    </r>
    <r>
      <rPr>
        <b/>
        <sz val="12"/>
        <color theme="1"/>
        <rFont val="Times New Roman"/>
        <family val="1"/>
        <charset val="204"/>
      </rPr>
      <t xml:space="preserve">ПРГ-6 </t>
    </r>
    <r>
      <rPr>
        <sz val="12"/>
        <color theme="1"/>
        <rFont val="Times New Roman"/>
        <family val="1"/>
        <charset val="204"/>
      </rPr>
      <t>(Технические требования согласно Приложения № 1 Опросной лист № 2)</t>
    </r>
  </si>
  <si>
    <r>
      <t xml:space="preserve">Разъединитель трехполюсный </t>
    </r>
    <r>
      <rPr>
        <b/>
        <sz val="12"/>
        <color theme="1"/>
        <rFont val="Times New Roman"/>
        <family val="1"/>
        <charset val="204"/>
      </rPr>
      <t>РДЗ.1а-35/1000Н УХЛ1</t>
    </r>
    <r>
      <rPr>
        <sz val="12"/>
        <color theme="1"/>
        <rFont val="Times New Roman"/>
        <family val="1"/>
        <charset val="204"/>
      </rPr>
      <t xml:space="preserve"> с приводом </t>
    </r>
    <r>
      <rPr>
        <b/>
        <sz val="12"/>
        <color theme="1"/>
        <rFont val="Times New Roman"/>
        <family val="1"/>
        <charset val="204"/>
      </rPr>
      <t xml:space="preserve">ПРГ-01-2Б УХЛ1 </t>
    </r>
    <r>
      <rPr>
        <sz val="12"/>
        <color theme="1"/>
        <rFont val="Times New Roman"/>
        <family val="1"/>
        <charset val="204"/>
      </rPr>
      <t>(Технические требования согласно Приложения № 2 Опросной лист № 3)</t>
    </r>
  </si>
  <si>
    <r>
      <t xml:space="preserve">Предохранитель-разъединитель выхлопной </t>
    </r>
    <r>
      <rPr>
        <b/>
        <sz val="12"/>
        <color theme="1"/>
        <rFont val="Times New Roman"/>
        <family val="1"/>
        <charset val="204"/>
      </rPr>
      <t xml:space="preserve">ПРВТ-10. II-10К-У1 </t>
    </r>
    <r>
      <rPr>
        <sz val="12"/>
        <color theme="1"/>
        <rFont val="Times New Roman"/>
        <family val="1"/>
        <charset val="204"/>
      </rPr>
      <t>(с КМЧ № 10, вид опоры - ж/б, штанга ШОПР-15)</t>
    </r>
  </si>
  <si>
    <r>
      <t xml:space="preserve">Разъединитель </t>
    </r>
    <r>
      <rPr>
        <b/>
        <sz val="12"/>
        <color theme="1"/>
        <rFont val="Times New Roman"/>
        <family val="1"/>
        <charset val="204"/>
      </rPr>
      <t>РЛКВ-10.IV/630 УХЛ1 с приводом ПР-03-7 УХЛ1</t>
    </r>
    <r>
      <rPr>
        <sz val="12"/>
        <color theme="1"/>
        <rFont val="Times New Roman"/>
        <family val="1"/>
        <charset val="204"/>
      </rPr>
      <t xml:space="preserve"> с КМЧ Н=6500</t>
    </r>
  </si>
  <si>
    <r>
      <t xml:space="preserve">Разъединитель </t>
    </r>
    <r>
      <rPr>
        <b/>
        <sz val="12"/>
        <color theme="1"/>
        <rFont val="Times New Roman"/>
        <family val="1"/>
        <charset val="204"/>
      </rPr>
      <t>РЛК-10.IV/400 УХЛ1 с приводом ПР-00-7 УХЛ1</t>
    </r>
  </si>
  <si>
    <r>
      <t xml:space="preserve">Разъединитель </t>
    </r>
    <r>
      <rPr>
        <b/>
        <sz val="12"/>
        <color theme="1"/>
        <rFont val="Times New Roman"/>
        <family val="1"/>
        <charset val="204"/>
      </rPr>
      <t>РЛКВ-1б-10.IV/400 УХЛ1 с приводом ПР-06-7 УХЛ1</t>
    </r>
  </si>
  <si>
    <r>
      <t xml:space="preserve">Разъединитель </t>
    </r>
    <r>
      <rPr>
        <b/>
        <sz val="12"/>
        <color theme="1"/>
        <rFont val="Times New Roman"/>
        <family val="1"/>
        <charset val="204"/>
      </rPr>
      <t>РЛКВ-С-10.IV/400 УХЛ1 с приводом ПР-03-7 УХЛ1</t>
    </r>
  </si>
  <si>
    <r>
      <t xml:space="preserve">Разъединитель трехполюсный </t>
    </r>
    <r>
      <rPr>
        <b/>
        <sz val="12"/>
        <color theme="1"/>
        <rFont val="Times New Roman"/>
        <family val="1"/>
        <charset val="204"/>
      </rPr>
      <t>РЛНД-1-10Б/400 УХЛ1 с приводом ПРНЗ-10 УХЛ1</t>
    </r>
  </si>
  <si>
    <r>
      <t xml:space="preserve">Разъединитель трехполюсный </t>
    </r>
    <r>
      <rPr>
        <b/>
        <sz val="12"/>
        <color theme="1"/>
        <rFont val="Times New Roman"/>
        <family val="1"/>
        <charset val="204"/>
      </rPr>
      <t>РЛНД-1.1-10Б/400Н УХЛ1 с приводом ПРНЗ-10 УХЛ1</t>
    </r>
  </si>
  <si>
    <r>
      <t xml:space="preserve">Разъединитель трехполюсный </t>
    </r>
    <r>
      <rPr>
        <b/>
        <sz val="12"/>
        <color theme="1"/>
        <rFont val="Times New Roman"/>
        <family val="1"/>
        <charset val="204"/>
      </rPr>
      <t>РЛНД-1-10Б/630 УХЛ1 с приводом ПРНЗ-10 УХЛ1</t>
    </r>
  </si>
  <si>
    <r>
      <t xml:space="preserve">Разъединитель трёхполюсный </t>
    </r>
    <r>
      <rPr>
        <b/>
        <sz val="12"/>
        <color theme="1"/>
        <rFont val="Times New Roman"/>
        <family val="1"/>
        <charset val="204"/>
      </rPr>
      <t>РЛНД-1-10Б/400 УХЛ1 с приводом ПРН-10М У1</t>
    </r>
  </si>
  <si>
    <r>
      <t xml:space="preserve">Заземлитель нейтрали однополюсный </t>
    </r>
    <r>
      <rPr>
        <b/>
        <sz val="12"/>
        <color theme="1"/>
        <rFont val="Times New Roman"/>
        <family val="1"/>
        <charset val="204"/>
      </rPr>
      <t>ЗОН-110М II УХЛ 1</t>
    </r>
    <r>
      <rPr>
        <sz val="12"/>
        <color theme="1"/>
        <rFont val="Times New Roman"/>
        <family val="1"/>
        <charset val="204"/>
      </rPr>
      <t xml:space="preserve"> 
(Тип изоляции и степень загрязнения изоляции по ГОСТ 9920 – По-лимерная, II; Привод - ПРГ-00-2 (ручной); Тип заземлителя по назна-чению - II – для заземления нейтралей силовых трансформаторов, не имеющих защиты от замыканий на землю)</t>
    </r>
  </si>
  <si>
    <r>
      <t xml:space="preserve">Разъединитель </t>
    </r>
    <r>
      <rPr>
        <b/>
        <sz val="12"/>
        <color theme="1"/>
        <rFont val="Times New Roman"/>
        <family val="1"/>
        <charset val="204"/>
      </rPr>
      <t>РЛК-10.IV/400 УХЛ1 с приводом ПР-00-7УХЛ1</t>
    </r>
    <r>
      <rPr>
        <sz val="12"/>
        <color theme="1"/>
        <rFont val="Times New Roman"/>
        <family val="1"/>
        <charset val="204"/>
      </rPr>
      <t xml:space="preserve">
Комплект монтажных частей по заказу:
- Рама РЛК; Привод ПР; кронштейны и траверсы для монтажа рамы и привода на ж/б опоре; сборные соединительные тяги от разъедините-ля к приводу, для высоты установки разъединителя 6500 мм, обеспе-чить резьбу с двух сторон тяги, применение всех металлоконструк-ций с покрытием из горячего оцинкования; комплект (хомуты, крон-штейны, метизы, комплект ключей, регулировочные шайбы, тяга со-единительная).</t>
    </r>
  </si>
  <si>
    <r>
      <t xml:space="preserve">Разъединитель трехполюсный </t>
    </r>
    <r>
      <rPr>
        <b/>
        <sz val="12"/>
        <color theme="1"/>
        <rFont val="Times New Roman"/>
        <family val="1"/>
        <charset val="204"/>
      </rPr>
      <t>РЛНД-1.1-10Б/200 УХЛ1 с приводом ПРНЗ-10 УХЛ1</t>
    </r>
  </si>
  <si>
    <r>
      <t xml:space="preserve">Разъединитель трехполюсный </t>
    </r>
    <r>
      <rPr>
        <b/>
        <sz val="12"/>
        <color theme="1"/>
        <rFont val="Times New Roman"/>
        <family val="1"/>
        <charset val="204"/>
      </rPr>
      <t>РВ-10/400М УХЛ2 с приводом ПР-3 У3</t>
    </r>
  </si>
  <si>
    <r>
      <t xml:space="preserve">Разъединитель трехполюсный </t>
    </r>
    <r>
      <rPr>
        <b/>
        <sz val="12"/>
        <color theme="1"/>
        <rFont val="Times New Roman"/>
        <family val="1"/>
        <charset val="204"/>
      </rPr>
      <t>РЛНД-2-10Б/630 УХЛ1 с приводом ПРНЗ-2-10 УХЛ1</t>
    </r>
  </si>
  <si>
    <r>
      <t xml:space="preserve">Разъединитель трехполюсный </t>
    </r>
    <r>
      <rPr>
        <b/>
        <sz val="12"/>
        <color theme="1"/>
        <rFont val="Times New Roman"/>
        <family val="1"/>
        <charset val="204"/>
      </rPr>
      <t>РЛНД-1.1-10Б/400 Н УХЛ1 с приводом ПРНЗ-10 УХЛ1</t>
    </r>
  </si>
  <si>
    <t>Разъединители</t>
  </si>
  <si>
    <r>
      <t xml:space="preserve">Разъединитель трехполюсный </t>
    </r>
    <r>
      <rPr>
        <b/>
        <sz val="12"/>
        <color theme="1"/>
        <rFont val="Times New Roman"/>
        <family val="1"/>
        <charset val="204"/>
      </rPr>
      <t>РДЗ.2-35/1000Н УХЛ1</t>
    </r>
    <r>
      <rPr>
        <sz val="12"/>
        <color theme="1"/>
        <rFont val="Times New Roman"/>
        <family val="1"/>
        <charset val="204"/>
      </rPr>
      <t xml:space="preserve"> с приводом </t>
    </r>
    <r>
      <rPr>
        <b/>
        <sz val="12"/>
        <color theme="1"/>
        <rFont val="Times New Roman"/>
        <family val="1"/>
        <charset val="204"/>
      </rPr>
      <t xml:space="preserve">ПРГ-00-2Б УХЛ1 </t>
    </r>
    <r>
      <rPr>
        <sz val="12"/>
        <color theme="1"/>
        <rFont val="Times New Roman"/>
        <family val="1"/>
        <charset val="204"/>
      </rPr>
      <t>(Технические требования согласно Приложения № 2 Опросной лист №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</si>
</sst>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i/>
      <sz val="14"/>
      <color theme="0" tint="-0.49998474074526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/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2060"/>
      </top>
      <bottom style="medium">
        <color indexed="64"/>
      </bottom>
      <diagonal/>
    </border>
    <border>
      <left/>
      <right style="thin">
        <color rgb="FF002060"/>
      </right>
      <top/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206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/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66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8" fillId="5" borderId="4" xfId="0" applyNumberFormat="1" applyFont="1" applyFill="1" applyBorder="1" applyAlignment="1">
      <alignment horizontal="left" vertical="top" wrapText="1"/>
    </xf>
    <xf numFmtId="3" fontId="8" fillId="5" borderId="4" xfId="0" applyNumberFormat="1" applyFont="1" applyFill="1" applyBorder="1" applyAlignment="1">
      <alignment horizontal="center" vertical="top" wrapText="1"/>
    </xf>
    <xf numFmtId="4" fontId="8" fillId="5" borderId="4" xfId="0" applyNumberFormat="1" applyFont="1" applyFill="1" applyBorder="1" applyAlignment="1">
      <alignment horizontal="center" vertical="top" wrapText="1"/>
    </xf>
    <xf numFmtId="164" fontId="8" fillId="5" borderId="4" xfId="0" applyNumberFormat="1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/>
    </xf>
    <xf numFmtId="4" fontId="7" fillId="5" borderId="4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 applyProtection="1">
      <alignment horizontal="left" vertical="top" wrapText="1"/>
      <protection locked="0"/>
    </xf>
    <xf numFmtId="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4" fontId="2" fillId="4" borderId="9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49" fontId="2" fillId="2" borderId="27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4" fontId="7" fillId="4" borderId="35" xfId="0" applyNumberFormat="1" applyFont="1" applyFill="1" applyBorder="1" applyAlignment="1">
      <alignment horizontal="center" vertical="center" wrapText="1"/>
    </xf>
    <xf numFmtId="9" fontId="2" fillId="2" borderId="38" xfId="0" applyNumberFormat="1" applyFont="1" applyFill="1" applyBorder="1" applyAlignment="1" applyProtection="1">
      <alignment horizontal="center" vertical="top" wrapText="1"/>
    </xf>
    <xf numFmtId="4" fontId="8" fillId="4" borderId="25" xfId="0" applyNumberFormat="1" applyFont="1" applyFill="1" applyBorder="1" applyAlignment="1">
      <alignment horizontal="center" vertical="top" wrapText="1"/>
    </xf>
    <xf numFmtId="4" fontId="8" fillId="4" borderId="42" xfId="0" applyNumberFormat="1" applyFont="1" applyFill="1" applyBorder="1" applyAlignment="1">
      <alignment horizontal="center" vertical="top" wrapText="1"/>
    </xf>
    <xf numFmtId="4" fontId="5" fillId="0" borderId="5" xfId="1" applyNumberFormat="1" applyFont="1" applyBorder="1" applyAlignment="1">
      <alignment horizontal="right" vertical="top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4" fontId="4" fillId="4" borderId="35" xfId="0" applyNumberFormat="1" applyFont="1" applyFill="1" applyBorder="1" applyAlignment="1">
      <alignment horizontal="center" vertical="center" wrapText="1"/>
    </xf>
    <xf numFmtId="9" fontId="13" fillId="2" borderId="38" xfId="0" applyNumberFormat="1" applyFont="1" applyFill="1" applyBorder="1" applyAlignment="1" applyProtection="1">
      <alignment horizontal="center" vertical="top" wrapText="1"/>
    </xf>
    <xf numFmtId="4" fontId="3" fillId="4" borderId="25" xfId="0" applyNumberFormat="1" applyFont="1" applyFill="1" applyBorder="1" applyAlignment="1">
      <alignment horizontal="center" vertical="top" wrapText="1"/>
    </xf>
    <xf numFmtId="4" fontId="3" fillId="4" borderId="42" xfId="0" applyNumberFormat="1" applyFont="1" applyFill="1" applyBorder="1" applyAlignment="1">
      <alignment horizontal="center" vertical="top" wrapText="1"/>
    </xf>
    <xf numFmtId="4" fontId="13" fillId="5" borderId="56" xfId="0" applyNumberFormat="1" applyFont="1" applyFill="1" applyBorder="1" applyAlignment="1" applyProtection="1">
      <alignment horizontal="center" vertical="center" wrapText="1"/>
    </xf>
    <xf numFmtId="4" fontId="13" fillId="5" borderId="60" xfId="0" applyNumberFormat="1" applyFont="1" applyFill="1" applyBorder="1" applyAlignment="1" applyProtection="1">
      <alignment horizontal="center" vertical="center" wrapText="1"/>
    </xf>
    <xf numFmtId="4" fontId="12" fillId="5" borderId="59" xfId="0" applyNumberFormat="1" applyFont="1" applyFill="1" applyBorder="1" applyAlignment="1" applyProtection="1">
      <alignment horizontal="center" vertical="top" wrapText="1"/>
    </xf>
    <xf numFmtId="4" fontId="12" fillId="5" borderId="66" xfId="0" applyNumberFormat="1" applyFont="1" applyFill="1" applyBorder="1" applyAlignment="1" applyProtection="1">
      <alignment horizontal="center" vertical="top" wrapText="1"/>
    </xf>
    <xf numFmtId="0" fontId="7" fillId="2" borderId="31" xfId="0" applyFont="1" applyFill="1" applyBorder="1" applyAlignment="1"/>
    <xf numFmtId="49" fontId="8" fillId="5" borderId="26" xfId="0" applyNumberFormat="1" applyFont="1" applyFill="1" applyBorder="1" applyAlignment="1">
      <alignment horizontal="left" vertical="center" wrapText="1"/>
    </xf>
    <xf numFmtId="3" fontId="8" fillId="5" borderId="27" xfId="0" applyNumberFormat="1" applyFont="1" applyFill="1" applyBorder="1" applyAlignment="1">
      <alignment horizontal="center" vertical="center" wrapText="1"/>
    </xf>
    <xf numFmtId="4" fontId="8" fillId="5" borderId="27" xfId="0" applyNumberFormat="1" applyFont="1" applyFill="1" applyBorder="1" applyAlignment="1">
      <alignment horizontal="center" vertical="center" wrapText="1"/>
    </xf>
    <xf numFmtId="4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27" xfId="0" applyNumberFormat="1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6" fillId="5" borderId="69" xfId="0" applyFont="1" applyFill="1" applyBorder="1" applyAlignment="1">
      <alignment horizontal="center"/>
    </xf>
    <xf numFmtId="49" fontId="8" fillId="5" borderId="70" xfId="0" applyNumberFormat="1" applyFont="1" applyFill="1" applyBorder="1" applyAlignment="1">
      <alignment horizontal="left" vertical="center" wrapText="1"/>
    </xf>
    <xf numFmtId="49" fontId="2" fillId="2" borderId="71" xfId="0" applyNumberFormat="1" applyFont="1" applyFill="1" applyBorder="1" applyAlignment="1" applyProtection="1">
      <alignment horizontal="left" vertical="top" wrapText="1"/>
      <protection locked="0"/>
    </xf>
    <xf numFmtId="3" fontId="8" fillId="5" borderId="71" xfId="0" applyNumberFormat="1" applyFont="1" applyFill="1" applyBorder="1" applyAlignment="1">
      <alignment horizontal="center" vertical="center" wrapText="1"/>
    </xf>
    <xf numFmtId="4" fontId="8" fillId="5" borderId="71" xfId="0" applyNumberFormat="1" applyFont="1" applyFill="1" applyBorder="1" applyAlignment="1">
      <alignment horizontal="center" vertical="center" wrapText="1"/>
    </xf>
    <xf numFmtId="4" fontId="2" fillId="2" borderId="71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71" xfId="0" applyNumberFormat="1" applyFont="1" applyFill="1" applyBorder="1" applyAlignment="1">
      <alignment horizontal="center" vertical="center" wrapText="1"/>
    </xf>
    <xf numFmtId="4" fontId="8" fillId="5" borderId="72" xfId="0" applyNumberFormat="1" applyFont="1" applyFill="1" applyBorder="1" applyAlignment="1">
      <alignment horizontal="center" vertical="center" wrapText="1"/>
    </xf>
    <xf numFmtId="0" fontId="6" fillId="5" borderId="73" xfId="0" applyFont="1" applyFill="1" applyBorder="1" applyAlignment="1">
      <alignment horizontal="center"/>
    </xf>
    <xf numFmtId="4" fontId="8" fillId="5" borderId="74" xfId="0" applyNumberFormat="1" applyFont="1" applyFill="1" applyBorder="1" applyAlignment="1">
      <alignment horizontal="center" vertical="center" wrapText="1"/>
    </xf>
    <xf numFmtId="4" fontId="7" fillId="5" borderId="53" xfId="0" applyNumberFormat="1" applyFont="1" applyFill="1" applyBorder="1" applyAlignment="1">
      <alignment horizontal="center" vertical="top" wrapText="1"/>
    </xf>
    <xf numFmtId="0" fontId="3" fillId="0" borderId="62" xfId="0" applyFont="1" applyBorder="1" applyAlignment="1">
      <alignment horizontal="center" vertical="center"/>
    </xf>
    <xf numFmtId="0" fontId="6" fillId="5" borderId="48" xfId="0" applyFont="1" applyFill="1" applyBorder="1" applyAlignment="1">
      <alignment horizontal="center"/>
    </xf>
    <xf numFmtId="4" fontId="8" fillId="5" borderId="59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4" fontId="15" fillId="2" borderId="4" xfId="1" applyNumberFormat="1" applyFont="1" applyFill="1" applyBorder="1" applyAlignment="1">
      <alignment horizontal="center" vertical="center"/>
    </xf>
    <xf numFmtId="1" fontId="15" fillId="2" borderId="4" xfId="1" applyNumberFormat="1" applyFont="1" applyFill="1" applyBorder="1" applyAlignment="1">
      <alignment horizontal="center" vertical="center"/>
    </xf>
    <xf numFmtId="4" fontId="12" fillId="5" borderId="76" xfId="0" applyNumberFormat="1" applyFont="1" applyFill="1" applyBorder="1" applyAlignment="1" applyProtection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4" fontId="13" fillId="5" borderId="4" xfId="0" applyNumberFormat="1" applyFont="1" applyFill="1" applyBorder="1" applyAlignment="1" applyProtection="1">
      <alignment horizontal="center" vertical="center" wrapText="1"/>
    </xf>
    <xf numFmtId="4" fontId="15" fillId="0" borderId="4" xfId="2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1" fontId="15" fillId="0" borderId="4" xfId="2" applyNumberFormat="1" applyFont="1" applyBorder="1" applyAlignment="1">
      <alignment horizontal="center" vertical="center"/>
    </xf>
    <xf numFmtId="4" fontId="15" fillId="0" borderId="4" xfId="3" applyNumberFormat="1" applyFont="1" applyBorder="1" applyAlignment="1">
      <alignment horizontal="center" vertical="center"/>
    </xf>
    <xf numFmtId="1" fontId="15" fillId="0" borderId="4" xfId="3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4" fontId="13" fillId="5" borderId="78" xfId="0" applyNumberFormat="1" applyFont="1" applyFill="1" applyBorder="1" applyAlignment="1" applyProtection="1">
      <alignment horizontal="center" vertical="top" wrapText="1"/>
    </xf>
    <xf numFmtId="0" fontId="3" fillId="0" borderId="4" xfId="0" applyFont="1" applyBorder="1" applyAlignment="1">
      <alignment horizontal="center"/>
    </xf>
    <xf numFmtId="4" fontId="15" fillId="0" borderId="4" xfId="4" applyNumberFormat="1" applyFont="1" applyBorder="1" applyAlignment="1">
      <alignment horizontal="center" vertical="center"/>
    </xf>
    <xf numFmtId="1" fontId="15" fillId="0" borderId="4" xfId="4" applyNumberFormat="1" applyFont="1" applyBorder="1" applyAlignment="1">
      <alignment horizontal="center" vertical="center"/>
    </xf>
    <xf numFmtId="4" fontId="12" fillId="5" borderId="79" xfId="0" applyNumberFormat="1" applyFont="1" applyFill="1" applyBorder="1" applyAlignment="1" applyProtection="1">
      <alignment horizontal="center" vertical="top" wrapText="1"/>
    </xf>
    <xf numFmtId="0" fontId="3" fillId="2" borderId="4" xfId="0" applyFont="1" applyFill="1" applyBorder="1" applyAlignment="1">
      <alignment horizontal="center"/>
    </xf>
    <xf numFmtId="1" fontId="15" fillId="0" borderId="4" xfId="5" applyNumberFormat="1" applyFont="1" applyBorder="1" applyAlignment="1">
      <alignment horizontal="center" vertical="center"/>
    </xf>
    <xf numFmtId="4" fontId="15" fillId="0" borderId="4" xfId="5" applyNumberFormat="1" applyFont="1" applyBorder="1" applyAlignment="1">
      <alignment horizontal="center" vertical="center"/>
    </xf>
    <xf numFmtId="4" fontId="13" fillId="4" borderId="36" xfId="0" applyNumberFormat="1" applyFont="1" applyFill="1" applyBorder="1" applyAlignment="1" applyProtection="1">
      <alignment horizontal="right" vertical="top" wrapText="1"/>
    </xf>
    <xf numFmtId="4" fontId="13" fillId="4" borderId="37" xfId="0" applyNumberFormat="1" applyFont="1" applyFill="1" applyBorder="1" applyAlignment="1" applyProtection="1">
      <alignment horizontal="right" vertical="top" wrapText="1"/>
    </xf>
    <xf numFmtId="4" fontId="2" fillId="4" borderId="36" xfId="0" applyNumberFormat="1" applyFont="1" applyFill="1" applyBorder="1" applyAlignment="1" applyProtection="1">
      <alignment horizontal="right" vertical="top" wrapText="1"/>
    </xf>
    <xf numFmtId="4" fontId="2" fillId="4" borderId="37" xfId="0" applyNumberFormat="1" applyFont="1" applyFill="1" applyBorder="1" applyAlignment="1" applyProtection="1">
      <alignment horizontal="right" vertical="top" wrapText="1"/>
    </xf>
    <xf numFmtId="4" fontId="13" fillId="4" borderId="39" xfId="0" applyNumberFormat="1" applyFont="1" applyFill="1" applyBorder="1" applyAlignment="1" applyProtection="1">
      <alignment horizontal="right" vertical="top" wrapText="1"/>
    </xf>
    <xf numFmtId="4" fontId="13" fillId="4" borderId="40" xfId="0" applyNumberFormat="1" applyFont="1" applyFill="1" applyBorder="1" applyAlignment="1" applyProtection="1">
      <alignment horizontal="right" vertical="top" wrapText="1"/>
    </xf>
    <xf numFmtId="4" fontId="13" fillId="4" borderId="41" xfId="0" applyNumberFormat="1" applyFont="1" applyFill="1" applyBorder="1" applyAlignment="1" applyProtection="1">
      <alignment horizontal="right" vertical="top" wrapText="1"/>
    </xf>
    <xf numFmtId="4" fontId="2" fillId="4" borderId="39" xfId="0" applyNumberFormat="1" applyFont="1" applyFill="1" applyBorder="1" applyAlignment="1" applyProtection="1">
      <alignment horizontal="right" vertical="top" wrapText="1"/>
    </xf>
    <xf numFmtId="4" fontId="2" fillId="4" borderId="40" xfId="0" applyNumberFormat="1" applyFont="1" applyFill="1" applyBorder="1" applyAlignment="1" applyProtection="1">
      <alignment horizontal="right" vertical="top" wrapText="1"/>
    </xf>
    <xf numFmtId="4" fontId="2" fillId="4" borderId="41" xfId="0" applyNumberFormat="1" applyFont="1" applyFill="1" applyBorder="1" applyAlignment="1" applyProtection="1">
      <alignment horizontal="right" vertical="top" wrapText="1"/>
    </xf>
    <xf numFmtId="0" fontId="4" fillId="6" borderId="67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4" fillId="6" borderId="55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7" fillId="6" borderId="28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0" fontId="4" fillId="0" borderId="49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0" fontId="3" fillId="0" borderId="68" xfId="0" applyFont="1" applyBorder="1" applyAlignment="1">
      <alignment horizontal="left"/>
    </xf>
    <xf numFmtId="0" fontId="11" fillId="5" borderId="29" xfId="0" applyFont="1" applyFill="1" applyBorder="1" applyAlignment="1">
      <alignment horizontal="left"/>
    </xf>
    <xf numFmtId="0" fontId="11" fillId="5" borderId="28" xfId="0" applyFont="1" applyFill="1" applyBorder="1" applyAlignment="1">
      <alignment horizontal="left"/>
    </xf>
    <xf numFmtId="0" fontId="11" fillId="5" borderId="30" xfId="0" applyFont="1" applyFill="1" applyBorder="1" applyAlignment="1">
      <alignment horizontal="left"/>
    </xf>
    <xf numFmtId="4" fontId="12" fillId="4" borderId="32" xfId="0" applyNumberFormat="1" applyFont="1" applyFill="1" applyBorder="1" applyAlignment="1" applyProtection="1">
      <alignment horizontal="right" vertical="center" wrapText="1"/>
    </xf>
    <xf numFmtId="4" fontId="12" fillId="4" borderId="33" xfId="0" applyNumberFormat="1" applyFont="1" applyFill="1" applyBorder="1" applyAlignment="1" applyProtection="1">
      <alignment horizontal="right" vertical="center" wrapText="1"/>
    </xf>
    <xf numFmtId="4" fontId="12" fillId="4" borderId="34" xfId="0" applyNumberFormat="1" applyFont="1" applyFill="1" applyBorder="1" applyAlignment="1" applyProtection="1">
      <alignment horizontal="right" vertical="center" wrapText="1"/>
    </xf>
    <xf numFmtId="4" fontId="1" fillId="4" borderId="32" xfId="0" applyNumberFormat="1" applyFont="1" applyFill="1" applyBorder="1" applyAlignment="1" applyProtection="1">
      <alignment horizontal="right" vertical="center" wrapText="1"/>
    </xf>
    <xf numFmtId="4" fontId="1" fillId="4" borderId="33" xfId="0" applyNumberFormat="1" applyFont="1" applyFill="1" applyBorder="1" applyAlignment="1" applyProtection="1">
      <alignment horizontal="right" vertical="center" wrapText="1"/>
    </xf>
    <xf numFmtId="4" fontId="1" fillId="4" borderId="34" xfId="0" applyNumberFormat="1" applyFont="1" applyFill="1" applyBorder="1" applyAlignment="1" applyProtection="1">
      <alignment horizontal="right" vertical="center" wrapText="1"/>
    </xf>
    <xf numFmtId="0" fontId="4" fillId="6" borderId="61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4" fillId="6" borderId="44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/>
    </xf>
    <xf numFmtId="0" fontId="4" fillId="6" borderId="45" xfId="0" applyFont="1" applyFill="1" applyBorder="1" applyAlignment="1">
      <alignment horizontal="center"/>
    </xf>
    <xf numFmtId="0" fontId="4" fillId="6" borderId="57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4" fillId="0" borderId="77" xfId="0" applyFont="1" applyBorder="1" applyAlignment="1">
      <alignment horizontal="left"/>
    </xf>
    <xf numFmtId="0" fontId="3" fillId="0" borderId="64" xfId="0" applyFont="1" applyBorder="1" applyAlignment="1">
      <alignment horizontal="left"/>
    </xf>
    <xf numFmtId="0" fontId="7" fillId="5" borderId="30" xfId="0" applyFont="1" applyFill="1" applyBorder="1" applyAlignment="1"/>
    <xf numFmtId="0" fontId="7" fillId="5" borderId="4" xfId="0" applyFont="1" applyFill="1" applyBorder="1" applyAlignment="1"/>
    <xf numFmtId="0" fontId="4" fillId="6" borderId="54" xfId="0" applyFont="1" applyFill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7" fillId="6" borderId="67" xfId="0" applyFont="1" applyFill="1" applyBorder="1" applyAlignment="1">
      <alignment horizontal="center"/>
    </xf>
    <xf numFmtId="0" fontId="7" fillId="6" borderId="46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/>
    </xf>
    <xf numFmtId="0" fontId="4" fillId="6" borderId="49" xfId="0" applyFont="1" applyFill="1" applyBorder="1" applyAlignment="1">
      <alignment horizontal="left"/>
    </xf>
    <xf numFmtId="0" fontId="3" fillId="6" borderId="50" xfId="0" applyFont="1" applyFill="1" applyBorder="1" applyAlignment="1">
      <alignment horizontal="left"/>
    </xf>
    <xf numFmtId="0" fontId="3" fillId="6" borderId="52" xfId="0" applyFont="1" applyFill="1" applyBorder="1" applyAlignment="1">
      <alignment horizontal="left"/>
    </xf>
    <xf numFmtId="0" fontId="7" fillId="5" borderId="58" xfId="0" applyFont="1" applyFill="1" applyBorder="1" applyAlignment="1">
      <alignment horizontal="left"/>
    </xf>
    <xf numFmtId="0" fontId="6" fillId="5" borderId="51" xfId="0" applyFont="1" applyFill="1" applyBorder="1" applyAlignment="1">
      <alignment horizontal="left"/>
    </xf>
    <xf numFmtId="0" fontId="6" fillId="5" borderId="75" xfId="0" applyFont="1" applyFill="1" applyBorder="1" applyAlignment="1">
      <alignment horizontal="left"/>
    </xf>
    <xf numFmtId="0" fontId="7" fillId="6" borderId="24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47" xfId="0" applyFont="1" applyFill="1" applyBorder="1" applyAlignment="1">
      <alignment horizontal="center" vertical="center" wrapText="1"/>
    </xf>
    <xf numFmtId="0" fontId="4" fillId="6" borderId="57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4" fillId="6" borderId="63" xfId="0" applyFont="1" applyFill="1" applyBorder="1" applyAlignment="1">
      <alignment horizontal="left"/>
    </xf>
    <xf numFmtId="0" fontId="4" fillId="6" borderId="64" xfId="0" applyFont="1" applyFill="1" applyBorder="1" applyAlignment="1">
      <alignment horizontal="left"/>
    </xf>
    <xf numFmtId="0" fontId="4" fillId="6" borderId="65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top" wrapText="1"/>
    </xf>
  </cellXfs>
  <cellStyles count="6">
    <cellStyle name="Обычный" xfId="0" builtinId="0"/>
    <cellStyle name="Обычный_Лист1" xfId="1"/>
    <cellStyle name="Обычный_Лист2" xfId="2"/>
    <cellStyle name="Обычный_Лист3" xfId="3"/>
    <cellStyle name="Обычный_Лист4" xfId="4"/>
    <cellStyle name="Обычный_Лист5" xfId="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&#1056;&#1059;&#1057;&#1043;&#1048;&#1044;&#1056;&#1054;/&#1040;&#1083;&#1100;&#1073;&#1086;&#1084;%20&#1090;&#1080;&#1087;&#1086;&#1074;&#1099;&#1093;%20&#1092;&#1086;&#1088;&#1084;%20&#1087;&#1086;%20&#1080;&#1079;&#1084;%20223-&#1060;&#1047;/&#1040;&#1083;&#1100;&#1073;&#1086;&#1084;%20&#1090;&#1080;&#1087;&#1086;&#1074;&#1099;&#1093;%20&#1092;&#1086;&#1088;&#1084;%20&#1082;%2001.07.2018/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tabSelected="1" topLeftCell="A11" zoomScaleNormal="100" workbookViewId="0">
      <selection activeCell="C16" sqref="C16"/>
    </sheetView>
  </sheetViews>
  <sheetFormatPr defaultRowHeight="15.75" x14ac:dyDescent="0.25"/>
  <cols>
    <col min="1" max="1" width="4.5703125" style="1" customWidth="1"/>
    <col min="2" max="2" width="9.140625" style="1" customWidth="1"/>
    <col min="3" max="3" width="56.85546875" style="1" customWidth="1"/>
    <col min="4" max="4" width="9.42578125" style="1" customWidth="1"/>
    <col min="5" max="5" width="17.140625" style="1" customWidth="1"/>
    <col min="6" max="6" width="16.7109375" style="1" customWidth="1"/>
    <col min="7" max="7" width="22.85546875" style="1" customWidth="1"/>
    <col min="8" max="9" width="9.140625" style="1"/>
    <col min="10" max="10" width="58.7109375" style="1" customWidth="1"/>
    <col min="11" max="11" width="21.28515625" style="1" customWidth="1"/>
    <col min="12" max="12" width="23.5703125" style="1" customWidth="1"/>
    <col min="13" max="13" width="10.28515625" style="1" customWidth="1"/>
    <col min="14" max="14" width="15" style="1" customWidth="1"/>
    <col min="15" max="15" width="13.85546875" style="1" customWidth="1"/>
    <col min="16" max="16" width="11.5703125" style="1" customWidth="1"/>
    <col min="17" max="17" width="22.7109375" style="1" customWidth="1"/>
    <col min="18" max="16384" width="9.140625" style="1"/>
  </cols>
  <sheetData>
    <row r="1" spans="1:27" ht="34.5" customHeight="1" x14ac:dyDescent="0.25">
      <c r="B1" s="161" t="s">
        <v>19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6.5" thickBo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customFormat="1" ht="34.5" customHeight="1" thickBot="1" x14ac:dyDescent="0.3">
      <c r="B3" s="162" t="s">
        <v>10</v>
      </c>
      <c r="C3" s="163"/>
      <c r="D3" s="163"/>
      <c r="E3" s="164"/>
      <c r="F3" s="16">
        <f>G49</f>
        <v>7543117.3899999997</v>
      </c>
      <c r="G3" s="17" t="s">
        <v>2</v>
      </c>
      <c r="H3" s="14"/>
      <c r="I3" s="148" t="s">
        <v>16</v>
      </c>
      <c r="J3" s="149"/>
      <c r="K3" s="149"/>
      <c r="L3" s="149"/>
      <c r="M3" s="149"/>
      <c r="N3" s="149"/>
      <c r="O3" s="149"/>
      <c r="P3" s="149"/>
      <c r="Q3" s="150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customFormat="1" ht="33.75" customHeight="1" x14ac:dyDescent="0.25">
      <c r="B4" s="165" t="s">
        <v>55</v>
      </c>
      <c r="C4" s="165"/>
      <c r="D4" s="165"/>
      <c r="E4" s="165"/>
      <c r="F4" s="165"/>
      <c r="G4" s="165"/>
      <c r="H4" s="14"/>
      <c r="I4" s="160" t="s">
        <v>17</v>
      </c>
      <c r="J4" s="160"/>
      <c r="K4" s="160"/>
      <c r="L4" s="160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customFormat="1" ht="21.75" customHeight="1" x14ac:dyDescent="0.25">
      <c r="B5" s="14"/>
      <c r="C5" s="14"/>
      <c r="D5" s="14"/>
      <c r="E5" s="14"/>
      <c r="F5" s="14"/>
      <c r="G5" s="14"/>
      <c r="H5" s="14"/>
      <c r="I5" s="15" t="s">
        <v>18</v>
      </c>
      <c r="J5" s="15"/>
      <c r="K5" s="15"/>
      <c r="L5" s="15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6.5" thickBot="1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32.25" customHeight="1" thickBot="1" x14ac:dyDescent="0.3">
      <c r="B7" s="143" t="s">
        <v>11</v>
      </c>
      <c r="C7" s="144"/>
      <c r="D7" s="145"/>
      <c r="E7" s="145"/>
      <c r="F7" s="146"/>
      <c r="G7" s="147"/>
      <c r="H7" s="4"/>
      <c r="I7" s="148" t="s">
        <v>22</v>
      </c>
      <c r="J7" s="149"/>
      <c r="K7" s="149"/>
      <c r="L7" s="149"/>
      <c r="M7" s="149"/>
      <c r="N7" s="149"/>
      <c r="O7" s="149"/>
      <c r="P7" s="149"/>
      <c r="Q7" s="150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2.25" customHeight="1" thickBot="1" x14ac:dyDescent="0.3">
      <c r="B8" s="36" t="s">
        <v>3</v>
      </c>
      <c r="C8" s="37" t="s">
        <v>0</v>
      </c>
      <c r="D8" s="37" t="s">
        <v>7</v>
      </c>
      <c r="E8" s="38" t="s">
        <v>8</v>
      </c>
      <c r="F8" s="38" t="s">
        <v>4</v>
      </c>
      <c r="G8" s="39" t="s">
        <v>9</v>
      </c>
      <c r="H8" s="23"/>
      <c r="I8" s="19" t="s">
        <v>3</v>
      </c>
      <c r="J8" s="20" t="s">
        <v>1</v>
      </c>
      <c r="K8" s="24" t="s">
        <v>20</v>
      </c>
      <c r="L8" s="25" t="s">
        <v>21</v>
      </c>
      <c r="M8" s="20" t="s">
        <v>7</v>
      </c>
      <c r="N8" s="21" t="s">
        <v>8</v>
      </c>
      <c r="O8" s="21" t="s">
        <v>12</v>
      </c>
      <c r="P8" s="21" t="s">
        <v>4</v>
      </c>
      <c r="Q8" s="22" t="s">
        <v>13</v>
      </c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thickBot="1" x14ac:dyDescent="0.3">
      <c r="A9" s="5"/>
      <c r="B9" s="151" t="s">
        <v>24</v>
      </c>
      <c r="C9" s="152"/>
      <c r="D9" s="152"/>
      <c r="E9" s="152"/>
      <c r="F9" s="152"/>
      <c r="G9" s="153"/>
      <c r="H9" s="26"/>
      <c r="I9" s="154" t="s">
        <v>24</v>
      </c>
      <c r="J9" s="155"/>
      <c r="K9" s="155"/>
      <c r="L9" s="155"/>
      <c r="M9" s="155"/>
      <c r="N9" s="155"/>
      <c r="O9" s="155"/>
      <c r="P9" s="155"/>
      <c r="Q9" s="156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77.25" customHeight="1" x14ac:dyDescent="0.25">
      <c r="A10" s="5"/>
      <c r="B10" s="66">
        <v>1</v>
      </c>
      <c r="C10" s="69" t="s">
        <v>33</v>
      </c>
      <c r="D10" s="70" t="s">
        <v>32</v>
      </c>
      <c r="E10" s="71">
        <v>1329312.23</v>
      </c>
      <c r="F10" s="72">
        <v>1</v>
      </c>
      <c r="G10" s="44">
        <f>E10*F10</f>
        <v>1329312.23</v>
      </c>
      <c r="H10" s="3"/>
      <c r="I10" s="55">
        <f>B10</f>
        <v>1</v>
      </c>
      <c r="J10" s="56" t="str">
        <f>C10</f>
        <v>Разъединитель горизонтально-поворотного типа трёхполюсный, РГНП-2-110/1000УХЛ1 с ручными приводами типа ПРГ-6 (Технические требования согласно Приложения № 1 Опросной лист № 1)</v>
      </c>
      <c r="K10" s="57"/>
      <c r="L10" s="57"/>
      <c r="M10" s="58" t="str">
        <f>D10</f>
        <v>шт</v>
      </c>
      <c r="N10" s="59">
        <f>E10</f>
        <v>1329312.23</v>
      </c>
      <c r="O10" s="60"/>
      <c r="P10" s="61">
        <f>F10</f>
        <v>1</v>
      </c>
      <c r="Q10" s="62">
        <f>O10*P10</f>
        <v>0</v>
      </c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40.5" customHeight="1" x14ac:dyDescent="0.25">
      <c r="A11" s="5"/>
      <c r="B11" s="66">
        <v>2</v>
      </c>
      <c r="C11" s="69" t="s">
        <v>34</v>
      </c>
      <c r="D11" s="70" t="s">
        <v>32</v>
      </c>
      <c r="E11" s="71">
        <v>12512.13</v>
      </c>
      <c r="F11" s="72">
        <v>1</v>
      </c>
      <c r="G11" s="44">
        <f t="shared" ref="G11:G17" si="0">E11*F11</f>
        <v>12512.13</v>
      </c>
      <c r="H11" s="3"/>
      <c r="I11" s="63">
        <f t="shared" ref="I11" si="1">B11</f>
        <v>2</v>
      </c>
      <c r="J11" s="49" t="str">
        <f t="shared" ref="J11" si="2">C11</f>
        <v>Разъединитель трёхполюсный РЛНД-1-10Б/400 УХЛ1 с приводом ПРНЗ-10 УХЛ1</v>
      </c>
      <c r="K11" s="27"/>
      <c r="L11" s="27"/>
      <c r="M11" s="50" t="str">
        <f t="shared" ref="M11" si="3">D11</f>
        <v>шт</v>
      </c>
      <c r="N11" s="51">
        <f t="shared" ref="N11" si="4">E11</f>
        <v>12512.13</v>
      </c>
      <c r="O11" s="52"/>
      <c r="P11" s="53">
        <f t="shared" ref="P11" si="5">F11</f>
        <v>1</v>
      </c>
      <c r="Q11" s="64">
        <f t="shared" ref="Q11" si="6">O11*P11</f>
        <v>0</v>
      </c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40.5" customHeight="1" x14ac:dyDescent="0.25">
      <c r="A12" s="5"/>
      <c r="B12" s="66">
        <v>3</v>
      </c>
      <c r="C12" s="69" t="s">
        <v>35</v>
      </c>
      <c r="D12" s="70" t="s">
        <v>32</v>
      </c>
      <c r="E12" s="71">
        <v>12281.78</v>
      </c>
      <c r="F12" s="72">
        <v>25</v>
      </c>
      <c r="G12" s="44">
        <f t="shared" si="0"/>
        <v>307044.5</v>
      </c>
      <c r="H12" s="3"/>
      <c r="I12" s="63">
        <f t="shared" ref="I12:I17" si="7">B12</f>
        <v>3</v>
      </c>
      <c r="J12" s="49" t="str">
        <f t="shared" ref="J12:J17" si="8">C12</f>
        <v>Разъединитель трёхполюсный РЛНД-1.1-10Б/400 Н УХЛ1 с приводом ПРНЗ-10 УХЛ1</v>
      </c>
      <c r="K12" s="27"/>
      <c r="L12" s="27"/>
      <c r="M12" s="50" t="str">
        <f t="shared" ref="M12:M17" si="9">D12</f>
        <v>шт</v>
      </c>
      <c r="N12" s="51">
        <f t="shared" ref="N12:N17" si="10">E12</f>
        <v>12281.78</v>
      </c>
      <c r="O12" s="52"/>
      <c r="P12" s="53">
        <f t="shared" ref="P12:P17" si="11">F12</f>
        <v>25</v>
      </c>
      <c r="Q12" s="64">
        <f t="shared" ref="Q12:Q17" si="12">O12*P12</f>
        <v>0</v>
      </c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40.5" customHeight="1" x14ac:dyDescent="0.25">
      <c r="A13" s="5"/>
      <c r="B13" s="66">
        <v>4</v>
      </c>
      <c r="C13" s="69" t="s">
        <v>36</v>
      </c>
      <c r="D13" s="70" t="s">
        <v>32</v>
      </c>
      <c r="E13" s="71">
        <v>15807.32</v>
      </c>
      <c r="F13" s="72">
        <v>4</v>
      </c>
      <c r="G13" s="44">
        <f t="shared" si="0"/>
        <v>63229.279999999999</v>
      </c>
      <c r="H13" s="3"/>
      <c r="I13" s="63">
        <f t="shared" si="7"/>
        <v>4</v>
      </c>
      <c r="J13" s="49" t="str">
        <f t="shared" si="8"/>
        <v>Разъединитель трёхполюсный РЛНД-1-10Б/630 УХЛ1 с приводом ПРНЗ-10 УХЛ1</v>
      </c>
      <c r="K13" s="27"/>
      <c r="L13" s="27"/>
      <c r="M13" s="50" t="str">
        <f t="shared" si="9"/>
        <v>шт</v>
      </c>
      <c r="N13" s="51">
        <f t="shared" si="10"/>
        <v>15807.32</v>
      </c>
      <c r="O13" s="52"/>
      <c r="P13" s="53">
        <f t="shared" si="11"/>
        <v>4</v>
      </c>
      <c r="Q13" s="64">
        <f t="shared" si="12"/>
        <v>0</v>
      </c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40.5" customHeight="1" x14ac:dyDescent="0.25">
      <c r="A14" s="5"/>
      <c r="B14" s="66">
        <v>5</v>
      </c>
      <c r="C14" s="69" t="s">
        <v>37</v>
      </c>
      <c r="D14" s="70" t="s">
        <v>32</v>
      </c>
      <c r="E14" s="71">
        <v>15639.74</v>
      </c>
      <c r="F14" s="72">
        <v>3</v>
      </c>
      <c r="G14" s="44">
        <f t="shared" si="0"/>
        <v>46919.22</v>
      </c>
      <c r="H14" s="3"/>
      <c r="I14" s="63">
        <f t="shared" si="7"/>
        <v>5</v>
      </c>
      <c r="J14" s="49" t="str">
        <f t="shared" si="8"/>
        <v>Разъединитель трёхполюсный РЛНД-2-10Б/630 УХЛ1 с приводом ПРНЗ-2-10 УХЛ1</v>
      </c>
      <c r="K14" s="27"/>
      <c r="L14" s="27"/>
      <c r="M14" s="50" t="str">
        <f t="shared" si="9"/>
        <v>шт</v>
      </c>
      <c r="N14" s="51">
        <f t="shared" si="10"/>
        <v>15639.74</v>
      </c>
      <c r="O14" s="52"/>
      <c r="P14" s="53">
        <f t="shared" si="11"/>
        <v>3</v>
      </c>
      <c r="Q14" s="64">
        <f t="shared" si="12"/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67.5" customHeight="1" x14ac:dyDescent="0.25">
      <c r="A15" s="5"/>
      <c r="B15" s="66">
        <v>6</v>
      </c>
      <c r="C15" s="69" t="s">
        <v>38</v>
      </c>
      <c r="D15" s="70" t="s">
        <v>32</v>
      </c>
      <c r="E15" s="71">
        <v>924666.21</v>
      </c>
      <c r="F15" s="72">
        <v>1</v>
      </c>
      <c r="G15" s="44">
        <f t="shared" si="0"/>
        <v>924666.21</v>
      </c>
      <c r="H15" s="3"/>
      <c r="I15" s="63">
        <f t="shared" si="7"/>
        <v>6</v>
      </c>
      <c r="J15" s="49" t="str">
        <f t="shared" si="8"/>
        <v>Разъединитель горизонтально-поворотного типа трёхполюсный, РГНП-1а-110/1000УХЛ1 с ручными приводами типа ПРГ-6 (Технические требования согласно Приложения № 1 Опросной лист № 2)</v>
      </c>
      <c r="K15" s="27"/>
      <c r="L15" s="27"/>
      <c r="M15" s="50" t="str">
        <f t="shared" si="9"/>
        <v>шт</v>
      </c>
      <c r="N15" s="51">
        <f t="shared" si="10"/>
        <v>924666.21</v>
      </c>
      <c r="O15" s="52"/>
      <c r="P15" s="53">
        <f t="shared" si="11"/>
        <v>1</v>
      </c>
      <c r="Q15" s="64">
        <f t="shared" si="12"/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70.5" customHeight="1" x14ac:dyDescent="0.25">
      <c r="A16" s="5"/>
      <c r="B16" s="66">
        <v>7</v>
      </c>
      <c r="C16" s="69" t="s">
        <v>39</v>
      </c>
      <c r="D16" s="70" t="s">
        <v>32</v>
      </c>
      <c r="E16" s="71">
        <v>351027.03</v>
      </c>
      <c r="F16" s="72">
        <v>1</v>
      </c>
      <c r="G16" s="44">
        <f t="shared" si="0"/>
        <v>351027.03</v>
      </c>
      <c r="H16" s="3"/>
      <c r="I16" s="63">
        <f t="shared" si="7"/>
        <v>7</v>
      </c>
      <c r="J16" s="49" t="str">
        <f t="shared" si="8"/>
        <v>Разъединитель трехполюсный РДЗ.1а-35/1000Н УХЛ1 с приводом ПРГ-01-2Б УХЛ1 (Технические требования согласно Приложения № 2 Опросной лист № 3)</v>
      </c>
      <c r="K16" s="27"/>
      <c r="L16" s="27"/>
      <c r="M16" s="50" t="str">
        <f t="shared" si="9"/>
        <v>шт</v>
      </c>
      <c r="N16" s="51">
        <f t="shared" si="10"/>
        <v>351027.03</v>
      </c>
      <c r="O16" s="52"/>
      <c r="P16" s="53">
        <f t="shared" si="11"/>
        <v>1</v>
      </c>
      <c r="Q16" s="64">
        <f t="shared" si="12"/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70.5" customHeight="1" x14ac:dyDescent="0.25">
      <c r="A17" s="5"/>
      <c r="B17" s="66">
        <v>8</v>
      </c>
      <c r="C17" s="69" t="s">
        <v>56</v>
      </c>
      <c r="D17" s="70" t="s">
        <v>32</v>
      </c>
      <c r="E17" s="71">
        <v>369104.54</v>
      </c>
      <c r="F17" s="72">
        <v>2</v>
      </c>
      <c r="G17" s="44">
        <f t="shared" si="0"/>
        <v>738209.08</v>
      </c>
      <c r="H17" s="3"/>
      <c r="I17" s="63">
        <f t="shared" si="7"/>
        <v>8</v>
      </c>
      <c r="J17" s="49" t="str">
        <f t="shared" si="8"/>
        <v>Разъединитель трехполюсный РДЗ.2-35/1000Н УХЛ1 с приводом ПРГ-00-2Б УХЛ1 (Технические требования согласно Приложения № 2 Опросной лист № 4)</v>
      </c>
      <c r="K17" s="27"/>
      <c r="L17" s="27"/>
      <c r="M17" s="50" t="str">
        <f t="shared" si="9"/>
        <v>шт</v>
      </c>
      <c r="N17" s="51">
        <f t="shared" si="10"/>
        <v>369104.54</v>
      </c>
      <c r="O17" s="52"/>
      <c r="P17" s="53">
        <f t="shared" si="11"/>
        <v>2</v>
      </c>
      <c r="Q17" s="64">
        <f t="shared" si="12"/>
        <v>0</v>
      </c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6.5" thickBot="1" x14ac:dyDescent="0.3">
      <c r="B18" s="157" t="s">
        <v>25</v>
      </c>
      <c r="C18" s="158"/>
      <c r="D18" s="159"/>
      <c r="E18" s="158"/>
      <c r="F18" s="158"/>
      <c r="G18" s="47">
        <f>SUM(G10:G17)</f>
        <v>3772919.6799999997</v>
      </c>
      <c r="H18" s="3"/>
      <c r="I18" s="139" t="s">
        <v>25</v>
      </c>
      <c r="J18" s="140"/>
      <c r="K18" s="140"/>
      <c r="L18" s="140"/>
      <c r="M18" s="140"/>
      <c r="N18" s="140"/>
      <c r="O18" s="140"/>
      <c r="P18" s="141"/>
      <c r="Q18" s="65">
        <f>SUM(Q10:Q17)</f>
        <v>0</v>
      </c>
    </row>
    <row r="19" spans="1:27" x14ac:dyDescent="0.25">
      <c r="B19" s="131" t="s">
        <v>23</v>
      </c>
      <c r="C19" s="101"/>
      <c r="D19" s="132"/>
      <c r="E19" s="132"/>
      <c r="F19" s="101"/>
      <c r="G19" s="102"/>
      <c r="H19" s="18"/>
      <c r="I19" s="133" t="s">
        <v>23</v>
      </c>
      <c r="J19" s="134"/>
      <c r="K19" s="134"/>
      <c r="L19" s="134"/>
      <c r="M19" s="134"/>
      <c r="N19" s="134"/>
      <c r="O19" s="134"/>
      <c r="P19" s="134"/>
      <c r="Q19" s="135"/>
    </row>
    <row r="20" spans="1:27" ht="51.75" customHeight="1" x14ac:dyDescent="0.25">
      <c r="B20" s="77">
        <v>1</v>
      </c>
      <c r="C20" s="69" t="s">
        <v>40</v>
      </c>
      <c r="D20" s="70" t="s">
        <v>32</v>
      </c>
      <c r="E20" s="76">
        <v>120131.66</v>
      </c>
      <c r="F20" s="78">
        <v>1</v>
      </c>
      <c r="G20" s="75">
        <f t="shared" ref="G20:G47" si="13">E20*F20</f>
        <v>120131.66</v>
      </c>
      <c r="H20" s="3"/>
      <c r="I20" s="67">
        <f>B20</f>
        <v>1</v>
      </c>
      <c r="J20" s="6" t="str">
        <f t="shared" ref="J20:J47" si="14">C20</f>
        <v>Предохранитель-разъединитель выхлопной ПРВТ-10. II-10К-У1 (с КМЧ № 10, вид опоры - ж/б, штанга ШОПР-15)</v>
      </c>
      <c r="K20" s="12"/>
      <c r="L20" s="12"/>
      <c r="M20" s="7" t="str">
        <f>D20</f>
        <v>шт</v>
      </c>
      <c r="N20" s="8">
        <f>E20</f>
        <v>120131.66</v>
      </c>
      <c r="O20" s="13"/>
      <c r="P20" s="9">
        <f>F20</f>
        <v>1</v>
      </c>
      <c r="Q20" s="68">
        <f>O20*P20</f>
        <v>0</v>
      </c>
    </row>
    <row r="21" spans="1:27" ht="43.5" customHeight="1" x14ac:dyDescent="0.25">
      <c r="B21" s="77">
        <v>2</v>
      </c>
      <c r="C21" s="69" t="s">
        <v>41</v>
      </c>
      <c r="D21" s="70" t="s">
        <v>32</v>
      </c>
      <c r="E21" s="76">
        <v>56959.17</v>
      </c>
      <c r="F21" s="78">
        <v>14</v>
      </c>
      <c r="G21" s="75">
        <f t="shared" si="13"/>
        <v>797428.38</v>
      </c>
      <c r="H21" s="3"/>
      <c r="I21" s="67">
        <f t="shared" ref="I21:I28" si="15">B21</f>
        <v>2</v>
      </c>
      <c r="J21" s="6" t="str">
        <f t="shared" ref="J21:J28" si="16">C21</f>
        <v>Разъединитель РЛКВ-10.IV/630 УХЛ1 с приводом ПР-03-7 УХЛ1 с КМЧ Н=6500</v>
      </c>
      <c r="K21" s="12"/>
      <c r="L21" s="12"/>
      <c r="M21" s="7" t="str">
        <f t="shared" ref="M21:M28" si="17">D21</f>
        <v>шт</v>
      </c>
      <c r="N21" s="8">
        <f t="shared" ref="N21:N28" si="18">E21</f>
        <v>56959.17</v>
      </c>
      <c r="O21" s="13"/>
      <c r="P21" s="9">
        <f t="shared" ref="P21:P28" si="19">F21</f>
        <v>14</v>
      </c>
      <c r="Q21" s="68">
        <f t="shared" ref="Q21:Q28" si="20">O21*P21</f>
        <v>0</v>
      </c>
    </row>
    <row r="22" spans="1:27" ht="43.5" customHeight="1" x14ac:dyDescent="0.25">
      <c r="B22" s="77">
        <v>3</v>
      </c>
      <c r="C22" s="69" t="s">
        <v>42</v>
      </c>
      <c r="D22" s="70" t="s">
        <v>32</v>
      </c>
      <c r="E22" s="76">
        <v>25698.93</v>
      </c>
      <c r="F22" s="78">
        <v>3</v>
      </c>
      <c r="G22" s="75">
        <f t="shared" si="13"/>
        <v>77096.790000000008</v>
      </c>
      <c r="H22" s="3"/>
      <c r="I22" s="67">
        <f t="shared" si="15"/>
        <v>3</v>
      </c>
      <c r="J22" s="6" t="str">
        <f t="shared" si="16"/>
        <v>Разъединитель РЛК-10.IV/400 УХЛ1 с приводом ПР-00-7 УХЛ1</v>
      </c>
      <c r="K22" s="12"/>
      <c r="L22" s="12"/>
      <c r="M22" s="7" t="str">
        <f t="shared" si="17"/>
        <v>шт</v>
      </c>
      <c r="N22" s="8">
        <f t="shared" si="18"/>
        <v>25698.93</v>
      </c>
      <c r="O22" s="13"/>
      <c r="P22" s="9">
        <f t="shared" si="19"/>
        <v>3</v>
      </c>
      <c r="Q22" s="68">
        <f t="shared" si="20"/>
        <v>0</v>
      </c>
    </row>
    <row r="23" spans="1:27" ht="43.5" customHeight="1" x14ac:dyDescent="0.25">
      <c r="B23" s="77">
        <v>4</v>
      </c>
      <c r="C23" s="69" t="s">
        <v>43</v>
      </c>
      <c r="D23" s="70" t="s">
        <v>32</v>
      </c>
      <c r="E23" s="76">
        <v>54718.66</v>
      </c>
      <c r="F23" s="78">
        <v>8</v>
      </c>
      <c r="G23" s="75">
        <f t="shared" si="13"/>
        <v>437749.28</v>
      </c>
      <c r="H23" s="3"/>
      <c r="I23" s="67">
        <f t="shared" si="15"/>
        <v>4</v>
      </c>
      <c r="J23" s="6" t="str">
        <f t="shared" si="16"/>
        <v>Разъединитель РЛКВ-1б-10.IV/400 УХЛ1 с приводом ПР-06-7 УХЛ1</v>
      </c>
      <c r="K23" s="12"/>
      <c r="L23" s="12"/>
      <c r="M23" s="7" t="str">
        <f t="shared" si="17"/>
        <v>шт</v>
      </c>
      <c r="N23" s="8">
        <f t="shared" si="18"/>
        <v>54718.66</v>
      </c>
      <c r="O23" s="13"/>
      <c r="P23" s="9">
        <f t="shared" si="19"/>
        <v>8</v>
      </c>
      <c r="Q23" s="68">
        <f t="shared" si="20"/>
        <v>0</v>
      </c>
    </row>
    <row r="24" spans="1:27" ht="43.5" customHeight="1" x14ac:dyDescent="0.25">
      <c r="B24" s="77">
        <v>5</v>
      </c>
      <c r="C24" s="69" t="s">
        <v>44</v>
      </c>
      <c r="D24" s="70" t="s">
        <v>32</v>
      </c>
      <c r="E24" s="76">
        <v>58680.28</v>
      </c>
      <c r="F24" s="78">
        <v>5</v>
      </c>
      <c r="G24" s="75">
        <f t="shared" si="13"/>
        <v>293401.40000000002</v>
      </c>
      <c r="H24" s="3"/>
      <c r="I24" s="67">
        <f t="shared" si="15"/>
        <v>5</v>
      </c>
      <c r="J24" s="6" t="str">
        <f t="shared" si="16"/>
        <v>Разъединитель РЛКВ-С-10.IV/400 УХЛ1 с приводом ПР-03-7 УХЛ1</v>
      </c>
      <c r="K24" s="12"/>
      <c r="L24" s="12"/>
      <c r="M24" s="7" t="str">
        <f t="shared" si="17"/>
        <v>шт</v>
      </c>
      <c r="N24" s="8">
        <f t="shared" si="18"/>
        <v>58680.28</v>
      </c>
      <c r="O24" s="13"/>
      <c r="P24" s="9">
        <f t="shared" si="19"/>
        <v>5</v>
      </c>
      <c r="Q24" s="68">
        <f t="shared" si="20"/>
        <v>0</v>
      </c>
    </row>
    <row r="25" spans="1:27" ht="43.5" customHeight="1" x14ac:dyDescent="0.25">
      <c r="B25" s="77">
        <v>6</v>
      </c>
      <c r="C25" s="69" t="s">
        <v>45</v>
      </c>
      <c r="D25" s="70" t="s">
        <v>32</v>
      </c>
      <c r="E25" s="76">
        <v>12512.13</v>
      </c>
      <c r="F25" s="78">
        <v>13</v>
      </c>
      <c r="G25" s="75">
        <f t="shared" si="13"/>
        <v>162657.69</v>
      </c>
      <c r="H25" s="3"/>
      <c r="I25" s="67">
        <f t="shared" si="15"/>
        <v>6</v>
      </c>
      <c r="J25" s="6" t="str">
        <f t="shared" si="16"/>
        <v>Разъединитель трехполюсный РЛНД-1-10Б/400 УХЛ1 с приводом ПРНЗ-10 УХЛ1</v>
      </c>
      <c r="K25" s="12"/>
      <c r="L25" s="12"/>
      <c r="M25" s="7" t="str">
        <f t="shared" si="17"/>
        <v>шт</v>
      </c>
      <c r="N25" s="8">
        <f t="shared" si="18"/>
        <v>12512.13</v>
      </c>
      <c r="O25" s="13"/>
      <c r="P25" s="9">
        <f t="shared" si="19"/>
        <v>13</v>
      </c>
      <c r="Q25" s="68">
        <f t="shared" si="20"/>
        <v>0</v>
      </c>
    </row>
    <row r="26" spans="1:27" ht="43.5" customHeight="1" x14ac:dyDescent="0.25">
      <c r="B26" s="77">
        <v>7</v>
      </c>
      <c r="C26" s="69" t="s">
        <v>46</v>
      </c>
      <c r="D26" s="70" t="s">
        <v>32</v>
      </c>
      <c r="E26" s="76">
        <v>12281.78</v>
      </c>
      <c r="F26" s="78">
        <v>36</v>
      </c>
      <c r="G26" s="75">
        <f t="shared" si="13"/>
        <v>442144.08</v>
      </c>
      <c r="H26" s="3"/>
      <c r="I26" s="67">
        <f t="shared" si="15"/>
        <v>7</v>
      </c>
      <c r="J26" s="6" t="str">
        <f t="shared" si="16"/>
        <v>Разъединитель трехполюсный РЛНД-1.1-10Б/400Н УХЛ1 с приводом ПРНЗ-10 УХЛ1</v>
      </c>
      <c r="K26" s="12"/>
      <c r="L26" s="12"/>
      <c r="M26" s="7" t="str">
        <f t="shared" si="17"/>
        <v>шт</v>
      </c>
      <c r="N26" s="8">
        <f t="shared" si="18"/>
        <v>12281.78</v>
      </c>
      <c r="O26" s="13"/>
      <c r="P26" s="9">
        <f t="shared" si="19"/>
        <v>36</v>
      </c>
      <c r="Q26" s="68">
        <f t="shared" si="20"/>
        <v>0</v>
      </c>
    </row>
    <row r="27" spans="1:27" ht="43.5" customHeight="1" x14ac:dyDescent="0.25">
      <c r="B27" s="77">
        <v>8</v>
      </c>
      <c r="C27" s="69" t="s">
        <v>47</v>
      </c>
      <c r="D27" s="70" t="s">
        <v>32</v>
      </c>
      <c r="E27" s="76">
        <v>15807.32</v>
      </c>
      <c r="F27" s="78">
        <v>26</v>
      </c>
      <c r="G27" s="75">
        <f t="shared" si="13"/>
        <v>410990.32</v>
      </c>
      <c r="H27" s="3"/>
      <c r="I27" s="67">
        <f t="shared" si="15"/>
        <v>8</v>
      </c>
      <c r="J27" s="6" t="str">
        <f t="shared" si="16"/>
        <v>Разъединитель трехполюсный РЛНД-1-10Б/630 УХЛ1 с приводом ПРНЗ-10 УХЛ1</v>
      </c>
      <c r="K27" s="12"/>
      <c r="L27" s="12"/>
      <c r="M27" s="7" t="str">
        <f t="shared" si="17"/>
        <v>шт</v>
      </c>
      <c r="N27" s="8">
        <f t="shared" si="18"/>
        <v>15807.32</v>
      </c>
      <c r="O27" s="13"/>
      <c r="P27" s="9">
        <f t="shared" si="19"/>
        <v>26</v>
      </c>
      <c r="Q27" s="68">
        <f t="shared" si="20"/>
        <v>0</v>
      </c>
    </row>
    <row r="28" spans="1:27" ht="43.5" customHeight="1" x14ac:dyDescent="0.25">
      <c r="B28" s="77">
        <v>9</v>
      </c>
      <c r="C28" s="69" t="s">
        <v>48</v>
      </c>
      <c r="D28" s="70" t="s">
        <v>32</v>
      </c>
      <c r="E28" s="76">
        <v>10762.13</v>
      </c>
      <c r="F28" s="78">
        <v>22</v>
      </c>
      <c r="G28" s="75">
        <f t="shared" si="13"/>
        <v>236766.86</v>
      </c>
      <c r="H28" s="3"/>
      <c r="I28" s="67">
        <f t="shared" si="15"/>
        <v>9</v>
      </c>
      <c r="J28" s="6" t="str">
        <f t="shared" si="16"/>
        <v>Разъединитель трёхполюсный РЛНД-1-10Б/400 УХЛ1 с приводом ПРН-10М У1</v>
      </c>
      <c r="K28" s="12"/>
      <c r="L28" s="12"/>
      <c r="M28" s="7" t="str">
        <f t="shared" si="17"/>
        <v>шт</v>
      </c>
      <c r="N28" s="8">
        <f t="shared" si="18"/>
        <v>10762.13</v>
      </c>
      <c r="O28" s="13"/>
      <c r="P28" s="9">
        <f t="shared" si="19"/>
        <v>22</v>
      </c>
      <c r="Q28" s="68">
        <f t="shared" si="20"/>
        <v>0</v>
      </c>
    </row>
    <row r="29" spans="1:27" ht="16.5" thickBot="1" x14ac:dyDescent="0.3">
      <c r="B29" s="136" t="s">
        <v>15</v>
      </c>
      <c r="C29" s="137"/>
      <c r="D29" s="137"/>
      <c r="E29" s="137"/>
      <c r="F29" s="138"/>
      <c r="G29" s="73">
        <f>SUM(G20:G28)</f>
        <v>2978366.46</v>
      </c>
      <c r="H29" s="3"/>
      <c r="I29" s="139" t="s">
        <v>15</v>
      </c>
      <c r="J29" s="140"/>
      <c r="K29" s="140"/>
      <c r="L29" s="140"/>
      <c r="M29" s="140"/>
      <c r="N29" s="140"/>
      <c r="O29" s="140"/>
      <c r="P29" s="141"/>
      <c r="Q29" s="65">
        <f>SUM(Q20:Q28)</f>
        <v>0</v>
      </c>
    </row>
    <row r="30" spans="1:27" x14ac:dyDescent="0.25">
      <c r="B30" s="122" t="s">
        <v>26</v>
      </c>
      <c r="C30" s="124"/>
      <c r="D30" s="124"/>
      <c r="E30" s="124"/>
      <c r="F30" s="124"/>
      <c r="G30" s="125"/>
      <c r="H30" s="18"/>
      <c r="I30" s="142" t="s">
        <v>26</v>
      </c>
      <c r="J30" s="142"/>
      <c r="K30" s="142"/>
      <c r="L30" s="142"/>
      <c r="M30" s="142"/>
      <c r="N30" s="142"/>
      <c r="O30" s="142"/>
      <c r="P30" s="142"/>
      <c r="Q30" s="142"/>
    </row>
    <row r="31" spans="1:27" ht="143.25" customHeight="1" x14ac:dyDescent="0.25">
      <c r="B31" s="54">
        <v>1</v>
      </c>
      <c r="C31" s="69" t="s">
        <v>49</v>
      </c>
      <c r="D31" s="74" t="s">
        <v>32</v>
      </c>
      <c r="E31" s="79">
        <v>145383.31</v>
      </c>
      <c r="F31" s="80">
        <v>1</v>
      </c>
      <c r="G31" s="45">
        <f t="shared" si="13"/>
        <v>145383.31</v>
      </c>
      <c r="H31" s="3"/>
      <c r="I31" s="10">
        <f t="shared" ref="I31:I34" si="21">B31</f>
        <v>1</v>
      </c>
      <c r="J31" s="6" t="str">
        <f t="shared" si="14"/>
        <v>Заземлитель нейтрали однополюсный ЗОН-110М II УХЛ 1 
(Тип изоляции и степень загрязнения изоляции по ГОСТ 9920 – По-лимерная, II; Привод - ПРГ-00-2 (ручной); Тип заземлителя по назна-чению - II – для заземления нейтралей силовых трансформаторов, не имеющих защиты от замыканий на землю)</v>
      </c>
      <c r="K31" s="12"/>
      <c r="L31" s="12"/>
      <c r="M31" s="7" t="str">
        <f t="shared" ref="M31:N45" si="22">D31</f>
        <v>шт</v>
      </c>
      <c r="N31" s="8">
        <f t="shared" si="22"/>
        <v>145383.31</v>
      </c>
      <c r="O31" s="13"/>
      <c r="P31" s="9">
        <f t="shared" ref="P31:P45" si="23">F31</f>
        <v>1</v>
      </c>
      <c r="Q31" s="8">
        <f t="shared" ref="Q31:Q47" si="24">O31*P31</f>
        <v>0</v>
      </c>
    </row>
    <row r="32" spans="1:27" ht="215.25" customHeight="1" x14ac:dyDescent="0.25">
      <c r="B32" s="54">
        <v>2</v>
      </c>
      <c r="C32" s="81" t="s">
        <v>50</v>
      </c>
      <c r="D32" s="74" t="s">
        <v>32</v>
      </c>
      <c r="E32" s="79">
        <v>25698.93</v>
      </c>
      <c r="F32" s="80">
        <v>2</v>
      </c>
      <c r="G32" s="45">
        <f t="shared" si="13"/>
        <v>51397.86</v>
      </c>
      <c r="H32" s="3"/>
      <c r="I32" s="10">
        <f t="shared" si="21"/>
        <v>2</v>
      </c>
      <c r="J32" s="6" t="str">
        <f t="shared" si="14"/>
        <v>Разъединитель РЛК-10.IV/400 УХЛ1 с приводом ПР-00-7УХЛ1
Комплект монтажных частей по заказу:
- Рама РЛК; Привод ПР; кронштейны и траверсы для монтажа рамы и привода на ж/б опоре; сборные соединительные тяги от разъедините-ля к приводу, для высоты установки разъединителя 6500 мм, обеспе-чить резьбу с двух сторон тяги, применение всех металлоконструк-ций с покрытием из горячего оцинкования; комплект (хомуты, крон-штейны, метизы, комплект ключей, регулировочные шайбы, тяга со-единительная).</v>
      </c>
      <c r="K32" s="12"/>
      <c r="L32" s="12"/>
      <c r="M32" s="7" t="str">
        <f t="shared" si="22"/>
        <v>шт</v>
      </c>
      <c r="N32" s="8">
        <f t="shared" si="22"/>
        <v>25698.93</v>
      </c>
      <c r="O32" s="13"/>
      <c r="P32" s="9">
        <f t="shared" si="23"/>
        <v>2</v>
      </c>
      <c r="Q32" s="8">
        <f t="shared" si="24"/>
        <v>0</v>
      </c>
    </row>
    <row r="33" spans="2:17" ht="41.25" customHeight="1" x14ac:dyDescent="0.25">
      <c r="B33" s="54">
        <v>3</v>
      </c>
      <c r="C33" s="69" t="s">
        <v>51</v>
      </c>
      <c r="D33" s="70" t="s">
        <v>32</v>
      </c>
      <c r="E33" s="79">
        <v>12662.32</v>
      </c>
      <c r="F33" s="80">
        <v>5</v>
      </c>
      <c r="G33" s="45">
        <f t="shared" si="13"/>
        <v>63311.6</v>
      </c>
      <c r="H33" s="3"/>
      <c r="I33" s="10">
        <f t="shared" si="21"/>
        <v>3</v>
      </c>
      <c r="J33" s="6" t="str">
        <f t="shared" si="14"/>
        <v>Разъединитель трехполюсный РЛНД-1.1-10Б/200 УХЛ1 с приводом ПРНЗ-10 УХЛ1</v>
      </c>
      <c r="K33" s="12"/>
      <c r="L33" s="12"/>
      <c r="M33" s="7" t="str">
        <f t="shared" si="22"/>
        <v>шт</v>
      </c>
      <c r="N33" s="8">
        <f t="shared" si="22"/>
        <v>12662.32</v>
      </c>
      <c r="O33" s="13"/>
      <c r="P33" s="9">
        <f t="shared" si="23"/>
        <v>5</v>
      </c>
      <c r="Q33" s="8">
        <f t="shared" si="24"/>
        <v>0</v>
      </c>
    </row>
    <row r="34" spans="2:17" ht="41.25" customHeight="1" x14ac:dyDescent="0.25">
      <c r="B34" s="54">
        <v>4</v>
      </c>
      <c r="C34" s="69" t="s">
        <v>45</v>
      </c>
      <c r="D34" s="70" t="s">
        <v>32</v>
      </c>
      <c r="E34" s="79">
        <v>12512.13</v>
      </c>
      <c r="F34" s="80">
        <v>11</v>
      </c>
      <c r="G34" s="45">
        <f t="shared" si="13"/>
        <v>137633.43</v>
      </c>
      <c r="H34" s="3"/>
      <c r="I34" s="10">
        <f t="shared" si="21"/>
        <v>4</v>
      </c>
      <c r="J34" s="6" t="str">
        <f t="shared" si="14"/>
        <v>Разъединитель трехполюсный РЛНД-1-10Б/400 УХЛ1 с приводом ПРНЗ-10 УХЛ1</v>
      </c>
      <c r="K34" s="12"/>
      <c r="L34" s="12"/>
      <c r="M34" s="7" t="str">
        <f t="shared" si="22"/>
        <v>шт</v>
      </c>
      <c r="N34" s="8">
        <f t="shared" si="22"/>
        <v>12512.13</v>
      </c>
      <c r="O34" s="13"/>
      <c r="P34" s="9">
        <f t="shared" si="23"/>
        <v>11</v>
      </c>
      <c r="Q34" s="8">
        <f t="shared" si="24"/>
        <v>0</v>
      </c>
    </row>
    <row r="35" spans="2:17" ht="41.25" customHeight="1" x14ac:dyDescent="0.25">
      <c r="B35" s="54">
        <v>5</v>
      </c>
      <c r="C35" s="69" t="s">
        <v>46</v>
      </c>
      <c r="D35" s="70" t="s">
        <v>32</v>
      </c>
      <c r="E35" s="79">
        <v>12281.78</v>
      </c>
      <c r="F35" s="80">
        <v>1</v>
      </c>
      <c r="G35" s="45">
        <f t="shared" si="13"/>
        <v>12281.78</v>
      </c>
      <c r="H35" s="3"/>
      <c r="I35" s="10">
        <f t="shared" ref="I35:I37" si="25">B35</f>
        <v>5</v>
      </c>
      <c r="J35" s="6" t="str">
        <f t="shared" ref="J35:J37" si="26">C35</f>
        <v>Разъединитель трехполюсный РЛНД-1.1-10Б/400Н УХЛ1 с приводом ПРНЗ-10 УХЛ1</v>
      </c>
      <c r="K35" s="12"/>
      <c r="L35" s="12"/>
      <c r="M35" s="7" t="str">
        <f t="shared" ref="M35:M37" si="27">D35</f>
        <v>шт</v>
      </c>
      <c r="N35" s="8">
        <f t="shared" ref="N35:N37" si="28">E35</f>
        <v>12281.78</v>
      </c>
      <c r="O35" s="13"/>
      <c r="P35" s="9">
        <f t="shared" ref="P35:P37" si="29">F35</f>
        <v>1</v>
      </c>
      <c r="Q35" s="8">
        <f t="shared" ref="Q35:Q37" si="30">O35*P35</f>
        <v>0</v>
      </c>
    </row>
    <row r="36" spans="2:17" ht="41.25" customHeight="1" x14ac:dyDescent="0.25">
      <c r="B36" s="54">
        <v>6</v>
      </c>
      <c r="C36" s="69" t="s">
        <v>47</v>
      </c>
      <c r="D36" s="70" t="s">
        <v>32</v>
      </c>
      <c r="E36" s="79">
        <v>15807.32</v>
      </c>
      <c r="F36" s="80">
        <v>10</v>
      </c>
      <c r="G36" s="45">
        <f t="shared" si="13"/>
        <v>158073.20000000001</v>
      </c>
      <c r="H36" s="3"/>
      <c r="I36" s="10">
        <f t="shared" si="25"/>
        <v>6</v>
      </c>
      <c r="J36" s="6" t="str">
        <f t="shared" si="26"/>
        <v>Разъединитель трехполюсный РЛНД-1-10Б/630 УХЛ1 с приводом ПРНЗ-10 УХЛ1</v>
      </c>
      <c r="K36" s="12"/>
      <c r="L36" s="12"/>
      <c r="M36" s="7" t="str">
        <f t="shared" si="27"/>
        <v>шт</v>
      </c>
      <c r="N36" s="8">
        <f t="shared" si="28"/>
        <v>15807.32</v>
      </c>
      <c r="O36" s="13"/>
      <c r="P36" s="9">
        <f t="shared" si="29"/>
        <v>10</v>
      </c>
      <c r="Q36" s="8">
        <f t="shared" si="30"/>
        <v>0</v>
      </c>
    </row>
    <row r="37" spans="2:17" ht="41.25" customHeight="1" x14ac:dyDescent="0.25">
      <c r="B37" s="54">
        <v>7</v>
      </c>
      <c r="C37" s="69" t="s">
        <v>48</v>
      </c>
      <c r="D37" s="70" t="s">
        <v>32</v>
      </c>
      <c r="E37" s="79">
        <v>10762.13</v>
      </c>
      <c r="F37" s="80">
        <v>3</v>
      </c>
      <c r="G37" s="45">
        <f t="shared" si="13"/>
        <v>32286.39</v>
      </c>
      <c r="H37" s="3"/>
      <c r="I37" s="10">
        <f t="shared" si="25"/>
        <v>7</v>
      </c>
      <c r="J37" s="6" t="str">
        <f t="shared" si="26"/>
        <v>Разъединитель трёхполюсный РЛНД-1-10Б/400 УХЛ1 с приводом ПРН-10М У1</v>
      </c>
      <c r="K37" s="12"/>
      <c r="L37" s="12"/>
      <c r="M37" s="7" t="str">
        <f t="shared" si="27"/>
        <v>шт</v>
      </c>
      <c r="N37" s="8">
        <f t="shared" si="28"/>
        <v>10762.13</v>
      </c>
      <c r="O37" s="13"/>
      <c r="P37" s="9">
        <f t="shared" si="29"/>
        <v>3</v>
      </c>
      <c r="Q37" s="8">
        <f t="shared" si="30"/>
        <v>0</v>
      </c>
    </row>
    <row r="38" spans="2:17" ht="16.5" thickBot="1" x14ac:dyDescent="0.3">
      <c r="B38" s="118" t="s">
        <v>27</v>
      </c>
      <c r="C38" s="119"/>
      <c r="D38" s="120"/>
      <c r="E38" s="119"/>
      <c r="F38" s="119"/>
      <c r="G38" s="46">
        <f>SUM(G31:G37)</f>
        <v>600367.56999999995</v>
      </c>
      <c r="H38" s="3"/>
      <c r="I38" s="121" t="s">
        <v>27</v>
      </c>
      <c r="J38" s="121"/>
      <c r="K38" s="121"/>
      <c r="L38" s="121"/>
      <c r="M38" s="121"/>
      <c r="N38" s="121"/>
      <c r="O38" s="121"/>
      <c r="P38" s="121"/>
      <c r="Q38" s="11">
        <f>SUM(Q31:Q37)</f>
        <v>0</v>
      </c>
    </row>
    <row r="39" spans="2:17" x14ac:dyDescent="0.25">
      <c r="B39" s="122" t="s">
        <v>28</v>
      </c>
      <c r="C39" s="123"/>
      <c r="D39" s="123"/>
      <c r="E39" s="124"/>
      <c r="F39" s="123"/>
      <c r="G39" s="125"/>
      <c r="H39" s="28"/>
      <c r="I39" s="126" t="s">
        <v>28</v>
      </c>
      <c r="J39" s="126"/>
      <c r="K39" s="126"/>
      <c r="L39" s="126"/>
      <c r="M39" s="126"/>
      <c r="N39" s="126"/>
      <c r="O39" s="126"/>
      <c r="P39" s="126"/>
      <c r="Q39" s="126"/>
    </row>
    <row r="40" spans="2:17" ht="36" customHeight="1" x14ac:dyDescent="0.25">
      <c r="B40" s="83">
        <v>1</v>
      </c>
      <c r="C40" s="69" t="s">
        <v>52</v>
      </c>
      <c r="D40" s="74" t="s">
        <v>32</v>
      </c>
      <c r="E40" s="84">
        <v>22680.78</v>
      </c>
      <c r="F40" s="85">
        <v>2</v>
      </c>
      <c r="G40" s="75">
        <f t="shared" si="13"/>
        <v>45361.56</v>
      </c>
      <c r="H40" s="3"/>
      <c r="I40" s="10">
        <f t="shared" ref="I40" si="31">B40</f>
        <v>1</v>
      </c>
      <c r="J40" s="6" t="str">
        <f t="shared" si="14"/>
        <v>Разъединитель трехполюсный РВ-10/400М УХЛ2 с приводом ПР-3 У3</v>
      </c>
      <c r="K40" s="12"/>
      <c r="L40" s="12"/>
      <c r="M40" s="7" t="str">
        <f t="shared" si="22"/>
        <v>шт</v>
      </c>
      <c r="N40" s="8">
        <f t="shared" si="22"/>
        <v>22680.78</v>
      </c>
      <c r="O40" s="13"/>
      <c r="P40" s="9">
        <f t="shared" si="23"/>
        <v>2</v>
      </c>
      <c r="Q40" s="8">
        <f t="shared" si="24"/>
        <v>0</v>
      </c>
    </row>
    <row r="41" spans="2:17" ht="39.75" customHeight="1" x14ac:dyDescent="0.25">
      <c r="B41" s="83">
        <v>2</v>
      </c>
      <c r="C41" s="69" t="s">
        <v>46</v>
      </c>
      <c r="D41" s="74" t="s">
        <v>32</v>
      </c>
      <c r="E41" s="84">
        <v>12281.78</v>
      </c>
      <c r="F41" s="85">
        <v>1</v>
      </c>
      <c r="G41" s="75">
        <f t="shared" si="13"/>
        <v>12281.78</v>
      </c>
      <c r="H41" s="3"/>
      <c r="I41" s="10">
        <f t="shared" ref="I41:I42" si="32">B41</f>
        <v>2</v>
      </c>
      <c r="J41" s="6" t="str">
        <f t="shared" ref="J41:J42" si="33">C41</f>
        <v>Разъединитель трехполюсный РЛНД-1.1-10Б/400Н УХЛ1 с приводом ПРНЗ-10 УХЛ1</v>
      </c>
      <c r="K41" s="12"/>
      <c r="L41" s="12"/>
      <c r="M41" s="7" t="str">
        <f t="shared" ref="M41:M42" si="34">D41</f>
        <v>шт</v>
      </c>
      <c r="N41" s="8">
        <f t="shared" ref="N41:N42" si="35">E41</f>
        <v>12281.78</v>
      </c>
      <c r="O41" s="13"/>
      <c r="P41" s="9">
        <f t="shared" ref="P41:P42" si="36">F41</f>
        <v>1</v>
      </c>
      <c r="Q41" s="8">
        <f t="shared" ref="Q41:Q42" si="37">O41*P41</f>
        <v>0</v>
      </c>
    </row>
    <row r="42" spans="2:17" ht="41.25" customHeight="1" x14ac:dyDescent="0.25">
      <c r="B42" s="83">
        <v>3</v>
      </c>
      <c r="C42" s="69" t="s">
        <v>53</v>
      </c>
      <c r="D42" s="74" t="s">
        <v>32</v>
      </c>
      <c r="E42" s="84">
        <v>15639.74</v>
      </c>
      <c r="F42" s="85">
        <v>2</v>
      </c>
      <c r="G42" s="75">
        <f t="shared" si="13"/>
        <v>31279.48</v>
      </c>
      <c r="H42" s="3"/>
      <c r="I42" s="10">
        <f t="shared" si="32"/>
        <v>3</v>
      </c>
      <c r="J42" s="6" t="str">
        <f t="shared" si="33"/>
        <v>Разъединитель трехполюсный РЛНД-2-10Б/630 УХЛ1 с приводом ПРНЗ-2-10 УХЛ1</v>
      </c>
      <c r="K42" s="12"/>
      <c r="L42" s="12"/>
      <c r="M42" s="7" t="str">
        <f t="shared" si="34"/>
        <v>шт</v>
      </c>
      <c r="N42" s="8">
        <f t="shared" si="35"/>
        <v>15639.74</v>
      </c>
      <c r="O42" s="13"/>
      <c r="P42" s="9">
        <f t="shared" si="36"/>
        <v>2</v>
      </c>
      <c r="Q42" s="8">
        <f t="shared" si="37"/>
        <v>0</v>
      </c>
    </row>
    <row r="43" spans="2:17" ht="16.5" thickBot="1" x14ac:dyDescent="0.3">
      <c r="B43" s="127" t="s">
        <v>29</v>
      </c>
      <c r="C43" s="128"/>
      <c r="D43" s="128"/>
      <c r="E43" s="128"/>
      <c r="F43" s="128"/>
      <c r="G43" s="82">
        <f>SUM(G40:G42)</f>
        <v>88922.819999999992</v>
      </c>
      <c r="H43" s="3"/>
      <c r="I43" s="129" t="s">
        <v>29</v>
      </c>
      <c r="J43" s="130"/>
      <c r="K43" s="130"/>
      <c r="L43" s="130"/>
      <c r="M43" s="130"/>
      <c r="N43" s="130"/>
      <c r="O43" s="130"/>
      <c r="P43" s="130"/>
      <c r="Q43" s="11">
        <f>SUM(Q40:Q42)</f>
        <v>0</v>
      </c>
    </row>
    <row r="44" spans="2:17" x14ac:dyDescent="0.25">
      <c r="B44" s="100" t="s">
        <v>30</v>
      </c>
      <c r="C44" s="101"/>
      <c r="D44" s="101"/>
      <c r="E44" s="101"/>
      <c r="F44" s="101"/>
      <c r="G44" s="102"/>
      <c r="H44" s="48"/>
      <c r="I44" s="103" t="s">
        <v>30</v>
      </c>
      <c r="J44" s="104"/>
      <c r="K44" s="104"/>
      <c r="L44" s="104"/>
      <c r="M44" s="104"/>
      <c r="N44" s="104"/>
      <c r="O44" s="104"/>
      <c r="P44" s="104"/>
      <c r="Q44" s="105"/>
    </row>
    <row r="45" spans="2:17" ht="38.25" customHeight="1" x14ac:dyDescent="0.25">
      <c r="B45" s="87">
        <v>1</v>
      </c>
      <c r="C45" s="69" t="s">
        <v>51</v>
      </c>
      <c r="D45" s="74" t="s">
        <v>32</v>
      </c>
      <c r="E45" s="89">
        <v>12662.32</v>
      </c>
      <c r="F45" s="88">
        <v>2</v>
      </c>
      <c r="G45" s="75">
        <f t="shared" si="13"/>
        <v>25324.639999999999</v>
      </c>
      <c r="H45" s="29"/>
      <c r="I45" s="10">
        <f t="shared" ref="I45:I47" si="38">B45</f>
        <v>1</v>
      </c>
      <c r="J45" s="6" t="str">
        <f t="shared" si="14"/>
        <v>Разъединитель трехполюсный РЛНД-1.1-10Б/200 УХЛ1 с приводом ПРНЗ-10 УХЛ1</v>
      </c>
      <c r="K45" s="30"/>
      <c r="L45" s="30"/>
      <c r="M45" s="7" t="str">
        <f t="shared" si="22"/>
        <v>шт</v>
      </c>
      <c r="N45" s="8">
        <f t="shared" si="22"/>
        <v>12662.32</v>
      </c>
      <c r="O45" s="30"/>
      <c r="P45" s="9">
        <f t="shared" si="23"/>
        <v>2</v>
      </c>
      <c r="Q45" s="8">
        <f t="shared" si="24"/>
        <v>0</v>
      </c>
    </row>
    <row r="46" spans="2:17" ht="38.25" customHeight="1" x14ac:dyDescent="0.25">
      <c r="B46" s="87">
        <v>2</v>
      </c>
      <c r="C46" s="69" t="s">
        <v>54</v>
      </c>
      <c r="D46" s="74" t="s">
        <v>32</v>
      </c>
      <c r="E46" s="89">
        <v>12281.78</v>
      </c>
      <c r="F46" s="88">
        <v>5</v>
      </c>
      <c r="G46" s="75">
        <f t="shared" si="13"/>
        <v>61408.9</v>
      </c>
      <c r="H46" s="29"/>
      <c r="I46" s="10">
        <f t="shared" si="38"/>
        <v>2</v>
      </c>
      <c r="J46" s="6" t="str">
        <f t="shared" si="14"/>
        <v>Разъединитель трехполюсный РЛНД-1.1-10Б/400 Н УХЛ1 с приводом ПРНЗ-10 УХЛ1</v>
      </c>
      <c r="K46" s="30"/>
      <c r="L46" s="30"/>
      <c r="M46" s="7" t="str">
        <f t="shared" ref="M46:N47" si="39">D46</f>
        <v>шт</v>
      </c>
      <c r="N46" s="8">
        <f t="shared" si="39"/>
        <v>12281.78</v>
      </c>
      <c r="O46" s="30"/>
      <c r="P46" s="9">
        <f t="shared" ref="P46:P47" si="40">F46</f>
        <v>5</v>
      </c>
      <c r="Q46" s="8">
        <f t="shared" si="24"/>
        <v>0</v>
      </c>
    </row>
    <row r="47" spans="2:17" ht="38.25" customHeight="1" x14ac:dyDescent="0.25">
      <c r="B47" s="87">
        <v>3</v>
      </c>
      <c r="C47" s="69" t="s">
        <v>47</v>
      </c>
      <c r="D47" s="74" t="s">
        <v>32</v>
      </c>
      <c r="E47" s="89">
        <v>15807.32</v>
      </c>
      <c r="F47" s="88">
        <v>1</v>
      </c>
      <c r="G47" s="75">
        <f t="shared" si="13"/>
        <v>15807.32</v>
      </c>
      <c r="H47" s="29"/>
      <c r="I47" s="10">
        <f t="shared" si="38"/>
        <v>3</v>
      </c>
      <c r="J47" s="6" t="str">
        <f t="shared" si="14"/>
        <v>Разъединитель трехполюсный РЛНД-1-10Б/630 УХЛ1 с приводом ПРНЗ-10 УХЛ1</v>
      </c>
      <c r="K47" s="30"/>
      <c r="L47" s="30"/>
      <c r="M47" s="7" t="str">
        <f t="shared" si="39"/>
        <v>шт</v>
      </c>
      <c r="N47" s="8">
        <f t="shared" si="39"/>
        <v>15807.32</v>
      </c>
      <c r="O47" s="30"/>
      <c r="P47" s="9">
        <f t="shared" si="40"/>
        <v>1</v>
      </c>
      <c r="Q47" s="8">
        <f t="shared" si="24"/>
        <v>0</v>
      </c>
    </row>
    <row r="48" spans="2:17" ht="16.5" thickBot="1" x14ac:dyDescent="0.3">
      <c r="B48" s="106" t="s">
        <v>31</v>
      </c>
      <c r="C48" s="107"/>
      <c r="D48" s="107"/>
      <c r="E48" s="107"/>
      <c r="F48" s="108"/>
      <c r="G48" s="86">
        <f>SUM(G45:G47)</f>
        <v>102540.86000000002</v>
      </c>
      <c r="H48" s="3"/>
      <c r="I48" s="109" t="s">
        <v>31</v>
      </c>
      <c r="J48" s="110"/>
      <c r="K48" s="110"/>
      <c r="L48" s="110"/>
      <c r="M48" s="110"/>
      <c r="N48" s="110"/>
      <c r="O48" s="110"/>
      <c r="P48" s="111"/>
      <c r="Q48" s="11">
        <f>SUM(Q45:Q47)</f>
        <v>0</v>
      </c>
    </row>
    <row r="49" spans="2:17" ht="16.5" thickBot="1" x14ac:dyDescent="0.3">
      <c r="B49" s="112" t="s">
        <v>5</v>
      </c>
      <c r="C49" s="113"/>
      <c r="D49" s="113"/>
      <c r="E49" s="113"/>
      <c r="F49" s="114"/>
      <c r="G49" s="40">
        <f>G48+G43+G38+G29+G18</f>
        <v>7543117.3899999997</v>
      </c>
      <c r="H49" s="3"/>
      <c r="I49" s="115" t="s">
        <v>5</v>
      </c>
      <c r="J49" s="116"/>
      <c r="K49" s="116"/>
      <c r="L49" s="116"/>
      <c r="M49" s="116"/>
      <c r="N49" s="116"/>
      <c r="O49" s="116"/>
      <c r="P49" s="117"/>
      <c r="Q49" s="31">
        <f>Q48+Q43+Q38+Q29+Q18</f>
        <v>0</v>
      </c>
    </row>
    <row r="50" spans="2:17" x14ac:dyDescent="0.25">
      <c r="B50" s="90" t="s">
        <v>14</v>
      </c>
      <c r="C50" s="91"/>
      <c r="D50" s="91"/>
      <c r="E50" s="91"/>
      <c r="F50" s="41">
        <v>0.2</v>
      </c>
      <c r="G50" s="42">
        <f>G49*F50</f>
        <v>1508623.4780000001</v>
      </c>
      <c r="H50" s="3"/>
      <c r="I50" s="92" t="s">
        <v>14</v>
      </c>
      <c r="J50" s="93"/>
      <c r="K50" s="93"/>
      <c r="L50" s="93"/>
      <c r="M50" s="93"/>
      <c r="N50" s="93"/>
      <c r="O50" s="93"/>
      <c r="P50" s="32">
        <v>0.2</v>
      </c>
      <c r="Q50" s="33">
        <f>Q49*P50</f>
        <v>0</v>
      </c>
    </row>
    <row r="51" spans="2:17" ht="16.5" thickBot="1" x14ac:dyDescent="0.3">
      <c r="B51" s="94" t="s">
        <v>6</v>
      </c>
      <c r="C51" s="95"/>
      <c r="D51" s="95"/>
      <c r="E51" s="95"/>
      <c r="F51" s="96"/>
      <c r="G51" s="43">
        <f>G49+G50</f>
        <v>9051740.8680000007</v>
      </c>
      <c r="H51" s="3"/>
      <c r="I51" s="97" t="s">
        <v>6</v>
      </c>
      <c r="J51" s="98"/>
      <c r="K51" s="98"/>
      <c r="L51" s="98"/>
      <c r="M51" s="98"/>
      <c r="N51" s="98"/>
      <c r="O51" s="98"/>
      <c r="P51" s="99"/>
      <c r="Q51" s="34">
        <f>Q49+Q50</f>
        <v>0</v>
      </c>
    </row>
  </sheetData>
  <mergeCells count="33">
    <mergeCell ref="I3:Q3"/>
    <mergeCell ref="I4:L4"/>
    <mergeCell ref="B1:Q1"/>
    <mergeCell ref="B3:E3"/>
    <mergeCell ref="B4:G4"/>
    <mergeCell ref="B7:G7"/>
    <mergeCell ref="I7:Q7"/>
    <mergeCell ref="B9:G9"/>
    <mergeCell ref="I9:Q9"/>
    <mergeCell ref="B18:F18"/>
    <mergeCell ref="I18:P18"/>
    <mergeCell ref="B19:G19"/>
    <mergeCell ref="I19:Q19"/>
    <mergeCell ref="B29:F29"/>
    <mergeCell ref="I29:P29"/>
    <mergeCell ref="B30:G30"/>
    <mergeCell ref="I30:Q30"/>
    <mergeCell ref="B38:F38"/>
    <mergeCell ref="I38:P38"/>
    <mergeCell ref="B39:G39"/>
    <mergeCell ref="I39:Q39"/>
    <mergeCell ref="B43:F43"/>
    <mergeCell ref="I43:P43"/>
    <mergeCell ref="B50:E50"/>
    <mergeCell ref="I50:O50"/>
    <mergeCell ref="B51:F51"/>
    <mergeCell ref="I51:P51"/>
    <mergeCell ref="B44:G44"/>
    <mergeCell ref="I44:Q44"/>
    <mergeCell ref="B48:F48"/>
    <mergeCell ref="I48:P48"/>
    <mergeCell ref="B49:F49"/>
    <mergeCell ref="I49:P49"/>
  </mergeCell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1" sqref="F1:F15"/>
    </sheetView>
  </sheetViews>
  <sheetFormatPr defaultRowHeight="15" x14ac:dyDescent="0.25"/>
  <sheetData>
    <row r="1" spans="1:6" x14ac:dyDescent="0.25">
      <c r="A1" s="35">
        <v>49818.44</v>
      </c>
      <c r="B1" s="35">
        <v>49818.44</v>
      </c>
      <c r="C1" s="35">
        <v>126604.09</v>
      </c>
      <c r="D1" s="35">
        <v>126604.09</v>
      </c>
      <c r="E1" s="35">
        <v>126604.09</v>
      </c>
      <c r="F1" s="35">
        <v>35302.080000000002</v>
      </c>
    </row>
    <row r="2" spans="1:6" x14ac:dyDescent="0.25">
      <c r="A2" s="35">
        <v>248581.83</v>
      </c>
      <c r="B2" s="35">
        <v>152866.63</v>
      </c>
      <c r="C2" s="35">
        <v>132288.47</v>
      </c>
      <c r="D2" s="35">
        <v>132288.47</v>
      </c>
      <c r="E2" s="35">
        <v>158668.13</v>
      </c>
      <c r="F2" s="35">
        <v>69740.7</v>
      </c>
    </row>
    <row r="3" spans="1:6" x14ac:dyDescent="0.25">
      <c r="A3" s="35">
        <v>69740.7</v>
      </c>
      <c r="B3" s="35">
        <v>69740.7</v>
      </c>
      <c r="C3" s="35">
        <v>158668.13</v>
      </c>
      <c r="D3" s="35">
        <v>158668.13</v>
      </c>
      <c r="E3" s="35">
        <v>218275.01</v>
      </c>
      <c r="F3" s="35">
        <v>344872.39</v>
      </c>
    </row>
    <row r="4" spans="1:6" x14ac:dyDescent="0.25">
      <c r="A4" s="35">
        <v>95045.86</v>
      </c>
      <c r="B4" s="35">
        <v>71990.61</v>
      </c>
      <c r="C4" s="35">
        <v>209320.61</v>
      </c>
      <c r="D4" s="35">
        <v>172559.08</v>
      </c>
      <c r="E4" s="35">
        <v>44097.86</v>
      </c>
      <c r="F4" s="35">
        <v>126604.09</v>
      </c>
    </row>
    <row r="5" spans="1:6" x14ac:dyDescent="0.25">
      <c r="A5" s="35">
        <v>354804.03</v>
      </c>
      <c r="B5" s="35">
        <v>94599.4</v>
      </c>
      <c r="C5" s="35">
        <v>218275.01</v>
      </c>
      <c r="D5" s="35">
        <v>209320.61</v>
      </c>
      <c r="E5" s="35">
        <v>30370.77</v>
      </c>
      <c r="F5" s="35">
        <v>158668.13</v>
      </c>
    </row>
    <row r="6" spans="1:6" x14ac:dyDescent="0.25">
      <c r="A6" s="35">
        <v>94599.4</v>
      </c>
      <c r="B6" s="35">
        <v>126604.09</v>
      </c>
      <c r="C6" s="35">
        <v>44097.86</v>
      </c>
      <c r="D6" s="35">
        <v>218275.01</v>
      </c>
      <c r="F6" s="35">
        <v>209320.61</v>
      </c>
    </row>
    <row r="7" spans="1:6" x14ac:dyDescent="0.25">
      <c r="A7" s="35">
        <v>132288.47</v>
      </c>
      <c r="B7" s="35">
        <v>132288.47</v>
      </c>
      <c r="C7" s="35">
        <v>60417.9</v>
      </c>
      <c r="D7" s="35">
        <v>44097.86</v>
      </c>
      <c r="F7" s="35">
        <v>218275.01</v>
      </c>
    </row>
    <row r="8" spans="1:6" x14ac:dyDescent="0.25">
      <c r="A8" s="35">
        <v>159210.51999999999</v>
      </c>
      <c r="B8" s="35">
        <v>158668.13</v>
      </c>
      <c r="C8" s="35">
        <v>30370.77</v>
      </c>
      <c r="D8" s="35">
        <v>60417.9</v>
      </c>
      <c r="F8" s="35">
        <v>390197</v>
      </c>
    </row>
    <row r="9" spans="1:6" x14ac:dyDescent="0.25">
      <c r="A9" s="35">
        <v>158668.13</v>
      </c>
      <c r="B9" s="35">
        <v>182500.9</v>
      </c>
      <c r="C9" s="35">
        <v>60075.07</v>
      </c>
      <c r="D9" s="35">
        <v>30370.77</v>
      </c>
      <c r="F9" s="35">
        <v>100387.78</v>
      </c>
    </row>
    <row r="10" spans="1:6" x14ac:dyDescent="0.25">
      <c r="A10" s="35">
        <v>178122.2</v>
      </c>
      <c r="B10" s="35">
        <v>172559.08</v>
      </c>
      <c r="C10" s="35">
        <v>85729.43</v>
      </c>
      <c r="D10" s="35">
        <v>60075.07</v>
      </c>
      <c r="F10" s="35">
        <v>44097.86</v>
      </c>
    </row>
    <row r="11" spans="1:6" x14ac:dyDescent="0.25">
      <c r="A11" s="35">
        <v>182500.9</v>
      </c>
      <c r="B11" s="35">
        <v>296858.83</v>
      </c>
      <c r="D11" s="35">
        <v>85729.43</v>
      </c>
      <c r="F11" s="35">
        <v>60417.9</v>
      </c>
    </row>
    <row r="12" spans="1:6" x14ac:dyDescent="0.25">
      <c r="A12" s="35">
        <v>218275.01</v>
      </c>
      <c r="B12" s="35">
        <v>209320.61</v>
      </c>
      <c r="F12" s="35">
        <v>79300.17</v>
      </c>
    </row>
    <row r="13" spans="1:6" x14ac:dyDescent="0.25">
      <c r="A13" s="35">
        <v>100387.78</v>
      </c>
      <c r="B13" s="35">
        <v>218275.01</v>
      </c>
      <c r="F13" s="35">
        <v>60075.07</v>
      </c>
    </row>
    <row r="14" spans="1:6" x14ac:dyDescent="0.25">
      <c r="A14" s="35">
        <v>44097.86</v>
      </c>
      <c r="B14" s="35">
        <v>44097.86</v>
      </c>
      <c r="F14" s="35">
        <v>85729.43</v>
      </c>
    </row>
    <row r="15" spans="1:6" x14ac:dyDescent="0.25">
      <c r="A15" s="35">
        <v>60417.9</v>
      </c>
      <c r="B15" s="35">
        <v>60417.9</v>
      </c>
      <c r="F15" s="35">
        <v>284124.39</v>
      </c>
    </row>
    <row r="16" spans="1:6" x14ac:dyDescent="0.25">
      <c r="A16" s="35">
        <v>79300.17</v>
      </c>
      <c r="B16" s="35">
        <v>79300.17</v>
      </c>
    </row>
    <row r="17" spans="1:2" x14ac:dyDescent="0.25">
      <c r="A17" s="35">
        <v>30370.77</v>
      </c>
      <c r="B17" s="35">
        <v>30370.77</v>
      </c>
    </row>
    <row r="18" spans="1:2" x14ac:dyDescent="0.25">
      <c r="A18" s="35">
        <v>60429.41</v>
      </c>
      <c r="B18" s="35">
        <v>60075.07</v>
      </c>
    </row>
    <row r="19" spans="1:2" x14ac:dyDescent="0.25">
      <c r="A19" s="35">
        <v>60075.07</v>
      </c>
      <c r="B19" s="35">
        <v>85729.43</v>
      </c>
    </row>
    <row r="20" spans="1:2" x14ac:dyDescent="0.25">
      <c r="A20" s="35">
        <v>85729.43</v>
      </c>
      <c r="B20" s="35">
        <v>153599.94</v>
      </c>
    </row>
    <row r="21" spans="1:2" x14ac:dyDescent="0.25">
      <c r="A21" s="35">
        <v>218383.74</v>
      </c>
      <c r="B21" s="35">
        <v>218383.74</v>
      </c>
    </row>
    <row r="22" spans="1:2" x14ac:dyDescent="0.25">
      <c r="A22" s="35">
        <v>284124.39</v>
      </c>
      <c r="B22" s="35">
        <v>293181.13</v>
      </c>
    </row>
    <row r="23" spans="1:2" x14ac:dyDescent="0.25">
      <c r="B23" s="35">
        <v>284124.39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Структура НМЦ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Балак Дмитрий Алексеевич</cp:lastModifiedBy>
  <cp:lastPrinted>2019-08-27T00:43:30Z</cp:lastPrinted>
  <dcterms:created xsi:type="dcterms:W3CDTF">2018-05-22T01:14:50Z</dcterms:created>
  <dcterms:modified xsi:type="dcterms:W3CDTF">2022-08-10T07:35:44Z</dcterms:modified>
</cp:coreProperties>
</file>