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oreva_vs\Desktop\Закупки 2022\Спецодежда\"/>
    </mc:Choice>
  </mc:AlternateContent>
  <bookViews>
    <workbookView xWindow="0" yWindow="0" windowWidth="51600" windowHeight="16500"/>
  </bookViews>
  <sheets>
    <sheet name="1 ЛОТ" sheetId="1" r:id="rId1"/>
  </sheets>
  <externalReferences>
    <externalReference r:id="rId2"/>
  </externalReferences>
  <definedNames>
    <definedName name="_xlnm._FilterDatabase" localSheetId="0" hidden="1">'1 ЛОТ'!$B$11:$H$327</definedName>
    <definedName name="СпособЗакупки">[1]ПП925!$B$7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20" i="1" l="1"/>
  <c r="L321" i="1"/>
  <c r="L322" i="1"/>
  <c r="S308" i="1"/>
  <c r="R323" i="1"/>
  <c r="S323" i="1" s="1"/>
  <c r="P323" i="1"/>
  <c r="O323" i="1"/>
  <c r="K323" i="1"/>
  <c r="J323" i="1"/>
  <c r="H323" i="1"/>
  <c r="R322" i="1"/>
  <c r="S322" i="1" s="1"/>
  <c r="P322" i="1"/>
  <c r="O322" i="1"/>
  <c r="K322" i="1"/>
  <c r="J322" i="1"/>
  <c r="H322" i="1"/>
  <c r="R321" i="1"/>
  <c r="S321" i="1" s="1"/>
  <c r="P321" i="1"/>
  <c r="O321" i="1"/>
  <c r="K321" i="1"/>
  <c r="J321" i="1"/>
  <c r="H321" i="1"/>
  <c r="R320" i="1"/>
  <c r="S320" i="1" s="1"/>
  <c r="P320" i="1"/>
  <c r="O320" i="1"/>
  <c r="K320" i="1"/>
  <c r="J320" i="1"/>
  <c r="H320" i="1"/>
  <c r="L298" i="1"/>
  <c r="L299" i="1"/>
  <c r="L300" i="1"/>
  <c r="L301" i="1"/>
  <c r="L302" i="1"/>
  <c r="L303" i="1"/>
  <c r="L304" i="1"/>
  <c r="R305" i="1"/>
  <c r="S305" i="1" s="1"/>
  <c r="P305" i="1"/>
  <c r="O305" i="1"/>
  <c r="K305" i="1"/>
  <c r="J305" i="1"/>
  <c r="H305" i="1"/>
  <c r="R304" i="1"/>
  <c r="S304" i="1" s="1"/>
  <c r="P304" i="1"/>
  <c r="O304" i="1"/>
  <c r="K304" i="1"/>
  <c r="J304" i="1"/>
  <c r="H304" i="1"/>
  <c r="R303" i="1"/>
  <c r="S303" i="1" s="1"/>
  <c r="P303" i="1"/>
  <c r="O303" i="1"/>
  <c r="K303" i="1"/>
  <c r="J303" i="1"/>
  <c r="H303" i="1"/>
  <c r="R302" i="1"/>
  <c r="S302" i="1" s="1"/>
  <c r="P302" i="1"/>
  <c r="O302" i="1"/>
  <c r="K302" i="1"/>
  <c r="J302" i="1"/>
  <c r="H302" i="1"/>
  <c r="R301" i="1"/>
  <c r="S301" i="1" s="1"/>
  <c r="P301" i="1"/>
  <c r="O301" i="1"/>
  <c r="K301" i="1"/>
  <c r="J301" i="1"/>
  <c r="H301" i="1"/>
  <c r="R300" i="1"/>
  <c r="S300" i="1" s="1"/>
  <c r="P300" i="1"/>
  <c r="O300" i="1"/>
  <c r="K300" i="1"/>
  <c r="J300" i="1"/>
  <c r="H300" i="1"/>
  <c r="R299" i="1"/>
  <c r="S299" i="1" s="1"/>
  <c r="P299" i="1"/>
  <c r="O299" i="1"/>
  <c r="K299" i="1"/>
  <c r="J299" i="1"/>
  <c r="H299" i="1"/>
  <c r="R298" i="1"/>
  <c r="S298" i="1" s="1"/>
  <c r="P298" i="1"/>
  <c r="O298" i="1"/>
  <c r="K298" i="1"/>
  <c r="J298" i="1"/>
  <c r="H298" i="1"/>
  <c r="L266" i="1"/>
  <c r="L269" i="1"/>
  <c r="L270" i="1"/>
  <c r="L271" i="1"/>
  <c r="L231" i="1"/>
  <c r="L232" i="1"/>
  <c r="L240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187" i="1"/>
  <c r="L189" i="1"/>
  <c r="L191" i="1"/>
  <c r="L196" i="1"/>
  <c r="L197" i="1"/>
  <c r="L198" i="1"/>
  <c r="L202" i="1"/>
  <c r="L203" i="1"/>
  <c r="L204" i="1"/>
  <c r="L205" i="1"/>
  <c r="L206" i="1"/>
  <c r="L207" i="1"/>
  <c r="L208" i="1"/>
  <c r="L209" i="1"/>
  <c r="L210" i="1"/>
  <c r="L211" i="1"/>
  <c r="L212" i="1"/>
  <c r="L145" i="1"/>
  <c r="L146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3" i="1"/>
  <c r="L174" i="1"/>
  <c r="L175" i="1"/>
  <c r="L36" i="1"/>
  <c r="L37" i="1"/>
  <c r="L39" i="1"/>
  <c r="L40" i="1"/>
  <c r="L42" i="1"/>
  <c r="L43" i="1"/>
  <c r="L68" i="1"/>
  <c r="L69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P61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2" i="1"/>
  <c r="K61" i="1"/>
  <c r="J61" i="1"/>
  <c r="H61" i="1" l="1"/>
  <c r="R61" i="1"/>
  <c r="S61" i="1" s="1"/>
  <c r="H308" i="1"/>
  <c r="H275" i="1" l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K272" i="1"/>
  <c r="R271" i="1"/>
  <c r="S271" i="1" s="1"/>
  <c r="P271" i="1"/>
  <c r="K271" i="1"/>
  <c r="J271" i="1"/>
  <c r="H271" i="1"/>
  <c r="R270" i="1"/>
  <c r="S270" i="1" s="1"/>
  <c r="P270" i="1"/>
  <c r="K270" i="1"/>
  <c r="J270" i="1"/>
  <c r="H270" i="1"/>
  <c r="R269" i="1"/>
  <c r="S269" i="1" s="1"/>
  <c r="P269" i="1"/>
  <c r="K269" i="1"/>
  <c r="J269" i="1"/>
  <c r="H269" i="1"/>
  <c r="R268" i="1"/>
  <c r="S268" i="1" s="1"/>
  <c r="P268" i="1"/>
  <c r="K268" i="1"/>
  <c r="J268" i="1"/>
  <c r="H268" i="1"/>
  <c r="R267" i="1"/>
  <c r="S267" i="1" s="1"/>
  <c r="P267" i="1"/>
  <c r="K267" i="1"/>
  <c r="J267" i="1"/>
  <c r="H267" i="1"/>
  <c r="R266" i="1"/>
  <c r="S266" i="1" s="1"/>
  <c r="P266" i="1"/>
  <c r="K266" i="1"/>
  <c r="J266" i="1"/>
  <c r="H266" i="1"/>
  <c r="R265" i="1"/>
  <c r="S265" i="1" s="1"/>
  <c r="P265" i="1"/>
  <c r="K265" i="1"/>
  <c r="J265" i="1"/>
  <c r="H265" i="1"/>
  <c r="R264" i="1"/>
  <c r="S264" i="1" s="1"/>
  <c r="P264" i="1"/>
  <c r="K264" i="1"/>
  <c r="J264" i="1"/>
  <c r="H264" i="1"/>
  <c r="R263" i="1"/>
  <c r="S263" i="1" s="1"/>
  <c r="P263" i="1"/>
  <c r="K263" i="1"/>
  <c r="J263" i="1"/>
  <c r="H263" i="1"/>
  <c r="R262" i="1"/>
  <c r="S262" i="1" s="1"/>
  <c r="P262" i="1"/>
  <c r="K262" i="1"/>
  <c r="J262" i="1"/>
  <c r="H262" i="1"/>
  <c r="R261" i="1"/>
  <c r="S261" i="1" s="1"/>
  <c r="P261" i="1"/>
  <c r="K261" i="1"/>
  <c r="J261" i="1"/>
  <c r="H26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181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17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272" i="1" l="1"/>
  <c r="R37" i="1"/>
  <c r="S37" i="1" s="1"/>
  <c r="P37" i="1"/>
  <c r="K37" i="1"/>
  <c r="J37" i="1"/>
  <c r="R36" i="1"/>
  <c r="S36" i="1" s="1"/>
  <c r="P36" i="1"/>
  <c r="K36" i="1"/>
  <c r="J36" i="1"/>
  <c r="R35" i="1"/>
  <c r="S35" i="1" s="1"/>
  <c r="P35" i="1"/>
  <c r="K35" i="1"/>
  <c r="J35" i="1"/>
  <c r="R34" i="1"/>
  <c r="S34" i="1" s="1"/>
  <c r="P34" i="1"/>
  <c r="K34" i="1"/>
  <c r="J34" i="1"/>
  <c r="R33" i="1"/>
  <c r="S33" i="1" s="1"/>
  <c r="P33" i="1"/>
  <c r="K33" i="1"/>
  <c r="J33" i="1"/>
  <c r="R32" i="1"/>
  <c r="S32" i="1" s="1"/>
  <c r="P32" i="1"/>
  <c r="K32" i="1"/>
  <c r="J32" i="1"/>
  <c r="R31" i="1"/>
  <c r="S31" i="1" s="1"/>
  <c r="P31" i="1"/>
  <c r="K31" i="1"/>
  <c r="J31" i="1"/>
  <c r="R30" i="1"/>
  <c r="S30" i="1" s="1"/>
  <c r="P30" i="1"/>
  <c r="K30" i="1"/>
  <c r="J30" i="1"/>
  <c r="R29" i="1"/>
  <c r="S29" i="1" s="1"/>
  <c r="P29" i="1"/>
  <c r="K29" i="1"/>
  <c r="J29" i="1"/>
  <c r="R28" i="1"/>
  <c r="S28" i="1" s="1"/>
  <c r="P28" i="1"/>
  <c r="K28" i="1"/>
  <c r="J28" i="1"/>
  <c r="R27" i="1"/>
  <c r="S27" i="1" s="1"/>
  <c r="P27" i="1"/>
  <c r="K27" i="1"/>
  <c r="J27" i="1"/>
  <c r="R26" i="1"/>
  <c r="S26" i="1" s="1"/>
  <c r="P26" i="1"/>
  <c r="K26" i="1"/>
  <c r="J26" i="1"/>
  <c r="R25" i="1"/>
  <c r="S25" i="1" s="1"/>
  <c r="P25" i="1"/>
  <c r="K25" i="1"/>
  <c r="J25" i="1"/>
  <c r="K207" i="1" l="1"/>
  <c r="H310" i="1" l="1"/>
  <c r="H311" i="1"/>
  <c r="H312" i="1"/>
  <c r="H313" i="1"/>
  <c r="H314" i="1"/>
  <c r="H315" i="1"/>
  <c r="H316" i="1"/>
  <c r="H317" i="1"/>
  <c r="H318" i="1"/>
  <c r="H319" i="1"/>
  <c r="R297" i="1" l="1"/>
  <c r="S297" i="1" s="1"/>
  <c r="P297" i="1"/>
  <c r="O297" i="1"/>
  <c r="K297" i="1"/>
  <c r="J297" i="1"/>
  <c r="R296" i="1"/>
  <c r="S296" i="1" s="1"/>
  <c r="P296" i="1"/>
  <c r="O296" i="1"/>
  <c r="K296" i="1"/>
  <c r="J296" i="1"/>
  <c r="R295" i="1"/>
  <c r="S295" i="1" s="1"/>
  <c r="P295" i="1"/>
  <c r="O295" i="1"/>
  <c r="K295" i="1"/>
  <c r="J295" i="1"/>
  <c r="R294" i="1"/>
  <c r="S294" i="1" s="1"/>
  <c r="P294" i="1"/>
  <c r="O294" i="1"/>
  <c r="K294" i="1"/>
  <c r="J294" i="1"/>
  <c r="R290" i="1"/>
  <c r="S290" i="1" s="1"/>
  <c r="P290" i="1"/>
  <c r="O290" i="1"/>
  <c r="K290" i="1"/>
  <c r="J290" i="1"/>
  <c r="H181" i="1"/>
  <c r="H217" i="1"/>
  <c r="H259" i="1" s="1"/>
  <c r="R258" i="1" l="1"/>
  <c r="S258" i="1" s="1"/>
  <c r="P258" i="1"/>
  <c r="K258" i="1"/>
  <c r="J258" i="1"/>
  <c r="R257" i="1"/>
  <c r="S257" i="1" s="1"/>
  <c r="P257" i="1"/>
  <c r="K257" i="1"/>
  <c r="J257" i="1"/>
  <c r="R256" i="1"/>
  <c r="S256" i="1" s="1"/>
  <c r="P256" i="1"/>
  <c r="K256" i="1"/>
  <c r="J256" i="1"/>
  <c r="R255" i="1"/>
  <c r="S255" i="1" s="1"/>
  <c r="P255" i="1"/>
  <c r="K255" i="1"/>
  <c r="J255" i="1"/>
  <c r="R254" i="1"/>
  <c r="S254" i="1" s="1"/>
  <c r="P254" i="1"/>
  <c r="K254" i="1"/>
  <c r="J254" i="1"/>
  <c r="R253" i="1"/>
  <c r="S253" i="1" s="1"/>
  <c r="P253" i="1"/>
  <c r="K253" i="1"/>
  <c r="J253" i="1"/>
  <c r="R252" i="1"/>
  <c r="S252" i="1" s="1"/>
  <c r="P252" i="1"/>
  <c r="K252" i="1"/>
  <c r="J252" i="1"/>
  <c r="R251" i="1"/>
  <c r="S251" i="1" s="1"/>
  <c r="P251" i="1"/>
  <c r="K251" i="1"/>
  <c r="J251" i="1"/>
  <c r="R250" i="1"/>
  <c r="S250" i="1" s="1"/>
  <c r="P250" i="1"/>
  <c r="K250" i="1"/>
  <c r="J250" i="1"/>
  <c r="R249" i="1"/>
  <c r="S249" i="1" s="1"/>
  <c r="P249" i="1"/>
  <c r="K249" i="1"/>
  <c r="J249" i="1"/>
  <c r="R248" i="1"/>
  <c r="S248" i="1" s="1"/>
  <c r="P248" i="1"/>
  <c r="K248" i="1"/>
  <c r="J248" i="1"/>
  <c r="R247" i="1"/>
  <c r="S247" i="1" s="1"/>
  <c r="P247" i="1"/>
  <c r="K247" i="1"/>
  <c r="J247" i="1"/>
  <c r="R178" i="1"/>
  <c r="S178" i="1" s="1"/>
  <c r="P178" i="1"/>
  <c r="O178" i="1"/>
  <c r="K178" i="1"/>
  <c r="J178" i="1"/>
  <c r="R177" i="1"/>
  <c r="S177" i="1" s="1"/>
  <c r="P177" i="1"/>
  <c r="O177" i="1"/>
  <c r="K177" i="1"/>
  <c r="J177" i="1"/>
  <c r="R176" i="1"/>
  <c r="S176" i="1" s="1"/>
  <c r="P176" i="1"/>
  <c r="O176" i="1"/>
  <c r="K176" i="1"/>
  <c r="J176" i="1"/>
  <c r="R173" i="1"/>
  <c r="S173" i="1" s="1"/>
  <c r="P173" i="1"/>
  <c r="O173" i="1"/>
  <c r="K173" i="1"/>
  <c r="J173" i="1"/>
  <c r="R172" i="1"/>
  <c r="S172" i="1" s="1"/>
  <c r="P172" i="1"/>
  <c r="O172" i="1"/>
  <c r="K172" i="1"/>
  <c r="J172" i="1"/>
  <c r="R171" i="1"/>
  <c r="S171" i="1" s="1"/>
  <c r="P171" i="1"/>
  <c r="O171" i="1"/>
  <c r="K171" i="1"/>
  <c r="J171" i="1"/>
  <c r="R175" i="1"/>
  <c r="S175" i="1" s="1"/>
  <c r="P175" i="1"/>
  <c r="O175" i="1"/>
  <c r="K175" i="1"/>
  <c r="J175" i="1"/>
  <c r="R174" i="1"/>
  <c r="S174" i="1" s="1"/>
  <c r="P174" i="1"/>
  <c r="O174" i="1"/>
  <c r="K174" i="1"/>
  <c r="J174" i="1"/>
  <c r="R170" i="1"/>
  <c r="S170" i="1" s="1"/>
  <c r="P170" i="1"/>
  <c r="O170" i="1"/>
  <c r="K170" i="1"/>
  <c r="J170" i="1"/>
  <c r="R169" i="1"/>
  <c r="S169" i="1" s="1"/>
  <c r="P169" i="1"/>
  <c r="O169" i="1"/>
  <c r="K169" i="1"/>
  <c r="J169" i="1"/>
  <c r="R168" i="1"/>
  <c r="S168" i="1" s="1"/>
  <c r="P168" i="1"/>
  <c r="O168" i="1"/>
  <c r="K168" i="1"/>
  <c r="J168" i="1"/>
  <c r="R167" i="1"/>
  <c r="S167" i="1" s="1"/>
  <c r="P167" i="1"/>
  <c r="O167" i="1"/>
  <c r="K167" i="1"/>
  <c r="J167" i="1"/>
  <c r="R97" i="1"/>
  <c r="S97" i="1" s="1"/>
  <c r="P97" i="1"/>
  <c r="K97" i="1"/>
  <c r="J97" i="1"/>
  <c r="R96" i="1"/>
  <c r="S96" i="1" s="1"/>
  <c r="P96" i="1"/>
  <c r="K96" i="1"/>
  <c r="J96" i="1"/>
  <c r="R95" i="1"/>
  <c r="S95" i="1" s="1"/>
  <c r="P95" i="1"/>
  <c r="K95" i="1"/>
  <c r="J95" i="1"/>
  <c r="R94" i="1"/>
  <c r="S94" i="1" s="1"/>
  <c r="P94" i="1"/>
  <c r="K94" i="1"/>
  <c r="J94" i="1"/>
  <c r="R99" i="1"/>
  <c r="S99" i="1" s="1"/>
  <c r="P99" i="1"/>
  <c r="K99" i="1"/>
  <c r="J99" i="1"/>
  <c r="R98" i="1"/>
  <c r="S98" i="1" s="1"/>
  <c r="P98" i="1"/>
  <c r="K98" i="1"/>
  <c r="J98" i="1"/>
  <c r="R93" i="1"/>
  <c r="S93" i="1" s="1"/>
  <c r="P93" i="1"/>
  <c r="K93" i="1"/>
  <c r="J93" i="1"/>
  <c r="R92" i="1"/>
  <c r="S92" i="1" s="1"/>
  <c r="P92" i="1"/>
  <c r="K92" i="1"/>
  <c r="J92" i="1"/>
  <c r="R91" i="1"/>
  <c r="S91" i="1" s="1"/>
  <c r="P91" i="1"/>
  <c r="K91" i="1"/>
  <c r="J91" i="1"/>
  <c r="R90" i="1"/>
  <c r="S90" i="1" s="1"/>
  <c r="P90" i="1"/>
  <c r="K90" i="1"/>
  <c r="J90" i="1"/>
  <c r="R89" i="1"/>
  <c r="S89" i="1" s="1"/>
  <c r="P89" i="1"/>
  <c r="K89" i="1"/>
  <c r="J89" i="1"/>
  <c r="R88" i="1"/>
  <c r="S88" i="1" s="1"/>
  <c r="P88" i="1"/>
  <c r="K88" i="1"/>
  <c r="J88" i="1"/>
  <c r="R87" i="1"/>
  <c r="S87" i="1" s="1"/>
  <c r="P87" i="1"/>
  <c r="K87" i="1"/>
  <c r="J87" i="1"/>
  <c r="R86" i="1"/>
  <c r="S86" i="1" s="1"/>
  <c r="P86" i="1"/>
  <c r="K86" i="1"/>
  <c r="J86" i="1"/>
  <c r="R85" i="1"/>
  <c r="S85" i="1" s="1"/>
  <c r="P85" i="1"/>
  <c r="K85" i="1"/>
  <c r="J85" i="1"/>
  <c r="R84" i="1"/>
  <c r="S84" i="1" s="1"/>
  <c r="P84" i="1"/>
  <c r="K84" i="1"/>
  <c r="J84" i="1"/>
  <c r="R83" i="1"/>
  <c r="S83" i="1" s="1"/>
  <c r="P83" i="1"/>
  <c r="K83" i="1"/>
  <c r="J83" i="1"/>
  <c r="R82" i="1"/>
  <c r="S82" i="1" s="1"/>
  <c r="P82" i="1"/>
  <c r="K82" i="1"/>
  <c r="J82" i="1"/>
  <c r="R81" i="1"/>
  <c r="S81" i="1" s="1"/>
  <c r="P81" i="1"/>
  <c r="K81" i="1"/>
  <c r="J81" i="1"/>
  <c r="K306" i="1" l="1"/>
  <c r="R292" i="1"/>
  <c r="S292" i="1" s="1"/>
  <c r="P292" i="1"/>
  <c r="O292" i="1"/>
  <c r="K292" i="1"/>
  <c r="J292" i="1"/>
  <c r="R293" i="1"/>
  <c r="S293" i="1" s="1"/>
  <c r="P293" i="1"/>
  <c r="O293" i="1"/>
  <c r="K293" i="1"/>
  <c r="J293" i="1"/>
  <c r="R291" i="1"/>
  <c r="S291" i="1" s="1"/>
  <c r="P291" i="1"/>
  <c r="O291" i="1"/>
  <c r="K291" i="1"/>
  <c r="J291" i="1"/>
  <c r="R289" i="1"/>
  <c r="S289" i="1" s="1"/>
  <c r="P289" i="1"/>
  <c r="O289" i="1"/>
  <c r="K289" i="1"/>
  <c r="J289" i="1"/>
  <c r="R288" i="1"/>
  <c r="S288" i="1" s="1"/>
  <c r="P288" i="1"/>
  <c r="O288" i="1"/>
  <c r="K288" i="1"/>
  <c r="J288" i="1"/>
  <c r="R287" i="1"/>
  <c r="S287" i="1" s="1"/>
  <c r="P287" i="1"/>
  <c r="O287" i="1"/>
  <c r="K287" i="1"/>
  <c r="J287" i="1"/>
  <c r="R286" i="1"/>
  <c r="S286" i="1" s="1"/>
  <c r="P286" i="1"/>
  <c r="O286" i="1"/>
  <c r="K286" i="1"/>
  <c r="J286" i="1"/>
  <c r="R285" i="1"/>
  <c r="S285" i="1" s="1"/>
  <c r="P285" i="1"/>
  <c r="O285" i="1"/>
  <c r="K285" i="1"/>
  <c r="J285" i="1"/>
  <c r="R284" i="1"/>
  <c r="S284" i="1" s="1"/>
  <c r="P284" i="1"/>
  <c r="O284" i="1"/>
  <c r="K284" i="1"/>
  <c r="J284" i="1"/>
  <c r="R282" i="1"/>
  <c r="S282" i="1" s="1"/>
  <c r="P282" i="1"/>
  <c r="O282" i="1"/>
  <c r="K282" i="1"/>
  <c r="J282" i="1"/>
  <c r="R281" i="1"/>
  <c r="S281" i="1" s="1"/>
  <c r="P281" i="1"/>
  <c r="O281" i="1"/>
  <c r="K281" i="1"/>
  <c r="J281" i="1"/>
  <c r="R279" i="1"/>
  <c r="S279" i="1" s="1"/>
  <c r="P279" i="1"/>
  <c r="O279" i="1"/>
  <c r="K279" i="1"/>
  <c r="J279" i="1"/>
  <c r="R278" i="1"/>
  <c r="S278" i="1" s="1"/>
  <c r="P278" i="1"/>
  <c r="O278" i="1"/>
  <c r="K278" i="1"/>
  <c r="J278" i="1"/>
  <c r="R276" i="1"/>
  <c r="S276" i="1" s="1"/>
  <c r="P276" i="1"/>
  <c r="O276" i="1"/>
  <c r="K276" i="1"/>
  <c r="J276" i="1"/>
  <c r="R283" i="1"/>
  <c r="S283" i="1" s="1"/>
  <c r="P283" i="1"/>
  <c r="O283" i="1"/>
  <c r="K283" i="1"/>
  <c r="J283" i="1"/>
  <c r="R280" i="1"/>
  <c r="S280" i="1" s="1"/>
  <c r="P280" i="1"/>
  <c r="O280" i="1"/>
  <c r="K280" i="1"/>
  <c r="J280" i="1"/>
  <c r="R277" i="1"/>
  <c r="S277" i="1" s="1"/>
  <c r="P277" i="1"/>
  <c r="O277" i="1"/>
  <c r="K277" i="1"/>
  <c r="J277" i="1"/>
  <c r="R275" i="1"/>
  <c r="S275" i="1" s="1"/>
  <c r="P275" i="1"/>
  <c r="O275" i="1"/>
  <c r="K275" i="1"/>
  <c r="J275" i="1"/>
  <c r="R274" i="1"/>
  <c r="S274" i="1" s="1"/>
  <c r="P274" i="1"/>
  <c r="O274" i="1"/>
  <c r="K274" i="1"/>
  <c r="J274" i="1"/>
  <c r="H274" i="1"/>
  <c r="H306" i="1" s="1"/>
  <c r="R166" i="1"/>
  <c r="S166" i="1" s="1"/>
  <c r="P166" i="1"/>
  <c r="O166" i="1"/>
  <c r="K166" i="1"/>
  <c r="J166" i="1"/>
  <c r="R165" i="1"/>
  <c r="S165" i="1" s="1"/>
  <c r="P165" i="1"/>
  <c r="O165" i="1"/>
  <c r="K165" i="1"/>
  <c r="J165" i="1"/>
  <c r="R164" i="1"/>
  <c r="S164" i="1" s="1"/>
  <c r="P164" i="1"/>
  <c r="O164" i="1"/>
  <c r="K164" i="1"/>
  <c r="J164" i="1"/>
  <c r="R163" i="1"/>
  <c r="S163" i="1" s="1"/>
  <c r="P163" i="1"/>
  <c r="O163" i="1"/>
  <c r="K163" i="1"/>
  <c r="J163" i="1"/>
  <c r="R162" i="1"/>
  <c r="S162" i="1" s="1"/>
  <c r="P162" i="1"/>
  <c r="O162" i="1"/>
  <c r="K162" i="1"/>
  <c r="J162" i="1"/>
  <c r="R161" i="1"/>
  <c r="S161" i="1" s="1"/>
  <c r="P161" i="1"/>
  <c r="O161" i="1"/>
  <c r="K161" i="1"/>
  <c r="J161" i="1"/>
  <c r="R160" i="1"/>
  <c r="S160" i="1" s="1"/>
  <c r="P160" i="1"/>
  <c r="O160" i="1"/>
  <c r="K160" i="1"/>
  <c r="J160" i="1"/>
  <c r="R159" i="1"/>
  <c r="S159" i="1" s="1"/>
  <c r="P159" i="1"/>
  <c r="O159" i="1"/>
  <c r="K159" i="1"/>
  <c r="J159" i="1"/>
  <c r="R158" i="1"/>
  <c r="S158" i="1" s="1"/>
  <c r="P158" i="1"/>
  <c r="O158" i="1"/>
  <c r="K158" i="1"/>
  <c r="J158" i="1"/>
  <c r="R80" i="1"/>
  <c r="S80" i="1" s="1"/>
  <c r="P80" i="1"/>
  <c r="K80" i="1"/>
  <c r="J80" i="1"/>
  <c r="R79" i="1"/>
  <c r="S79" i="1" s="1"/>
  <c r="P79" i="1"/>
  <c r="K79" i="1"/>
  <c r="J79" i="1"/>
  <c r="K215" i="1" l="1"/>
  <c r="R319" i="1"/>
  <c r="S319" i="1" s="1"/>
  <c r="O319" i="1"/>
  <c r="K319" i="1"/>
  <c r="J319" i="1"/>
  <c r="R318" i="1"/>
  <c r="S318" i="1" s="1"/>
  <c r="O318" i="1"/>
  <c r="K318" i="1"/>
  <c r="J318" i="1"/>
  <c r="R317" i="1"/>
  <c r="S317" i="1" s="1"/>
  <c r="O317" i="1"/>
  <c r="K317" i="1"/>
  <c r="J317" i="1"/>
  <c r="R316" i="1"/>
  <c r="S316" i="1" s="1"/>
  <c r="O316" i="1"/>
  <c r="K316" i="1"/>
  <c r="J316" i="1"/>
  <c r="R315" i="1"/>
  <c r="S315" i="1" s="1"/>
  <c r="O315" i="1"/>
  <c r="K315" i="1"/>
  <c r="J315" i="1"/>
  <c r="R314" i="1"/>
  <c r="S314" i="1" s="1"/>
  <c r="O314" i="1"/>
  <c r="K314" i="1"/>
  <c r="J314" i="1"/>
  <c r="R313" i="1"/>
  <c r="S313" i="1" s="1"/>
  <c r="O313" i="1"/>
  <c r="K313" i="1"/>
  <c r="J313" i="1"/>
  <c r="R312" i="1"/>
  <c r="S312" i="1" s="1"/>
  <c r="O312" i="1"/>
  <c r="K312" i="1"/>
  <c r="J312" i="1"/>
  <c r="R311" i="1"/>
  <c r="S311" i="1" s="1"/>
  <c r="O311" i="1"/>
  <c r="K311" i="1"/>
  <c r="J311" i="1"/>
  <c r="R310" i="1"/>
  <c r="S310" i="1" s="1"/>
  <c r="O310" i="1"/>
  <c r="K310" i="1"/>
  <c r="J310" i="1"/>
  <c r="R309" i="1"/>
  <c r="S309" i="1" s="1"/>
  <c r="O309" i="1"/>
  <c r="K309" i="1"/>
  <c r="J309" i="1"/>
  <c r="R214" i="1"/>
  <c r="S214" i="1" s="1"/>
  <c r="P214" i="1"/>
  <c r="K214" i="1"/>
  <c r="J214" i="1"/>
  <c r="R213" i="1"/>
  <c r="S213" i="1" s="1"/>
  <c r="P213" i="1"/>
  <c r="K213" i="1"/>
  <c r="J213" i="1"/>
  <c r="R212" i="1"/>
  <c r="S212" i="1" s="1"/>
  <c r="P212" i="1"/>
  <c r="K212" i="1"/>
  <c r="J212" i="1"/>
  <c r="R211" i="1"/>
  <c r="S211" i="1" s="1"/>
  <c r="P211" i="1"/>
  <c r="K211" i="1"/>
  <c r="J211" i="1"/>
  <c r="R210" i="1"/>
  <c r="S210" i="1" s="1"/>
  <c r="P210" i="1"/>
  <c r="K210" i="1"/>
  <c r="J210" i="1"/>
  <c r="R209" i="1"/>
  <c r="S209" i="1" s="1"/>
  <c r="P209" i="1"/>
  <c r="K209" i="1"/>
  <c r="J209" i="1"/>
  <c r="R208" i="1"/>
  <c r="S208" i="1" s="1"/>
  <c r="P208" i="1"/>
  <c r="K208" i="1"/>
  <c r="J208" i="1"/>
  <c r="R207" i="1"/>
  <c r="S207" i="1" s="1"/>
  <c r="P207" i="1"/>
  <c r="J207" i="1"/>
  <c r="R206" i="1"/>
  <c r="S206" i="1" s="1"/>
  <c r="P206" i="1"/>
  <c r="K206" i="1"/>
  <c r="J206" i="1"/>
  <c r="R205" i="1"/>
  <c r="S205" i="1" s="1"/>
  <c r="P205" i="1"/>
  <c r="K205" i="1"/>
  <c r="J205" i="1"/>
  <c r="R204" i="1"/>
  <c r="S204" i="1" s="1"/>
  <c r="P204" i="1"/>
  <c r="K204" i="1"/>
  <c r="J204" i="1"/>
  <c r="R203" i="1"/>
  <c r="S203" i="1" s="1"/>
  <c r="P203" i="1"/>
  <c r="K203" i="1"/>
  <c r="J203" i="1"/>
  <c r="R202" i="1"/>
  <c r="S202" i="1" s="1"/>
  <c r="P202" i="1"/>
  <c r="K202" i="1"/>
  <c r="J202" i="1"/>
  <c r="R201" i="1"/>
  <c r="S201" i="1" s="1"/>
  <c r="P201" i="1"/>
  <c r="K201" i="1"/>
  <c r="J201" i="1"/>
  <c r="R200" i="1"/>
  <c r="S200" i="1" s="1"/>
  <c r="P200" i="1"/>
  <c r="K200" i="1"/>
  <c r="J200" i="1"/>
  <c r="R199" i="1"/>
  <c r="S199" i="1" s="1"/>
  <c r="P199" i="1"/>
  <c r="K199" i="1"/>
  <c r="J199" i="1"/>
  <c r="R198" i="1"/>
  <c r="S198" i="1" s="1"/>
  <c r="P198" i="1"/>
  <c r="K198" i="1"/>
  <c r="J198" i="1"/>
  <c r="R196" i="1"/>
  <c r="S196" i="1" s="1"/>
  <c r="P196" i="1"/>
  <c r="K196" i="1"/>
  <c r="J196" i="1"/>
  <c r="K259" i="1"/>
  <c r="K179" i="1"/>
  <c r="R195" i="1"/>
  <c r="S195" i="1" s="1"/>
  <c r="P195" i="1"/>
  <c r="K195" i="1"/>
  <c r="J195" i="1"/>
  <c r="R197" i="1"/>
  <c r="S197" i="1" s="1"/>
  <c r="P197" i="1"/>
  <c r="K197" i="1"/>
  <c r="J197" i="1"/>
  <c r="R193" i="1"/>
  <c r="S193" i="1" s="1"/>
  <c r="P193" i="1"/>
  <c r="K193" i="1"/>
  <c r="J193" i="1"/>
  <c r="R192" i="1"/>
  <c r="S192" i="1" s="1"/>
  <c r="P192" i="1"/>
  <c r="K192" i="1"/>
  <c r="J192" i="1"/>
  <c r="R191" i="1"/>
  <c r="S191" i="1" s="1"/>
  <c r="P191" i="1"/>
  <c r="K191" i="1"/>
  <c r="J191" i="1"/>
  <c r="R190" i="1"/>
  <c r="S190" i="1" s="1"/>
  <c r="P190" i="1"/>
  <c r="K190" i="1"/>
  <c r="J190" i="1"/>
  <c r="R194" i="1"/>
  <c r="S194" i="1" s="1"/>
  <c r="P194" i="1"/>
  <c r="K194" i="1"/>
  <c r="J194" i="1"/>
  <c r="R189" i="1"/>
  <c r="S189" i="1" s="1"/>
  <c r="P189" i="1"/>
  <c r="K189" i="1"/>
  <c r="J189" i="1"/>
  <c r="R188" i="1"/>
  <c r="S188" i="1" s="1"/>
  <c r="P188" i="1"/>
  <c r="K188" i="1"/>
  <c r="J188" i="1"/>
  <c r="R187" i="1"/>
  <c r="S187" i="1" s="1"/>
  <c r="P187" i="1"/>
  <c r="K187" i="1"/>
  <c r="J187" i="1"/>
  <c r="R186" i="1"/>
  <c r="S186" i="1" s="1"/>
  <c r="P186" i="1"/>
  <c r="K186" i="1"/>
  <c r="J186" i="1"/>
  <c r="R185" i="1"/>
  <c r="S185" i="1" s="1"/>
  <c r="P185" i="1"/>
  <c r="K185" i="1"/>
  <c r="J185" i="1"/>
  <c r="R184" i="1"/>
  <c r="S184" i="1" s="1"/>
  <c r="P184" i="1"/>
  <c r="K184" i="1"/>
  <c r="J184" i="1"/>
  <c r="R183" i="1"/>
  <c r="S183" i="1" s="1"/>
  <c r="P183" i="1"/>
  <c r="K183" i="1"/>
  <c r="J183" i="1"/>
  <c r="R182" i="1"/>
  <c r="S182" i="1" s="1"/>
  <c r="P182" i="1"/>
  <c r="K182" i="1"/>
  <c r="J182" i="1"/>
  <c r="R181" i="1"/>
  <c r="S181" i="1" s="1"/>
  <c r="P181" i="1"/>
  <c r="K181" i="1"/>
  <c r="J181" i="1"/>
  <c r="R246" i="1"/>
  <c r="S246" i="1" s="1"/>
  <c r="P246" i="1"/>
  <c r="K246" i="1"/>
  <c r="J246" i="1"/>
  <c r="R245" i="1"/>
  <c r="S245" i="1" s="1"/>
  <c r="P245" i="1"/>
  <c r="K245" i="1"/>
  <c r="J245" i="1"/>
  <c r="R244" i="1"/>
  <c r="S244" i="1" s="1"/>
  <c r="P244" i="1"/>
  <c r="K244" i="1"/>
  <c r="J244" i="1"/>
  <c r="R243" i="1"/>
  <c r="S243" i="1" s="1"/>
  <c r="P243" i="1"/>
  <c r="K243" i="1"/>
  <c r="J243" i="1"/>
  <c r="R242" i="1"/>
  <c r="S242" i="1" s="1"/>
  <c r="P242" i="1"/>
  <c r="K242" i="1"/>
  <c r="J242" i="1"/>
  <c r="R241" i="1"/>
  <c r="S241" i="1" s="1"/>
  <c r="P241" i="1"/>
  <c r="K241" i="1"/>
  <c r="J241" i="1"/>
  <c r="R240" i="1"/>
  <c r="S240" i="1" s="1"/>
  <c r="P240" i="1"/>
  <c r="K240" i="1"/>
  <c r="J240" i="1"/>
  <c r="R239" i="1"/>
  <c r="S239" i="1" s="1"/>
  <c r="P239" i="1"/>
  <c r="K239" i="1"/>
  <c r="J239" i="1"/>
  <c r="R236" i="1"/>
  <c r="S236" i="1" s="1"/>
  <c r="P236" i="1"/>
  <c r="K236" i="1"/>
  <c r="J236" i="1"/>
  <c r="R234" i="1"/>
  <c r="S234" i="1" s="1"/>
  <c r="P234" i="1"/>
  <c r="K234" i="1"/>
  <c r="J234" i="1"/>
  <c r="R238" i="1"/>
  <c r="S238" i="1" s="1"/>
  <c r="P238" i="1"/>
  <c r="K238" i="1"/>
  <c r="J238" i="1"/>
  <c r="R237" i="1"/>
  <c r="S237" i="1" s="1"/>
  <c r="P237" i="1"/>
  <c r="K237" i="1"/>
  <c r="J237" i="1"/>
  <c r="R235" i="1"/>
  <c r="S235" i="1" s="1"/>
  <c r="P235" i="1"/>
  <c r="K235" i="1"/>
  <c r="J235" i="1"/>
  <c r="R231" i="1"/>
  <c r="S231" i="1" s="1"/>
  <c r="P231" i="1"/>
  <c r="K231" i="1"/>
  <c r="J231" i="1"/>
  <c r="R230" i="1"/>
  <c r="S230" i="1" s="1"/>
  <c r="P230" i="1"/>
  <c r="K230" i="1"/>
  <c r="J230" i="1"/>
  <c r="R233" i="1"/>
  <c r="S233" i="1" s="1"/>
  <c r="P233" i="1"/>
  <c r="K233" i="1"/>
  <c r="J233" i="1"/>
  <c r="R232" i="1"/>
  <c r="S232" i="1" s="1"/>
  <c r="P232" i="1"/>
  <c r="K232" i="1"/>
  <c r="J232" i="1"/>
  <c r="R229" i="1"/>
  <c r="S229" i="1" s="1"/>
  <c r="P229" i="1"/>
  <c r="K229" i="1"/>
  <c r="J229" i="1"/>
  <c r="R228" i="1"/>
  <c r="S228" i="1" s="1"/>
  <c r="P228" i="1"/>
  <c r="K228" i="1"/>
  <c r="J228" i="1"/>
  <c r="R227" i="1"/>
  <c r="S227" i="1" s="1"/>
  <c r="P227" i="1"/>
  <c r="K227" i="1"/>
  <c r="J227" i="1"/>
  <c r="R225" i="1"/>
  <c r="S225" i="1" s="1"/>
  <c r="P225" i="1"/>
  <c r="K225" i="1"/>
  <c r="J225" i="1"/>
  <c r="R224" i="1"/>
  <c r="S224" i="1" s="1"/>
  <c r="P224" i="1"/>
  <c r="K224" i="1"/>
  <c r="J224" i="1"/>
  <c r="R222" i="1"/>
  <c r="S222" i="1" s="1"/>
  <c r="P222" i="1"/>
  <c r="K222" i="1"/>
  <c r="J222" i="1"/>
  <c r="R221" i="1"/>
  <c r="S221" i="1" s="1"/>
  <c r="P221" i="1"/>
  <c r="K221" i="1"/>
  <c r="J221" i="1"/>
  <c r="R219" i="1"/>
  <c r="S219" i="1" s="1"/>
  <c r="P219" i="1"/>
  <c r="K219" i="1"/>
  <c r="J219" i="1"/>
  <c r="R217" i="1"/>
  <c r="S217" i="1" s="1"/>
  <c r="P217" i="1"/>
  <c r="K217" i="1"/>
  <c r="J217" i="1"/>
  <c r="R226" i="1"/>
  <c r="S226" i="1" s="1"/>
  <c r="P226" i="1"/>
  <c r="K226" i="1"/>
  <c r="J226" i="1"/>
  <c r="R223" i="1"/>
  <c r="S223" i="1" s="1"/>
  <c r="P223" i="1"/>
  <c r="K223" i="1"/>
  <c r="J223" i="1"/>
  <c r="R220" i="1"/>
  <c r="S220" i="1" s="1"/>
  <c r="P220" i="1"/>
  <c r="K220" i="1"/>
  <c r="J220" i="1"/>
  <c r="R218" i="1"/>
  <c r="S218" i="1" s="1"/>
  <c r="P218" i="1"/>
  <c r="K218" i="1"/>
  <c r="J218" i="1"/>
  <c r="R157" i="1"/>
  <c r="S157" i="1" s="1"/>
  <c r="O157" i="1"/>
  <c r="K157" i="1"/>
  <c r="J157" i="1"/>
  <c r="R156" i="1"/>
  <c r="S156" i="1" s="1"/>
  <c r="O156" i="1"/>
  <c r="K156" i="1"/>
  <c r="J156" i="1"/>
  <c r="R155" i="1"/>
  <c r="S155" i="1" s="1"/>
  <c r="O155" i="1"/>
  <c r="K155" i="1"/>
  <c r="J155" i="1"/>
  <c r="R154" i="1"/>
  <c r="S154" i="1" s="1"/>
  <c r="O154" i="1"/>
  <c r="K154" i="1"/>
  <c r="J154" i="1"/>
  <c r="R153" i="1"/>
  <c r="S153" i="1" s="1"/>
  <c r="O153" i="1"/>
  <c r="K153" i="1"/>
  <c r="J153" i="1"/>
  <c r="R152" i="1"/>
  <c r="S152" i="1" s="1"/>
  <c r="O152" i="1"/>
  <c r="K152" i="1"/>
  <c r="J152" i="1"/>
  <c r="R151" i="1"/>
  <c r="S151" i="1" s="1"/>
  <c r="O151" i="1"/>
  <c r="K151" i="1"/>
  <c r="J151" i="1"/>
  <c r="R150" i="1"/>
  <c r="S150" i="1" s="1"/>
  <c r="O150" i="1"/>
  <c r="K150" i="1"/>
  <c r="J150" i="1"/>
  <c r="R149" i="1"/>
  <c r="S149" i="1" s="1"/>
  <c r="O149" i="1"/>
  <c r="K149" i="1"/>
  <c r="J149" i="1"/>
  <c r="R148" i="1"/>
  <c r="S148" i="1" s="1"/>
  <c r="O148" i="1"/>
  <c r="K148" i="1"/>
  <c r="J148" i="1"/>
  <c r="R147" i="1"/>
  <c r="S147" i="1" s="1"/>
  <c r="O147" i="1"/>
  <c r="K147" i="1"/>
  <c r="J147" i="1"/>
  <c r="R145" i="1"/>
  <c r="S145" i="1" s="1"/>
  <c r="O145" i="1"/>
  <c r="K145" i="1"/>
  <c r="J145" i="1"/>
  <c r="R144" i="1"/>
  <c r="S144" i="1" s="1"/>
  <c r="O144" i="1"/>
  <c r="K144" i="1"/>
  <c r="J144" i="1"/>
  <c r="R146" i="1"/>
  <c r="S146" i="1" s="1"/>
  <c r="O146" i="1"/>
  <c r="K146" i="1"/>
  <c r="J146" i="1"/>
  <c r="R142" i="1"/>
  <c r="S142" i="1" s="1"/>
  <c r="O142" i="1"/>
  <c r="K142" i="1"/>
  <c r="J142" i="1"/>
  <c r="R140" i="1"/>
  <c r="S140" i="1" s="1"/>
  <c r="O140" i="1"/>
  <c r="K140" i="1"/>
  <c r="J140" i="1"/>
  <c r="R138" i="1"/>
  <c r="S138" i="1" s="1"/>
  <c r="O138" i="1"/>
  <c r="K138" i="1"/>
  <c r="J138" i="1"/>
  <c r="R137" i="1"/>
  <c r="S137" i="1" s="1"/>
  <c r="O137" i="1"/>
  <c r="K137" i="1"/>
  <c r="J137" i="1"/>
  <c r="R141" i="1"/>
  <c r="S141" i="1" s="1"/>
  <c r="O141" i="1"/>
  <c r="K141" i="1"/>
  <c r="J141" i="1"/>
  <c r="R139" i="1"/>
  <c r="S139" i="1" s="1"/>
  <c r="O139" i="1"/>
  <c r="K139" i="1"/>
  <c r="J139" i="1"/>
  <c r="R143" i="1"/>
  <c r="S143" i="1" s="1"/>
  <c r="O143" i="1"/>
  <c r="K143" i="1"/>
  <c r="J143" i="1"/>
  <c r="R136" i="1"/>
  <c r="S136" i="1" s="1"/>
  <c r="O136" i="1"/>
  <c r="K136" i="1"/>
  <c r="J136" i="1"/>
  <c r="R135" i="1"/>
  <c r="S135" i="1" s="1"/>
  <c r="O135" i="1"/>
  <c r="K135" i="1"/>
  <c r="J135" i="1"/>
  <c r="K100" i="1"/>
  <c r="H12" i="1"/>
  <c r="H100" i="1" s="1"/>
  <c r="H215" i="1" l="1"/>
  <c r="R104" i="1" l="1"/>
  <c r="S104" i="1" s="1"/>
  <c r="O104" i="1"/>
  <c r="K104" i="1"/>
  <c r="J104" i="1"/>
  <c r="R134" i="1"/>
  <c r="S134" i="1" s="1"/>
  <c r="O134" i="1"/>
  <c r="K134" i="1"/>
  <c r="J134" i="1"/>
  <c r="R133" i="1"/>
  <c r="S133" i="1" s="1"/>
  <c r="O133" i="1"/>
  <c r="K133" i="1"/>
  <c r="J133" i="1"/>
  <c r="R132" i="1"/>
  <c r="S132" i="1" s="1"/>
  <c r="O132" i="1"/>
  <c r="K132" i="1"/>
  <c r="J132" i="1"/>
  <c r="R131" i="1"/>
  <c r="S131" i="1" s="1"/>
  <c r="O131" i="1"/>
  <c r="K131" i="1"/>
  <c r="J131" i="1"/>
  <c r="R130" i="1"/>
  <c r="S130" i="1" s="1"/>
  <c r="O130" i="1"/>
  <c r="K130" i="1"/>
  <c r="J130" i="1"/>
  <c r="R129" i="1"/>
  <c r="S129" i="1" s="1"/>
  <c r="O129" i="1"/>
  <c r="K129" i="1"/>
  <c r="J129" i="1"/>
  <c r="R127" i="1"/>
  <c r="S127" i="1" s="1"/>
  <c r="O127" i="1"/>
  <c r="K127" i="1"/>
  <c r="J127" i="1"/>
  <c r="R126" i="1"/>
  <c r="S126" i="1" s="1"/>
  <c r="O126" i="1"/>
  <c r="K126" i="1"/>
  <c r="J126" i="1"/>
  <c r="R125" i="1"/>
  <c r="S125" i="1" s="1"/>
  <c r="O125" i="1"/>
  <c r="K125" i="1"/>
  <c r="J125" i="1"/>
  <c r="R128" i="1"/>
  <c r="S128" i="1" s="1"/>
  <c r="O128" i="1"/>
  <c r="K128" i="1"/>
  <c r="J128" i="1"/>
  <c r="R123" i="1"/>
  <c r="S123" i="1" s="1"/>
  <c r="O123" i="1"/>
  <c r="K123" i="1"/>
  <c r="J123" i="1"/>
  <c r="R121" i="1"/>
  <c r="S121" i="1" s="1"/>
  <c r="O121" i="1"/>
  <c r="K121" i="1"/>
  <c r="J121" i="1"/>
  <c r="R120" i="1"/>
  <c r="S120" i="1" s="1"/>
  <c r="O120" i="1"/>
  <c r="K120" i="1"/>
  <c r="J120" i="1"/>
  <c r="R117" i="1"/>
  <c r="S117" i="1" s="1"/>
  <c r="O117" i="1"/>
  <c r="K117" i="1"/>
  <c r="J117" i="1"/>
  <c r="R116" i="1"/>
  <c r="S116" i="1" s="1"/>
  <c r="O116" i="1"/>
  <c r="K116" i="1"/>
  <c r="J116" i="1"/>
  <c r="R114" i="1"/>
  <c r="S114" i="1" s="1"/>
  <c r="O114" i="1"/>
  <c r="K114" i="1"/>
  <c r="J114" i="1"/>
  <c r="R113" i="1"/>
  <c r="S113" i="1" s="1"/>
  <c r="O113" i="1"/>
  <c r="K113" i="1"/>
  <c r="J113" i="1"/>
  <c r="R110" i="1"/>
  <c r="S110" i="1" s="1"/>
  <c r="O110" i="1"/>
  <c r="K110" i="1"/>
  <c r="J110" i="1"/>
  <c r="R107" i="1"/>
  <c r="S107" i="1" s="1"/>
  <c r="O107" i="1"/>
  <c r="K107" i="1"/>
  <c r="J107" i="1"/>
  <c r="R106" i="1"/>
  <c r="S106" i="1" s="1"/>
  <c r="O106" i="1"/>
  <c r="K106" i="1"/>
  <c r="J106" i="1"/>
  <c r="R119" i="1"/>
  <c r="S119" i="1" s="1"/>
  <c r="O119" i="1"/>
  <c r="K119" i="1"/>
  <c r="J119" i="1"/>
  <c r="R118" i="1"/>
  <c r="S118" i="1" s="1"/>
  <c r="O118" i="1"/>
  <c r="K118" i="1"/>
  <c r="J118" i="1"/>
  <c r="R115" i="1"/>
  <c r="S115" i="1" s="1"/>
  <c r="O115" i="1"/>
  <c r="K115" i="1"/>
  <c r="J115" i="1"/>
  <c r="R112" i="1"/>
  <c r="S112" i="1" s="1"/>
  <c r="O112" i="1"/>
  <c r="K112" i="1"/>
  <c r="J112" i="1"/>
  <c r="R111" i="1"/>
  <c r="S111" i="1" s="1"/>
  <c r="O111" i="1"/>
  <c r="K111" i="1"/>
  <c r="J111" i="1"/>
  <c r="R109" i="1"/>
  <c r="S109" i="1" s="1"/>
  <c r="O109" i="1"/>
  <c r="K109" i="1"/>
  <c r="J109" i="1"/>
  <c r="R108" i="1"/>
  <c r="S108" i="1" s="1"/>
  <c r="O108" i="1"/>
  <c r="K108" i="1"/>
  <c r="J108" i="1"/>
  <c r="R105" i="1"/>
  <c r="S105" i="1" s="1"/>
  <c r="O105" i="1"/>
  <c r="K105" i="1"/>
  <c r="J105" i="1"/>
  <c r="R122" i="1"/>
  <c r="S122" i="1" s="1"/>
  <c r="O122" i="1"/>
  <c r="K122" i="1"/>
  <c r="J122" i="1"/>
  <c r="R124" i="1"/>
  <c r="S124" i="1" s="1"/>
  <c r="O124" i="1"/>
  <c r="K124" i="1"/>
  <c r="J124" i="1"/>
  <c r="R103" i="1"/>
  <c r="S103" i="1" s="1"/>
  <c r="O103" i="1"/>
  <c r="K103" i="1"/>
  <c r="J103" i="1"/>
  <c r="R102" i="1"/>
  <c r="S102" i="1" s="1"/>
  <c r="O102" i="1"/>
  <c r="K102" i="1"/>
  <c r="J102" i="1"/>
  <c r="R78" i="1"/>
  <c r="S78" i="1" s="1"/>
  <c r="P78" i="1"/>
  <c r="K78" i="1"/>
  <c r="J78" i="1"/>
  <c r="R77" i="1"/>
  <c r="S77" i="1" s="1"/>
  <c r="P77" i="1"/>
  <c r="K77" i="1"/>
  <c r="J77" i="1"/>
  <c r="R76" i="1"/>
  <c r="S76" i="1" s="1"/>
  <c r="P76" i="1"/>
  <c r="K76" i="1"/>
  <c r="J76" i="1"/>
  <c r="R75" i="1"/>
  <c r="S75" i="1" s="1"/>
  <c r="P75" i="1"/>
  <c r="K75" i="1"/>
  <c r="J75" i="1"/>
  <c r="R74" i="1"/>
  <c r="S74" i="1" s="1"/>
  <c r="P74" i="1"/>
  <c r="K74" i="1"/>
  <c r="J74" i="1"/>
  <c r="R73" i="1"/>
  <c r="S73" i="1" s="1"/>
  <c r="P73" i="1"/>
  <c r="K73" i="1"/>
  <c r="J73" i="1"/>
  <c r="R71" i="1"/>
  <c r="S71" i="1" s="1"/>
  <c r="P71" i="1"/>
  <c r="K71" i="1"/>
  <c r="J71" i="1"/>
  <c r="R70" i="1"/>
  <c r="S70" i="1" s="1"/>
  <c r="P70" i="1"/>
  <c r="K70" i="1"/>
  <c r="J70" i="1"/>
  <c r="R72" i="1"/>
  <c r="S72" i="1" s="1"/>
  <c r="P72" i="1"/>
  <c r="K72" i="1"/>
  <c r="J72" i="1"/>
  <c r="R64" i="1"/>
  <c r="S64" i="1" s="1"/>
  <c r="P64" i="1"/>
  <c r="K64" i="1"/>
  <c r="J64" i="1"/>
  <c r="R67" i="1"/>
  <c r="S67" i="1" s="1"/>
  <c r="P67" i="1"/>
  <c r="K67" i="1"/>
  <c r="J67" i="1"/>
  <c r="R66" i="1"/>
  <c r="S66" i="1" s="1"/>
  <c r="P66" i="1"/>
  <c r="K66" i="1"/>
  <c r="J66" i="1"/>
  <c r="R69" i="1"/>
  <c r="S69" i="1" s="1"/>
  <c r="P69" i="1"/>
  <c r="K69" i="1"/>
  <c r="J69" i="1"/>
  <c r="R65" i="1"/>
  <c r="S65" i="1" s="1"/>
  <c r="P65" i="1"/>
  <c r="K65" i="1"/>
  <c r="J65" i="1"/>
  <c r="R68" i="1"/>
  <c r="S68" i="1" s="1"/>
  <c r="P68" i="1"/>
  <c r="K68" i="1"/>
  <c r="J68" i="1"/>
  <c r="R63" i="1"/>
  <c r="S63" i="1" s="1"/>
  <c r="P63" i="1"/>
  <c r="K63" i="1"/>
  <c r="J63" i="1"/>
  <c r="R62" i="1"/>
  <c r="S62" i="1" s="1"/>
  <c r="P62" i="1"/>
  <c r="K62" i="1"/>
  <c r="J62" i="1"/>
  <c r="R60" i="1"/>
  <c r="S60" i="1" s="1"/>
  <c r="P60" i="1"/>
  <c r="K60" i="1"/>
  <c r="J60" i="1"/>
  <c r="R59" i="1"/>
  <c r="S59" i="1" s="1"/>
  <c r="P59" i="1"/>
  <c r="K59" i="1"/>
  <c r="J59" i="1"/>
  <c r="R58" i="1"/>
  <c r="S58" i="1" s="1"/>
  <c r="P58" i="1"/>
  <c r="K58" i="1"/>
  <c r="J58" i="1"/>
  <c r="R57" i="1"/>
  <c r="S57" i="1" s="1"/>
  <c r="P57" i="1"/>
  <c r="K57" i="1"/>
  <c r="J57" i="1"/>
  <c r="R55" i="1"/>
  <c r="S55" i="1" s="1"/>
  <c r="P55" i="1"/>
  <c r="K55" i="1"/>
  <c r="J55" i="1"/>
  <c r="R54" i="1"/>
  <c r="S54" i="1" s="1"/>
  <c r="P54" i="1"/>
  <c r="K54" i="1"/>
  <c r="J54" i="1"/>
  <c r="R53" i="1"/>
  <c r="S53" i="1" s="1"/>
  <c r="P53" i="1"/>
  <c r="K53" i="1"/>
  <c r="J53" i="1"/>
  <c r="R52" i="1"/>
  <c r="S52" i="1" s="1"/>
  <c r="P52" i="1"/>
  <c r="K52" i="1"/>
  <c r="J52" i="1"/>
  <c r="R51" i="1"/>
  <c r="S51" i="1" s="1"/>
  <c r="P51" i="1"/>
  <c r="K51" i="1"/>
  <c r="J51" i="1"/>
  <c r="R50" i="1"/>
  <c r="S50" i="1" s="1"/>
  <c r="P50" i="1"/>
  <c r="K50" i="1"/>
  <c r="J50" i="1"/>
  <c r="R56" i="1"/>
  <c r="S56" i="1" s="1"/>
  <c r="P56" i="1"/>
  <c r="K56" i="1"/>
  <c r="J56" i="1"/>
  <c r="R48" i="1"/>
  <c r="S48" i="1" s="1"/>
  <c r="P48" i="1"/>
  <c r="K48" i="1"/>
  <c r="J48" i="1"/>
  <c r="R49" i="1"/>
  <c r="S49" i="1" s="1"/>
  <c r="P49" i="1"/>
  <c r="K49" i="1"/>
  <c r="J49" i="1"/>
  <c r="R46" i="1"/>
  <c r="S46" i="1" s="1"/>
  <c r="P46" i="1"/>
  <c r="K46" i="1"/>
  <c r="J46" i="1"/>
  <c r="R45" i="1"/>
  <c r="S45" i="1" s="1"/>
  <c r="P45" i="1"/>
  <c r="K45" i="1"/>
  <c r="J45" i="1"/>
  <c r="R47" i="1"/>
  <c r="S47" i="1" s="1"/>
  <c r="P47" i="1"/>
  <c r="K47" i="1"/>
  <c r="J47" i="1"/>
  <c r="R41" i="1"/>
  <c r="S41" i="1" s="1"/>
  <c r="P41" i="1"/>
  <c r="K41" i="1"/>
  <c r="J41" i="1"/>
  <c r="R40" i="1"/>
  <c r="S40" i="1" s="1"/>
  <c r="P40" i="1"/>
  <c r="K40" i="1"/>
  <c r="J40" i="1"/>
  <c r="R39" i="1"/>
  <c r="S39" i="1" s="1"/>
  <c r="P39" i="1"/>
  <c r="K39" i="1"/>
  <c r="J39" i="1"/>
  <c r="R38" i="1"/>
  <c r="S38" i="1" s="1"/>
  <c r="P38" i="1"/>
  <c r="K38" i="1"/>
  <c r="J38" i="1"/>
  <c r="R24" i="1"/>
  <c r="S24" i="1" s="1"/>
  <c r="P24" i="1"/>
  <c r="K24" i="1"/>
  <c r="J24" i="1"/>
  <c r="R20" i="1"/>
  <c r="S20" i="1" s="1"/>
  <c r="P20" i="1"/>
  <c r="K20" i="1"/>
  <c r="J20" i="1"/>
  <c r="R23" i="1"/>
  <c r="S23" i="1" s="1"/>
  <c r="P23" i="1"/>
  <c r="K23" i="1"/>
  <c r="J23" i="1"/>
  <c r="R17" i="1"/>
  <c r="S17" i="1" s="1"/>
  <c r="P17" i="1"/>
  <c r="K17" i="1"/>
  <c r="J17" i="1"/>
  <c r="R16" i="1"/>
  <c r="S16" i="1" s="1"/>
  <c r="P16" i="1"/>
  <c r="K16" i="1"/>
  <c r="J16" i="1"/>
  <c r="R14" i="1"/>
  <c r="S14" i="1" s="1"/>
  <c r="P14" i="1"/>
  <c r="K14" i="1"/>
  <c r="J14" i="1"/>
  <c r="R22" i="1"/>
  <c r="S22" i="1" s="1"/>
  <c r="P22" i="1"/>
  <c r="K22" i="1"/>
  <c r="J22" i="1"/>
  <c r="R21" i="1"/>
  <c r="S21" i="1" s="1"/>
  <c r="P21" i="1"/>
  <c r="K21" i="1"/>
  <c r="J21" i="1"/>
  <c r="R19" i="1"/>
  <c r="S19" i="1" s="1"/>
  <c r="P19" i="1"/>
  <c r="K19" i="1"/>
  <c r="J19" i="1"/>
  <c r="R42" i="1" l="1"/>
  <c r="S42" i="1" s="1"/>
  <c r="P42" i="1"/>
  <c r="K42" i="1"/>
  <c r="J42" i="1"/>
  <c r="R44" i="1"/>
  <c r="S44" i="1" s="1"/>
  <c r="P44" i="1"/>
  <c r="K44" i="1"/>
  <c r="J44" i="1"/>
  <c r="R13" i="1"/>
  <c r="S13" i="1" s="1"/>
  <c r="P13" i="1"/>
  <c r="K13" i="1"/>
  <c r="J13" i="1"/>
  <c r="R12" i="1"/>
  <c r="S12" i="1" s="1"/>
  <c r="P12" i="1"/>
  <c r="K12" i="1"/>
  <c r="J12" i="1"/>
  <c r="J43" i="1" l="1"/>
  <c r="J15" i="1"/>
  <c r="J18" i="1"/>
  <c r="P43" i="1"/>
  <c r="P15" i="1"/>
  <c r="P18" i="1"/>
  <c r="P324" i="1"/>
  <c r="R43" i="1"/>
  <c r="S43" i="1" s="1"/>
  <c r="R15" i="1"/>
  <c r="S15" i="1" s="1"/>
  <c r="R18" i="1"/>
  <c r="S18" i="1" s="1"/>
  <c r="R324" i="1"/>
  <c r="S324" i="1" s="1"/>
  <c r="O324" i="1"/>
  <c r="K43" i="1"/>
  <c r="K15" i="1"/>
  <c r="K18" i="1"/>
  <c r="K324" i="1"/>
  <c r="S325" i="1" l="1"/>
  <c r="S326" i="1" l="1"/>
  <c r="S327" i="1" s="1"/>
  <c r="P113" i="1" l="1"/>
  <c r="P154" i="1"/>
  <c r="P133" i="1"/>
  <c r="P135" i="1"/>
  <c r="P111" i="1"/>
  <c r="P107" i="1"/>
  <c r="P120" i="1"/>
  <c r="P106" i="1"/>
  <c r="P138" i="1"/>
  <c r="P143" i="1"/>
  <c r="P105" i="1"/>
  <c r="P153" i="1"/>
  <c r="P126" i="1"/>
  <c r="P151" i="1"/>
  <c r="P124" i="1"/>
  <c r="P119" i="1"/>
  <c r="P140" i="1"/>
  <c r="P118" i="1"/>
  <c r="P156" i="1"/>
  <c r="P132" i="1"/>
  <c r="P112" i="1"/>
  <c r="P145" i="1"/>
  <c r="P139" i="1"/>
  <c r="P110" i="1"/>
  <c r="P104" i="1"/>
  <c r="P128" i="1"/>
  <c r="P142" i="1"/>
  <c r="P123" i="1"/>
  <c r="P109" i="1"/>
  <c r="P116" i="1"/>
  <c r="P121" i="1"/>
  <c r="P137" i="1"/>
  <c r="P122" i="1"/>
  <c r="P115" i="1"/>
  <c r="P147" i="1"/>
  <c r="P141" i="1"/>
  <c r="P157" i="1"/>
  <c r="P127" i="1"/>
  <c r="P149" i="1"/>
  <c r="P103" i="1"/>
  <c r="P136" i="1"/>
  <c r="P114" i="1"/>
  <c r="P148" i="1"/>
  <c r="P129" i="1"/>
  <c r="P125" i="1"/>
  <c r="P108" i="1"/>
  <c r="P152" i="1"/>
  <c r="P102" i="1"/>
  <c r="P130" i="1"/>
  <c r="P146" i="1"/>
  <c r="P155" i="1"/>
  <c r="P134" i="1"/>
  <c r="P144" i="1"/>
  <c r="P150" i="1"/>
  <c r="P131" i="1"/>
  <c r="P117" i="1"/>
  <c r="H102" i="1"/>
  <c r="H179" i="1" l="1"/>
  <c r="P319" i="1"/>
  <c r="P315" i="1"/>
  <c r="P311" i="1"/>
  <c r="P316" i="1"/>
  <c r="P312" i="1"/>
  <c r="P317" i="1"/>
  <c r="P313" i="1"/>
  <c r="P314" i="1"/>
  <c r="P318" i="1"/>
  <c r="P310" i="1"/>
  <c r="H309" i="1"/>
  <c r="H324" i="1" s="1"/>
  <c r="P309" i="1"/>
  <c r="H325" i="1" l="1"/>
  <c r="H326" i="1" s="1"/>
  <c r="H327" i="1" l="1"/>
</calcChain>
</file>

<file path=xl/sharedStrings.xml><?xml version="1.0" encoding="utf-8"?>
<sst xmlns="http://schemas.openxmlformats.org/spreadsheetml/2006/main" count="769" uniqueCount="149">
  <si>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</si>
  <si>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</si>
  <si>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</si>
  <si>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</si>
  <si>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</si>
  <si>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</si>
  <si>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</si>
  <si>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</si>
  <si>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</si>
  <si>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</si>
  <si>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</si>
  <si>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</si>
  <si>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</si>
  <si>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</si>
  <si>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</si>
  <si>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шт</t>
  </si>
  <si>
    <t>ИТОГО:</t>
  </si>
  <si>
    <t>компл</t>
  </si>
  <si>
    <t>Костюм для защиты от вредных и опасных биологических факторов (клещей и кровососущих насекомых) р. 44-46/158-164</t>
  </si>
  <si>
    <t>Костюм для защиты от вредных и опасных биологических факторов (клещей и кровососущих насекомых) р. 48-50/158-164</t>
  </si>
  <si>
    <t>Костюм для защиты от вредных и опасных биологических факторов (клещей и кровососущих насекомых) р. 48-50/170-176</t>
  </si>
  <si>
    <t>Костюм для защиты от вредных и опасных биологических факторов (клещей и кровососущих насекомых) р. 52-54/158-164</t>
  </si>
  <si>
    <t>Костюм для защиты от вредных и опасных биологических факторов (клещей и кровососущих насекомых) р. 52-54/194-200</t>
  </si>
  <si>
    <t>Костюм для защиты от вредных и опасных биологических факторов (клещей и кровососущих насекомых) р. 56-58/194-200</t>
  </si>
  <si>
    <t>Костюм для защиты от вредных и опасных биологических факторов (клещей и кровососущих насекомых) р.44-46/170-176</t>
  </si>
  <si>
    <t>Костюм для защиты от вредных и опасных биологических факторов (клещей и кровососущих насекомых) р.44-46/182-188</t>
  </si>
  <si>
    <t>Костюм для защиты от вредных и опасных биологических факторов (клещей и кровососущих насекомых) р.48-50/170-176</t>
  </si>
  <si>
    <t>Костюм для защиты от вредных и опасных биологических факторов (клещей и кровососущих насекомых) р.48-50/182-188</t>
  </si>
  <si>
    <t>Костюм для защиты от вредных и опасных биологических факторов (клещей и кровососущих насекомых) р.52-54/170-176</t>
  </si>
  <si>
    <t>Костюм для защиты от вредных и опасных биологических факторов (клещей и кровососущих насекомых) р.52-54/182-188</t>
  </si>
  <si>
    <t>Костюм для защиты от вредных и опасных биологических факторов (клещей и кровососущих насекомых) р.56-58/170-176</t>
  </si>
  <si>
    <t>Костюм для защиты от вредных и опасных биологических факторов (клещей и кровососущих насекомых) р.56-58/182-188</t>
  </si>
  <si>
    <t>Костюм для защиты от вредных и опасных биологических факторов (клещей и кровососущих насекомых) р.60-62/170-176</t>
  </si>
  <si>
    <t>Костюм для защиты от вредных и опасных биологических факторов (клещей и кровососущих насекомых) р.60-62/182-188</t>
  </si>
  <si>
    <t>Костюм для защиты от растворов кислот и щелочей р. 52-54/182-188</t>
  </si>
  <si>
    <t>Костюм для защиты от растворов кислот и щелочей р.48-50/170-176</t>
  </si>
  <si>
    <t>Костюм для защиты от растворов кислот и щелочей р.52-54/170-176</t>
  </si>
  <si>
    <t>Костюм женский  (блуза, брюки) р. 56-58/170-176</t>
  </si>
  <si>
    <t>Костюм женский (блуза, брюки) р. 44-46/158-164</t>
  </si>
  <si>
    <t>Костюм женский (блуза, брюки) р. 44-46/170-176</t>
  </si>
  <si>
    <t>Костюм женский (блуза, брюки) р. 48-50/158-164</t>
  </si>
  <si>
    <t>Костюм женский (блуза, брюки) р. 48-50/170-176</t>
  </si>
  <si>
    <t>Костюм женский (блуза, брюки) р. 52-54/158-164</t>
  </si>
  <si>
    <t>Костюм женский (блуза, брюки) р. 52-54/170-176</t>
  </si>
  <si>
    <t>Костюм женский для защиты от ОПЗ (для контролеров) р. 96-100/158-164</t>
  </si>
  <si>
    <t>Костюм женский для защиты от ОПЗ (для контролеров) р. 96-100/170-176</t>
  </si>
  <si>
    <t>Костюм камуфлированный летний р. 52-54/170-176</t>
  </si>
  <si>
    <t>Костюм сварщика брезентовый р. 52-54/170-176</t>
  </si>
  <si>
    <t>Костюм сварщика брезентовый р. 56-58/170-176</t>
  </si>
  <si>
    <t>Костюм сварщика брезентовый р.48-50/170-176</t>
  </si>
  <si>
    <t>Костюм сварщика брезентовый р.48-50/182-188</t>
  </si>
  <si>
    <t>Костюм сварщика брезентовый р.52-54/182-188</t>
  </si>
  <si>
    <t>Костюм сварщика брезентовый р.56-58/182-188</t>
  </si>
  <si>
    <t>Краги брезентовые</t>
  </si>
  <si>
    <t>Краги спилковые</t>
  </si>
  <si>
    <t>Наколенники</t>
  </si>
  <si>
    <t>Нарукавники текстовиниловые</t>
  </si>
  <si>
    <t>Перчатки антивибрационные</t>
  </si>
  <si>
    <t>Перчатки нейлоновые (полное покрытие нитрилом)</t>
  </si>
  <si>
    <t>Перчатки нейлоновые (частичное покрытие нитрилом)</t>
  </si>
  <si>
    <t>Перчатки порезостойкие (спец. волокно, полиуретан)</t>
  </si>
  <si>
    <t>Перчатки резиновые бытовые (латекс)</t>
  </si>
  <si>
    <t>Перчатки резиновые противокислотные (латекс)</t>
  </si>
  <si>
    <t>Перчатки спилковые</t>
  </si>
  <si>
    <t>Перчатки трикотажные кругловязаные (хлопок)</t>
  </si>
  <si>
    <t>Перчатки трикотажные с ПВХ покрытием (точечное)</t>
  </si>
  <si>
    <t>Рукавицы брезентовые</t>
  </si>
  <si>
    <t>Рукавицы комбинированные ( х/б с брезент. наладонником)</t>
  </si>
  <si>
    <t>пар</t>
  </si>
  <si>
    <t>Костюм женский для защиты от ОПЗ (для контролеров) р. 104-108/158-164</t>
  </si>
  <si>
    <t>Костюм женский для защиты от ОПЗ (для контролеров) р. 104-108/170-176</t>
  </si>
  <si>
    <t>Костюм женский для защиты от ОПЗ (для контролеров) р. 88-92/158-164</t>
  </si>
  <si>
    <t>Перчатки виброзащитные (вибростат 03)</t>
  </si>
  <si>
    <t>Костюм для защиты от растворов кислот и щелочей р.48-50/158-164</t>
  </si>
  <si>
    <t>Перчатки трикотажные с ПВХ покрытием (полное)</t>
  </si>
  <si>
    <t>Рукавицы суконные</t>
  </si>
  <si>
    <t>Костюм для защиты от вредных и опасных биологических факторов (клещей и кровососущих насекомых) р. 60-62/194-200</t>
  </si>
  <si>
    <t>Костюм для защиты от вредных и опасных биологических факторов (клещей и кровососущих насекомых) 64-66/194-200</t>
  </si>
  <si>
    <t>Костюм сварщика брезентовый р. 48-50/158-164</t>
  </si>
  <si>
    <t>Костюм для защиты от вредных и опасных биологических факторов (клещей и кровососущих насекомых) р. 48-50/194-200</t>
  </si>
  <si>
    <t>Костюм сварщика брезентовый р. 60-62/182-188</t>
  </si>
  <si>
    <t xml:space="preserve">Приложение к Документации о закупке – Структура НМЦ (в т.ч. форма Коммерческого предложения)               
</t>
  </si>
  <si>
    <t xml:space="preserve">Форма Коммерческого предложения Участника </t>
  </si>
  <si>
    <t>СИЗ демисезонные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</si>
  <si>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</si>
  <si>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</si>
  <si>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</si>
  <si>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КОММЕРЧЕСКОЕ ПРЕДЛОЖЕНИЕ</t>
  </si>
  <si>
    <t>Костюм женский  (блуза, брюки) р. 56-58/158-164</t>
  </si>
  <si>
    <t>Костюм женский (блуза, брюки) р. 60-62/158-164</t>
  </si>
  <si>
    <t>Костюм женский (блуза, брюки) р. 60-62/170-176</t>
  </si>
  <si>
    <t>Размер 10</t>
  </si>
  <si>
    <t>Размер 11</t>
  </si>
  <si>
    <t>Размер 9</t>
  </si>
  <si>
    <t>Размер 8</t>
  </si>
  <si>
    <t>пл-сть ткани 130г/м2</t>
  </si>
  <si>
    <t>Костюм для защиты от вредных и опасных биологических факторов (клещей и кровососущих насекомых) р. 40-42/158-164</t>
  </si>
  <si>
    <t>Костюм для защиты от вредных и опасных биологических факторов (клещей и кровососущих насекомых) р. 68-70/170-176</t>
  </si>
  <si>
    <t>Костюм для защиты от растворов кислот и щелочей р.48-50/182-188</t>
  </si>
  <si>
    <t>Костюм женский (блуза, брюки) р. 60-62/182-188</t>
  </si>
  <si>
    <t>Костюм женский для защиты от ОПЗ (для контролеров) р. 88-92/170-176</t>
  </si>
  <si>
    <t>Наплечники</t>
  </si>
  <si>
    <t>1.5. филиал АО "ДРСК" "Хабаровские электрические сети" СП Северные ЭС-НИКОЛАЕВСКИЙ РЭС (Отгрузочные реквизиты: ст. Комсомольск-на-Амуре ДВЖД, Код-960103, код предприятия-9531, ОКПО-98097847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681000, г. Комсомольск-на-Амуре, ул. Аллея Труда, 16А)</t>
  </si>
  <si>
    <t>1.6. филиал АО "ДРСК" "ЭС ЕАО" (Отгрузочные реквизиты: ст. Биробиджан-1 ДВЖД, Код-962804, код предприятия-9532, ОКПО-00106477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679011, ЕАО, г. Биробиджан, ул. Черноморская, 6)</t>
  </si>
  <si>
    <r>
      <t xml:space="preserve">Страна происхождения товара
</t>
    </r>
    <r>
      <rPr>
        <i/>
        <sz val="12"/>
        <color rgb="FFFF0000"/>
        <rFont val="Times New Roman"/>
        <family val="1"/>
        <charset val="204"/>
      </rPr>
      <t>[только для товаров, 
в соответствии с общероссийским классификатором стран мира]</t>
    </r>
  </si>
  <si>
    <r>
      <t xml:space="preserve">Производитель продукции
</t>
    </r>
    <r>
      <rPr>
        <i/>
        <sz val="12"/>
        <color rgb="FFFF0000"/>
        <rFont val="Times New Roman"/>
        <family val="1"/>
        <charset val="204"/>
      </rPr>
      <t>[в случае наличия в Едином реестре российской радиоэлектронной продукции – дополнительно указывается № реестровой записи]</t>
    </r>
  </si>
  <si>
    <r>
      <rPr>
        <b/>
        <u/>
        <sz val="12"/>
        <rFont val="Times New Roman"/>
        <family val="1"/>
        <charset val="204"/>
      </rPr>
      <t>1.1 филиал АО "ДРСК" "Амурские ЭС"</t>
    </r>
    <r>
      <rPr>
        <b/>
        <sz val="12"/>
        <rFont val="Times New Roman"/>
        <family val="1"/>
        <charset val="204"/>
      </rPr>
      <t xml:space="preserve"> (Отгрузочные реквизиты: ст. Благовещенск Заб. Ж.Д., Код-954704, код предприятия-9533, ОКПО-97987579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675003, Амурская область, г. Благовещенск, ул. Театральная, 179)</t>
    </r>
  </si>
  <si>
    <r>
      <rPr>
        <b/>
        <u/>
        <sz val="12"/>
        <rFont val="Times New Roman"/>
        <family val="1"/>
        <charset val="204"/>
      </rPr>
      <t xml:space="preserve">1.1 филиал АО "ДРСК" "Амурские ЭС" </t>
    </r>
    <r>
      <rPr>
        <b/>
        <sz val="12"/>
        <rFont val="Times New Roman"/>
        <family val="1"/>
        <charset val="204"/>
      </rPr>
      <t>(Отгрузочные реквизиты: ст. Благовещенск Заб. Ж.Д., Код-954704, код предприятия-9533, ОКПО-97987579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675003, Амурская область, г. Благовещенск, ул. Театральная, 179)</t>
    </r>
  </si>
  <si>
    <r>
      <rPr>
        <b/>
        <u/>
        <sz val="12"/>
        <rFont val="Times New Roman"/>
        <family val="1"/>
        <charset val="204"/>
      </rPr>
      <t>1.2. филиал АО "ДРСК" "Приморские электрические сети"</t>
    </r>
    <r>
      <rPr>
        <b/>
        <sz val="12"/>
        <rFont val="Times New Roman"/>
        <family val="1"/>
        <charset val="204"/>
      </rPr>
      <t xml:space="preserve">  (Отгрузочные реквизиты: ст. Уссурийск ДВЖД, Код-988306, код предприятия-2452, ОКПО-97053894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692524, Приморский край, г. Уссурийск, ул. Ровная, 22А)   </t>
    </r>
  </si>
  <si>
    <r>
      <rPr>
        <b/>
        <u/>
        <sz val="12"/>
        <rFont val="Times New Roman"/>
        <family val="1"/>
        <charset val="204"/>
      </rPr>
      <t xml:space="preserve">1.3. филиал АО "ДРСК" "Хабаровские электрические сети" СП Центральные ЭС </t>
    </r>
    <r>
      <rPr>
        <b/>
        <sz val="12"/>
        <rFont val="Times New Roman"/>
        <family val="1"/>
        <charset val="204"/>
      </rPr>
      <t>(Отгрузочные реквизиты: ст. Хабаровск-2 ДВЖД, Код-970001, код предприятия-9531, ОКПО-98097847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680009, Хабаровский край, г. Хабаровск, ул. Промышленная, 13)</t>
    </r>
  </si>
  <si>
    <r>
      <rPr>
        <b/>
        <u/>
        <sz val="12"/>
        <rFont val="Times New Roman"/>
        <family val="1"/>
        <charset val="204"/>
      </rPr>
      <t>1.4. филиал АО "ДРСК" "Хабаровские электрические сети" СП Северные ЭС</t>
    </r>
    <r>
      <rPr>
        <b/>
        <sz val="12"/>
        <rFont val="Times New Roman"/>
        <family val="1"/>
        <charset val="204"/>
      </rPr>
      <t xml:space="preserve"> (Отгрузочные реквизиты: ст. Комсомольск-на-Амуре ДВЖД, Код-960103, код предприятия-9531, ОКПО-98097847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681000, г. Комсомольск-на-Амуре, ул. Аллея Труда, 16А)</t>
    </r>
  </si>
  <si>
    <r>
      <rPr>
        <b/>
        <u/>
        <sz val="12"/>
        <rFont val="Times New Roman"/>
        <family val="1"/>
        <charset val="204"/>
      </rPr>
      <t>1.4. филиал АО "ДРСК" "Хабаровские электрические сети" СП Северные Э</t>
    </r>
    <r>
      <rPr>
        <b/>
        <sz val="12"/>
        <rFont val="Times New Roman"/>
        <family val="1"/>
        <charset val="204"/>
      </rPr>
      <t>С (Отгрузочные реквизиты: ст. Комсомольск-на-Амуре ДВЖД, Код-960103, код предприятия-9531, ОКПО-98097847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681000, г. Комсомольск-на-Амуре, ул. Аллея Труда, 16А)</t>
    </r>
  </si>
  <si>
    <r>
      <rPr>
        <b/>
        <u/>
        <sz val="12"/>
        <rFont val="Times New Roman"/>
        <family val="1"/>
        <charset val="204"/>
      </rPr>
      <t>1.5. филиал АО "ДРСК" "Хабаровские электрические сети" СП Северные ЭС-НИКОЛАЕВСКИЙ РЭС</t>
    </r>
    <r>
      <rPr>
        <b/>
        <sz val="12"/>
        <rFont val="Times New Roman"/>
        <family val="1"/>
        <charset val="204"/>
      </rPr>
      <t xml:space="preserve"> (Отгрузочные реквизиты: ст. Комсомольск-на-Амуре ДВЖД, Код-960103, код предприятия-9531, ОКПО-98097847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681000, г. Комсомольск-на-Амуре, ул. Аллея Труда, 16А)</t>
    </r>
  </si>
  <si>
    <r>
      <rPr>
        <b/>
        <u/>
        <sz val="12"/>
        <rFont val="Times New Roman"/>
        <family val="1"/>
        <charset val="204"/>
      </rPr>
      <t>1.6. филиал АО "ДРСК" "ЭС ЕАО"</t>
    </r>
    <r>
      <rPr>
        <b/>
        <sz val="12"/>
        <rFont val="Times New Roman"/>
        <family val="1"/>
        <charset val="204"/>
      </rPr>
      <t xml:space="preserve"> (Отгрузочные реквизиты: ст. Биробиджан-1 ДВЖД, Код-962804, код предприятия-9532, ОКПО-00106477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679011, ЕАО, г. Биробиджан, ул. Черноморская, 6)</t>
    </r>
  </si>
  <si>
    <r>
      <rPr>
        <b/>
        <u/>
        <sz val="12"/>
        <rFont val="Times New Roman"/>
        <family val="1"/>
        <charset val="204"/>
      </rPr>
      <t xml:space="preserve">1.7. филиал АО "Южно-Якутские электрические сети" </t>
    </r>
    <r>
      <rPr>
        <b/>
        <sz val="12"/>
        <rFont val="Times New Roman"/>
        <family val="1"/>
        <charset val="204"/>
      </rPr>
      <t xml:space="preserve">(Отгрузочные реквизиты для транспортной компании: Республика Саха (Якутия), г. Алдан, ул. Тарабукина 60а (для филиала АО "ДРСК" "ЮЯЭС"))        </t>
    </r>
  </si>
  <si>
    <r>
      <rPr>
        <b/>
        <u/>
        <sz val="12"/>
        <rFont val="Times New Roman"/>
        <family val="1"/>
        <charset val="204"/>
      </rPr>
      <t>1.7. филиал АО "Южно-Якутские электрические сети"</t>
    </r>
    <r>
      <rPr>
        <b/>
        <sz val="12"/>
        <rFont val="Times New Roman"/>
        <family val="1"/>
        <charset val="204"/>
      </rPr>
      <t xml:space="preserve"> (Отгрузочные реквизиты для транспортной компании: Республика Саха (Якутия), г. Алдан, ул. Тарабукина 60а (для филиала АО "ДРСК" "ЮЯЭС"))        </t>
    </r>
  </si>
  <si>
    <t>Жилет сигнальный р. 64-66/182-188</t>
  </si>
  <si>
    <t>Жилет сигнальный р. 68-70/194-200</t>
  </si>
  <si>
    <t>Колпак поварской</t>
  </si>
  <si>
    <t>Костюм для защиты от растворов кислот и щелочей р.56-58/170-176</t>
  </si>
  <si>
    <t>Костюм для защиты от растворов кислот и щелочей суконный р. 96-100/170-176</t>
  </si>
  <si>
    <t>Костюм женский  (блуза, брюки) р. 40-42/158-164</t>
  </si>
  <si>
    <t xml:space="preserve">Костюм женский (блуза, брюки) р. 44-46/158-164 </t>
  </si>
  <si>
    <t xml:space="preserve">Костюм женский (блуза, брюки) р. 44-46/170-176 </t>
  </si>
  <si>
    <t xml:space="preserve">Костюм женский (блуза, брюки) р. 48-50/170-176 </t>
  </si>
  <si>
    <t xml:space="preserve">Костюм женский (блуза, брюки) р. 52-54/158-164 </t>
  </si>
  <si>
    <t xml:space="preserve">Костюм женский (блуза, брюки) р. 52-54/170-176 </t>
  </si>
  <si>
    <t>Костюм сварщика брезентовый р.44-46/170-176</t>
  </si>
  <si>
    <t>Костюм сварщика со спилком р. 48-50/158-164</t>
  </si>
  <si>
    <t>Костюм сварщика со спилком р. 52-54/194-200</t>
  </si>
  <si>
    <t>Костюм сварщика со спилком р. 60-62/194-200</t>
  </si>
  <si>
    <t>Косынка</t>
  </si>
  <si>
    <t>Плащ для защиты от воды р.128-132/182-188</t>
  </si>
  <si>
    <t>Халат поварской р. 48-50/158-164</t>
  </si>
  <si>
    <t xml:space="preserve"> пл-сть ткани 130г/м2</t>
  </si>
  <si>
    <t>Жилет сигнальный р. 64-66</t>
  </si>
  <si>
    <t>Комбинезон КАСПЕР 112-0001-14</t>
  </si>
  <si>
    <t>Костюм женский для защиты от вредных опасных биологических факторов ( клещей и насекомых) р. 52-54/170-176</t>
  </si>
  <si>
    <t>Костюм для защиты от растворов кислот и щелочей р.56-58/182-188</t>
  </si>
  <si>
    <t>Костюм женский для защиты от ОПЗ (для контролеров) р. 112-116/170-176</t>
  </si>
  <si>
    <t>Плащ для защиты от воды р.128-132/194-200</t>
  </si>
  <si>
    <t>Халат рабочий темный р.48-50/182-188</t>
  </si>
  <si>
    <t>Халат рабочий темный р.56-58/182-188</t>
  </si>
  <si>
    <t>Халат рабочий темный р.60-62/182-188</t>
  </si>
  <si>
    <t>Плащ для защиты от воды р.128-132/170-176</t>
  </si>
  <si>
    <t>Костюм для защиты от растворов кислот и щелочей р. 64-66/182-188</t>
  </si>
  <si>
    <t>Жилет сигнальный р. 64-66/170-176</t>
  </si>
  <si>
    <t>Костюм сварщика брезентовый р.60-62/182-188</t>
  </si>
  <si>
    <t>Жилет сигнальный р. 68-70/182-188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</si>
</sst>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b/>
      <i/>
      <sz val="10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Calibri"/>
      <family val="2"/>
      <scheme val="minor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206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</fills>
  <borders count="76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/>
      <top style="thin">
        <color rgb="FF002060"/>
      </top>
      <bottom/>
      <diagonal/>
    </border>
    <border>
      <left/>
      <right style="medium">
        <color rgb="FF002060"/>
      </right>
      <top style="thin">
        <color rgb="FF002060"/>
      </top>
      <bottom/>
      <diagonal/>
    </border>
    <border>
      <left style="medium">
        <color rgb="FF002060"/>
      </left>
      <right/>
      <top/>
      <bottom style="thin">
        <color rgb="FF002060"/>
      </bottom>
      <diagonal/>
    </border>
    <border>
      <left/>
      <right/>
      <top/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/>
      <diagonal/>
    </border>
    <border>
      <left/>
      <right style="thin">
        <color rgb="FF002060"/>
      </right>
      <top/>
      <bottom/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/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/>
      <right style="medium">
        <color rgb="FF002060"/>
      </right>
      <top/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indexed="64"/>
      </top>
      <bottom style="thin">
        <color rgb="FF002060"/>
      </bottom>
      <diagonal/>
    </border>
    <border>
      <left style="thin">
        <color rgb="FF002060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rgb="FF002060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indexed="64"/>
      </right>
      <top/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thin">
        <color rgb="FF00206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rgb="FF002060"/>
      </bottom>
      <diagonal/>
    </border>
    <border>
      <left/>
      <right style="medium">
        <color indexed="64"/>
      </right>
      <top/>
      <bottom style="thin">
        <color rgb="FF002060"/>
      </bottom>
      <diagonal/>
    </border>
    <border>
      <left style="medium">
        <color indexed="64"/>
      </left>
      <right style="thin">
        <color rgb="FF002060"/>
      </right>
      <top style="thin">
        <color rgb="FF002060"/>
      </top>
      <bottom style="medium">
        <color indexed="64"/>
      </bottom>
      <diagonal/>
    </border>
    <border>
      <left/>
      <right style="thin">
        <color rgb="FF002060"/>
      </right>
      <top style="thin">
        <color rgb="FF002060"/>
      </top>
      <bottom style="medium">
        <color indexed="64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indexed="64"/>
      </bottom>
      <diagonal/>
    </border>
    <border>
      <left style="thin">
        <color rgb="FF002060"/>
      </left>
      <right style="medium">
        <color indexed="64"/>
      </right>
      <top style="thin">
        <color rgb="FF00206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2060"/>
      </left>
      <right/>
      <top style="thin">
        <color rgb="FF002060"/>
      </top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thin">
        <color rgb="FF002060"/>
      </bottom>
      <diagonal/>
    </border>
    <border>
      <left/>
      <right style="medium">
        <color indexed="64"/>
      </right>
      <top style="thin">
        <color rgb="FF002060"/>
      </top>
      <bottom style="thin">
        <color rgb="FF002060"/>
      </bottom>
      <diagonal/>
    </border>
    <border>
      <left/>
      <right style="medium">
        <color indexed="64"/>
      </right>
      <top style="thin">
        <color rgb="FF00206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2060"/>
      </right>
      <top style="thin">
        <color rgb="FF002060"/>
      </top>
      <bottom/>
      <diagonal/>
    </border>
    <border>
      <left/>
      <right style="medium">
        <color rgb="FF002060"/>
      </right>
      <top/>
      <bottom/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</borders>
  <cellStyleXfs count="1">
    <xf numFmtId="0" fontId="0" fillId="0" borderId="0"/>
  </cellStyleXfs>
  <cellXfs count="203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vertical="top" wrapText="1"/>
    </xf>
    <xf numFmtId="0" fontId="0" fillId="0" borderId="0" xfId="0" applyAlignment="1"/>
    <xf numFmtId="0" fontId="7" fillId="0" borderId="0" xfId="0" applyFont="1" applyBorder="1" applyAlignment="1">
      <alignment horizontal="center" vertical="top" wrapText="1"/>
    </xf>
    <xf numFmtId="1" fontId="1" fillId="0" borderId="0" xfId="0" applyNumberFormat="1" applyFont="1" applyBorder="1" applyAlignment="1">
      <alignment horizontal="center" vertical="top" wrapText="1"/>
    </xf>
    <xf numFmtId="0" fontId="9" fillId="2" borderId="0" xfId="0" applyFont="1" applyFill="1" applyAlignment="1">
      <alignment horizontal="center"/>
    </xf>
    <xf numFmtId="0" fontId="9" fillId="2" borderId="0" xfId="0" applyFont="1" applyFill="1"/>
    <xf numFmtId="4" fontId="10" fillId="2" borderId="27" xfId="0" applyNumberFormat="1" applyFont="1" applyFill="1" applyBorder="1" applyAlignment="1" applyProtection="1">
      <alignment horizontal="right" vertical="top" wrapText="1"/>
    </xf>
    <xf numFmtId="4" fontId="10" fillId="2" borderId="27" xfId="0" applyNumberFormat="1" applyFont="1" applyFill="1" applyBorder="1" applyAlignment="1" applyProtection="1">
      <alignment vertical="top" wrapText="1"/>
    </xf>
    <xf numFmtId="4" fontId="9" fillId="2" borderId="27" xfId="0" applyNumberFormat="1" applyFont="1" applyFill="1" applyBorder="1" applyAlignment="1">
      <alignment horizontal="center" vertical="top" wrapText="1"/>
    </xf>
    <xf numFmtId="0" fontId="9" fillId="2" borderId="0" xfId="0" applyFont="1" applyFill="1" applyBorder="1" applyAlignment="1">
      <alignment horizontal="center" vertical="top" wrapText="1"/>
    </xf>
    <xf numFmtId="4" fontId="10" fillId="2" borderId="0" xfId="0" applyNumberFormat="1" applyFont="1" applyFill="1" applyBorder="1" applyAlignment="1" applyProtection="1">
      <alignment horizontal="right" vertical="top" wrapText="1"/>
    </xf>
    <xf numFmtId="4" fontId="9" fillId="2" borderId="0" xfId="0" applyNumberFormat="1" applyFont="1" applyFill="1" applyBorder="1" applyAlignment="1">
      <alignment horizontal="center" vertical="top" wrapText="1"/>
    </xf>
    <xf numFmtId="4" fontId="10" fillId="2" borderId="27" xfId="0" applyNumberFormat="1" applyFont="1" applyFill="1" applyBorder="1" applyAlignment="1" applyProtection="1">
      <alignment horizontal="center" vertical="top" wrapText="1"/>
    </xf>
    <xf numFmtId="0" fontId="5" fillId="5" borderId="0" xfId="0" applyFont="1" applyFill="1" applyBorder="1" applyAlignment="1">
      <alignment horizontal="justify" vertical="top" wrapText="1"/>
    </xf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13" fillId="0" borderId="0" xfId="0" applyFont="1" applyAlignment="1">
      <alignment horizontal="left"/>
    </xf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13" fillId="0" borderId="0" xfId="0" applyFont="1" applyAlignment="1">
      <alignment horizontal="left"/>
    </xf>
    <xf numFmtId="0" fontId="13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4" fillId="4" borderId="5" xfId="0" applyFont="1" applyFill="1" applyBorder="1" applyAlignment="1">
      <alignment horizontal="center" vertical="center" wrapText="1"/>
    </xf>
    <xf numFmtId="0" fontId="5" fillId="5" borderId="0" xfId="0" applyFont="1" applyFill="1" applyBorder="1" applyAlignment="1">
      <alignment horizontal="center" vertical="top" wrapText="1"/>
    </xf>
    <xf numFmtId="4" fontId="6" fillId="2" borderId="27" xfId="0" applyNumberFormat="1" applyFont="1" applyFill="1" applyBorder="1" applyAlignment="1" applyProtection="1">
      <alignment horizontal="center" vertical="top" wrapText="1"/>
    </xf>
    <xf numFmtId="1" fontId="10" fillId="2" borderId="27" xfId="0" applyNumberFormat="1" applyFont="1" applyFill="1" applyBorder="1" applyAlignment="1" applyProtection="1">
      <alignment horizontal="center" vertical="top" wrapText="1"/>
    </xf>
    <xf numFmtId="0" fontId="8" fillId="0" borderId="0" xfId="0" applyFont="1" applyAlignment="1">
      <alignment horizontal="center"/>
    </xf>
    <xf numFmtId="1" fontId="0" fillId="0" borderId="0" xfId="0" applyNumberFormat="1" applyAlignment="1">
      <alignment horizontal="center"/>
    </xf>
    <xf numFmtId="4" fontId="10" fillId="2" borderId="0" xfId="0" applyNumberFormat="1" applyFont="1" applyFill="1" applyBorder="1" applyAlignment="1" applyProtection="1">
      <alignment horizontal="center" vertical="top" wrapText="1"/>
    </xf>
    <xf numFmtId="1" fontId="10" fillId="2" borderId="0" xfId="0" applyNumberFormat="1" applyFont="1" applyFill="1" applyBorder="1" applyAlignment="1" applyProtection="1">
      <alignment horizontal="center" vertical="top" wrapText="1"/>
    </xf>
    <xf numFmtId="0" fontId="13" fillId="0" borderId="0" xfId="0" applyFont="1"/>
    <xf numFmtId="0" fontId="13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top" wrapText="1"/>
    </xf>
    <xf numFmtId="0" fontId="15" fillId="4" borderId="37" xfId="0" applyFont="1" applyFill="1" applyBorder="1" applyAlignment="1">
      <alignment horizontal="center" vertical="center" wrapText="1"/>
    </xf>
    <xf numFmtId="0" fontId="15" fillId="4" borderId="38" xfId="0" applyFont="1" applyFill="1" applyBorder="1" applyAlignment="1">
      <alignment vertical="center" wrapText="1"/>
    </xf>
    <xf numFmtId="0" fontId="15" fillId="4" borderId="38" xfId="0" applyFont="1" applyFill="1" applyBorder="1" applyAlignment="1">
      <alignment horizontal="center" vertical="center" wrapText="1"/>
    </xf>
    <xf numFmtId="0" fontId="16" fillId="4" borderId="39" xfId="0" applyFont="1" applyFill="1" applyBorder="1" applyAlignment="1">
      <alignment horizontal="center" vertical="center" wrapText="1"/>
    </xf>
    <xf numFmtId="1" fontId="15" fillId="4" borderId="39" xfId="0" applyNumberFormat="1" applyFont="1" applyFill="1" applyBorder="1" applyAlignment="1">
      <alignment horizontal="center" vertical="center" wrapText="1"/>
    </xf>
    <xf numFmtId="0" fontId="15" fillId="4" borderId="40" xfId="0" applyFont="1" applyFill="1" applyBorder="1" applyAlignment="1">
      <alignment horizontal="center" vertical="center" wrapText="1"/>
    </xf>
    <xf numFmtId="0" fontId="15" fillId="4" borderId="18" xfId="0" applyFont="1" applyFill="1" applyBorder="1" applyAlignment="1">
      <alignment horizontal="center" vertical="center" wrapText="1"/>
    </xf>
    <xf numFmtId="0" fontId="15" fillId="4" borderId="13" xfId="0" applyFont="1" applyFill="1" applyBorder="1" applyAlignment="1">
      <alignment horizontal="center" vertical="center" wrapText="1"/>
    </xf>
    <xf numFmtId="0" fontId="15" fillId="4" borderId="6" xfId="0" applyFont="1" applyFill="1" applyBorder="1" applyAlignment="1">
      <alignment horizontal="center" vertical="center" wrapText="1"/>
    </xf>
    <xf numFmtId="1" fontId="15" fillId="4" borderId="6" xfId="0" applyNumberFormat="1" applyFont="1" applyFill="1" applyBorder="1" applyAlignment="1">
      <alignment horizontal="center" vertical="center" wrapText="1"/>
    </xf>
    <xf numFmtId="0" fontId="15" fillId="4" borderId="17" xfId="0" applyFont="1" applyFill="1" applyBorder="1" applyAlignment="1">
      <alignment horizontal="center" vertical="center" wrapText="1"/>
    </xf>
    <xf numFmtId="0" fontId="18" fillId="0" borderId="0" xfId="0" applyFont="1" applyFill="1" applyAlignment="1">
      <alignment vertical="top"/>
    </xf>
    <xf numFmtId="0" fontId="16" fillId="0" borderId="45" xfId="0" applyFont="1" applyFill="1" applyBorder="1" applyAlignment="1">
      <alignment horizontal="center" vertical="top" wrapText="1"/>
    </xf>
    <xf numFmtId="0" fontId="18" fillId="0" borderId="0" xfId="0" applyFont="1" applyFill="1" applyBorder="1" applyAlignment="1">
      <alignment horizontal="center" vertical="top" wrapText="1"/>
    </xf>
    <xf numFmtId="0" fontId="18" fillId="0" borderId="0" xfId="0" applyFont="1" applyFill="1" applyAlignment="1">
      <alignment horizontal="center" vertical="top"/>
    </xf>
    <xf numFmtId="0" fontId="18" fillId="0" borderId="49" xfId="0" applyFont="1" applyFill="1" applyBorder="1" applyAlignment="1">
      <alignment horizontal="center" vertical="top"/>
    </xf>
    <xf numFmtId="0" fontId="13" fillId="0" borderId="66" xfId="0" applyFont="1" applyBorder="1" applyAlignment="1">
      <alignment horizontal="left" vertical="top" wrapText="1"/>
    </xf>
    <xf numFmtId="0" fontId="13" fillId="0" borderId="66" xfId="0" applyFont="1" applyBorder="1" applyAlignment="1">
      <alignment horizontal="center" vertical="top"/>
    </xf>
    <xf numFmtId="4" fontId="18" fillId="0" borderId="8" xfId="0" applyNumberFormat="1" applyFont="1" applyFill="1" applyBorder="1" applyAlignment="1" applyProtection="1">
      <alignment horizontal="center" vertical="top" wrapText="1"/>
      <protection locked="0"/>
    </xf>
    <xf numFmtId="1" fontId="18" fillId="0" borderId="28" xfId="0" applyNumberFormat="1" applyFont="1" applyFill="1" applyBorder="1" applyAlignment="1">
      <alignment horizontal="center" vertical="top"/>
    </xf>
    <xf numFmtId="4" fontId="18" fillId="0" borderId="50" xfId="0" applyNumberFormat="1" applyFont="1" applyFill="1" applyBorder="1" applyAlignment="1">
      <alignment horizontal="center" vertical="top" wrapText="1"/>
    </xf>
    <xf numFmtId="0" fontId="18" fillId="0" borderId="7" xfId="0" applyFont="1" applyFill="1" applyBorder="1" applyAlignment="1">
      <alignment horizontal="center" vertical="top"/>
    </xf>
    <xf numFmtId="49" fontId="18" fillId="0" borderId="14" xfId="0" applyNumberFormat="1" applyFont="1" applyFill="1" applyBorder="1" applyAlignment="1">
      <alignment horizontal="left" vertical="top" wrapText="1"/>
    </xf>
    <xf numFmtId="49" fontId="18" fillId="0" borderId="68" xfId="0" applyNumberFormat="1" applyFont="1" applyFill="1" applyBorder="1" applyAlignment="1" applyProtection="1">
      <alignment horizontal="left" vertical="top" wrapText="1"/>
      <protection locked="0"/>
    </xf>
    <xf numFmtId="49" fontId="18" fillId="0" borderId="28" xfId="0" applyNumberFormat="1" applyFont="1" applyFill="1" applyBorder="1" applyAlignment="1" applyProtection="1">
      <alignment horizontal="left" vertical="top" wrapText="1"/>
      <protection locked="0"/>
    </xf>
    <xf numFmtId="4" fontId="18" fillId="0" borderId="8" xfId="0" applyNumberFormat="1" applyFont="1" applyFill="1" applyBorder="1" applyAlignment="1">
      <alignment horizontal="center" vertical="top" wrapText="1"/>
    </xf>
    <xf numFmtId="1" fontId="18" fillId="0" borderId="8" xfId="0" applyNumberFormat="1" applyFont="1" applyFill="1" applyBorder="1" applyAlignment="1">
      <alignment horizontal="center" vertical="top" wrapText="1"/>
    </xf>
    <xf numFmtId="4" fontId="18" fillId="0" borderId="9" xfId="0" applyNumberFormat="1" applyFont="1" applyFill="1" applyBorder="1" applyAlignment="1">
      <alignment horizontal="center" vertical="top" wrapText="1"/>
    </xf>
    <xf numFmtId="0" fontId="16" fillId="0" borderId="0" xfId="0" applyFont="1" applyFill="1" applyAlignment="1">
      <alignment horizontal="center" vertical="top"/>
    </xf>
    <xf numFmtId="0" fontId="16" fillId="0" borderId="52" xfId="0" applyFont="1" applyFill="1" applyBorder="1" applyAlignment="1">
      <alignment horizontal="center" vertical="top"/>
    </xf>
    <xf numFmtId="0" fontId="16" fillId="0" borderId="28" xfId="0" applyFont="1" applyFill="1" applyBorder="1" applyAlignment="1">
      <alignment vertical="top" wrapText="1"/>
    </xf>
    <xf numFmtId="0" fontId="16" fillId="0" borderId="28" xfId="0" applyFont="1" applyFill="1" applyBorder="1" applyAlignment="1">
      <alignment horizontal="left" vertical="top" wrapText="1"/>
    </xf>
    <xf numFmtId="0" fontId="16" fillId="0" borderId="28" xfId="0" applyFont="1" applyFill="1" applyBorder="1" applyAlignment="1">
      <alignment horizontal="center" vertical="top" wrapText="1"/>
    </xf>
    <xf numFmtId="4" fontId="16" fillId="0" borderId="28" xfId="0" applyNumberFormat="1" applyFont="1" applyFill="1" applyBorder="1" applyAlignment="1" applyProtection="1">
      <alignment horizontal="center" vertical="top" wrapText="1"/>
      <protection locked="0"/>
    </xf>
    <xf numFmtId="1" fontId="16" fillId="0" borderId="28" xfId="0" applyNumberFormat="1" applyFont="1" applyFill="1" applyBorder="1" applyAlignment="1">
      <alignment horizontal="center" vertical="top"/>
    </xf>
    <xf numFmtId="4" fontId="16" fillId="0" borderId="50" xfId="0" applyNumberFormat="1" applyFont="1" applyFill="1" applyBorder="1" applyAlignment="1">
      <alignment horizontal="center" vertical="top" wrapText="1"/>
    </xf>
    <xf numFmtId="0" fontId="16" fillId="0" borderId="0" xfId="0" applyFont="1" applyFill="1" applyBorder="1" applyAlignment="1">
      <alignment horizontal="center" vertical="top" wrapText="1"/>
    </xf>
    <xf numFmtId="0" fontId="16" fillId="0" borderId="7" xfId="0" applyFont="1" applyFill="1" applyBorder="1" applyAlignment="1">
      <alignment horizontal="center" vertical="top"/>
    </xf>
    <xf numFmtId="49" fontId="16" fillId="0" borderId="24" xfId="0" applyNumberFormat="1" applyFont="1" applyFill="1" applyBorder="1" applyAlignment="1">
      <alignment horizontal="left" vertical="top" wrapText="1"/>
    </xf>
    <xf numFmtId="49" fontId="16" fillId="0" borderId="24" xfId="0" applyNumberFormat="1" applyFont="1" applyFill="1" applyBorder="1" applyAlignment="1" applyProtection="1">
      <alignment horizontal="left" vertical="top" wrapText="1"/>
      <protection locked="0"/>
    </xf>
    <xf numFmtId="49" fontId="16" fillId="0" borderId="28" xfId="0" applyNumberFormat="1" applyFont="1" applyFill="1" applyBorder="1" applyAlignment="1" applyProtection="1">
      <alignment horizontal="left" vertical="top" wrapText="1"/>
      <protection locked="0"/>
    </xf>
    <xf numFmtId="4" fontId="16" fillId="0" borderId="8" xfId="0" applyNumberFormat="1" applyFont="1" applyFill="1" applyBorder="1" applyAlignment="1">
      <alignment horizontal="center" vertical="top" wrapText="1"/>
    </xf>
    <xf numFmtId="4" fontId="16" fillId="0" borderId="8" xfId="0" applyNumberFormat="1" applyFont="1" applyFill="1" applyBorder="1" applyAlignment="1" applyProtection="1">
      <alignment horizontal="center" vertical="top" wrapText="1"/>
      <protection locked="0"/>
    </xf>
    <xf numFmtId="1" fontId="16" fillId="0" borderId="8" xfId="0" applyNumberFormat="1" applyFont="1" applyFill="1" applyBorder="1" applyAlignment="1">
      <alignment horizontal="center" vertical="top" wrapText="1"/>
    </xf>
    <xf numFmtId="4" fontId="16" fillId="0" borderId="9" xfId="0" applyNumberFormat="1" applyFont="1" applyFill="1" applyBorder="1" applyAlignment="1">
      <alignment horizontal="center" vertical="top" wrapText="1"/>
    </xf>
    <xf numFmtId="0" fontId="16" fillId="0" borderId="0" xfId="0" applyFont="1" applyFill="1" applyAlignment="1">
      <alignment vertical="top"/>
    </xf>
    <xf numFmtId="0" fontId="18" fillId="0" borderId="55" xfId="0" applyFont="1" applyFill="1" applyBorder="1" applyAlignment="1">
      <alignment horizontal="center" vertical="top"/>
    </xf>
    <xf numFmtId="4" fontId="18" fillId="0" borderId="28" xfId="0" applyNumberFormat="1" applyFont="1" applyFill="1" applyBorder="1" applyAlignment="1">
      <alignment horizontal="center" vertical="top"/>
    </xf>
    <xf numFmtId="4" fontId="18" fillId="0" borderId="57" xfId="0" applyNumberFormat="1" applyFont="1" applyFill="1" applyBorder="1" applyAlignment="1" applyProtection="1">
      <alignment horizontal="center" vertical="top" wrapText="1"/>
    </xf>
    <xf numFmtId="49" fontId="18" fillId="0" borderId="8" xfId="0" applyNumberFormat="1" applyFont="1" applyFill="1" applyBorder="1" applyAlignment="1" applyProtection="1">
      <alignment horizontal="left" vertical="top" wrapText="1"/>
      <protection locked="0"/>
    </xf>
    <xf numFmtId="3" fontId="18" fillId="0" borderId="8" xfId="0" applyNumberFormat="1" applyFont="1" applyFill="1" applyBorder="1" applyAlignment="1">
      <alignment horizontal="center" vertical="top" wrapText="1"/>
    </xf>
    <xf numFmtId="0" fontId="13" fillId="0" borderId="66" xfId="0" applyFont="1" applyFill="1" applyBorder="1" applyAlignment="1">
      <alignment horizontal="left" vertical="top" wrapText="1"/>
    </xf>
    <xf numFmtId="0" fontId="16" fillId="0" borderId="34" xfId="0" applyFont="1" applyFill="1" applyBorder="1" applyAlignment="1">
      <alignment vertical="top" wrapText="1"/>
    </xf>
    <xf numFmtId="0" fontId="16" fillId="0" borderId="34" xfId="0" applyFont="1" applyFill="1" applyBorder="1" applyAlignment="1">
      <alignment horizontal="left" vertical="top" wrapText="1"/>
    </xf>
    <xf numFmtId="0" fontId="16" fillId="0" borderId="34" xfId="0" applyFont="1" applyFill="1" applyBorder="1" applyAlignment="1">
      <alignment horizontal="center" vertical="top" wrapText="1"/>
    </xf>
    <xf numFmtId="4" fontId="16" fillId="0" borderId="34" xfId="0" applyNumberFormat="1" applyFont="1" applyFill="1" applyBorder="1" applyAlignment="1">
      <alignment horizontal="center" vertical="top"/>
    </xf>
    <xf numFmtId="1" fontId="16" fillId="0" borderId="34" xfId="0" applyNumberFormat="1" applyFont="1" applyFill="1" applyBorder="1" applyAlignment="1">
      <alignment horizontal="center" vertical="top"/>
    </xf>
    <xf numFmtId="4" fontId="16" fillId="0" borderId="51" xfId="0" applyNumberFormat="1" applyFont="1" applyFill="1" applyBorder="1" applyAlignment="1" applyProtection="1">
      <alignment horizontal="center" vertical="top" wrapText="1"/>
    </xf>
    <xf numFmtId="49" fontId="16" fillId="0" borderId="14" xfId="0" applyNumberFormat="1" applyFont="1" applyFill="1" applyBorder="1" applyAlignment="1" applyProtection="1">
      <alignment horizontal="left" vertical="top" wrapText="1"/>
      <protection locked="0"/>
    </xf>
    <xf numFmtId="3" fontId="16" fillId="0" borderId="8" xfId="0" applyNumberFormat="1" applyFont="1" applyFill="1" applyBorder="1" applyAlignment="1">
      <alignment horizontal="center" vertical="top" wrapText="1"/>
    </xf>
    <xf numFmtId="2" fontId="13" fillId="0" borderId="67" xfId="0" applyNumberFormat="1" applyFont="1" applyBorder="1" applyAlignment="1">
      <alignment horizontal="center" vertical="top"/>
    </xf>
    <xf numFmtId="1" fontId="13" fillId="0" borderId="67" xfId="0" applyNumberFormat="1" applyFont="1" applyBorder="1" applyAlignment="1">
      <alignment horizontal="center" vertical="top"/>
    </xf>
    <xf numFmtId="4" fontId="18" fillId="0" borderId="56" xfId="0" applyNumberFormat="1" applyFont="1" applyFill="1" applyBorder="1" applyAlignment="1" applyProtection="1">
      <alignment horizontal="center" vertical="top" wrapText="1"/>
    </xf>
    <xf numFmtId="4" fontId="13" fillId="0" borderId="67" xfId="0" applyNumberFormat="1" applyFont="1" applyBorder="1" applyAlignment="1">
      <alignment horizontal="center" vertical="top"/>
    </xf>
    <xf numFmtId="2" fontId="13" fillId="0" borderId="67" xfId="0" applyNumberFormat="1" applyFont="1" applyFill="1" applyBorder="1" applyAlignment="1">
      <alignment horizontal="center" vertical="top"/>
    </xf>
    <xf numFmtId="1" fontId="13" fillId="0" borderId="67" xfId="0" applyNumberFormat="1" applyFont="1" applyFill="1" applyBorder="1" applyAlignment="1">
      <alignment horizontal="center" vertical="top"/>
    </xf>
    <xf numFmtId="3" fontId="13" fillId="0" borderId="67" xfId="0" applyNumberFormat="1" applyFont="1" applyBorder="1" applyAlignment="1">
      <alignment horizontal="center" vertical="top"/>
    </xf>
    <xf numFmtId="0" fontId="16" fillId="0" borderId="69" xfId="0" applyFont="1" applyFill="1" applyBorder="1" applyAlignment="1">
      <alignment horizontal="center" vertical="top"/>
    </xf>
    <xf numFmtId="4" fontId="16" fillId="0" borderId="70" xfId="0" applyNumberFormat="1" applyFont="1" applyFill="1" applyBorder="1" applyAlignment="1" applyProtection="1">
      <alignment horizontal="center" vertical="top" wrapText="1"/>
    </xf>
    <xf numFmtId="4" fontId="18" fillId="0" borderId="6" xfId="0" applyNumberFormat="1" applyFont="1" applyFill="1" applyBorder="1" applyAlignment="1" applyProtection="1">
      <alignment horizontal="center" vertical="top" wrapText="1"/>
      <protection locked="0"/>
    </xf>
    <xf numFmtId="1" fontId="16" fillId="0" borderId="33" xfId="0" applyNumberFormat="1" applyFont="1" applyFill="1" applyBorder="1" applyAlignment="1" applyProtection="1">
      <alignment horizontal="center" vertical="top" wrapText="1"/>
      <protection locked="0"/>
    </xf>
    <xf numFmtId="4" fontId="16" fillId="0" borderId="58" xfId="0" applyNumberFormat="1" applyFont="1" applyFill="1" applyBorder="1" applyAlignment="1" applyProtection="1">
      <alignment horizontal="center" vertical="top" wrapText="1"/>
    </xf>
    <xf numFmtId="1" fontId="16" fillId="0" borderId="28" xfId="0" applyNumberFormat="1" applyFont="1" applyFill="1" applyBorder="1" applyAlignment="1" applyProtection="1">
      <alignment horizontal="center" vertical="top" wrapText="1"/>
      <protection locked="0"/>
    </xf>
    <xf numFmtId="4" fontId="16" fillId="0" borderId="71" xfId="0" applyNumberFormat="1" applyFont="1" applyFill="1" applyBorder="1" applyAlignment="1" applyProtection="1">
      <alignment horizontal="center" vertical="top" wrapText="1"/>
    </xf>
    <xf numFmtId="0" fontId="16" fillId="0" borderId="28" xfId="0" applyFont="1" applyFill="1" applyBorder="1" applyAlignment="1">
      <alignment horizontal="center" vertical="top"/>
    </xf>
    <xf numFmtId="4" fontId="16" fillId="0" borderId="28" xfId="0" applyNumberFormat="1" applyFont="1" applyFill="1" applyBorder="1" applyAlignment="1" applyProtection="1">
      <alignment horizontal="center" vertical="top" wrapText="1"/>
    </xf>
    <xf numFmtId="49" fontId="16" fillId="0" borderId="36" xfId="0" applyNumberFormat="1" applyFont="1" applyFill="1" applyBorder="1" applyAlignment="1">
      <alignment horizontal="left" vertical="top" wrapText="1"/>
    </xf>
    <xf numFmtId="3" fontId="16" fillId="0" borderId="28" xfId="0" applyNumberFormat="1" applyFont="1" applyFill="1" applyBorder="1" applyAlignment="1">
      <alignment horizontal="center" vertical="top" wrapText="1"/>
    </xf>
    <xf numFmtId="4" fontId="16" fillId="0" borderId="28" xfId="0" applyNumberFormat="1" applyFont="1" applyFill="1" applyBorder="1" applyAlignment="1">
      <alignment horizontal="center" vertical="top" wrapText="1"/>
    </xf>
    <xf numFmtId="1" fontId="16" fillId="0" borderId="28" xfId="0" applyNumberFormat="1" applyFont="1" applyFill="1" applyBorder="1" applyAlignment="1">
      <alignment horizontal="center" vertical="top" wrapText="1"/>
    </xf>
    <xf numFmtId="4" fontId="13" fillId="0" borderId="67" xfId="0" applyNumberFormat="1" applyFont="1" applyFill="1" applyBorder="1" applyAlignment="1">
      <alignment horizontal="center" vertical="top"/>
    </xf>
    <xf numFmtId="0" fontId="16" fillId="0" borderId="62" xfId="0" applyFont="1" applyFill="1" applyBorder="1" applyAlignment="1">
      <alignment horizontal="center" vertical="top"/>
    </xf>
    <xf numFmtId="49" fontId="16" fillId="0" borderId="63" xfId="0" applyNumberFormat="1" applyFont="1" applyFill="1" applyBorder="1" applyAlignment="1" applyProtection="1">
      <alignment vertical="top" wrapText="1"/>
      <protection locked="0"/>
    </xf>
    <xf numFmtId="49" fontId="16" fillId="0" borderId="63" xfId="0" applyNumberFormat="1" applyFont="1" applyFill="1" applyBorder="1" applyAlignment="1" applyProtection="1">
      <alignment horizontal="left" vertical="top" wrapText="1"/>
      <protection locked="0"/>
    </xf>
    <xf numFmtId="4" fontId="16" fillId="0" borderId="64" xfId="0" applyNumberFormat="1" applyFont="1" applyFill="1" applyBorder="1" applyAlignment="1" applyProtection="1">
      <alignment horizontal="center" vertical="top" wrapText="1"/>
      <protection locked="0"/>
    </xf>
    <xf numFmtId="1" fontId="16" fillId="0" borderId="64" xfId="0" applyNumberFormat="1" applyFont="1" applyFill="1" applyBorder="1" applyAlignment="1" applyProtection="1">
      <alignment horizontal="center" vertical="top" wrapText="1"/>
      <protection locked="0"/>
    </xf>
    <xf numFmtId="4" fontId="16" fillId="0" borderId="65" xfId="0" applyNumberFormat="1" applyFont="1" applyFill="1" applyBorder="1" applyAlignment="1" applyProtection="1">
      <alignment horizontal="center" vertical="top" wrapText="1"/>
    </xf>
    <xf numFmtId="49" fontId="16" fillId="0" borderId="14" xfId="0" applyNumberFormat="1" applyFont="1" applyFill="1" applyBorder="1" applyAlignment="1">
      <alignment horizontal="left" vertical="top" wrapText="1"/>
    </xf>
    <xf numFmtId="49" fontId="16" fillId="0" borderId="8" xfId="0" applyNumberFormat="1" applyFont="1" applyFill="1" applyBorder="1" applyAlignment="1" applyProtection="1">
      <alignment horizontal="left" vertical="top" wrapText="1"/>
      <protection locked="0"/>
    </xf>
    <xf numFmtId="4" fontId="16" fillId="0" borderId="44" xfId="0" applyNumberFormat="1" applyFont="1" applyFill="1" applyBorder="1" applyAlignment="1">
      <alignment horizontal="center" vertical="top" wrapText="1"/>
    </xf>
    <xf numFmtId="4" fontId="16" fillId="0" borderId="16" xfId="0" applyNumberFormat="1" applyFont="1" applyFill="1" applyBorder="1" applyAlignment="1">
      <alignment horizontal="center" vertical="top" wrapText="1"/>
    </xf>
    <xf numFmtId="4" fontId="16" fillId="0" borderId="26" xfId="0" applyNumberFormat="1" applyFont="1" applyFill="1" applyBorder="1" applyAlignment="1" applyProtection="1">
      <alignment horizontal="center" vertical="top" wrapText="1"/>
    </xf>
    <xf numFmtId="4" fontId="16" fillId="0" borderId="25" xfId="0" applyNumberFormat="1" applyFont="1" applyFill="1" applyBorder="1" applyAlignment="1">
      <alignment horizontal="center" vertical="top" wrapText="1"/>
    </xf>
    <xf numFmtId="1" fontId="16" fillId="0" borderId="26" xfId="0" applyNumberFormat="1" applyFont="1" applyFill="1" applyBorder="1" applyAlignment="1" applyProtection="1">
      <alignment horizontal="center" vertical="top" wrapText="1"/>
    </xf>
    <xf numFmtId="4" fontId="16" fillId="0" borderId="23" xfId="0" applyNumberFormat="1" applyFont="1" applyFill="1" applyBorder="1" applyAlignment="1">
      <alignment horizontal="center" vertical="top" wrapText="1"/>
    </xf>
    <xf numFmtId="4" fontId="16" fillId="0" borderId="14" xfId="0" applyNumberFormat="1" applyFont="1" applyFill="1" applyBorder="1" applyAlignment="1">
      <alignment horizontal="center" vertical="top" wrapText="1"/>
    </xf>
    <xf numFmtId="0" fontId="13" fillId="0" borderId="66" xfId="0" applyFont="1" applyFill="1" applyBorder="1" applyAlignment="1">
      <alignment horizontal="center" vertical="top"/>
    </xf>
    <xf numFmtId="0" fontId="18" fillId="0" borderId="66" xfId="0" applyFont="1" applyBorder="1" applyAlignment="1">
      <alignment horizontal="left" vertical="top" wrapText="1"/>
    </xf>
    <xf numFmtId="0" fontId="13" fillId="0" borderId="72" xfId="0" applyFont="1" applyBorder="1" applyAlignment="1">
      <alignment horizontal="center" vertical="top"/>
    </xf>
    <xf numFmtId="49" fontId="16" fillId="0" borderId="13" xfId="0" applyNumberFormat="1" applyFont="1" applyFill="1" applyBorder="1" applyAlignment="1" applyProtection="1">
      <alignment horizontal="left" vertical="top" wrapText="1"/>
      <protection locked="0"/>
    </xf>
    <xf numFmtId="4" fontId="16" fillId="0" borderId="73" xfId="0" applyNumberFormat="1" applyFont="1" applyFill="1" applyBorder="1" applyAlignment="1" applyProtection="1">
      <alignment horizontal="center" vertical="top" wrapText="1"/>
      <protection locked="0"/>
    </xf>
    <xf numFmtId="0" fontId="18" fillId="0" borderId="60" xfId="0" applyFont="1" applyFill="1" applyBorder="1" applyAlignment="1">
      <alignment horizontal="center" vertical="top" wrapText="1"/>
    </xf>
    <xf numFmtId="49" fontId="18" fillId="0" borderId="6" xfId="0" applyNumberFormat="1" applyFont="1" applyFill="1" applyBorder="1" applyAlignment="1" applyProtection="1">
      <alignment horizontal="left" vertical="top" wrapText="1"/>
      <protection locked="0"/>
    </xf>
    <xf numFmtId="3" fontId="18" fillId="0" borderId="6" xfId="0" applyNumberFormat="1" applyFont="1" applyFill="1" applyBorder="1" applyAlignment="1">
      <alignment horizontal="center" vertical="top" wrapText="1"/>
    </xf>
    <xf numFmtId="4" fontId="18" fillId="0" borderId="6" xfId="0" applyNumberFormat="1" applyFont="1" applyFill="1" applyBorder="1" applyAlignment="1">
      <alignment horizontal="center" vertical="top" wrapText="1"/>
    </xf>
    <xf numFmtId="1" fontId="18" fillId="0" borderId="6" xfId="0" applyNumberFormat="1" applyFont="1" applyFill="1" applyBorder="1" applyAlignment="1">
      <alignment horizontal="center" vertical="top" wrapText="1"/>
    </xf>
    <xf numFmtId="4" fontId="18" fillId="0" borderId="75" xfId="0" applyNumberFormat="1" applyFont="1" applyFill="1" applyBorder="1" applyAlignment="1">
      <alignment horizontal="center" vertical="top" wrapText="1"/>
    </xf>
    <xf numFmtId="0" fontId="18" fillId="0" borderId="28" xfId="0" applyFont="1" applyFill="1" applyBorder="1" applyAlignment="1">
      <alignment horizontal="center" vertical="top" wrapText="1"/>
    </xf>
    <xf numFmtId="2" fontId="18" fillId="0" borderId="28" xfId="0" applyNumberFormat="1" applyFont="1" applyFill="1" applyBorder="1" applyAlignment="1">
      <alignment horizontal="center" vertical="top" wrapText="1"/>
    </xf>
    <xf numFmtId="4" fontId="18" fillId="0" borderId="28" xfId="0" applyNumberFormat="1" applyFont="1" applyFill="1" applyBorder="1" applyAlignment="1">
      <alignment horizontal="center" vertical="top" wrapText="1"/>
    </xf>
    <xf numFmtId="0" fontId="18" fillId="0" borderId="28" xfId="0" applyFont="1" applyFill="1" applyBorder="1" applyAlignment="1">
      <alignment horizontal="left" vertical="top" wrapText="1"/>
    </xf>
    <xf numFmtId="0" fontId="18" fillId="0" borderId="0" xfId="0" applyFont="1" applyFill="1" applyBorder="1" applyAlignment="1">
      <alignment horizontal="center" vertical="top" wrapText="1"/>
    </xf>
    <xf numFmtId="0" fontId="13" fillId="0" borderId="72" xfId="0" applyFont="1" applyFill="1" applyBorder="1" applyAlignment="1">
      <alignment horizontal="center" vertical="top"/>
    </xf>
    <xf numFmtId="3" fontId="13" fillId="0" borderId="67" xfId="0" applyNumberFormat="1" applyFont="1" applyFill="1" applyBorder="1" applyAlignment="1">
      <alignment horizontal="center" vertical="top"/>
    </xf>
    <xf numFmtId="0" fontId="3" fillId="3" borderId="10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top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16" fillId="0" borderId="59" xfId="0" applyFont="1" applyFill="1" applyBorder="1" applyAlignment="1">
      <alignment horizontal="center" vertical="top" wrapText="1"/>
    </xf>
    <xf numFmtId="0" fontId="18" fillId="0" borderId="28" xfId="0" applyFont="1" applyFill="1" applyBorder="1" applyAlignment="1">
      <alignment vertical="top" wrapText="1"/>
    </xf>
    <xf numFmtId="0" fontId="18" fillId="0" borderId="50" xfId="0" applyFont="1" applyFill="1" applyBorder="1" applyAlignment="1">
      <alignment vertical="top" wrapText="1"/>
    </xf>
    <xf numFmtId="0" fontId="16" fillId="0" borderId="31" xfId="0" applyFont="1" applyFill="1" applyBorder="1" applyAlignment="1">
      <alignment horizontal="center" vertical="top" wrapText="1"/>
    </xf>
    <xf numFmtId="0" fontId="18" fillId="0" borderId="32" xfId="0" applyFont="1" applyFill="1" applyBorder="1" applyAlignment="1">
      <alignment vertical="top" wrapText="1"/>
    </xf>
    <xf numFmtId="0" fontId="18" fillId="0" borderId="0" xfId="0" applyFont="1" applyFill="1" applyBorder="1" applyAlignment="1">
      <alignment vertical="top" wrapText="1"/>
    </xf>
    <xf numFmtId="0" fontId="18" fillId="0" borderId="25" xfId="0" applyFont="1" applyFill="1" applyBorder="1" applyAlignment="1">
      <alignment vertical="top" wrapText="1"/>
    </xf>
    <xf numFmtId="0" fontId="16" fillId="0" borderId="46" xfId="0" applyFont="1" applyFill="1" applyBorder="1" applyAlignment="1">
      <alignment vertical="top" wrapText="1"/>
    </xf>
    <xf numFmtId="0" fontId="13" fillId="0" borderId="47" xfId="0" applyFont="1" applyBorder="1" applyAlignment="1">
      <alignment vertical="top" wrapText="1"/>
    </xf>
    <xf numFmtId="0" fontId="13" fillId="0" borderId="48" xfId="0" applyFont="1" applyBorder="1" applyAlignment="1">
      <alignment vertical="top" wrapText="1"/>
    </xf>
    <xf numFmtId="0" fontId="16" fillId="0" borderId="60" xfId="0" applyFont="1" applyFill="1" applyBorder="1" applyAlignment="1">
      <alignment horizontal="center" vertical="top" wrapText="1"/>
    </xf>
    <xf numFmtId="0" fontId="18" fillId="0" borderId="61" xfId="0" applyFont="1" applyFill="1" applyBorder="1" applyAlignment="1">
      <alignment vertical="top" wrapText="1"/>
    </xf>
    <xf numFmtId="0" fontId="18" fillId="0" borderId="32" xfId="0" applyFont="1" applyFill="1" applyBorder="1" applyAlignment="1">
      <alignment horizontal="center" vertical="top" wrapText="1"/>
    </xf>
    <xf numFmtId="0" fontId="18" fillId="0" borderId="0" xfId="0" applyFont="1" applyFill="1" applyBorder="1" applyAlignment="1">
      <alignment horizontal="center" vertical="top" wrapText="1"/>
    </xf>
    <xf numFmtId="0" fontId="18" fillId="0" borderId="74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 wrapText="1"/>
    </xf>
    <xf numFmtId="4" fontId="16" fillId="0" borderId="41" xfId="0" applyNumberFormat="1" applyFont="1" applyFill="1" applyBorder="1" applyAlignment="1" applyProtection="1">
      <alignment horizontal="right" vertical="top" wrapText="1"/>
    </xf>
    <xf numFmtId="4" fontId="16" fillId="0" borderId="42" xfId="0" applyNumberFormat="1" applyFont="1" applyFill="1" applyBorder="1" applyAlignment="1" applyProtection="1">
      <alignment horizontal="right" vertical="top" wrapText="1"/>
    </xf>
    <xf numFmtId="4" fontId="16" fillId="0" borderId="43" xfId="0" applyNumberFormat="1" applyFont="1" applyFill="1" applyBorder="1" applyAlignment="1" applyProtection="1">
      <alignment horizontal="right" vertical="top" wrapText="1"/>
    </xf>
    <xf numFmtId="4" fontId="16" fillId="0" borderId="21" xfId="0" applyNumberFormat="1" applyFont="1" applyFill="1" applyBorder="1" applyAlignment="1" applyProtection="1">
      <alignment horizontal="right" vertical="top" wrapText="1"/>
    </xf>
    <xf numFmtId="4" fontId="16" fillId="0" borderId="22" xfId="0" applyNumberFormat="1" applyFont="1" applyFill="1" applyBorder="1" applyAlignment="1" applyProtection="1">
      <alignment horizontal="right" vertical="top" wrapText="1"/>
    </xf>
    <xf numFmtId="4" fontId="16" fillId="0" borderId="15" xfId="0" applyNumberFormat="1" applyFont="1" applyFill="1" applyBorder="1" applyAlignment="1" applyProtection="1">
      <alignment horizontal="right" vertical="top" wrapText="1"/>
    </xf>
    <xf numFmtId="0" fontId="5" fillId="5" borderId="1" xfId="0" applyFont="1" applyFill="1" applyBorder="1" applyAlignment="1">
      <alignment horizontal="justify" vertical="top" wrapText="1"/>
    </xf>
    <xf numFmtId="0" fontId="14" fillId="3" borderId="2" xfId="0" applyFont="1" applyFill="1" applyBorder="1" applyAlignment="1">
      <alignment horizontal="center" vertical="center" wrapText="1"/>
    </xf>
    <xf numFmtId="0" fontId="14" fillId="3" borderId="12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0" fontId="14" fillId="3" borderId="5" xfId="0" applyFont="1" applyFill="1" applyBorder="1" applyAlignment="1">
      <alignment horizontal="center" vertical="center" wrapText="1"/>
    </xf>
    <xf numFmtId="4" fontId="16" fillId="0" borderId="20" xfId="0" applyNumberFormat="1" applyFont="1" applyFill="1" applyBorder="1" applyAlignment="1" applyProtection="1">
      <alignment horizontal="right" vertical="top" wrapText="1"/>
    </xf>
    <xf numFmtId="4" fontId="16" fillId="0" borderId="19" xfId="0" applyNumberFormat="1" applyFont="1" applyFill="1" applyBorder="1" applyAlignment="1" applyProtection="1">
      <alignment horizontal="right" vertical="top" wrapText="1"/>
    </xf>
    <xf numFmtId="0" fontId="16" fillId="0" borderId="29" xfId="0" applyFont="1" applyFill="1" applyBorder="1" applyAlignment="1">
      <alignment horizontal="center" vertical="top" wrapText="1"/>
    </xf>
    <xf numFmtId="0" fontId="18" fillId="0" borderId="27" xfId="0" applyFont="1" applyFill="1" applyBorder="1" applyAlignment="1">
      <alignment horizontal="center" vertical="top" wrapText="1"/>
    </xf>
    <xf numFmtId="0" fontId="18" fillId="0" borderId="30" xfId="0" applyFont="1" applyFill="1" applyBorder="1" applyAlignment="1">
      <alignment horizontal="center" vertical="top" wrapText="1"/>
    </xf>
    <xf numFmtId="0" fontId="16" fillId="0" borderId="53" xfId="0" applyFont="1" applyFill="1" applyBorder="1" applyAlignment="1">
      <alignment horizontal="center" vertical="top" wrapText="1"/>
    </xf>
    <xf numFmtId="0" fontId="18" fillId="0" borderId="35" xfId="0" applyFont="1" applyFill="1" applyBorder="1" applyAlignment="1">
      <alignment horizontal="center" vertical="top" wrapText="1"/>
    </xf>
    <xf numFmtId="0" fontId="18" fillId="0" borderId="54" xfId="0" applyFont="1" applyFill="1" applyBorder="1" applyAlignment="1">
      <alignment horizontal="center" vertical="top" wrapText="1"/>
    </xf>
    <xf numFmtId="0" fontId="18" fillId="0" borderId="25" xfId="0" applyFont="1" applyFill="1" applyBorder="1" applyAlignment="1">
      <alignment horizontal="center" vertical="top" wrapText="1"/>
    </xf>
    <xf numFmtId="0" fontId="14" fillId="3" borderId="10" xfId="0" applyFont="1" applyFill="1" applyBorder="1" applyAlignment="1">
      <alignment horizontal="center" vertical="center" wrapText="1"/>
    </xf>
    <xf numFmtId="0" fontId="14" fillId="3" borderId="11" xfId="0" applyFont="1" applyFill="1" applyBorder="1" applyAlignment="1">
      <alignment horizontal="center" vertical="center" wrapText="1"/>
    </xf>
    <xf numFmtId="0" fontId="14" fillId="3" borderId="16" xfId="0" applyFont="1" applyFill="1" applyBorder="1" applyAlignment="1">
      <alignment horizontal="center" vertical="center" wrapText="1"/>
    </xf>
    <xf numFmtId="4" fontId="16" fillId="0" borderId="10" xfId="0" applyNumberFormat="1" applyFont="1" applyFill="1" applyBorder="1" applyAlignment="1" applyProtection="1">
      <alignment horizontal="right" vertical="top" wrapText="1"/>
    </xf>
    <xf numFmtId="4" fontId="16" fillId="0" borderId="11" xfId="0" applyNumberFormat="1" applyFont="1" applyFill="1" applyBorder="1" applyAlignment="1" applyProtection="1">
      <alignment horizontal="right" vertical="top" wrapText="1"/>
    </xf>
    <xf numFmtId="4" fontId="16" fillId="0" borderId="12" xfId="0" applyNumberFormat="1" applyFont="1" applyFill="1" applyBorder="1" applyAlignment="1" applyProtection="1">
      <alignment horizontal="right" vertical="top" wrapText="1"/>
    </xf>
    <xf numFmtId="4" fontId="4" fillId="4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30"/>
  <sheetViews>
    <sheetView tabSelected="1" topLeftCell="A223" zoomScale="75" zoomScaleNormal="75" workbookViewId="0">
      <selection activeCell="G3" sqref="G3"/>
    </sheetView>
  </sheetViews>
  <sheetFormatPr defaultRowHeight="15" x14ac:dyDescent="0.25"/>
  <cols>
    <col min="1" max="1" width="4.5703125" customWidth="1"/>
    <col min="2" max="2" width="9.140625" customWidth="1"/>
    <col min="3" max="3" width="81" style="4" customWidth="1"/>
    <col min="4" max="4" width="25.140625" customWidth="1"/>
    <col min="5" max="5" width="9.42578125" style="25" customWidth="1"/>
    <col min="6" max="6" width="17.140625" style="30" customWidth="1"/>
    <col min="7" max="7" width="13.85546875" style="31" customWidth="1"/>
    <col min="8" max="8" width="22.85546875" style="25" customWidth="1"/>
    <col min="11" max="11" width="80" customWidth="1"/>
    <col min="12" max="12" width="28.85546875" customWidth="1"/>
    <col min="13" max="13" width="21.28515625" customWidth="1"/>
    <col min="14" max="14" width="28" style="20" customWidth="1"/>
    <col min="15" max="15" width="7.28515625" style="25" customWidth="1"/>
    <col min="16" max="16" width="15" style="25" customWidth="1"/>
    <col min="17" max="17" width="13.85546875" style="25" customWidth="1"/>
    <col min="18" max="18" width="8.7109375" style="31" customWidth="1"/>
    <col min="19" max="19" width="22.7109375" style="25" customWidth="1"/>
  </cols>
  <sheetData>
    <row r="1" spans="1:29" ht="34.5" customHeight="1" x14ac:dyDescent="0.25">
      <c r="B1" s="172" t="s">
        <v>81</v>
      </c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2"/>
      <c r="U1" s="2"/>
      <c r="V1" s="2"/>
      <c r="W1" s="2"/>
      <c r="X1" s="2"/>
      <c r="Y1" s="2"/>
      <c r="Z1" s="2"/>
      <c r="AA1" s="2"/>
      <c r="AB1" s="2"/>
      <c r="AC1" s="2"/>
    </row>
    <row r="2" spans="1:29" ht="15.75" thickBot="1" x14ac:dyDescent="0.3">
      <c r="B2" s="1"/>
      <c r="C2" s="3"/>
      <c r="D2" s="1"/>
      <c r="E2" s="24"/>
      <c r="F2" s="5"/>
      <c r="G2" s="6"/>
      <c r="H2" s="24"/>
      <c r="I2" s="1"/>
      <c r="J2" s="1"/>
      <c r="K2" s="1"/>
      <c r="L2" s="1"/>
      <c r="M2" s="1"/>
      <c r="N2" s="21"/>
      <c r="O2" s="24"/>
      <c r="P2" s="24"/>
      <c r="Q2" s="24"/>
      <c r="R2" s="6"/>
      <c r="S2" s="24"/>
      <c r="T2" s="1"/>
      <c r="U2" s="1"/>
      <c r="V2" s="1"/>
      <c r="W2" s="1"/>
      <c r="X2" s="1"/>
      <c r="Y2" s="1"/>
      <c r="Z2" s="1"/>
      <c r="AA2" s="1"/>
      <c r="AB2" s="1"/>
      <c r="AC2" s="1"/>
    </row>
    <row r="3" spans="1:29" ht="30" customHeight="1" thickBot="1" x14ac:dyDescent="0.3">
      <c r="B3" s="151" t="s">
        <v>10</v>
      </c>
      <c r="C3" s="152"/>
      <c r="D3" s="152"/>
      <c r="E3" s="152"/>
      <c r="F3" s="174"/>
      <c r="G3" s="202">
        <v>6736840.2000000002</v>
      </c>
      <c r="H3" s="26" t="s">
        <v>2</v>
      </c>
      <c r="I3" s="1"/>
      <c r="J3" s="151" t="s">
        <v>82</v>
      </c>
      <c r="K3" s="152"/>
      <c r="L3" s="152"/>
      <c r="M3" s="152"/>
      <c r="N3" s="152"/>
      <c r="O3" s="152"/>
      <c r="P3" s="152"/>
      <c r="Q3" s="152"/>
      <c r="R3" s="152"/>
      <c r="S3" s="153"/>
      <c r="T3" s="1"/>
      <c r="U3" s="1"/>
      <c r="V3" s="1"/>
      <c r="W3" s="1"/>
      <c r="X3" s="1"/>
      <c r="Y3" s="1"/>
      <c r="Z3" s="1"/>
      <c r="AA3" s="1"/>
      <c r="AB3" s="1"/>
      <c r="AC3" s="1"/>
    </row>
    <row r="4" spans="1:29" ht="15.75" customHeight="1" x14ac:dyDescent="0.25">
      <c r="B4" s="181" t="s">
        <v>83</v>
      </c>
      <c r="C4" s="181"/>
      <c r="D4" s="181"/>
      <c r="E4" s="181"/>
      <c r="F4" s="181"/>
      <c r="G4" s="181"/>
      <c r="H4" s="181"/>
      <c r="I4" s="1"/>
      <c r="J4" s="154" t="s">
        <v>84</v>
      </c>
      <c r="K4" s="154"/>
      <c r="L4" s="154"/>
      <c r="M4" s="154"/>
      <c r="N4" s="23"/>
      <c r="O4" s="24"/>
      <c r="P4" s="24"/>
      <c r="Q4" s="24"/>
      <c r="R4" s="6"/>
      <c r="S4" s="24"/>
      <c r="T4" s="1"/>
      <c r="U4" s="1"/>
      <c r="V4" s="1"/>
      <c r="W4" s="1"/>
      <c r="X4" s="1"/>
      <c r="Y4" s="1"/>
      <c r="Z4" s="1"/>
      <c r="AA4" s="1"/>
      <c r="AB4" s="1"/>
      <c r="AC4" s="1"/>
    </row>
    <row r="5" spans="1:29" s="17" customFormat="1" ht="15.75" customHeight="1" x14ac:dyDescent="0.25">
      <c r="B5" s="16"/>
      <c r="C5" s="16"/>
      <c r="D5" s="16"/>
      <c r="E5" s="27"/>
      <c r="F5" s="27"/>
      <c r="G5" s="27"/>
      <c r="H5" s="27"/>
      <c r="I5" s="18"/>
      <c r="J5" s="19" t="s">
        <v>85</v>
      </c>
      <c r="K5" s="19"/>
      <c r="L5" s="19"/>
      <c r="M5" s="19"/>
      <c r="N5" s="22"/>
      <c r="O5" s="24"/>
      <c r="P5" s="24"/>
      <c r="Q5" s="24"/>
      <c r="R5" s="6"/>
      <c r="S5" s="24"/>
      <c r="T5" s="18"/>
      <c r="U5" s="18"/>
      <c r="V5" s="18"/>
      <c r="W5" s="18"/>
      <c r="X5" s="18"/>
      <c r="Y5" s="18"/>
      <c r="Z5" s="18"/>
      <c r="AA5" s="18"/>
      <c r="AB5" s="18"/>
      <c r="AC5" s="18"/>
    </row>
    <row r="6" spans="1:29" ht="14.25" customHeight="1" x14ac:dyDescent="0.25">
      <c r="B6" s="1"/>
      <c r="C6" s="3"/>
      <c r="D6" s="1"/>
      <c r="E6" s="24"/>
      <c r="F6" s="5"/>
      <c r="G6" s="6"/>
      <c r="H6" s="24"/>
      <c r="I6" s="1"/>
      <c r="J6" s="1"/>
      <c r="K6" s="1"/>
      <c r="L6" s="1"/>
      <c r="M6" s="1"/>
      <c r="N6" s="21"/>
      <c r="O6" s="24"/>
      <c r="P6" s="24"/>
      <c r="Q6" s="24"/>
      <c r="R6" s="6"/>
      <c r="S6" s="24"/>
      <c r="T6" s="1"/>
      <c r="U6" s="1"/>
      <c r="V6" s="1"/>
      <c r="W6" s="1"/>
      <c r="X6" s="1"/>
      <c r="Y6" s="1"/>
      <c r="Z6" s="1"/>
      <c r="AA6" s="1"/>
      <c r="AB6" s="1"/>
      <c r="AC6" s="1"/>
    </row>
    <row r="7" spans="1:29" s="17" customFormat="1" ht="14.25" customHeight="1" x14ac:dyDescent="0.25">
      <c r="B7" s="18"/>
      <c r="C7" s="3"/>
      <c r="D7" s="18"/>
      <c r="E7" s="24"/>
      <c r="F7" s="5"/>
      <c r="G7" s="6"/>
      <c r="H7" s="24"/>
      <c r="I7" s="18"/>
      <c r="J7" s="18"/>
      <c r="K7" s="18"/>
      <c r="L7" s="18"/>
      <c r="M7" s="18"/>
      <c r="N7" s="21"/>
      <c r="O7" s="24"/>
      <c r="P7" s="24"/>
      <c r="Q7" s="24"/>
      <c r="R7" s="6"/>
      <c r="S7" s="24"/>
      <c r="T7" s="18"/>
      <c r="U7" s="18"/>
      <c r="V7" s="18"/>
      <c r="W7" s="18"/>
      <c r="X7" s="18"/>
      <c r="Y7" s="18"/>
      <c r="Z7" s="18"/>
      <c r="AA7" s="18"/>
      <c r="AB7" s="18"/>
      <c r="AC7" s="18"/>
    </row>
    <row r="8" spans="1:29" ht="15.75" thickBot="1" x14ac:dyDescent="0.3">
      <c r="B8" s="1"/>
      <c r="C8" s="3"/>
      <c r="D8" s="1"/>
      <c r="E8" s="24"/>
      <c r="F8" s="5"/>
      <c r="G8" s="6"/>
      <c r="H8" s="24"/>
      <c r="I8" s="1"/>
      <c r="J8" s="1"/>
      <c r="K8" s="1"/>
      <c r="L8" s="1"/>
      <c r="M8" s="1"/>
      <c r="N8" s="21"/>
      <c r="O8" s="24"/>
      <c r="P8" s="24"/>
      <c r="Q8" s="24"/>
      <c r="R8" s="6"/>
      <c r="S8" s="24"/>
      <c r="T8" s="1"/>
      <c r="U8" s="1"/>
      <c r="V8" s="1"/>
      <c r="W8" s="1"/>
      <c r="X8" s="1"/>
      <c r="Y8" s="1"/>
      <c r="Z8" s="1"/>
      <c r="AA8" s="1"/>
      <c r="AB8" s="1"/>
      <c r="AC8" s="1"/>
    </row>
    <row r="9" spans="1:29" s="34" customFormat="1" ht="32.25" customHeight="1" thickBot="1" x14ac:dyDescent="0.3">
      <c r="B9" s="182" t="s">
        <v>11</v>
      </c>
      <c r="C9" s="183"/>
      <c r="D9" s="183"/>
      <c r="E9" s="184"/>
      <c r="F9" s="184"/>
      <c r="G9" s="185"/>
      <c r="H9" s="186"/>
      <c r="I9" s="35"/>
      <c r="J9" s="196" t="s">
        <v>87</v>
      </c>
      <c r="K9" s="197"/>
      <c r="L9" s="197"/>
      <c r="M9" s="197"/>
      <c r="N9" s="197"/>
      <c r="O9" s="197"/>
      <c r="P9" s="197"/>
      <c r="Q9" s="197"/>
      <c r="R9" s="197"/>
      <c r="S9" s="198"/>
      <c r="T9" s="36"/>
      <c r="U9" s="36"/>
      <c r="V9" s="36"/>
      <c r="W9" s="36"/>
      <c r="X9" s="36"/>
      <c r="Y9" s="36"/>
      <c r="Z9" s="36"/>
      <c r="AA9" s="36"/>
      <c r="AB9" s="36"/>
      <c r="AC9" s="36"/>
    </row>
    <row r="10" spans="1:29" s="34" customFormat="1" ht="158.25" thickBot="1" x14ac:dyDescent="0.3">
      <c r="B10" s="37" t="s">
        <v>3</v>
      </c>
      <c r="C10" s="38" t="s">
        <v>0</v>
      </c>
      <c r="D10" s="39"/>
      <c r="E10" s="39" t="s">
        <v>7</v>
      </c>
      <c r="F10" s="40" t="s">
        <v>8</v>
      </c>
      <c r="G10" s="41" t="s">
        <v>4</v>
      </c>
      <c r="H10" s="42" t="s">
        <v>9</v>
      </c>
      <c r="I10" s="36"/>
      <c r="J10" s="43" t="s">
        <v>3</v>
      </c>
      <c r="K10" s="44" t="s">
        <v>1</v>
      </c>
      <c r="L10" s="44"/>
      <c r="M10" s="45" t="s">
        <v>104</v>
      </c>
      <c r="N10" s="44" t="s">
        <v>105</v>
      </c>
      <c r="O10" s="44" t="s">
        <v>7</v>
      </c>
      <c r="P10" s="45" t="s">
        <v>8</v>
      </c>
      <c r="Q10" s="45" t="s">
        <v>12</v>
      </c>
      <c r="R10" s="46" t="s">
        <v>4</v>
      </c>
      <c r="S10" s="47" t="s">
        <v>13</v>
      </c>
      <c r="T10" s="36"/>
      <c r="U10" s="36"/>
      <c r="V10" s="36"/>
      <c r="W10" s="36"/>
      <c r="X10" s="36"/>
      <c r="Y10" s="36"/>
      <c r="Z10" s="36"/>
      <c r="AA10" s="36"/>
      <c r="AB10" s="36"/>
      <c r="AC10" s="36"/>
    </row>
    <row r="11" spans="1:29" s="48" customFormat="1" ht="54.75" customHeight="1" x14ac:dyDescent="0.25">
      <c r="B11" s="49"/>
      <c r="C11" s="164" t="s">
        <v>106</v>
      </c>
      <c r="D11" s="165"/>
      <c r="E11" s="165"/>
      <c r="F11" s="165"/>
      <c r="G11" s="165"/>
      <c r="H11" s="166"/>
      <c r="I11" s="50"/>
      <c r="J11" s="189" t="s">
        <v>107</v>
      </c>
      <c r="K11" s="190"/>
      <c r="L11" s="190"/>
      <c r="M11" s="190"/>
      <c r="N11" s="190"/>
      <c r="O11" s="190"/>
      <c r="P11" s="190"/>
      <c r="Q11" s="190"/>
      <c r="R11" s="190"/>
      <c r="S11" s="191"/>
      <c r="T11" s="50"/>
      <c r="U11" s="50"/>
      <c r="V11" s="50"/>
      <c r="W11" s="50"/>
      <c r="X11" s="50"/>
      <c r="Y11" s="50"/>
      <c r="Z11" s="50"/>
      <c r="AA11" s="50"/>
      <c r="AB11" s="50"/>
      <c r="AC11" s="50"/>
    </row>
    <row r="12" spans="1:29" s="48" customFormat="1" ht="28.5" customHeight="1" x14ac:dyDescent="0.25">
      <c r="A12" s="51"/>
      <c r="B12" s="52">
        <v>1</v>
      </c>
      <c r="C12" s="53" t="s">
        <v>116</v>
      </c>
      <c r="D12" s="53"/>
      <c r="E12" s="54" t="s">
        <v>15</v>
      </c>
      <c r="F12" s="55">
        <v>169.00000000000003</v>
      </c>
      <c r="G12" s="56">
        <v>1</v>
      </c>
      <c r="H12" s="57">
        <f t="shared" ref="H12:H81" si="0">F12*G12</f>
        <v>169.00000000000003</v>
      </c>
      <c r="I12" s="50"/>
      <c r="J12" s="58">
        <f t="shared" ref="J12:J41" si="1">B12</f>
        <v>1</v>
      </c>
      <c r="K12" s="59" t="str">
        <f t="shared" ref="K12:K41" si="2">C12</f>
        <v>Жилет сигнальный р. 64-66/182-188</v>
      </c>
      <c r="L12" s="53"/>
      <c r="M12" s="60"/>
      <c r="N12" s="61"/>
      <c r="O12" s="54" t="str">
        <f>E12</f>
        <v>шт</v>
      </c>
      <c r="P12" s="62">
        <f>F12</f>
        <v>169.00000000000003</v>
      </c>
      <c r="Q12" s="55"/>
      <c r="R12" s="63">
        <f t="shared" ref="R12:R13" si="3">G12</f>
        <v>1</v>
      </c>
      <c r="S12" s="64">
        <f t="shared" ref="S12:S13" si="4">Q12*R12</f>
        <v>0</v>
      </c>
      <c r="T12" s="50"/>
      <c r="U12" s="50"/>
      <c r="V12" s="50"/>
      <c r="W12" s="50"/>
      <c r="X12" s="50"/>
      <c r="Y12" s="50"/>
      <c r="Z12" s="50"/>
      <c r="AA12" s="50"/>
      <c r="AB12" s="50"/>
      <c r="AC12" s="50"/>
    </row>
    <row r="13" spans="1:29" s="48" customFormat="1" ht="28.5" customHeight="1" x14ac:dyDescent="0.25">
      <c r="A13" s="51"/>
      <c r="B13" s="52">
        <v>2</v>
      </c>
      <c r="C13" s="53" t="s">
        <v>117</v>
      </c>
      <c r="D13" s="53"/>
      <c r="E13" s="54" t="s">
        <v>15</v>
      </c>
      <c r="F13" s="55">
        <v>169.00000000000003</v>
      </c>
      <c r="G13" s="56">
        <v>1</v>
      </c>
      <c r="H13" s="57">
        <f t="shared" si="0"/>
        <v>169.00000000000003</v>
      </c>
      <c r="I13" s="50"/>
      <c r="J13" s="58">
        <f t="shared" si="1"/>
        <v>2</v>
      </c>
      <c r="K13" s="59" t="str">
        <f t="shared" si="2"/>
        <v>Жилет сигнальный р. 68-70/194-200</v>
      </c>
      <c r="L13" s="53"/>
      <c r="M13" s="60"/>
      <c r="N13" s="61"/>
      <c r="O13" s="54" t="str">
        <f t="shared" ref="O13:O75" si="5">E13</f>
        <v>шт</v>
      </c>
      <c r="P13" s="62">
        <f>F13</f>
        <v>169.00000000000003</v>
      </c>
      <c r="Q13" s="55"/>
      <c r="R13" s="63">
        <f t="shared" si="3"/>
        <v>1</v>
      </c>
      <c r="S13" s="64">
        <f t="shared" si="4"/>
        <v>0</v>
      </c>
      <c r="T13" s="50"/>
      <c r="U13" s="50"/>
      <c r="V13" s="50"/>
      <c r="W13" s="50"/>
      <c r="X13" s="50"/>
      <c r="Y13" s="50"/>
      <c r="Z13" s="50"/>
      <c r="AA13" s="50"/>
      <c r="AB13" s="50"/>
      <c r="AC13" s="50"/>
    </row>
    <row r="14" spans="1:29" s="48" customFormat="1" ht="27.75" customHeight="1" x14ac:dyDescent="0.25">
      <c r="A14" s="51"/>
      <c r="B14" s="52">
        <v>3</v>
      </c>
      <c r="C14" s="53" t="s">
        <v>118</v>
      </c>
      <c r="D14" s="53"/>
      <c r="E14" s="54" t="s">
        <v>15</v>
      </c>
      <c r="F14" s="55">
        <v>90.833333333333343</v>
      </c>
      <c r="G14" s="56">
        <v>34</v>
      </c>
      <c r="H14" s="57">
        <f t="shared" si="0"/>
        <v>3088.3333333333335</v>
      </c>
      <c r="I14" s="50"/>
      <c r="J14" s="58">
        <f>B14</f>
        <v>3</v>
      </c>
      <c r="K14" s="59" t="str">
        <f>C14</f>
        <v>Колпак поварской</v>
      </c>
      <c r="L14" s="53"/>
      <c r="M14" s="60"/>
      <c r="N14" s="61"/>
      <c r="O14" s="54" t="str">
        <f t="shared" si="5"/>
        <v>шт</v>
      </c>
      <c r="P14" s="62">
        <f>F14</f>
        <v>90.833333333333343</v>
      </c>
      <c r="Q14" s="55"/>
      <c r="R14" s="63">
        <f>G14</f>
        <v>34</v>
      </c>
      <c r="S14" s="64">
        <f>Q14*R14</f>
        <v>0</v>
      </c>
      <c r="T14" s="50"/>
      <c r="U14" s="50"/>
      <c r="V14" s="50"/>
      <c r="W14" s="50"/>
      <c r="X14" s="50"/>
      <c r="Y14" s="50"/>
      <c r="Z14" s="50"/>
      <c r="AA14" s="50"/>
      <c r="AB14" s="50"/>
      <c r="AC14" s="50"/>
    </row>
    <row r="15" spans="1:29" s="48" customFormat="1" ht="51" customHeight="1" x14ac:dyDescent="0.25">
      <c r="A15" s="51"/>
      <c r="B15" s="52">
        <v>4</v>
      </c>
      <c r="C15" s="53" t="s">
        <v>18</v>
      </c>
      <c r="D15" s="53"/>
      <c r="E15" s="54" t="s">
        <v>15</v>
      </c>
      <c r="F15" s="55">
        <v>3483.3333333333335</v>
      </c>
      <c r="G15" s="56">
        <v>1</v>
      </c>
      <c r="H15" s="57">
        <f t="shared" si="0"/>
        <v>3483.3333333333335</v>
      </c>
      <c r="I15" s="50"/>
      <c r="J15" s="58">
        <f t="shared" si="1"/>
        <v>4</v>
      </c>
      <c r="K15" s="59" t="str">
        <f t="shared" si="2"/>
        <v>Костюм для защиты от вредных и опасных биологических факторов (клещей и кровососущих насекомых) р. 44-46/158-164</v>
      </c>
      <c r="L15" s="53"/>
      <c r="M15" s="60"/>
      <c r="N15" s="61"/>
      <c r="O15" s="54" t="str">
        <f t="shared" si="5"/>
        <v>шт</v>
      </c>
      <c r="P15" s="62">
        <f t="shared" ref="P15:P324" si="6">F15</f>
        <v>3483.3333333333335</v>
      </c>
      <c r="Q15" s="55"/>
      <c r="R15" s="63">
        <f t="shared" ref="R15:R324" si="7">G15</f>
        <v>1</v>
      </c>
      <c r="S15" s="64">
        <f t="shared" ref="S15:S324" si="8">Q15*R15</f>
        <v>0</v>
      </c>
      <c r="T15" s="50"/>
      <c r="U15" s="50"/>
      <c r="V15" s="50"/>
      <c r="W15" s="50"/>
      <c r="X15" s="50"/>
      <c r="Y15" s="50"/>
      <c r="Z15" s="50"/>
      <c r="AA15" s="50"/>
      <c r="AB15" s="50"/>
      <c r="AC15" s="50"/>
    </row>
    <row r="16" spans="1:29" s="48" customFormat="1" ht="50.25" customHeight="1" x14ac:dyDescent="0.25">
      <c r="A16" s="51"/>
      <c r="B16" s="52">
        <v>5</v>
      </c>
      <c r="C16" s="53" t="s">
        <v>24</v>
      </c>
      <c r="D16" s="53"/>
      <c r="E16" s="54" t="s">
        <v>15</v>
      </c>
      <c r="F16" s="55">
        <v>3483.3333333333335</v>
      </c>
      <c r="G16" s="56">
        <v>2</v>
      </c>
      <c r="H16" s="57">
        <f t="shared" si="0"/>
        <v>6966.666666666667</v>
      </c>
      <c r="I16" s="50"/>
      <c r="J16" s="58">
        <f>B16</f>
        <v>5</v>
      </c>
      <c r="K16" s="59" t="str">
        <f>C16</f>
        <v>Костюм для защиты от вредных и опасных биологических факторов (клещей и кровососущих насекомых) р.44-46/170-176</v>
      </c>
      <c r="L16" s="53"/>
      <c r="M16" s="60"/>
      <c r="N16" s="61"/>
      <c r="O16" s="54" t="str">
        <f t="shared" si="5"/>
        <v>шт</v>
      </c>
      <c r="P16" s="62">
        <f>F16</f>
        <v>3483.3333333333335</v>
      </c>
      <c r="Q16" s="55"/>
      <c r="R16" s="63">
        <f>G16</f>
        <v>2</v>
      </c>
      <c r="S16" s="64">
        <f>Q16*R16</f>
        <v>0</v>
      </c>
      <c r="T16" s="50"/>
      <c r="U16" s="50"/>
      <c r="V16" s="50"/>
      <c r="W16" s="50"/>
      <c r="X16" s="50"/>
      <c r="Y16" s="50"/>
      <c r="Z16" s="50"/>
      <c r="AA16" s="50"/>
      <c r="AB16" s="50"/>
      <c r="AC16" s="50"/>
    </row>
    <row r="17" spans="1:29" s="48" customFormat="1" ht="45.75" customHeight="1" x14ac:dyDescent="0.25">
      <c r="A17" s="51"/>
      <c r="B17" s="52">
        <v>6</v>
      </c>
      <c r="C17" s="53" t="s">
        <v>19</v>
      </c>
      <c r="D17" s="53"/>
      <c r="E17" s="54" t="s">
        <v>15</v>
      </c>
      <c r="F17" s="55">
        <v>3483.3333333333335</v>
      </c>
      <c r="G17" s="56">
        <v>8</v>
      </c>
      <c r="H17" s="57">
        <f t="shared" si="0"/>
        <v>27866.666666666668</v>
      </c>
      <c r="I17" s="50"/>
      <c r="J17" s="58">
        <f>B17</f>
        <v>6</v>
      </c>
      <c r="K17" s="59" t="str">
        <f>C17</f>
        <v>Костюм для защиты от вредных и опасных биологических факторов (клещей и кровососущих насекомых) р. 48-50/158-164</v>
      </c>
      <c r="L17" s="53"/>
      <c r="M17" s="60"/>
      <c r="N17" s="61"/>
      <c r="O17" s="54" t="str">
        <f t="shared" si="5"/>
        <v>шт</v>
      </c>
      <c r="P17" s="62">
        <f>F17</f>
        <v>3483.3333333333335</v>
      </c>
      <c r="Q17" s="55"/>
      <c r="R17" s="63">
        <f>G17</f>
        <v>8</v>
      </c>
      <c r="S17" s="64">
        <f>Q17*R17</f>
        <v>0</v>
      </c>
      <c r="T17" s="50"/>
      <c r="U17" s="50"/>
      <c r="V17" s="50"/>
      <c r="W17" s="50"/>
      <c r="X17" s="50"/>
      <c r="Y17" s="50"/>
      <c r="Z17" s="50"/>
      <c r="AA17" s="50"/>
      <c r="AB17" s="50"/>
      <c r="AC17" s="50"/>
    </row>
    <row r="18" spans="1:29" s="48" customFormat="1" ht="51" customHeight="1" x14ac:dyDescent="0.25">
      <c r="A18" s="51"/>
      <c r="B18" s="52">
        <v>7</v>
      </c>
      <c r="C18" s="53" t="s">
        <v>20</v>
      </c>
      <c r="D18" s="53"/>
      <c r="E18" s="54" t="s">
        <v>15</v>
      </c>
      <c r="F18" s="55">
        <v>3483.3333333333335</v>
      </c>
      <c r="G18" s="56">
        <v>60</v>
      </c>
      <c r="H18" s="57">
        <f t="shared" si="0"/>
        <v>209000</v>
      </c>
      <c r="I18" s="50"/>
      <c r="J18" s="58">
        <f t="shared" si="1"/>
        <v>7</v>
      </c>
      <c r="K18" s="59" t="str">
        <f t="shared" si="2"/>
        <v>Костюм для защиты от вредных и опасных биологических факторов (клещей и кровососущих насекомых) р. 48-50/170-176</v>
      </c>
      <c r="L18" s="53"/>
      <c r="M18" s="60"/>
      <c r="N18" s="61"/>
      <c r="O18" s="54" t="str">
        <f t="shared" si="5"/>
        <v>шт</v>
      </c>
      <c r="P18" s="62">
        <f t="shared" si="6"/>
        <v>3483.3333333333335</v>
      </c>
      <c r="Q18" s="55"/>
      <c r="R18" s="63">
        <f t="shared" si="7"/>
        <v>60</v>
      </c>
      <c r="S18" s="64">
        <f t="shared" si="8"/>
        <v>0</v>
      </c>
      <c r="T18" s="50"/>
      <c r="U18" s="50"/>
      <c r="V18" s="50"/>
      <c r="W18" s="50"/>
      <c r="X18" s="50"/>
      <c r="Y18" s="50"/>
      <c r="Z18" s="50"/>
      <c r="AA18" s="50"/>
      <c r="AB18" s="50"/>
      <c r="AC18" s="50"/>
    </row>
    <row r="19" spans="1:29" s="48" customFormat="1" ht="51" customHeight="1" x14ac:dyDescent="0.25">
      <c r="A19" s="51"/>
      <c r="B19" s="52">
        <v>8</v>
      </c>
      <c r="C19" s="53" t="s">
        <v>27</v>
      </c>
      <c r="D19" s="53"/>
      <c r="E19" s="54" t="s">
        <v>15</v>
      </c>
      <c r="F19" s="55">
        <v>3483.3333333333335</v>
      </c>
      <c r="G19" s="56">
        <v>18</v>
      </c>
      <c r="H19" s="57">
        <f t="shared" si="0"/>
        <v>62700</v>
      </c>
      <c r="I19" s="50"/>
      <c r="J19" s="58">
        <f t="shared" si="1"/>
        <v>8</v>
      </c>
      <c r="K19" s="59" t="str">
        <f t="shared" si="2"/>
        <v>Костюм для защиты от вредных и опасных биологических факторов (клещей и кровососущих насекомых) р.48-50/182-188</v>
      </c>
      <c r="L19" s="53"/>
      <c r="M19" s="60"/>
      <c r="N19" s="61"/>
      <c r="O19" s="54" t="str">
        <f t="shared" si="5"/>
        <v>шт</v>
      </c>
      <c r="P19" s="62">
        <f>F19</f>
        <v>3483.3333333333335</v>
      </c>
      <c r="Q19" s="55"/>
      <c r="R19" s="63">
        <f>G19</f>
        <v>18</v>
      </c>
      <c r="S19" s="64">
        <f>Q19*R19</f>
        <v>0</v>
      </c>
      <c r="T19" s="50"/>
      <c r="U19" s="50"/>
      <c r="V19" s="50"/>
      <c r="W19" s="50"/>
      <c r="X19" s="50"/>
      <c r="Y19" s="50"/>
      <c r="Z19" s="50"/>
      <c r="AA19" s="50"/>
      <c r="AB19" s="50"/>
      <c r="AC19" s="50"/>
    </row>
    <row r="20" spans="1:29" s="48" customFormat="1" ht="49.5" customHeight="1" x14ac:dyDescent="0.25">
      <c r="A20" s="51"/>
      <c r="B20" s="52">
        <v>9</v>
      </c>
      <c r="C20" s="53" t="s">
        <v>28</v>
      </c>
      <c r="D20" s="53"/>
      <c r="E20" s="54" t="s">
        <v>15</v>
      </c>
      <c r="F20" s="55">
        <v>3483.3333333333335</v>
      </c>
      <c r="G20" s="56">
        <v>25</v>
      </c>
      <c r="H20" s="57">
        <f t="shared" si="0"/>
        <v>87083.333333333343</v>
      </c>
      <c r="I20" s="50"/>
      <c r="J20" s="58">
        <f>B20</f>
        <v>9</v>
      </c>
      <c r="K20" s="59" t="str">
        <f>C20</f>
        <v>Костюм для защиты от вредных и опасных биологических факторов (клещей и кровососущих насекомых) р.52-54/170-176</v>
      </c>
      <c r="L20" s="53"/>
      <c r="M20" s="60"/>
      <c r="N20" s="61"/>
      <c r="O20" s="54" t="str">
        <f t="shared" si="5"/>
        <v>шт</v>
      </c>
      <c r="P20" s="62">
        <f>F20</f>
        <v>3483.3333333333335</v>
      </c>
      <c r="Q20" s="55"/>
      <c r="R20" s="63">
        <f>G20</f>
        <v>25</v>
      </c>
      <c r="S20" s="64">
        <f>Q20*R20</f>
        <v>0</v>
      </c>
      <c r="T20" s="50"/>
      <c r="U20" s="50"/>
      <c r="V20" s="50"/>
      <c r="W20" s="50"/>
      <c r="X20" s="50"/>
      <c r="Y20" s="50"/>
      <c r="Z20" s="50"/>
      <c r="AA20" s="50"/>
      <c r="AB20" s="50"/>
      <c r="AC20" s="50"/>
    </row>
    <row r="21" spans="1:29" s="48" customFormat="1" ht="49.5" customHeight="1" x14ac:dyDescent="0.25">
      <c r="A21" s="51"/>
      <c r="B21" s="52">
        <v>10</v>
      </c>
      <c r="C21" s="53" t="s">
        <v>29</v>
      </c>
      <c r="D21" s="53"/>
      <c r="E21" s="54" t="s">
        <v>15</v>
      </c>
      <c r="F21" s="55">
        <v>3483.3333333333335</v>
      </c>
      <c r="G21" s="56">
        <v>32</v>
      </c>
      <c r="H21" s="57">
        <f t="shared" si="0"/>
        <v>111466.66666666667</v>
      </c>
      <c r="I21" s="50"/>
      <c r="J21" s="58">
        <f t="shared" si="1"/>
        <v>10</v>
      </c>
      <c r="K21" s="59" t="str">
        <f t="shared" si="2"/>
        <v>Костюм для защиты от вредных и опасных биологических факторов (клещей и кровососущих насекомых) р.52-54/182-188</v>
      </c>
      <c r="L21" s="53"/>
      <c r="M21" s="60"/>
      <c r="N21" s="61"/>
      <c r="O21" s="54" t="str">
        <f t="shared" si="5"/>
        <v>шт</v>
      </c>
      <c r="P21" s="62">
        <f t="shared" ref="P21:P23" si="9">F21</f>
        <v>3483.3333333333335</v>
      </c>
      <c r="Q21" s="55"/>
      <c r="R21" s="63">
        <f t="shared" ref="R21:R23" si="10">G21</f>
        <v>32</v>
      </c>
      <c r="S21" s="64">
        <f t="shared" ref="S21:S23" si="11">Q21*R21</f>
        <v>0</v>
      </c>
      <c r="T21" s="50"/>
      <c r="U21" s="50"/>
      <c r="V21" s="50"/>
      <c r="W21" s="50"/>
      <c r="X21" s="50"/>
      <c r="Y21" s="50"/>
      <c r="Z21" s="50"/>
      <c r="AA21" s="50"/>
      <c r="AB21" s="50"/>
      <c r="AC21" s="50"/>
    </row>
    <row r="22" spans="1:29" s="48" customFormat="1" ht="50.25" customHeight="1" x14ac:dyDescent="0.25">
      <c r="A22" s="51"/>
      <c r="B22" s="52">
        <v>11</v>
      </c>
      <c r="C22" s="53" t="s">
        <v>22</v>
      </c>
      <c r="D22" s="53"/>
      <c r="E22" s="54" t="s">
        <v>15</v>
      </c>
      <c r="F22" s="55">
        <v>3483.3333333333335</v>
      </c>
      <c r="G22" s="56">
        <v>2</v>
      </c>
      <c r="H22" s="57">
        <f t="shared" si="0"/>
        <v>6966.666666666667</v>
      </c>
      <c r="I22" s="50"/>
      <c r="J22" s="58">
        <f t="shared" si="1"/>
        <v>11</v>
      </c>
      <c r="K22" s="59" t="str">
        <f t="shared" si="2"/>
        <v>Костюм для защиты от вредных и опасных биологических факторов (клещей и кровососущих насекомых) р. 52-54/194-200</v>
      </c>
      <c r="L22" s="53"/>
      <c r="M22" s="60"/>
      <c r="N22" s="61"/>
      <c r="O22" s="54" t="str">
        <f t="shared" si="5"/>
        <v>шт</v>
      </c>
      <c r="P22" s="62">
        <f t="shared" si="9"/>
        <v>3483.3333333333335</v>
      </c>
      <c r="Q22" s="55"/>
      <c r="R22" s="63">
        <f t="shared" si="10"/>
        <v>2</v>
      </c>
      <c r="S22" s="64">
        <f t="shared" si="11"/>
        <v>0</v>
      </c>
      <c r="T22" s="50"/>
      <c r="U22" s="50"/>
      <c r="V22" s="50"/>
      <c r="W22" s="50"/>
      <c r="X22" s="50"/>
      <c r="Y22" s="50"/>
      <c r="Z22" s="50"/>
      <c r="AA22" s="50"/>
      <c r="AB22" s="50"/>
      <c r="AC22" s="50"/>
    </row>
    <row r="23" spans="1:29" s="48" customFormat="1" ht="50.25" customHeight="1" x14ac:dyDescent="0.25">
      <c r="A23" s="51"/>
      <c r="B23" s="52">
        <v>12</v>
      </c>
      <c r="C23" s="53" t="s">
        <v>30</v>
      </c>
      <c r="D23" s="53"/>
      <c r="E23" s="54" t="s">
        <v>15</v>
      </c>
      <c r="F23" s="55">
        <v>3483.3333333333335</v>
      </c>
      <c r="G23" s="56">
        <v>6</v>
      </c>
      <c r="H23" s="57">
        <f t="shared" si="0"/>
        <v>20900</v>
      </c>
      <c r="I23" s="50"/>
      <c r="J23" s="58">
        <f t="shared" si="1"/>
        <v>12</v>
      </c>
      <c r="K23" s="59" t="str">
        <f t="shared" si="2"/>
        <v>Костюм для защиты от вредных и опасных биологических факторов (клещей и кровососущих насекомых) р.56-58/170-176</v>
      </c>
      <c r="L23" s="53"/>
      <c r="M23" s="60"/>
      <c r="N23" s="61"/>
      <c r="O23" s="54" t="str">
        <f t="shared" si="5"/>
        <v>шт</v>
      </c>
      <c r="P23" s="62">
        <f t="shared" si="9"/>
        <v>3483.3333333333335</v>
      </c>
      <c r="Q23" s="55"/>
      <c r="R23" s="63">
        <f t="shared" si="10"/>
        <v>6</v>
      </c>
      <c r="S23" s="64">
        <f t="shared" si="11"/>
        <v>0</v>
      </c>
      <c r="T23" s="50"/>
      <c r="U23" s="50"/>
      <c r="V23" s="50"/>
      <c r="W23" s="50"/>
      <c r="X23" s="50"/>
      <c r="Y23" s="50"/>
      <c r="Z23" s="50"/>
      <c r="AA23" s="50"/>
      <c r="AB23" s="50"/>
      <c r="AC23" s="50"/>
    </row>
    <row r="24" spans="1:29" s="48" customFormat="1" ht="48.75" customHeight="1" x14ac:dyDescent="0.25">
      <c r="A24" s="51"/>
      <c r="B24" s="52">
        <v>13</v>
      </c>
      <c r="C24" s="53" t="s">
        <v>31</v>
      </c>
      <c r="D24" s="53"/>
      <c r="E24" s="54" t="s">
        <v>15</v>
      </c>
      <c r="F24" s="55">
        <v>3483.3333333333335</v>
      </c>
      <c r="G24" s="56">
        <v>8</v>
      </c>
      <c r="H24" s="57">
        <f t="shared" si="0"/>
        <v>27866.666666666668</v>
      </c>
      <c r="I24" s="50"/>
      <c r="J24" s="58">
        <f t="shared" si="1"/>
        <v>13</v>
      </c>
      <c r="K24" s="59" t="str">
        <f t="shared" si="2"/>
        <v>Костюм для защиты от вредных и опасных биологических факторов (клещей и кровососущих насекомых) р.56-58/182-188</v>
      </c>
      <c r="L24" s="53"/>
      <c r="M24" s="60"/>
      <c r="N24" s="61"/>
      <c r="O24" s="54" t="str">
        <f t="shared" si="5"/>
        <v>шт</v>
      </c>
      <c r="P24" s="62">
        <f>F24</f>
        <v>3483.3333333333335</v>
      </c>
      <c r="Q24" s="55"/>
      <c r="R24" s="63">
        <f>G24</f>
        <v>8</v>
      </c>
      <c r="S24" s="64">
        <f>Q24*R24</f>
        <v>0</v>
      </c>
      <c r="T24" s="50"/>
      <c r="U24" s="50"/>
      <c r="V24" s="50"/>
      <c r="W24" s="50"/>
      <c r="X24" s="50"/>
      <c r="Y24" s="50"/>
      <c r="Z24" s="50"/>
      <c r="AA24" s="50"/>
      <c r="AB24" s="50"/>
      <c r="AC24" s="50"/>
    </row>
    <row r="25" spans="1:29" s="48" customFormat="1" ht="34.5" customHeight="1" x14ac:dyDescent="0.25">
      <c r="A25" s="51"/>
      <c r="B25" s="52">
        <v>14</v>
      </c>
      <c r="C25" s="53" t="s">
        <v>23</v>
      </c>
      <c r="D25" s="53"/>
      <c r="E25" s="54" t="s">
        <v>15</v>
      </c>
      <c r="F25" s="55">
        <v>3483.3333333333335</v>
      </c>
      <c r="G25" s="56">
        <v>1</v>
      </c>
      <c r="H25" s="57">
        <f t="shared" si="0"/>
        <v>3483.3333333333335</v>
      </c>
      <c r="I25" s="50"/>
      <c r="J25" s="58">
        <f t="shared" ref="J25:J26" si="12">B25</f>
        <v>14</v>
      </c>
      <c r="K25" s="59" t="str">
        <f t="shared" ref="K25:K26" si="13">C25</f>
        <v>Костюм для защиты от вредных и опасных биологических факторов (клещей и кровососущих насекомых) р. 56-58/194-200</v>
      </c>
      <c r="L25" s="53"/>
      <c r="M25" s="60"/>
      <c r="N25" s="61"/>
      <c r="O25" s="54" t="str">
        <f t="shared" si="5"/>
        <v>шт</v>
      </c>
      <c r="P25" s="62">
        <f>F25</f>
        <v>3483.3333333333335</v>
      </c>
      <c r="Q25" s="55"/>
      <c r="R25" s="63">
        <f t="shared" ref="R25:R26" si="14">G25</f>
        <v>1</v>
      </c>
      <c r="S25" s="64">
        <f t="shared" ref="S25:S26" si="15">Q25*R25</f>
        <v>0</v>
      </c>
      <c r="T25" s="50"/>
      <c r="U25" s="50"/>
      <c r="V25" s="50"/>
      <c r="W25" s="50"/>
      <c r="X25" s="50"/>
      <c r="Y25" s="50"/>
      <c r="Z25" s="50"/>
      <c r="AA25" s="50"/>
      <c r="AB25" s="50"/>
      <c r="AC25" s="50"/>
    </row>
    <row r="26" spans="1:29" s="48" customFormat="1" ht="52.5" customHeight="1" x14ac:dyDescent="0.25">
      <c r="A26" s="51"/>
      <c r="B26" s="52">
        <v>15</v>
      </c>
      <c r="C26" s="53" t="s">
        <v>32</v>
      </c>
      <c r="D26" s="53"/>
      <c r="E26" s="54" t="s">
        <v>15</v>
      </c>
      <c r="F26" s="55">
        <v>3483.3333333333335</v>
      </c>
      <c r="G26" s="56">
        <v>6</v>
      </c>
      <c r="H26" s="57">
        <f t="shared" si="0"/>
        <v>20900</v>
      </c>
      <c r="I26" s="50"/>
      <c r="J26" s="58">
        <f t="shared" si="12"/>
        <v>15</v>
      </c>
      <c r="K26" s="59" t="str">
        <f t="shared" si="13"/>
        <v>Костюм для защиты от вредных и опасных биологических факторов (клещей и кровососущих насекомых) р.60-62/170-176</v>
      </c>
      <c r="L26" s="53"/>
      <c r="M26" s="60"/>
      <c r="N26" s="61"/>
      <c r="O26" s="54" t="str">
        <f t="shared" si="5"/>
        <v>шт</v>
      </c>
      <c r="P26" s="62">
        <f>F26</f>
        <v>3483.3333333333335</v>
      </c>
      <c r="Q26" s="55"/>
      <c r="R26" s="63">
        <f t="shared" si="14"/>
        <v>6</v>
      </c>
      <c r="S26" s="64">
        <f t="shared" si="15"/>
        <v>0</v>
      </c>
      <c r="T26" s="50"/>
      <c r="U26" s="50"/>
      <c r="V26" s="50"/>
      <c r="W26" s="50"/>
      <c r="X26" s="50"/>
      <c r="Y26" s="50"/>
      <c r="Z26" s="50"/>
      <c r="AA26" s="50"/>
      <c r="AB26" s="50"/>
      <c r="AC26" s="50"/>
    </row>
    <row r="27" spans="1:29" s="48" customFormat="1" ht="51" customHeight="1" x14ac:dyDescent="0.25">
      <c r="A27" s="51"/>
      <c r="B27" s="52">
        <v>16</v>
      </c>
      <c r="C27" s="53" t="s">
        <v>33</v>
      </c>
      <c r="D27" s="53"/>
      <c r="E27" s="54" t="s">
        <v>15</v>
      </c>
      <c r="F27" s="55">
        <v>3483.3333333333335</v>
      </c>
      <c r="G27" s="56">
        <v>5</v>
      </c>
      <c r="H27" s="57">
        <f t="shared" si="0"/>
        <v>17416.666666666668</v>
      </c>
      <c r="I27" s="50"/>
      <c r="J27" s="58">
        <f>B27</f>
        <v>16</v>
      </c>
      <c r="K27" s="59" t="str">
        <f>C27</f>
        <v>Костюм для защиты от вредных и опасных биологических факторов (клещей и кровососущих насекомых) р.60-62/182-188</v>
      </c>
      <c r="L27" s="53"/>
      <c r="M27" s="60"/>
      <c r="N27" s="61"/>
      <c r="O27" s="54" t="str">
        <f t="shared" si="5"/>
        <v>шт</v>
      </c>
      <c r="P27" s="62">
        <f>F27</f>
        <v>3483.3333333333335</v>
      </c>
      <c r="Q27" s="55"/>
      <c r="R27" s="63">
        <f>G27</f>
        <v>5</v>
      </c>
      <c r="S27" s="64">
        <f>Q27*R27</f>
        <v>0</v>
      </c>
      <c r="T27" s="50"/>
      <c r="U27" s="50"/>
      <c r="V27" s="50"/>
      <c r="W27" s="50"/>
      <c r="X27" s="50"/>
      <c r="Y27" s="50"/>
      <c r="Z27" s="50"/>
      <c r="AA27" s="50"/>
      <c r="AB27" s="50"/>
      <c r="AC27" s="50"/>
    </row>
    <row r="28" spans="1:29" s="48" customFormat="1" ht="51" customHeight="1" x14ac:dyDescent="0.25">
      <c r="A28" s="51"/>
      <c r="B28" s="52">
        <v>17</v>
      </c>
      <c r="C28" s="53" t="s">
        <v>77</v>
      </c>
      <c r="D28" s="53"/>
      <c r="E28" s="54" t="s">
        <v>15</v>
      </c>
      <c r="F28" s="55">
        <v>3483.3333333333335</v>
      </c>
      <c r="G28" s="56">
        <v>1</v>
      </c>
      <c r="H28" s="57">
        <f t="shared" si="0"/>
        <v>3483.3333333333335</v>
      </c>
      <c r="I28" s="50"/>
      <c r="J28" s="58">
        <f t="shared" ref="J28" si="16">B28</f>
        <v>17</v>
      </c>
      <c r="K28" s="59" t="str">
        <f t="shared" ref="K28" si="17">C28</f>
        <v>Костюм для защиты от вредных и опасных биологических факторов (клещей и кровососущих насекомых) 64-66/194-200</v>
      </c>
      <c r="L28" s="53"/>
      <c r="M28" s="60"/>
      <c r="N28" s="61"/>
      <c r="O28" s="54" t="str">
        <f t="shared" si="5"/>
        <v>шт</v>
      </c>
      <c r="P28" s="62">
        <f t="shared" ref="P28" si="18">F28</f>
        <v>3483.3333333333335</v>
      </c>
      <c r="Q28" s="55"/>
      <c r="R28" s="63">
        <f t="shared" ref="R28" si="19">G28</f>
        <v>1</v>
      </c>
      <c r="S28" s="64">
        <f t="shared" ref="S28" si="20">Q28*R28</f>
        <v>0</v>
      </c>
      <c r="T28" s="50"/>
      <c r="U28" s="50"/>
      <c r="V28" s="50"/>
      <c r="W28" s="50"/>
      <c r="X28" s="50"/>
      <c r="Y28" s="50"/>
      <c r="Z28" s="50"/>
      <c r="AA28" s="50"/>
      <c r="AB28" s="50"/>
      <c r="AC28" s="50"/>
    </row>
    <row r="29" spans="1:29" s="48" customFormat="1" ht="50.25" customHeight="1" x14ac:dyDescent="0.25">
      <c r="A29" s="51"/>
      <c r="B29" s="52">
        <v>18</v>
      </c>
      <c r="C29" s="53" t="s">
        <v>97</v>
      </c>
      <c r="D29" s="53"/>
      <c r="E29" s="54" t="s">
        <v>15</v>
      </c>
      <c r="F29" s="55">
        <v>3483.3333333333335</v>
      </c>
      <c r="G29" s="56">
        <v>1</v>
      </c>
      <c r="H29" s="57">
        <f t="shared" si="0"/>
        <v>3483.3333333333335</v>
      </c>
      <c r="I29" s="50"/>
      <c r="J29" s="58">
        <f>B29</f>
        <v>18</v>
      </c>
      <c r="K29" s="59" t="str">
        <f>C29</f>
        <v>Костюм для защиты от вредных и опасных биологических факторов (клещей и кровососущих насекомых) р. 68-70/170-176</v>
      </c>
      <c r="L29" s="53"/>
      <c r="M29" s="60"/>
      <c r="N29" s="61"/>
      <c r="O29" s="54" t="str">
        <f t="shared" si="5"/>
        <v>шт</v>
      </c>
      <c r="P29" s="62">
        <f>F29</f>
        <v>3483.3333333333335</v>
      </c>
      <c r="Q29" s="55"/>
      <c r="R29" s="63">
        <f>G29</f>
        <v>1</v>
      </c>
      <c r="S29" s="64">
        <f>Q29*R29</f>
        <v>0</v>
      </c>
      <c r="T29" s="50"/>
      <c r="U29" s="50"/>
      <c r="V29" s="50"/>
      <c r="W29" s="50"/>
      <c r="X29" s="50"/>
      <c r="Y29" s="50"/>
      <c r="Z29" s="50"/>
      <c r="AA29" s="50"/>
      <c r="AB29" s="50"/>
      <c r="AC29" s="50"/>
    </row>
    <row r="30" spans="1:29" s="48" customFormat="1" ht="33" customHeight="1" x14ac:dyDescent="0.25">
      <c r="A30" s="51"/>
      <c r="B30" s="52">
        <v>19</v>
      </c>
      <c r="C30" s="53" t="s">
        <v>73</v>
      </c>
      <c r="D30" s="53"/>
      <c r="E30" s="54" t="s">
        <v>15</v>
      </c>
      <c r="F30" s="55">
        <v>1925</v>
      </c>
      <c r="G30" s="56">
        <v>2</v>
      </c>
      <c r="H30" s="57">
        <f t="shared" si="0"/>
        <v>3850</v>
      </c>
      <c r="I30" s="50"/>
      <c r="J30" s="58">
        <f>B30</f>
        <v>19</v>
      </c>
      <c r="K30" s="59" t="str">
        <f>C30</f>
        <v>Костюм для защиты от растворов кислот и щелочей р.48-50/158-164</v>
      </c>
      <c r="L30" s="53"/>
      <c r="M30" s="60"/>
      <c r="N30" s="61"/>
      <c r="O30" s="54" t="str">
        <f t="shared" si="5"/>
        <v>шт</v>
      </c>
      <c r="P30" s="62">
        <f>F30</f>
        <v>1925</v>
      </c>
      <c r="Q30" s="55"/>
      <c r="R30" s="63">
        <f>G30</f>
        <v>2</v>
      </c>
      <c r="S30" s="64">
        <f>Q30*R30</f>
        <v>0</v>
      </c>
      <c r="T30" s="50"/>
      <c r="U30" s="50"/>
      <c r="V30" s="50"/>
      <c r="W30" s="50"/>
      <c r="X30" s="50"/>
      <c r="Y30" s="50"/>
      <c r="Z30" s="50"/>
      <c r="AA30" s="50"/>
      <c r="AB30" s="50"/>
      <c r="AC30" s="50"/>
    </row>
    <row r="31" spans="1:29" s="48" customFormat="1" ht="33" customHeight="1" x14ac:dyDescent="0.25">
      <c r="A31" s="51"/>
      <c r="B31" s="52">
        <v>20</v>
      </c>
      <c r="C31" s="53" t="s">
        <v>35</v>
      </c>
      <c r="D31" s="53"/>
      <c r="E31" s="54" t="s">
        <v>15</v>
      </c>
      <c r="F31" s="55">
        <v>1925</v>
      </c>
      <c r="G31" s="56">
        <v>6</v>
      </c>
      <c r="H31" s="57">
        <f t="shared" si="0"/>
        <v>11550</v>
      </c>
      <c r="I31" s="50"/>
      <c r="J31" s="58">
        <f t="shared" ref="J31:J32" si="21">B31</f>
        <v>20</v>
      </c>
      <c r="K31" s="59" t="str">
        <f t="shared" ref="K31:K32" si="22">C31</f>
        <v>Костюм для защиты от растворов кислот и щелочей р.48-50/170-176</v>
      </c>
      <c r="L31" s="53"/>
      <c r="M31" s="60"/>
      <c r="N31" s="61"/>
      <c r="O31" s="54" t="str">
        <f t="shared" si="5"/>
        <v>шт</v>
      </c>
      <c r="P31" s="62">
        <f t="shared" ref="P31" si="23">F31</f>
        <v>1925</v>
      </c>
      <c r="Q31" s="55"/>
      <c r="R31" s="63">
        <f t="shared" ref="R31" si="24">G31</f>
        <v>6</v>
      </c>
      <c r="S31" s="64">
        <f t="shared" ref="S31" si="25">Q31*R31</f>
        <v>0</v>
      </c>
      <c r="T31" s="50"/>
      <c r="U31" s="50"/>
      <c r="V31" s="50"/>
      <c r="W31" s="50"/>
      <c r="X31" s="50"/>
      <c r="Y31" s="50"/>
      <c r="Z31" s="50"/>
      <c r="AA31" s="50"/>
      <c r="AB31" s="50"/>
      <c r="AC31" s="50"/>
    </row>
    <row r="32" spans="1:29" s="48" customFormat="1" ht="33" customHeight="1" x14ac:dyDescent="0.25">
      <c r="A32" s="51"/>
      <c r="B32" s="52">
        <v>21</v>
      </c>
      <c r="C32" s="53" t="s">
        <v>34</v>
      </c>
      <c r="D32" s="53"/>
      <c r="E32" s="54" t="s">
        <v>15</v>
      </c>
      <c r="F32" s="55">
        <v>1925</v>
      </c>
      <c r="G32" s="56">
        <v>1</v>
      </c>
      <c r="H32" s="57">
        <f t="shared" si="0"/>
        <v>1925</v>
      </c>
      <c r="I32" s="50"/>
      <c r="J32" s="58">
        <f t="shared" si="21"/>
        <v>21</v>
      </c>
      <c r="K32" s="59" t="str">
        <f t="shared" si="22"/>
        <v>Костюм для защиты от растворов кислот и щелочей р. 52-54/182-188</v>
      </c>
      <c r="L32" s="53"/>
      <c r="M32" s="60"/>
      <c r="N32" s="61"/>
      <c r="O32" s="54" t="str">
        <f t="shared" si="5"/>
        <v>шт</v>
      </c>
      <c r="P32" s="62">
        <f>F32</f>
        <v>1925</v>
      </c>
      <c r="Q32" s="55"/>
      <c r="R32" s="63">
        <f>G32</f>
        <v>1</v>
      </c>
      <c r="S32" s="64">
        <f>Q32*R32</f>
        <v>0</v>
      </c>
      <c r="T32" s="50"/>
      <c r="U32" s="50"/>
      <c r="V32" s="50"/>
      <c r="W32" s="50"/>
      <c r="X32" s="50"/>
      <c r="Y32" s="50"/>
      <c r="Z32" s="50"/>
      <c r="AA32" s="50"/>
      <c r="AB32" s="50"/>
      <c r="AC32" s="50"/>
    </row>
    <row r="33" spans="1:29" s="48" customFormat="1" ht="33" customHeight="1" x14ac:dyDescent="0.25">
      <c r="A33" s="51"/>
      <c r="B33" s="52">
        <v>22</v>
      </c>
      <c r="C33" s="53" t="s">
        <v>119</v>
      </c>
      <c r="D33" s="53"/>
      <c r="E33" s="54" t="s">
        <v>15</v>
      </c>
      <c r="F33" s="55">
        <v>1925</v>
      </c>
      <c r="G33" s="56">
        <v>1</v>
      </c>
      <c r="H33" s="57">
        <f t="shared" si="0"/>
        <v>1925</v>
      </c>
      <c r="I33" s="50"/>
      <c r="J33" s="58">
        <f>B33</f>
        <v>22</v>
      </c>
      <c r="K33" s="59" t="str">
        <f>C33</f>
        <v>Костюм для защиты от растворов кислот и щелочей р.56-58/170-176</v>
      </c>
      <c r="L33" s="53"/>
      <c r="M33" s="60"/>
      <c r="N33" s="61"/>
      <c r="O33" s="54" t="str">
        <f t="shared" si="5"/>
        <v>шт</v>
      </c>
      <c r="P33" s="62">
        <f>F33</f>
        <v>1925</v>
      </c>
      <c r="Q33" s="55"/>
      <c r="R33" s="63">
        <f>G33</f>
        <v>1</v>
      </c>
      <c r="S33" s="64">
        <f>Q33*R33</f>
        <v>0</v>
      </c>
      <c r="T33" s="50"/>
      <c r="U33" s="50"/>
      <c r="V33" s="50"/>
      <c r="W33" s="50"/>
      <c r="X33" s="50"/>
      <c r="Y33" s="50"/>
      <c r="Z33" s="50"/>
      <c r="AA33" s="50"/>
      <c r="AB33" s="50"/>
      <c r="AC33" s="50"/>
    </row>
    <row r="34" spans="1:29" s="48" customFormat="1" ht="31.5" customHeight="1" x14ac:dyDescent="0.25">
      <c r="A34" s="51"/>
      <c r="B34" s="52">
        <v>23</v>
      </c>
      <c r="C34" s="53" t="s">
        <v>120</v>
      </c>
      <c r="D34" s="53"/>
      <c r="E34" s="54" t="s">
        <v>15</v>
      </c>
      <c r="F34" s="55">
        <v>3283.3333333333335</v>
      </c>
      <c r="G34" s="56">
        <v>1</v>
      </c>
      <c r="H34" s="57">
        <f t="shared" si="0"/>
        <v>3283.3333333333335</v>
      </c>
      <c r="I34" s="50"/>
      <c r="J34" s="58">
        <f t="shared" ref="J34:J37" si="26">B34</f>
        <v>23</v>
      </c>
      <c r="K34" s="59" t="str">
        <f t="shared" ref="K34:K37" si="27">C34</f>
        <v>Костюм для защиты от растворов кислот и щелочей суконный р. 96-100/170-176</v>
      </c>
      <c r="L34" s="53"/>
      <c r="M34" s="60"/>
      <c r="N34" s="61"/>
      <c r="O34" s="54" t="str">
        <f t="shared" si="5"/>
        <v>шт</v>
      </c>
      <c r="P34" s="62">
        <f t="shared" ref="P34:P36" si="28">F34</f>
        <v>3283.3333333333335</v>
      </c>
      <c r="Q34" s="55"/>
      <c r="R34" s="63">
        <f t="shared" ref="R34:R36" si="29">G34</f>
        <v>1</v>
      </c>
      <c r="S34" s="64">
        <f t="shared" ref="S34:S36" si="30">Q34*R34</f>
        <v>0</v>
      </c>
      <c r="T34" s="50"/>
      <c r="U34" s="50"/>
      <c r="V34" s="50"/>
      <c r="W34" s="50"/>
      <c r="X34" s="50"/>
      <c r="Y34" s="50"/>
      <c r="Z34" s="50"/>
      <c r="AA34" s="50"/>
      <c r="AB34" s="50"/>
      <c r="AC34" s="50"/>
    </row>
    <row r="35" spans="1:29" s="48" customFormat="1" ht="27" customHeight="1" x14ac:dyDescent="0.25">
      <c r="A35" s="51"/>
      <c r="B35" s="52">
        <v>24</v>
      </c>
      <c r="C35" s="53" t="s">
        <v>121</v>
      </c>
      <c r="D35" s="53"/>
      <c r="E35" s="54" t="s">
        <v>17</v>
      </c>
      <c r="F35" s="55">
        <v>1500</v>
      </c>
      <c r="G35" s="56">
        <v>1</v>
      </c>
      <c r="H35" s="57">
        <f t="shared" si="0"/>
        <v>1500</v>
      </c>
      <c r="I35" s="50"/>
      <c r="J35" s="58">
        <f t="shared" si="26"/>
        <v>24</v>
      </c>
      <c r="K35" s="59" t="str">
        <f t="shared" si="27"/>
        <v>Костюм женский  (блуза, брюки) р. 40-42/158-164</v>
      </c>
      <c r="L35" s="53"/>
      <c r="M35" s="60"/>
      <c r="N35" s="61"/>
      <c r="O35" s="54" t="str">
        <f t="shared" si="5"/>
        <v>компл</v>
      </c>
      <c r="P35" s="62">
        <f t="shared" si="28"/>
        <v>1500</v>
      </c>
      <c r="Q35" s="55"/>
      <c r="R35" s="63">
        <f t="shared" si="29"/>
        <v>1</v>
      </c>
      <c r="S35" s="64">
        <f t="shared" si="30"/>
        <v>0</v>
      </c>
      <c r="T35" s="50"/>
      <c r="U35" s="50"/>
      <c r="V35" s="50"/>
      <c r="W35" s="50"/>
      <c r="X35" s="50"/>
      <c r="Y35" s="50"/>
      <c r="Z35" s="50"/>
      <c r="AA35" s="50"/>
      <c r="AB35" s="50"/>
      <c r="AC35" s="50"/>
    </row>
    <row r="36" spans="1:29" s="48" customFormat="1" ht="27.75" customHeight="1" x14ac:dyDescent="0.25">
      <c r="A36" s="51"/>
      <c r="B36" s="52">
        <v>25</v>
      </c>
      <c r="C36" s="53" t="s">
        <v>122</v>
      </c>
      <c r="D36" s="53" t="s">
        <v>134</v>
      </c>
      <c r="E36" s="54" t="s">
        <v>17</v>
      </c>
      <c r="F36" s="55">
        <v>1500</v>
      </c>
      <c r="G36" s="56">
        <v>2</v>
      </c>
      <c r="H36" s="57">
        <f t="shared" si="0"/>
        <v>3000</v>
      </c>
      <c r="I36" s="50"/>
      <c r="J36" s="58">
        <f t="shared" si="26"/>
        <v>25</v>
      </c>
      <c r="K36" s="59" t="str">
        <f t="shared" si="27"/>
        <v xml:space="preserve">Костюм женский (блуза, брюки) р. 44-46/158-164 </v>
      </c>
      <c r="L36" s="53" t="str">
        <f t="shared" ref="L36:L75" si="31">D36</f>
        <v xml:space="preserve"> пл-сть ткани 130г/м2</v>
      </c>
      <c r="M36" s="60"/>
      <c r="N36" s="61"/>
      <c r="O36" s="54" t="str">
        <f t="shared" si="5"/>
        <v>компл</v>
      </c>
      <c r="P36" s="62">
        <f t="shared" si="28"/>
        <v>1500</v>
      </c>
      <c r="Q36" s="55"/>
      <c r="R36" s="63">
        <f t="shared" si="29"/>
        <v>2</v>
      </c>
      <c r="S36" s="64">
        <f t="shared" si="30"/>
        <v>0</v>
      </c>
      <c r="T36" s="50"/>
      <c r="U36" s="50"/>
      <c r="V36" s="50"/>
      <c r="W36" s="50"/>
      <c r="X36" s="50"/>
      <c r="Y36" s="50"/>
      <c r="Z36" s="50"/>
      <c r="AA36" s="50"/>
      <c r="AB36" s="50"/>
      <c r="AC36" s="50"/>
    </row>
    <row r="37" spans="1:29" s="48" customFormat="1" ht="27.75" customHeight="1" x14ac:dyDescent="0.25">
      <c r="A37" s="51"/>
      <c r="B37" s="52">
        <v>26</v>
      </c>
      <c r="C37" s="53" t="s">
        <v>123</v>
      </c>
      <c r="D37" s="53" t="s">
        <v>134</v>
      </c>
      <c r="E37" s="54" t="s">
        <v>17</v>
      </c>
      <c r="F37" s="55">
        <v>1500</v>
      </c>
      <c r="G37" s="56">
        <v>3</v>
      </c>
      <c r="H37" s="57">
        <f t="shared" si="0"/>
        <v>4500</v>
      </c>
      <c r="I37" s="50"/>
      <c r="J37" s="58">
        <f t="shared" si="26"/>
        <v>26</v>
      </c>
      <c r="K37" s="59" t="str">
        <f t="shared" si="27"/>
        <v xml:space="preserve">Костюм женский (блуза, брюки) р. 44-46/170-176 </v>
      </c>
      <c r="L37" s="53" t="str">
        <f t="shared" si="31"/>
        <v xml:space="preserve"> пл-сть ткани 130г/м2</v>
      </c>
      <c r="M37" s="60"/>
      <c r="N37" s="61"/>
      <c r="O37" s="54" t="str">
        <f t="shared" si="5"/>
        <v>компл</v>
      </c>
      <c r="P37" s="62">
        <f>F37</f>
        <v>1500</v>
      </c>
      <c r="Q37" s="55"/>
      <c r="R37" s="63">
        <f>G37</f>
        <v>3</v>
      </c>
      <c r="S37" s="64">
        <f>Q37*R37</f>
        <v>0</v>
      </c>
      <c r="T37" s="50"/>
      <c r="U37" s="50"/>
      <c r="V37" s="50"/>
      <c r="W37" s="50"/>
      <c r="X37" s="50"/>
      <c r="Y37" s="50"/>
      <c r="Z37" s="50"/>
      <c r="AA37" s="50"/>
      <c r="AB37" s="50"/>
      <c r="AC37" s="50"/>
    </row>
    <row r="38" spans="1:29" s="48" customFormat="1" ht="27.75" customHeight="1" x14ac:dyDescent="0.25">
      <c r="A38" s="51"/>
      <c r="B38" s="52">
        <v>27</v>
      </c>
      <c r="C38" s="53" t="s">
        <v>122</v>
      </c>
      <c r="D38" s="53"/>
      <c r="E38" s="54" t="s">
        <v>17</v>
      </c>
      <c r="F38" s="55">
        <v>1500</v>
      </c>
      <c r="G38" s="56">
        <v>10</v>
      </c>
      <c r="H38" s="57">
        <f t="shared" si="0"/>
        <v>15000</v>
      </c>
      <c r="I38" s="50"/>
      <c r="J38" s="58">
        <f t="shared" si="1"/>
        <v>27</v>
      </c>
      <c r="K38" s="59" t="str">
        <f t="shared" si="2"/>
        <v xml:space="preserve">Костюм женский (блуза, брюки) р. 44-46/158-164 </v>
      </c>
      <c r="L38" s="53"/>
      <c r="M38" s="60"/>
      <c r="N38" s="61"/>
      <c r="O38" s="54" t="str">
        <f t="shared" si="5"/>
        <v>компл</v>
      </c>
      <c r="P38" s="62">
        <f t="shared" ref="P38:P41" si="32">F38</f>
        <v>1500</v>
      </c>
      <c r="Q38" s="55"/>
      <c r="R38" s="63">
        <f t="shared" ref="R38:R41" si="33">G38</f>
        <v>10</v>
      </c>
      <c r="S38" s="64">
        <f t="shared" ref="S38:S41" si="34">Q38*R38</f>
        <v>0</v>
      </c>
      <c r="T38" s="50"/>
      <c r="U38" s="50"/>
      <c r="V38" s="50"/>
      <c r="W38" s="50"/>
      <c r="X38" s="50"/>
      <c r="Y38" s="50"/>
      <c r="Z38" s="50"/>
      <c r="AA38" s="50"/>
      <c r="AB38" s="50"/>
      <c r="AC38" s="50"/>
    </row>
    <row r="39" spans="1:29" s="48" customFormat="1" ht="27.75" customHeight="1" x14ac:dyDescent="0.25">
      <c r="A39" s="51"/>
      <c r="B39" s="52">
        <v>28</v>
      </c>
      <c r="C39" s="53" t="s">
        <v>40</v>
      </c>
      <c r="D39" s="53" t="s">
        <v>134</v>
      </c>
      <c r="E39" s="54" t="s">
        <v>17</v>
      </c>
      <c r="F39" s="55">
        <v>1500</v>
      </c>
      <c r="G39" s="56">
        <v>10</v>
      </c>
      <c r="H39" s="57">
        <f t="shared" si="0"/>
        <v>15000</v>
      </c>
      <c r="I39" s="50"/>
      <c r="J39" s="58">
        <f t="shared" si="1"/>
        <v>28</v>
      </c>
      <c r="K39" s="59" t="str">
        <f t="shared" si="2"/>
        <v>Костюм женский (блуза, брюки) р. 48-50/158-164</v>
      </c>
      <c r="L39" s="53" t="str">
        <f t="shared" si="31"/>
        <v xml:space="preserve"> пл-сть ткани 130г/м2</v>
      </c>
      <c r="M39" s="60"/>
      <c r="N39" s="61"/>
      <c r="O39" s="54" t="str">
        <f t="shared" si="5"/>
        <v>компл</v>
      </c>
      <c r="P39" s="62">
        <f t="shared" si="32"/>
        <v>1500</v>
      </c>
      <c r="Q39" s="55"/>
      <c r="R39" s="63">
        <f t="shared" si="33"/>
        <v>10</v>
      </c>
      <c r="S39" s="64">
        <f t="shared" si="34"/>
        <v>0</v>
      </c>
      <c r="T39" s="50"/>
      <c r="U39" s="50"/>
      <c r="V39" s="50"/>
      <c r="W39" s="50"/>
      <c r="X39" s="50"/>
      <c r="Y39" s="50"/>
      <c r="Z39" s="50"/>
      <c r="AA39" s="50"/>
      <c r="AB39" s="50"/>
      <c r="AC39" s="50"/>
    </row>
    <row r="40" spans="1:29" s="48" customFormat="1" ht="27.75" customHeight="1" x14ac:dyDescent="0.25">
      <c r="A40" s="51"/>
      <c r="B40" s="52">
        <v>29</v>
      </c>
      <c r="C40" s="53" t="s">
        <v>124</v>
      </c>
      <c r="D40" s="53" t="s">
        <v>134</v>
      </c>
      <c r="E40" s="54" t="s">
        <v>17</v>
      </c>
      <c r="F40" s="55">
        <v>1500</v>
      </c>
      <c r="G40" s="56">
        <v>1</v>
      </c>
      <c r="H40" s="57">
        <f t="shared" si="0"/>
        <v>1500</v>
      </c>
      <c r="I40" s="50"/>
      <c r="J40" s="58">
        <f t="shared" si="1"/>
        <v>29</v>
      </c>
      <c r="K40" s="59" t="str">
        <f t="shared" si="2"/>
        <v xml:space="preserve">Костюм женский (блуза, брюки) р. 48-50/170-176 </v>
      </c>
      <c r="L40" s="53" t="str">
        <f t="shared" si="31"/>
        <v xml:space="preserve"> пл-сть ткани 130г/м2</v>
      </c>
      <c r="M40" s="60"/>
      <c r="N40" s="61"/>
      <c r="O40" s="54" t="str">
        <f t="shared" si="5"/>
        <v>компл</v>
      </c>
      <c r="P40" s="62">
        <f t="shared" si="32"/>
        <v>1500</v>
      </c>
      <c r="Q40" s="55"/>
      <c r="R40" s="63">
        <f t="shared" si="33"/>
        <v>1</v>
      </c>
      <c r="S40" s="64">
        <f t="shared" si="34"/>
        <v>0</v>
      </c>
      <c r="T40" s="50"/>
      <c r="U40" s="50"/>
      <c r="V40" s="50"/>
      <c r="W40" s="50"/>
      <c r="X40" s="50"/>
      <c r="Y40" s="50"/>
      <c r="Z40" s="50"/>
      <c r="AA40" s="50"/>
      <c r="AB40" s="50"/>
      <c r="AC40" s="50"/>
    </row>
    <row r="41" spans="1:29" s="48" customFormat="1" ht="27.75" customHeight="1" x14ac:dyDescent="0.25">
      <c r="A41" s="51"/>
      <c r="B41" s="52">
        <v>30</v>
      </c>
      <c r="C41" s="53" t="s">
        <v>40</v>
      </c>
      <c r="D41" s="53"/>
      <c r="E41" s="54" t="s">
        <v>17</v>
      </c>
      <c r="F41" s="55">
        <v>1500</v>
      </c>
      <c r="G41" s="56">
        <v>8</v>
      </c>
      <c r="H41" s="57">
        <f t="shared" si="0"/>
        <v>12000</v>
      </c>
      <c r="I41" s="50"/>
      <c r="J41" s="58">
        <f t="shared" si="1"/>
        <v>30</v>
      </c>
      <c r="K41" s="59" t="str">
        <f t="shared" si="2"/>
        <v>Костюм женский (блуза, брюки) р. 48-50/158-164</v>
      </c>
      <c r="L41" s="53"/>
      <c r="M41" s="60"/>
      <c r="N41" s="61"/>
      <c r="O41" s="54" t="str">
        <f t="shared" si="5"/>
        <v>компл</v>
      </c>
      <c r="P41" s="62">
        <f t="shared" si="32"/>
        <v>1500</v>
      </c>
      <c r="Q41" s="55"/>
      <c r="R41" s="63">
        <f t="shared" si="33"/>
        <v>8</v>
      </c>
      <c r="S41" s="64">
        <f t="shared" si="34"/>
        <v>0</v>
      </c>
      <c r="T41" s="50"/>
      <c r="U41" s="50"/>
      <c r="V41" s="50"/>
      <c r="W41" s="50"/>
      <c r="X41" s="50"/>
      <c r="Y41" s="50"/>
      <c r="Z41" s="50"/>
      <c r="AA41" s="50"/>
      <c r="AB41" s="50"/>
      <c r="AC41" s="50"/>
    </row>
    <row r="42" spans="1:29" s="48" customFormat="1" ht="27.75" customHeight="1" x14ac:dyDescent="0.25">
      <c r="A42" s="51"/>
      <c r="B42" s="52">
        <v>31</v>
      </c>
      <c r="C42" s="53" t="s">
        <v>125</v>
      </c>
      <c r="D42" s="53" t="s">
        <v>134</v>
      </c>
      <c r="E42" s="54" t="s">
        <v>17</v>
      </c>
      <c r="F42" s="55">
        <v>1500</v>
      </c>
      <c r="G42" s="56">
        <v>2</v>
      </c>
      <c r="H42" s="57">
        <f t="shared" si="0"/>
        <v>3000</v>
      </c>
      <c r="I42" s="50"/>
      <c r="J42" s="58">
        <f t="shared" ref="J42:K46" si="35">B42</f>
        <v>31</v>
      </c>
      <c r="K42" s="59" t="str">
        <f t="shared" si="35"/>
        <v xml:space="preserve">Костюм женский (блуза, брюки) р. 52-54/158-164 </v>
      </c>
      <c r="L42" s="53" t="str">
        <f t="shared" si="31"/>
        <v xml:space="preserve"> пл-сть ткани 130г/м2</v>
      </c>
      <c r="M42" s="60"/>
      <c r="N42" s="61"/>
      <c r="O42" s="54" t="str">
        <f t="shared" si="5"/>
        <v>компл</v>
      </c>
      <c r="P42" s="62">
        <f>F42</f>
        <v>1500</v>
      </c>
      <c r="Q42" s="55"/>
      <c r="R42" s="63">
        <f>G42</f>
        <v>2</v>
      </c>
      <c r="S42" s="64">
        <f>Q42*R42</f>
        <v>0</v>
      </c>
      <c r="T42" s="50"/>
      <c r="U42" s="50"/>
      <c r="V42" s="50"/>
      <c r="W42" s="50"/>
      <c r="X42" s="50"/>
      <c r="Y42" s="50"/>
      <c r="Z42" s="50"/>
      <c r="AA42" s="50"/>
      <c r="AB42" s="50"/>
      <c r="AC42" s="50"/>
    </row>
    <row r="43" spans="1:29" s="48" customFormat="1" ht="27.75" customHeight="1" x14ac:dyDescent="0.25">
      <c r="A43" s="51"/>
      <c r="B43" s="52">
        <v>32</v>
      </c>
      <c r="C43" s="53" t="s">
        <v>126</v>
      </c>
      <c r="D43" s="53" t="s">
        <v>95</v>
      </c>
      <c r="E43" s="54" t="s">
        <v>17</v>
      </c>
      <c r="F43" s="55">
        <v>1500</v>
      </c>
      <c r="G43" s="56">
        <v>1</v>
      </c>
      <c r="H43" s="57">
        <f t="shared" si="0"/>
        <v>1500</v>
      </c>
      <c r="I43" s="50"/>
      <c r="J43" s="58">
        <f t="shared" si="35"/>
        <v>32</v>
      </c>
      <c r="K43" s="59" t="str">
        <f t="shared" si="35"/>
        <v xml:space="preserve">Костюм женский (блуза, брюки) р. 52-54/170-176 </v>
      </c>
      <c r="L43" s="53" t="str">
        <f t="shared" si="31"/>
        <v>пл-сть ткани 130г/м2</v>
      </c>
      <c r="M43" s="60"/>
      <c r="N43" s="61"/>
      <c r="O43" s="54" t="str">
        <f t="shared" si="5"/>
        <v>компл</v>
      </c>
      <c r="P43" s="62">
        <f>F43</f>
        <v>1500</v>
      </c>
      <c r="Q43" s="55"/>
      <c r="R43" s="63">
        <f>G43</f>
        <v>1</v>
      </c>
      <c r="S43" s="64">
        <f>Q43*R43</f>
        <v>0</v>
      </c>
      <c r="T43" s="50"/>
      <c r="U43" s="50"/>
      <c r="V43" s="50"/>
      <c r="W43" s="50"/>
      <c r="X43" s="50"/>
      <c r="Y43" s="50"/>
      <c r="Z43" s="50"/>
      <c r="AA43" s="50"/>
      <c r="AB43" s="50"/>
      <c r="AC43" s="50"/>
    </row>
    <row r="44" spans="1:29" s="48" customFormat="1" ht="27.75" customHeight="1" x14ac:dyDescent="0.25">
      <c r="A44" s="51"/>
      <c r="B44" s="52">
        <v>33</v>
      </c>
      <c r="C44" s="53" t="s">
        <v>125</v>
      </c>
      <c r="D44" s="53"/>
      <c r="E44" s="54" t="s">
        <v>17</v>
      </c>
      <c r="F44" s="55">
        <v>1500</v>
      </c>
      <c r="G44" s="56">
        <v>4</v>
      </c>
      <c r="H44" s="57">
        <f t="shared" si="0"/>
        <v>6000</v>
      </c>
      <c r="I44" s="50"/>
      <c r="J44" s="58">
        <f t="shared" si="35"/>
        <v>33</v>
      </c>
      <c r="K44" s="59" t="str">
        <f t="shared" si="35"/>
        <v xml:space="preserve">Костюм женский (блуза, брюки) р. 52-54/158-164 </v>
      </c>
      <c r="L44" s="53"/>
      <c r="M44" s="60"/>
      <c r="N44" s="61"/>
      <c r="O44" s="54" t="str">
        <f t="shared" si="5"/>
        <v>компл</v>
      </c>
      <c r="P44" s="62">
        <f>F44</f>
        <v>1500</v>
      </c>
      <c r="Q44" s="55"/>
      <c r="R44" s="63">
        <f>G44</f>
        <v>4</v>
      </c>
      <c r="S44" s="64">
        <f>Q44*R44</f>
        <v>0</v>
      </c>
      <c r="T44" s="50"/>
      <c r="U44" s="50"/>
      <c r="V44" s="50"/>
      <c r="W44" s="50"/>
      <c r="X44" s="50"/>
      <c r="Y44" s="50"/>
      <c r="Z44" s="50"/>
      <c r="AA44" s="50"/>
      <c r="AB44" s="50"/>
      <c r="AC44" s="50"/>
    </row>
    <row r="45" spans="1:29" s="48" customFormat="1" ht="30.75" customHeight="1" x14ac:dyDescent="0.25">
      <c r="A45" s="51"/>
      <c r="B45" s="52">
        <v>34</v>
      </c>
      <c r="C45" s="53" t="s">
        <v>126</v>
      </c>
      <c r="D45" s="53"/>
      <c r="E45" s="54" t="s">
        <v>17</v>
      </c>
      <c r="F45" s="55">
        <v>1500</v>
      </c>
      <c r="G45" s="56">
        <v>1</v>
      </c>
      <c r="H45" s="57">
        <f t="shared" si="0"/>
        <v>1500</v>
      </c>
      <c r="I45" s="50"/>
      <c r="J45" s="58">
        <f t="shared" si="35"/>
        <v>34</v>
      </c>
      <c r="K45" s="59" t="str">
        <f t="shared" si="35"/>
        <v xml:space="preserve">Костюм женский (блуза, брюки) р. 52-54/170-176 </v>
      </c>
      <c r="L45" s="53"/>
      <c r="M45" s="60"/>
      <c r="N45" s="61"/>
      <c r="O45" s="54" t="str">
        <f t="shared" si="5"/>
        <v>компл</v>
      </c>
      <c r="P45" s="62">
        <f>F45</f>
        <v>1500</v>
      </c>
      <c r="Q45" s="55"/>
      <c r="R45" s="63">
        <f>G45</f>
        <v>1</v>
      </c>
      <c r="S45" s="64">
        <f>Q45*R45</f>
        <v>0</v>
      </c>
      <c r="T45" s="50"/>
      <c r="U45" s="50"/>
      <c r="V45" s="50"/>
      <c r="W45" s="50"/>
      <c r="X45" s="50"/>
      <c r="Y45" s="50"/>
      <c r="Z45" s="50"/>
      <c r="AA45" s="50"/>
      <c r="AB45" s="50"/>
      <c r="AC45" s="50"/>
    </row>
    <row r="46" spans="1:29" s="48" customFormat="1" ht="30.75" customHeight="1" x14ac:dyDescent="0.25">
      <c r="A46" s="51"/>
      <c r="B46" s="52">
        <v>35</v>
      </c>
      <c r="C46" s="53" t="s">
        <v>88</v>
      </c>
      <c r="D46" s="53"/>
      <c r="E46" s="54" t="s">
        <v>17</v>
      </c>
      <c r="F46" s="55">
        <v>1500</v>
      </c>
      <c r="G46" s="56">
        <v>2</v>
      </c>
      <c r="H46" s="57">
        <f t="shared" si="0"/>
        <v>3000</v>
      </c>
      <c r="I46" s="50"/>
      <c r="J46" s="58">
        <f t="shared" si="35"/>
        <v>35</v>
      </c>
      <c r="K46" s="59" t="str">
        <f t="shared" si="35"/>
        <v>Костюм женский  (блуза, брюки) р. 56-58/158-164</v>
      </c>
      <c r="L46" s="53"/>
      <c r="M46" s="60"/>
      <c r="N46" s="61"/>
      <c r="O46" s="54" t="str">
        <f t="shared" si="5"/>
        <v>компл</v>
      </c>
      <c r="P46" s="62">
        <f>F46</f>
        <v>1500</v>
      </c>
      <c r="Q46" s="55"/>
      <c r="R46" s="63">
        <f>G46</f>
        <v>2</v>
      </c>
      <c r="S46" s="64">
        <f>Q46*R46</f>
        <v>0</v>
      </c>
      <c r="T46" s="50"/>
      <c r="U46" s="50"/>
      <c r="V46" s="50"/>
      <c r="W46" s="50"/>
      <c r="X46" s="50"/>
      <c r="Y46" s="50"/>
      <c r="Z46" s="50"/>
      <c r="AA46" s="50"/>
      <c r="AB46" s="50"/>
      <c r="AC46" s="50"/>
    </row>
    <row r="47" spans="1:29" s="48" customFormat="1" ht="30.75" customHeight="1" x14ac:dyDescent="0.25">
      <c r="A47" s="51"/>
      <c r="B47" s="52">
        <v>36</v>
      </c>
      <c r="C47" s="53" t="s">
        <v>37</v>
      </c>
      <c r="D47" s="53"/>
      <c r="E47" s="54" t="s">
        <v>17</v>
      </c>
      <c r="F47" s="55">
        <v>1500</v>
      </c>
      <c r="G47" s="56">
        <v>2</v>
      </c>
      <c r="H47" s="57">
        <f t="shared" si="0"/>
        <v>3000</v>
      </c>
      <c r="I47" s="50"/>
      <c r="J47" s="58">
        <f t="shared" ref="J47:J72" si="36">B47</f>
        <v>36</v>
      </c>
      <c r="K47" s="59" t="str">
        <f t="shared" ref="K47:K72" si="37">C47</f>
        <v>Костюм женский  (блуза, брюки) р. 56-58/170-176</v>
      </c>
      <c r="L47" s="53"/>
      <c r="M47" s="60"/>
      <c r="N47" s="61"/>
      <c r="O47" s="54" t="str">
        <f t="shared" si="5"/>
        <v>компл</v>
      </c>
      <c r="P47" s="62">
        <f t="shared" ref="P47" si="38">F47</f>
        <v>1500</v>
      </c>
      <c r="Q47" s="55"/>
      <c r="R47" s="63">
        <f t="shared" ref="R47" si="39">G47</f>
        <v>2</v>
      </c>
      <c r="S47" s="64">
        <f t="shared" ref="S47" si="40">Q47*R47</f>
        <v>0</v>
      </c>
      <c r="T47" s="50"/>
      <c r="U47" s="50"/>
      <c r="V47" s="50"/>
      <c r="W47" s="50"/>
      <c r="X47" s="50"/>
      <c r="Y47" s="50"/>
      <c r="Z47" s="50"/>
      <c r="AA47" s="50"/>
      <c r="AB47" s="50"/>
      <c r="AC47" s="50"/>
    </row>
    <row r="48" spans="1:29" s="48" customFormat="1" ht="34.5" customHeight="1" x14ac:dyDescent="0.25">
      <c r="A48" s="51"/>
      <c r="B48" s="52">
        <v>37</v>
      </c>
      <c r="C48" s="53" t="s">
        <v>89</v>
      </c>
      <c r="D48" s="53"/>
      <c r="E48" s="54" t="s">
        <v>17</v>
      </c>
      <c r="F48" s="55">
        <v>1500</v>
      </c>
      <c r="G48" s="56">
        <v>3</v>
      </c>
      <c r="H48" s="57">
        <f t="shared" si="0"/>
        <v>4500</v>
      </c>
      <c r="I48" s="50"/>
      <c r="J48" s="58">
        <f>B48</f>
        <v>37</v>
      </c>
      <c r="K48" s="59" t="str">
        <f>C48</f>
        <v>Костюм женский (блуза, брюки) р. 60-62/158-164</v>
      </c>
      <c r="L48" s="53"/>
      <c r="M48" s="60"/>
      <c r="N48" s="61"/>
      <c r="O48" s="54" t="str">
        <f t="shared" si="5"/>
        <v>компл</v>
      </c>
      <c r="P48" s="62">
        <f>F48</f>
        <v>1500</v>
      </c>
      <c r="Q48" s="55"/>
      <c r="R48" s="63">
        <f>G48</f>
        <v>3</v>
      </c>
      <c r="S48" s="64">
        <f>Q48*R48</f>
        <v>0</v>
      </c>
      <c r="T48" s="50"/>
      <c r="U48" s="50"/>
      <c r="V48" s="50"/>
      <c r="W48" s="50"/>
      <c r="X48" s="50"/>
      <c r="Y48" s="50"/>
      <c r="Z48" s="50"/>
      <c r="AA48" s="50"/>
      <c r="AB48" s="50"/>
      <c r="AC48" s="50"/>
    </row>
    <row r="49" spans="1:29" s="48" customFormat="1" ht="30.75" customHeight="1" x14ac:dyDescent="0.25">
      <c r="A49" s="51"/>
      <c r="B49" s="52">
        <v>38</v>
      </c>
      <c r="C49" s="53" t="s">
        <v>90</v>
      </c>
      <c r="D49" s="53"/>
      <c r="E49" s="54" t="s">
        <v>17</v>
      </c>
      <c r="F49" s="55">
        <v>1500</v>
      </c>
      <c r="G49" s="56">
        <v>1</v>
      </c>
      <c r="H49" s="57">
        <f t="shared" si="0"/>
        <v>1500</v>
      </c>
      <c r="I49" s="50"/>
      <c r="J49" s="58">
        <f t="shared" si="36"/>
        <v>38</v>
      </c>
      <c r="K49" s="59" t="str">
        <f t="shared" si="37"/>
        <v>Костюм женский (блуза, брюки) р. 60-62/170-176</v>
      </c>
      <c r="L49" s="53"/>
      <c r="M49" s="60"/>
      <c r="N49" s="61"/>
      <c r="O49" s="54" t="str">
        <f t="shared" si="5"/>
        <v>компл</v>
      </c>
      <c r="P49" s="62">
        <f t="shared" ref="P49:P52" si="41">F49</f>
        <v>1500</v>
      </c>
      <c r="Q49" s="55"/>
      <c r="R49" s="63">
        <f t="shared" ref="R49:R52" si="42">G49</f>
        <v>1</v>
      </c>
      <c r="S49" s="64">
        <f t="shared" ref="S49:S52" si="43">Q49*R49</f>
        <v>0</v>
      </c>
      <c r="T49" s="50"/>
      <c r="U49" s="50"/>
      <c r="V49" s="50"/>
      <c r="W49" s="50"/>
      <c r="X49" s="50"/>
      <c r="Y49" s="50"/>
      <c r="Z49" s="50"/>
      <c r="AA49" s="50"/>
      <c r="AB49" s="50"/>
      <c r="AC49" s="50"/>
    </row>
    <row r="50" spans="1:29" s="48" customFormat="1" ht="24.75" customHeight="1" x14ac:dyDescent="0.25">
      <c r="A50" s="51"/>
      <c r="B50" s="52">
        <v>39</v>
      </c>
      <c r="C50" s="53" t="s">
        <v>99</v>
      </c>
      <c r="D50" s="53"/>
      <c r="E50" s="54" t="s">
        <v>17</v>
      </c>
      <c r="F50" s="55">
        <v>1500</v>
      </c>
      <c r="G50" s="56">
        <v>1</v>
      </c>
      <c r="H50" s="57">
        <f t="shared" si="0"/>
        <v>1500</v>
      </c>
      <c r="I50" s="50"/>
      <c r="J50" s="58">
        <f t="shared" si="36"/>
        <v>39</v>
      </c>
      <c r="K50" s="59" t="str">
        <f t="shared" si="37"/>
        <v>Костюм женский (блуза, брюки) р. 60-62/182-188</v>
      </c>
      <c r="L50" s="53"/>
      <c r="M50" s="60"/>
      <c r="N50" s="61"/>
      <c r="O50" s="54" t="str">
        <f t="shared" si="5"/>
        <v>компл</v>
      </c>
      <c r="P50" s="62">
        <f t="shared" si="41"/>
        <v>1500</v>
      </c>
      <c r="Q50" s="55"/>
      <c r="R50" s="63">
        <f t="shared" si="42"/>
        <v>1</v>
      </c>
      <c r="S50" s="64">
        <f t="shared" si="43"/>
        <v>0</v>
      </c>
      <c r="T50" s="50"/>
      <c r="U50" s="50"/>
      <c r="V50" s="50"/>
      <c r="W50" s="50"/>
      <c r="X50" s="50"/>
      <c r="Y50" s="50"/>
      <c r="Z50" s="50"/>
      <c r="AA50" s="50"/>
      <c r="AB50" s="50"/>
      <c r="AC50" s="50"/>
    </row>
    <row r="51" spans="1:29" s="48" customFormat="1" ht="24.75" customHeight="1" x14ac:dyDescent="0.25">
      <c r="A51" s="51"/>
      <c r="B51" s="52">
        <v>40</v>
      </c>
      <c r="C51" s="53" t="s">
        <v>71</v>
      </c>
      <c r="D51" s="53"/>
      <c r="E51" s="54" t="s">
        <v>15</v>
      </c>
      <c r="F51" s="55">
        <v>2333</v>
      </c>
      <c r="G51" s="56">
        <v>14</v>
      </c>
      <c r="H51" s="57">
        <f t="shared" si="0"/>
        <v>32662</v>
      </c>
      <c r="I51" s="50"/>
      <c r="J51" s="58">
        <f t="shared" si="36"/>
        <v>40</v>
      </c>
      <c r="K51" s="59" t="str">
        <f t="shared" si="37"/>
        <v>Костюм женский для защиты от ОПЗ (для контролеров) р. 88-92/158-164</v>
      </c>
      <c r="L51" s="53"/>
      <c r="M51" s="60"/>
      <c r="N51" s="61"/>
      <c r="O51" s="54" t="str">
        <f t="shared" si="5"/>
        <v>шт</v>
      </c>
      <c r="P51" s="62">
        <f t="shared" si="41"/>
        <v>2333</v>
      </c>
      <c r="Q51" s="55"/>
      <c r="R51" s="63">
        <f t="shared" si="42"/>
        <v>14</v>
      </c>
      <c r="S51" s="64">
        <f t="shared" si="43"/>
        <v>0</v>
      </c>
      <c r="T51" s="50"/>
      <c r="U51" s="50"/>
      <c r="V51" s="50"/>
      <c r="W51" s="50"/>
      <c r="X51" s="50"/>
      <c r="Y51" s="50"/>
      <c r="Z51" s="50"/>
      <c r="AA51" s="50"/>
      <c r="AB51" s="50"/>
      <c r="AC51" s="50"/>
    </row>
    <row r="52" spans="1:29" s="48" customFormat="1" ht="24.75" customHeight="1" x14ac:dyDescent="0.25">
      <c r="A52" s="51"/>
      <c r="B52" s="52">
        <v>41</v>
      </c>
      <c r="C52" s="53" t="s">
        <v>100</v>
      </c>
      <c r="D52" s="53"/>
      <c r="E52" s="54" t="s">
        <v>15</v>
      </c>
      <c r="F52" s="55">
        <v>2333</v>
      </c>
      <c r="G52" s="56">
        <v>2</v>
      </c>
      <c r="H52" s="57">
        <f t="shared" si="0"/>
        <v>4666</v>
      </c>
      <c r="I52" s="50"/>
      <c r="J52" s="58">
        <f t="shared" si="36"/>
        <v>41</v>
      </c>
      <c r="K52" s="59" t="str">
        <f t="shared" si="37"/>
        <v>Костюм женский для защиты от ОПЗ (для контролеров) р. 88-92/170-176</v>
      </c>
      <c r="L52" s="53"/>
      <c r="M52" s="60"/>
      <c r="N52" s="61"/>
      <c r="O52" s="54" t="str">
        <f t="shared" si="5"/>
        <v>шт</v>
      </c>
      <c r="P52" s="62">
        <f t="shared" si="41"/>
        <v>2333</v>
      </c>
      <c r="Q52" s="55"/>
      <c r="R52" s="63">
        <f t="shared" si="42"/>
        <v>2</v>
      </c>
      <c r="S52" s="64">
        <f t="shared" si="43"/>
        <v>0</v>
      </c>
      <c r="T52" s="50"/>
      <c r="U52" s="50"/>
      <c r="V52" s="50"/>
      <c r="W52" s="50"/>
      <c r="X52" s="50"/>
      <c r="Y52" s="50"/>
      <c r="Z52" s="50"/>
      <c r="AA52" s="50"/>
      <c r="AB52" s="50"/>
      <c r="AC52" s="50"/>
    </row>
    <row r="53" spans="1:29" s="48" customFormat="1" ht="24.75" customHeight="1" x14ac:dyDescent="0.25">
      <c r="A53" s="51"/>
      <c r="B53" s="52">
        <v>42</v>
      </c>
      <c r="C53" s="53" t="s">
        <v>44</v>
      </c>
      <c r="D53" s="53"/>
      <c r="E53" s="54" t="s">
        <v>15</v>
      </c>
      <c r="F53" s="55">
        <v>2333</v>
      </c>
      <c r="G53" s="56">
        <v>6</v>
      </c>
      <c r="H53" s="57">
        <f t="shared" si="0"/>
        <v>13998</v>
      </c>
      <c r="I53" s="50"/>
      <c r="J53" s="58">
        <f t="shared" si="36"/>
        <v>42</v>
      </c>
      <c r="K53" s="59" t="str">
        <f t="shared" si="37"/>
        <v>Костюм женский для защиты от ОПЗ (для контролеров) р. 96-100/158-164</v>
      </c>
      <c r="L53" s="53"/>
      <c r="M53" s="60"/>
      <c r="N53" s="61"/>
      <c r="O53" s="54" t="str">
        <f t="shared" si="5"/>
        <v>шт</v>
      </c>
      <c r="P53" s="62">
        <f>F53</f>
        <v>2333</v>
      </c>
      <c r="Q53" s="55"/>
      <c r="R53" s="63">
        <f>G53</f>
        <v>6</v>
      </c>
      <c r="S53" s="64">
        <f>Q53*R53</f>
        <v>0</v>
      </c>
      <c r="T53" s="50"/>
      <c r="U53" s="50"/>
      <c r="V53" s="50"/>
      <c r="W53" s="50"/>
      <c r="X53" s="50"/>
      <c r="Y53" s="50"/>
      <c r="Z53" s="50"/>
      <c r="AA53" s="50"/>
      <c r="AB53" s="50"/>
      <c r="AC53" s="50"/>
    </row>
    <row r="54" spans="1:29" s="48" customFormat="1" ht="24.75" customHeight="1" x14ac:dyDescent="0.25">
      <c r="A54" s="51"/>
      <c r="B54" s="52">
        <v>43</v>
      </c>
      <c r="C54" s="53" t="s">
        <v>45</v>
      </c>
      <c r="D54" s="53"/>
      <c r="E54" s="54" t="s">
        <v>15</v>
      </c>
      <c r="F54" s="55">
        <v>2333</v>
      </c>
      <c r="G54" s="56">
        <v>6</v>
      </c>
      <c r="H54" s="57">
        <f t="shared" si="0"/>
        <v>13998</v>
      </c>
      <c r="I54" s="50"/>
      <c r="J54" s="58">
        <f t="shared" si="36"/>
        <v>43</v>
      </c>
      <c r="K54" s="59" t="str">
        <f t="shared" si="37"/>
        <v>Костюм женский для защиты от ОПЗ (для контролеров) р. 96-100/170-176</v>
      </c>
      <c r="L54" s="53"/>
      <c r="M54" s="60"/>
      <c r="N54" s="61"/>
      <c r="O54" s="54" t="str">
        <f t="shared" si="5"/>
        <v>шт</v>
      </c>
      <c r="P54" s="62">
        <f t="shared" ref="P54:P63" si="44">F54</f>
        <v>2333</v>
      </c>
      <c r="Q54" s="55"/>
      <c r="R54" s="63">
        <f t="shared" ref="R54:R63" si="45">G54</f>
        <v>6</v>
      </c>
      <c r="S54" s="64">
        <f t="shared" ref="S54:S63" si="46">Q54*R54</f>
        <v>0</v>
      </c>
      <c r="T54" s="50"/>
      <c r="U54" s="50"/>
      <c r="V54" s="50"/>
      <c r="W54" s="50"/>
      <c r="X54" s="50"/>
      <c r="Y54" s="50"/>
      <c r="Z54" s="50"/>
      <c r="AA54" s="50"/>
      <c r="AB54" s="50"/>
      <c r="AC54" s="50"/>
    </row>
    <row r="55" spans="1:29" s="48" customFormat="1" ht="24.75" customHeight="1" x14ac:dyDescent="0.25">
      <c r="A55" s="51"/>
      <c r="B55" s="52">
        <v>44</v>
      </c>
      <c r="C55" s="53" t="s">
        <v>69</v>
      </c>
      <c r="D55" s="53"/>
      <c r="E55" s="54" t="s">
        <v>15</v>
      </c>
      <c r="F55" s="55">
        <v>2333</v>
      </c>
      <c r="G55" s="56">
        <v>4</v>
      </c>
      <c r="H55" s="57">
        <f t="shared" si="0"/>
        <v>9332</v>
      </c>
      <c r="I55" s="50"/>
      <c r="J55" s="58">
        <f t="shared" si="36"/>
        <v>44</v>
      </c>
      <c r="K55" s="59" t="str">
        <f t="shared" si="37"/>
        <v>Костюм женский для защиты от ОПЗ (для контролеров) р. 104-108/158-164</v>
      </c>
      <c r="L55" s="53"/>
      <c r="M55" s="60"/>
      <c r="N55" s="61"/>
      <c r="O55" s="54" t="str">
        <f t="shared" si="5"/>
        <v>шт</v>
      </c>
      <c r="P55" s="62">
        <f t="shared" si="44"/>
        <v>2333</v>
      </c>
      <c r="Q55" s="55"/>
      <c r="R55" s="63">
        <f t="shared" si="45"/>
        <v>4</v>
      </c>
      <c r="S55" s="64">
        <f t="shared" si="46"/>
        <v>0</v>
      </c>
      <c r="T55" s="50"/>
      <c r="U55" s="50"/>
      <c r="V55" s="50"/>
      <c r="W55" s="50"/>
      <c r="X55" s="50"/>
      <c r="Y55" s="50"/>
      <c r="Z55" s="50"/>
      <c r="AA55" s="50"/>
      <c r="AB55" s="50"/>
      <c r="AC55" s="50"/>
    </row>
    <row r="56" spans="1:29" s="48" customFormat="1" ht="24.75" customHeight="1" x14ac:dyDescent="0.25">
      <c r="A56" s="51"/>
      <c r="B56" s="52">
        <v>45</v>
      </c>
      <c r="C56" s="53" t="s">
        <v>70</v>
      </c>
      <c r="D56" s="53"/>
      <c r="E56" s="54" t="s">
        <v>15</v>
      </c>
      <c r="F56" s="55">
        <v>2333</v>
      </c>
      <c r="G56" s="56">
        <v>4</v>
      </c>
      <c r="H56" s="57">
        <f t="shared" si="0"/>
        <v>9332</v>
      </c>
      <c r="I56" s="50"/>
      <c r="J56" s="58">
        <f>B56</f>
        <v>45</v>
      </c>
      <c r="K56" s="59" t="str">
        <f>C56</f>
        <v>Костюм женский для защиты от ОПЗ (для контролеров) р. 104-108/170-176</v>
      </c>
      <c r="L56" s="53"/>
      <c r="M56" s="60"/>
      <c r="N56" s="61"/>
      <c r="O56" s="54" t="str">
        <f t="shared" si="5"/>
        <v>шт</v>
      </c>
      <c r="P56" s="62">
        <f>F56</f>
        <v>2333</v>
      </c>
      <c r="Q56" s="55"/>
      <c r="R56" s="63">
        <f>G56</f>
        <v>4</v>
      </c>
      <c r="S56" s="64">
        <f>Q56*R56</f>
        <v>0</v>
      </c>
      <c r="T56" s="50"/>
      <c r="U56" s="50"/>
      <c r="V56" s="50"/>
      <c r="W56" s="50"/>
      <c r="X56" s="50"/>
      <c r="Y56" s="50"/>
      <c r="Z56" s="50"/>
      <c r="AA56" s="50"/>
      <c r="AB56" s="50"/>
      <c r="AC56" s="50"/>
    </row>
    <row r="57" spans="1:29" s="48" customFormat="1" ht="24" customHeight="1" x14ac:dyDescent="0.25">
      <c r="A57" s="51"/>
      <c r="B57" s="52">
        <v>46</v>
      </c>
      <c r="C57" s="53" t="s">
        <v>46</v>
      </c>
      <c r="D57" s="53"/>
      <c r="E57" s="54" t="s">
        <v>15</v>
      </c>
      <c r="F57" s="55">
        <v>2916.666666666667</v>
      </c>
      <c r="G57" s="56">
        <v>4</v>
      </c>
      <c r="H57" s="57">
        <f t="shared" si="0"/>
        <v>11666.666666666668</v>
      </c>
      <c r="I57" s="50"/>
      <c r="J57" s="58">
        <f t="shared" si="36"/>
        <v>46</v>
      </c>
      <c r="K57" s="59" t="str">
        <f t="shared" si="37"/>
        <v>Костюм камуфлированный летний р. 52-54/170-176</v>
      </c>
      <c r="L57" s="53"/>
      <c r="M57" s="60"/>
      <c r="N57" s="61"/>
      <c r="O57" s="54" t="str">
        <f t="shared" si="5"/>
        <v>шт</v>
      </c>
      <c r="P57" s="62">
        <f t="shared" si="44"/>
        <v>2916.666666666667</v>
      </c>
      <c r="Q57" s="55"/>
      <c r="R57" s="63">
        <f t="shared" si="45"/>
        <v>4</v>
      </c>
      <c r="S57" s="64">
        <f t="shared" si="46"/>
        <v>0</v>
      </c>
      <c r="T57" s="50"/>
      <c r="U57" s="50"/>
      <c r="V57" s="50"/>
      <c r="W57" s="50"/>
      <c r="X57" s="50"/>
      <c r="Y57" s="50"/>
      <c r="Z57" s="50"/>
      <c r="AA57" s="50"/>
      <c r="AB57" s="50"/>
      <c r="AC57" s="50"/>
    </row>
    <row r="58" spans="1:29" s="48" customFormat="1" ht="24" customHeight="1" x14ac:dyDescent="0.25">
      <c r="A58" s="51"/>
      <c r="B58" s="52">
        <v>47</v>
      </c>
      <c r="C58" s="53" t="s">
        <v>127</v>
      </c>
      <c r="D58" s="53"/>
      <c r="E58" s="54" t="s">
        <v>15</v>
      </c>
      <c r="F58" s="55">
        <v>2531.5000000000005</v>
      </c>
      <c r="G58" s="56">
        <v>1</v>
      </c>
      <c r="H58" s="57">
        <f t="shared" si="0"/>
        <v>2531.5000000000005</v>
      </c>
      <c r="I58" s="50"/>
      <c r="J58" s="58">
        <f t="shared" si="36"/>
        <v>47</v>
      </c>
      <c r="K58" s="59" t="str">
        <f t="shared" si="37"/>
        <v>Костюм сварщика брезентовый р.44-46/170-176</v>
      </c>
      <c r="L58" s="53"/>
      <c r="M58" s="60"/>
      <c r="N58" s="61"/>
      <c r="O58" s="54" t="str">
        <f t="shared" si="5"/>
        <v>шт</v>
      </c>
      <c r="P58" s="62">
        <f t="shared" si="44"/>
        <v>2531.5000000000005</v>
      </c>
      <c r="Q58" s="55"/>
      <c r="R58" s="63">
        <f t="shared" si="45"/>
        <v>1</v>
      </c>
      <c r="S58" s="64">
        <f t="shared" si="46"/>
        <v>0</v>
      </c>
      <c r="T58" s="50"/>
      <c r="U58" s="50"/>
      <c r="V58" s="50"/>
      <c r="W58" s="50"/>
      <c r="X58" s="50"/>
      <c r="Y58" s="50"/>
      <c r="Z58" s="50"/>
      <c r="AA58" s="50"/>
      <c r="AB58" s="50"/>
      <c r="AC58" s="50"/>
    </row>
    <row r="59" spans="1:29" s="48" customFormat="1" ht="24" customHeight="1" x14ac:dyDescent="0.25">
      <c r="A59" s="51"/>
      <c r="B59" s="52">
        <v>48</v>
      </c>
      <c r="C59" s="53" t="s">
        <v>78</v>
      </c>
      <c r="D59" s="53"/>
      <c r="E59" s="54" t="s">
        <v>15</v>
      </c>
      <c r="F59" s="55">
        <v>2531.5000000000005</v>
      </c>
      <c r="G59" s="56">
        <v>1</v>
      </c>
      <c r="H59" s="57">
        <f t="shared" si="0"/>
        <v>2531.5000000000005</v>
      </c>
      <c r="I59" s="50"/>
      <c r="J59" s="58">
        <f t="shared" si="36"/>
        <v>48</v>
      </c>
      <c r="K59" s="59" t="str">
        <f t="shared" si="37"/>
        <v>Костюм сварщика брезентовый р. 48-50/158-164</v>
      </c>
      <c r="L59" s="53"/>
      <c r="M59" s="60"/>
      <c r="N59" s="61"/>
      <c r="O59" s="54" t="str">
        <f t="shared" si="5"/>
        <v>шт</v>
      </c>
      <c r="P59" s="62">
        <f t="shared" si="44"/>
        <v>2531.5000000000005</v>
      </c>
      <c r="Q59" s="55"/>
      <c r="R59" s="63">
        <f t="shared" si="45"/>
        <v>1</v>
      </c>
      <c r="S59" s="64">
        <f t="shared" si="46"/>
        <v>0</v>
      </c>
      <c r="T59" s="50"/>
      <c r="U59" s="50"/>
      <c r="V59" s="50"/>
      <c r="W59" s="50"/>
      <c r="X59" s="50"/>
      <c r="Y59" s="50"/>
      <c r="Z59" s="50"/>
      <c r="AA59" s="50"/>
      <c r="AB59" s="50"/>
      <c r="AC59" s="50"/>
    </row>
    <row r="60" spans="1:29" s="48" customFormat="1" ht="24" customHeight="1" x14ac:dyDescent="0.25">
      <c r="A60" s="51"/>
      <c r="B60" s="52">
        <v>49</v>
      </c>
      <c r="C60" s="53" t="s">
        <v>49</v>
      </c>
      <c r="D60" s="53"/>
      <c r="E60" s="54" t="s">
        <v>15</v>
      </c>
      <c r="F60" s="55">
        <v>2531.5000000000005</v>
      </c>
      <c r="G60" s="56">
        <v>7</v>
      </c>
      <c r="H60" s="57">
        <f t="shared" si="0"/>
        <v>17720.500000000004</v>
      </c>
      <c r="I60" s="50"/>
      <c r="J60" s="58">
        <f t="shared" si="36"/>
        <v>49</v>
      </c>
      <c r="K60" s="59" t="str">
        <f t="shared" si="37"/>
        <v>Костюм сварщика брезентовый р.48-50/170-176</v>
      </c>
      <c r="L60" s="53"/>
      <c r="M60" s="60"/>
      <c r="N60" s="61"/>
      <c r="O60" s="54" t="str">
        <f t="shared" si="5"/>
        <v>шт</v>
      </c>
      <c r="P60" s="62">
        <f t="shared" si="44"/>
        <v>2531.5000000000005</v>
      </c>
      <c r="Q60" s="55"/>
      <c r="R60" s="63">
        <f t="shared" si="45"/>
        <v>7</v>
      </c>
      <c r="S60" s="64">
        <f t="shared" si="46"/>
        <v>0</v>
      </c>
      <c r="T60" s="50"/>
      <c r="U60" s="50"/>
      <c r="V60" s="50"/>
      <c r="W60" s="50"/>
      <c r="X60" s="50"/>
      <c r="Y60" s="50"/>
      <c r="Z60" s="50"/>
      <c r="AA60" s="50"/>
      <c r="AB60" s="50"/>
      <c r="AC60" s="50"/>
    </row>
    <row r="61" spans="1:29" s="48" customFormat="1" ht="24" customHeight="1" x14ac:dyDescent="0.25">
      <c r="A61" s="51"/>
      <c r="B61" s="52">
        <v>50</v>
      </c>
      <c r="C61" s="53" t="s">
        <v>47</v>
      </c>
      <c r="D61" s="53"/>
      <c r="E61" s="54" t="s">
        <v>15</v>
      </c>
      <c r="F61" s="55">
        <v>2531.5000000000005</v>
      </c>
      <c r="G61" s="56">
        <v>6</v>
      </c>
      <c r="H61" s="57">
        <f>F61*G61</f>
        <v>15189.000000000004</v>
      </c>
      <c r="I61" s="50"/>
      <c r="J61" s="58">
        <f t="shared" si="36"/>
        <v>50</v>
      </c>
      <c r="K61" s="59" t="str">
        <f t="shared" si="37"/>
        <v>Костюм сварщика брезентовый р. 52-54/170-176</v>
      </c>
      <c r="L61" s="53"/>
      <c r="M61" s="60"/>
      <c r="N61" s="61"/>
      <c r="O61" s="54" t="str">
        <f t="shared" si="5"/>
        <v>шт</v>
      </c>
      <c r="P61" s="62">
        <f t="shared" si="44"/>
        <v>2531.5000000000005</v>
      </c>
      <c r="Q61" s="55"/>
      <c r="R61" s="63">
        <f t="shared" si="45"/>
        <v>6</v>
      </c>
      <c r="S61" s="64">
        <f t="shared" si="46"/>
        <v>0</v>
      </c>
      <c r="T61" s="50"/>
      <c r="U61" s="50"/>
      <c r="V61" s="50"/>
      <c r="W61" s="50"/>
      <c r="X61" s="50"/>
      <c r="Y61" s="50"/>
      <c r="Z61" s="50"/>
      <c r="AA61" s="50"/>
      <c r="AB61" s="50"/>
      <c r="AC61" s="50"/>
    </row>
    <row r="62" spans="1:29" s="48" customFormat="1" ht="24" customHeight="1" x14ac:dyDescent="0.25">
      <c r="A62" s="51"/>
      <c r="B62" s="52">
        <v>51</v>
      </c>
      <c r="C62" s="53" t="s">
        <v>51</v>
      </c>
      <c r="D62" s="53"/>
      <c r="E62" s="54" t="s">
        <v>15</v>
      </c>
      <c r="F62" s="55">
        <v>2531.5000000000005</v>
      </c>
      <c r="G62" s="56">
        <v>3</v>
      </c>
      <c r="H62" s="57">
        <f t="shared" si="0"/>
        <v>7594.5000000000018</v>
      </c>
      <c r="I62" s="50"/>
      <c r="J62" s="58">
        <f t="shared" si="36"/>
        <v>51</v>
      </c>
      <c r="K62" s="59" t="str">
        <f t="shared" si="37"/>
        <v>Костюм сварщика брезентовый р.52-54/182-188</v>
      </c>
      <c r="L62" s="53"/>
      <c r="M62" s="60"/>
      <c r="N62" s="61"/>
      <c r="O62" s="54" t="str">
        <f t="shared" si="5"/>
        <v>шт</v>
      </c>
      <c r="P62" s="62">
        <f t="shared" si="44"/>
        <v>2531.5000000000005</v>
      </c>
      <c r="Q62" s="55"/>
      <c r="R62" s="63">
        <f t="shared" si="45"/>
        <v>3</v>
      </c>
      <c r="S62" s="64">
        <f t="shared" si="46"/>
        <v>0</v>
      </c>
      <c r="T62" s="50"/>
      <c r="U62" s="50"/>
      <c r="V62" s="50"/>
      <c r="W62" s="50"/>
      <c r="X62" s="50"/>
      <c r="Y62" s="50"/>
      <c r="Z62" s="50"/>
      <c r="AA62" s="50"/>
      <c r="AB62" s="50"/>
      <c r="AC62" s="50"/>
    </row>
    <row r="63" spans="1:29" s="48" customFormat="1" ht="24" customHeight="1" x14ac:dyDescent="0.25">
      <c r="A63" s="51"/>
      <c r="B63" s="52">
        <v>52</v>
      </c>
      <c r="C63" s="53" t="s">
        <v>52</v>
      </c>
      <c r="D63" s="53"/>
      <c r="E63" s="54" t="s">
        <v>15</v>
      </c>
      <c r="F63" s="55">
        <v>2531.5000000000005</v>
      </c>
      <c r="G63" s="56">
        <v>3</v>
      </c>
      <c r="H63" s="57">
        <f t="shared" si="0"/>
        <v>7594.5000000000018</v>
      </c>
      <c r="I63" s="50"/>
      <c r="J63" s="58">
        <f t="shared" si="36"/>
        <v>52</v>
      </c>
      <c r="K63" s="59" t="str">
        <f t="shared" si="37"/>
        <v>Костюм сварщика брезентовый р.56-58/182-188</v>
      </c>
      <c r="L63" s="53"/>
      <c r="M63" s="60"/>
      <c r="N63" s="61"/>
      <c r="O63" s="54" t="str">
        <f t="shared" si="5"/>
        <v>шт</v>
      </c>
      <c r="P63" s="62">
        <f t="shared" si="44"/>
        <v>2531.5000000000005</v>
      </c>
      <c r="Q63" s="55"/>
      <c r="R63" s="63">
        <f t="shared" si="45"/>
        <v>3</v>
      </c>
      <c r="S63" s="64">
        <f t="shared" si="46"/>
        <v>0</v>
      </c>
      <c r="T63" s="50"/>
      <c r="U63" s="50"/>
      <c r="V63" s="50"/>
      <c r="W63" s="50"/>
      <c r="X63" s="50"/>
      <c r="Y63" s="50"/>
      <c r="Z63" s="50"/>
      <c r="AA63" s="50"/>
      <c r="AB63" s="50"/>
      <c r="AC63" s="50"/>
    </row>
    <row r="64" spans="1:29" s="48" customFormat="1" ht="24" customHeight="1" x14ac:dyDescent="0.25">
      <c r="A64" s="51"/>
      <c r="B64" s="52">
        <v>53</v>
      </c>
      <c r="C64" s="53" t="s">
        <v>128</v>
      </c>
      <c r="D64" s="53"/>
      <c r="E64" s="54" t="s">
        <v>15</v>
      </c>
      <c r="F64" s="55">
        <v>2531.5000000000005</v>
      </c>
      <c r="G64" s="56">
        <v>2</v>
      </c>
      <c r="H64" s="57">
        <f t="shared" si="0"/>
        <v>5063.0000000000009</v>
      </c>
      <c r="I64" s="50"/>
      <c r="J64" s="58">
        <f>B64</f>
        <v>53</v>
      </c>
      <c r="K64" s="59" t="str">
        <f>C64</f>
        <v>Костюм сварщика со спилком р. 48-50/158-164</v>
      </c>
      <c r="L64" s="53"/>
      <c r="M64" s="60"/>
      <c r="N64" s="61"/>
      <c r="O64" s="54" t="str">
        <f t="shared" si="5"/>
        <v>шт</v>
      </c>
      <c r="P64" s="62">
        <f>F64</f>
        <v>2531.5000000000005</v>
      </c>
      <c r="Q64" s="55"/>
      <c r="R64" s="63">
        <f>G64</f>
        <v>2</v>
      </c>
      <c r="S64" s="64">
        <f>Q64*R64</f>
        <v>0</v>
      </c>
      <c r="T64" s="50"/>
      <c r="U64" s="50"/>
      <c r="V64" s="50"/>
      <c r="W64" s="50"/>
      <c r="X64" s="50"/>
      <c r="Y64" s="50"/>
      <c r="Z64" s="50"/>
      <c r="AA64" s="50"/>
      <c r="AB64" s="50"/>
      <c r="AC64" s="50"/>
    </row>
    <row r="65" spans="1:29" s="48" customFormat="1" ht="24" customHeight="1" x14ac:dyDescent="0.25">
      <c r="A65" s="51"/>
      <c r="B65" s="52">
        <v>54</v>
      </c>
      <c r="C65" s="53" t="s">
        <v>129</v>
      </c>
      <c r="D65" s="53"/>
      <c r="E65" s="54" t="s">
        <v>15</v>
      </c>
      <c r="F65" s="55">
        <v>2531.5000000000005</v>
      </c>
      <c r="G65" s="56">
        <v>1</v>
      </c>
      <c r="H65" s="57">
        <f t="shared" si="0"/>
        <v>2531.5000000000005</v>
      </c>
      <c r="I65" s="50"/>
      <c r="J65" s="58">
        <f t="shared" si="36"/>
        <v>54</v>
      </c>
      <c r="K65" s="59" t="str">
        <f t="shared" si="37"/>
        <v>Костюм сварщика со спилком р. 52-54/194-200</v>
      </c>
      <c r="L65" s="53"/>
      <c r="M65" s="60"/>
      <c r="N65" s="61"/>
      <c r="O65" s="54" t="str">
        <f t="shared" si="5"/>
        <v>шт</v>
      </c>
      <c r="P65" s="62">
        <f t="shared" ref="P65:P69" si="47">F65</f>
        <v>2531.5000000000005</v>
      </c>
      <c r="Q65" s="55"/>
      <c r="R65" s="63">
        <f t="shared" ref="R65:R69" si="48">G65</f>
        <v>1</v>
      </c>
      <c r="S65" s="64">
        <f t="shared" ref="S65:S69" si="49">Q65*R65</f>
        <v>0</v>
      </c>
      <c r="T65" s="50"/>
      <c r="U65" s="50"/>
      <c r="V65" s="50"/>
      <c r="W65" s="50"/>
      <c r="X65" s="50"/>
      <c r="Y65" s="50"/>
      <c r="Z65" s="50"/>
      <c r="AA65" s="50"/>
      <c r="AB65" s="50"/>
      <c r="AC65" s="50"/>
    </row>
    <row r="66" spans="1:29" s="48" customFormat="1" ht="24" customHeight="1" x14ac:dyDescent="0.25">
      <c r="A66" s="51"/>
      <c r="B66" s="52">
        <v>55</v>
      </c>
      <c r="C66" s="53" t="s">
        <v>130</v>
      </c>
      <c r="D66" s="53"/>
      <c r="E66" s="54" t="s">
        <v>15</v>
      </c>
      <c r="F66" s="55">
        <v>2531.5000000000005</v>
      </c>
      <c r="G66" s="56">
        <v>1</v>
      </c>
      <c r="H66" s="57">
        <f t="shared" si="0"/>
        <v>2531.5000000000005</v>
      </c>
      <c r="I66" s="50"/>
      <c r="J66" s="58">
        <f t="shared" ref="J66:K68" si="50">B66</f>
        <v>55</v>
      </c>
      <c r="K66" s="59" t="str">
        <f t="shared" si="50"/>
        <v>Костюм сварщика со спилком р. 60-62/194-200</v>
      </c>
      <c r="L66" s="53"/>
      <c r="M66" s="60"/>
      <c r="N66" s="61"/>
      <c r="O66" s="54" t="str">
        <f t="shared" si="5"/>
        <v>шт</v>
      </c>
      <c r="P66" s="62">
        <f>F66</f>
        <v>2531.5000000000005</v>
      </c>
      <c r="Q66" s="55"/>
      <c r="R66" s="63">
        <f>G66</f>
        <v>1</v>
      </c>
      <c r="S66" s="64">
        <f>Q66*R66</f>
        <v>0</v>
      </c>
      <c r="T66" s="50"/>
      <c r="U66" s="50"/>
      <c r="V66" s="50"/>
      <c r="W66" s="50"/>
      <c r="X66" s="50"/>
      <c r="Y66" s="50"/>
      <c r="Z66" s="50"/>
      <c r="AA66" s="50"/>
      <c r="AB66" s="50"/>
      <c r="AC66" s="50"/>
    </row>
    <row r="67" spans="1:29" s="48" customFormat="1" ht="36" customHeight="1" x14ac:dyDescent="0.25">
      <c r="A67" s="51"/>
      <c r="B67" s="52">
        <v>56</v>
      </c>
      <c r="C67" s="53" t="s">
        <v>131</v>
      </c>
      <c r="D67" s="53"/>
      <c r="E67" s="54" t="s">
        <v>15</v>
      </c>
      <c r="F67" s="55">
        <v>47.5</v>
      </c>
      <c r="G67" s="56">
        <v>2</v>
      </c>
      <c r="H67" s="57">
        <f t="shared" si="0"/>
        <v>95</v>
      </c>
      <c r="I67" s="50"/>
      <c r="J67" s="58">
        <f t="shared" si="50"/>
        <v>56</v>
      </c>
      <c r="K67" s="59" t="str">
        <f t="shared" si="50"/>
        <v>Косынка</v>
      </c>
      <c r="L67" s="53"/>
      <c r="M67" s="60"/>
      <c r="N67" s="61"/>
      <c r="O67" s="54" t="str">
        <f t="shared" si="5"/>
        <v>шт</v>
      </c>
      <c r="P67" s="62">
        <f>F67</f>
        <v>47.5</v>
      </c>
      <c r="Q67" s="55"/>
      <c r="R67" s="63">
        <f>G67</f>
        <v>2</v>
      </c>
      <c r="S67" s="64">
        <f>Q67*R67</f>
        <v>0</v>
      </c>
      <c r="T67" s="50"/>
      <c r="U67" s="50"/>
      <c r="V67" s="50"/>
      <c r="W67" s="50"/>
      <c r="X67" s="50"/>
      <c r="Y67" s="50"/>
      <c r="Z67" s="50"/>
      <c r="AA67" s="50"/>
      <c r="AB67" s="50"/>
      <c r="AC67" s="50"/>
    </row>
    <row r="68" spans="1:29" s="48" customFormat="1" ht="30" customHeight="1" x14ac:dyDescent="0.25">
      <c r="A68" s="51"/>
      <c r="B68" s="52">
        <v>57</v>
      </c>
      <c r="C68" s="53" t="s">
        <v>53</v>
      </c>
      <c r="D68" s="53" t="s">
        <v>91</v>
      </c>
      <c r="E68" s="54" t="s">
        <v>68</v>
      </c>
      <c r="F68" s="55">
        <v>101.11666666666667</v>
      </c>
      <c r="G68" s="56">
        <v>27</v>
      </c>
      <c r="H68" s="57">
        <f t="shared" si="0"/>
        <v>2730.15</v>
      </c>
      <c r="I68" s="50"/>
      <c r="J68" s="58">
        <f t="shared" si="50"/>
        <v>57</v>
      </c>
      <c r="K68" s="59" t="str">
        <f t="shared" si="50"/>
        <v>Краги брезентовые</v>
      </c>
      <c r="L68" s="53" t="str">
        <f t="shared" si="31"/>
        <v>Размер 10</v>
      </c>
      <c r="M68" s="60"/>
      <c r="N68" s="61"/>
      <c r="O68" s="54" t="str">
        <f t="shared" si="5"/>
        <v>пар</v>
      </c>
      <c r="P68" s="62">
        <f>F68</f>
        <v>101.11666666666667</v>
      </c>
      <c r="Q68" s="55"/>
      <c r="R68" s="63">
        <f>G68</f>
        <v>27</v>
      </c>
      <c r="S68" s="64">
        <f>Q68*R68</f>
        <v>0</v>
      </c>
      <c r="T68" s="50"/>
      <c r="U68" s="50"/>
      <c r="V68" s="50"/>
      <c r="W68" s="50"/>
      <c r="X68" s="50"/>
      <c r="Y68" s="50"/>
      <c r="Z68" s="50"/>
      <c r="AA68" s="50"/>
      <c r="AB68" s="50"/>
      <c r="AC68" s="50"/>
    </row>
    <row r="69" spans="1:29" s="48" customFormat="1" ht="30" customHeight="1" x14ac:dyDescent="0.25">
      <c r="A69" s="51"/>
      <c r="B69" s="52">
        <v>58</v>
      </c>
      <c r="C69" s="53" t="s">
        <v>54</v>
      </c>
      <c r="D69" s="53" t="s">
        <v>92</v>
      </c>
      <c r="E69" s="54" t="s">
        <v>68</v>
      </c>
      <c r="F69" s="55">
        <v>370.75833333333338</v>
      </c>
      <c r="G69" s="56">
        <v>169</v>
      </c>
      <c r="H69" s="57">
        <f t="shared" si="0"/>
        <v>62658.15833333334</v>
      </c>
      <c r="I69" s="50"/>
      <c r="J69" s="58">
        <f t="shared" si="36"/>
        <v>58</v>
      </c>
      <c r="K69" s="59" t="str">
        <f t="shared" si="37"/>
        <v>Краги спилковые</v>
      </c>
      <c r="L69" s="53" t="str">
        <f t="shared" si="31"/>
        <v>Размер 11</v>
      </c>
      <c r="M69" s="60"/>
      <c r="N69" s="61"/>
      <c r="O69" s="54" t="str">
        <f t="shared" si="5"/>
        <v>пар</v>
      </c>
      <c r="P69" s="62">
        <f t="shared" si="47"/>
        <v>370.75833333333338</v>
      </c>
      <c r="Q69" s="55"/>
      <c r="R69" s="63">
        <f t="shared" si="48"/>
        <v>169</v>
      </c>
      <c r="S69" s="64">
        <f t="shared" si="49"/>
        <v>0</v>
      </c>
      <c r="T69" s="50"/>
      <c r="U69" s="50"/>
      <c r="V69" s="50"/>
      <c r="W69" s="50"/>
      <c r="X69" s="50"/>
      <c r="Y69" s="50"/>
      <c r="Z69" s="50"/>
      <c r="AA69" s="50"/>
      <c r="AB69" s="50"/>
      <c r="AC69" s="50"/>
    </row>
    <row r="70" spans="1:29" s="48" customFormat="1" ht="29.25" customHeight="1" x14ac:dyDescent="0.25">
      <c r="A70" s="51"/>
      <c r="B70" s="52">
        <v>59</v>
      </c>
      <c r="C70" s="88" t="s">
        <v>55</v>
      </c>
      <c r="D70" s="88"/>
      <c r="E70" s="133" t="s">
        <v>68</v>
      </c>
      <c r="F70" s="55">
        <v>316.66666666666669</v>
      </c>
      <c r="G70" s="56">
        <v>50</v>
      </c>
      <c r="H70" s="57">
        <f t="shared" si="0"/>
        <v>15833.333333333334</v>
      </c>
      <c r="I70" s="50"/>
      <c r="J70" s="58">
        <f>B70</f>
        <v>59</v>
      </c>
      <c r="K70" s="59" t="str">
        <f>C70</f>
        <v>Наколенники</v>
      </c>
      <c r="L70" s="88"/>
      <c r="M70" s="60"/>
      <c r="N70" s="61"/>
      <c r="O70" s="133" t="str">
        <f t="shared" si="5"/>
        <v>пар</v>
      </c>
      <c r="P70" s="62">
        <f>F70</f>
        <v>316.66666666666669</v>
      </c>
      <c r="Q70" s="55"/>
      <c r="R70" s="63">
        <f>G70</f>
        <v>50</v>
      </c>
      <c r="S70" s="64">
        <f>Q70*R70</f>
        <v>0</v>
      </c>
      <c r="T70" s="50"/>
      <c r="U70" s="50"/>
      <c r="V70" s="50"/>
      <c r="W70" s="50"/>
      <c r="X70" s="50"/>
      <c r="Y70" s="50"/>
      <c r="Z70" s="50"/>
      <c r="AA70" s="50"/>
      <c r="AB70" s="50"/>
      <c r="AC70" s="50"/>
    </row>
    <row r="71" spans="1:29" s="48" customFormat="1" ht="29.25" customHeight="1" x14ac:dyDescent="0.25">
      <c r="A71" s="51"/>
      <c r="B71" s="52">
        <v>60</v>
      </c>
      <c r="C71" s="88" t="s">
        <v>101</v>
      </c>
      <c r="D71" s="88"/>
      <c r="E71" s="133" t="s">
        <v>15</v>
      </c>
      <c r="F71" s="55">
        <v>346.66666666666669</v>
      </c>
      <c r="G71" s="56">
        <v>54</v>
      </c>
      <c r="H71" s="57">
        <f t="shared" si="0"/>
        <v>18720</v>
      </c>
      <c r="I71" s="148"/>
      <c r="J71" s="58">
        <f>B71</f>
        <v>60</v>
      </c>
      <c r="K71" s="59" t="str">
        <f>C71</f>
        <v>Наплечники</v>
      </c>
      <c r="L71" s="88"/>
      <c r="M71" s="60"/>
      <c r="N71" s="61"/>
      <c r="O71" s="133" t="str">
        <f t="shared" si="5"/>
        <v>шт</v>
      </c>
      <c r="P71" s="62">
        <f>F71</f>
        <v>346.66666666666669</v>
      </c>
      <c r="Q71" s="55"/>
      <c r="R71" s="63">
        <f>G71</f>
        <v>54</v>
      </c>
      <c r="S71" s="64">
        <f>Q71*R71</f>
        <v>0</v>
      </c>
      <c r="T71" s="148"/>
      <c r="U71" s="148"/>
      <c r="V71" s="148"/>
      <c r="W71" s="148"/>
      <c r="X71" s="148"/>
      <c r="Y71" s="148"/>
      <c r="Z71" s="148"/>
      <c r="AA71" s="148"/>
      <c r="AB71" s="148"/>
      <c r="AC71" s="148"/>
    </row>
    <row r="72" spans="1:29" s="48" customFormat="1" ht="29.25" customHeight="1" x14ac:dyDescent="0.25">
      <c r="A72" s="51"/>
      <c r="B72" s="52">
        <v>61</v>
      </c>
      <c r="C72" s="88" t="s">
        <v>56</v>
      </c>
      <c r="D72" s="88"/>
      <c r="E72" s="133" t="s">
        <v>68</v>
      </c>
      <c r="F72" s="55">
        <v>505.57500000000005</v>
      </c>
      <c r="G72" s="56">
        <v>42</v>
      </c>
      <c r="H72" s="57">
        <f t="shared" si="0"/>
        <v>21234.15</v>
      </c>
      <c r="I72" s="50"/>
      <c r="J72" s="58">
        <f t="shared" si="36"/>
        <v>61</v>
      </c>
      <c r="K72" s="59" t="str">
        <f t="shared" si="37"/>
        <v>Нарукавники текстовиниловые</v>
      </c>
      <c r="L72" s="88"/>
      <c r="M72" s="60"/>
      <c r="N72" s="61"/>
      <c r="O72" s="133" t="str">
        <f t="shared" si="5"/>
        <v>пар</v>
      </c>
      <c r="P72" s="62">
        <f t="shared" ref="P72:P75" si="51">F72</f>
        <v>505.57500000000005</v>
      </c>
      <c r="Q72" s="55"/>
      <c r="R72" s="63">
        <f t="shared" ref="R72:R75" si="52">G72</f>
        <v>42</v>
      </c>
      <c r="S72" s="64">
        <f t="shared" ref="S72:S75" si="53">Q72*R72</f>
        <v>0</v>
      </c>
      <c r="T72" s="50"/>
      <c r="U72" s="50"/>
      <c r="V72" s="50"/>
      <c r="W72" s="50"/>
      <c r="X72" s="50"/>
      <c r="Y72" s="50"/>
      <c r="Z72" s="50"/>
      <c r="AA72" s="50"/>
      <c r="AB72" s="50"/>
      <c r="AC72" s="50"/>
    </row>
    <row r="73" spans="1:29" s="48" customFormat="1" ht="33" customHeight="1" x14ac:dyDescent="0.25">
      <c r="A73" s="51"/>
      <c r="B73" s="52">
        <v>62</v>
      </c>
      <c r="C73" s="88" t="s">
        <v>57</v>
      </c>
      <c r="D73" s="88" t="s">
        <v>93</v>
      </c>
      <c r="E73" s="133" t="s">
        <v>68</v>
      </c>
      <c r="F73" s="55">
        <v>5224.2750000000005</v>
      </c>
      <c r="G73" s="56">
        <v>1</v>
      </c>
      <c r="H73" s="57">
        <f t="shared" si="0"/>
        <v>5224.2750000000005</v>
      </c>
      <c r="I73" s="50"/>
      <c r="J73" s="58">
        <f t="shared" ref="J73:J119" si="54">B73</f>
        <v>62</v>
      </c>
      <c r="K73" s="59" t="str">
        <f t="shared" ref="K73:K119" si="55">C73</f>
        <v>Перчатки антивибрационные</v>
      </c>
      <c r="L73" s="88" t="str">
        <f t="shared" si="31"/>
        <v>Размер 9</v>
      </c>
      <c r="M73" s="60"/>
      <c r="N73" s="61"/>
      <c r="O73" s="133" t="str">
        <f t="shared" si="5"/>
        <v>пар</v>
      </c>
      <c r="P73" s="62">
        <f t="shared" si="51"/>
        <v>5224.2750000000005</v>
      </c>
      <c r="Q73" s="55"/>
      <c r="R73" s="63">
        <f t="shared" si="52"/>
        <v>1</v>
      </c>
      <c r="S73" s="64">
        <f t="shared" si="53"/>
        <v>0</v>
      </c>
      <c r="T73" s="50"/>
      <c r="U73" s="50"/>
      <c r="V73" s="50"/>
      <c r="W73" s="50"/>
      <c r="X73" s="50"/>
      <c r="Y73" s="50"/>
      <c r="Z73" s="50"/>
      <c r="AA73" s="50"/>
      <c r="AB73" s="50"/>
      <c r="AC73" s="50"/>
    </row>
    <row r="74" spans="1:29" s="48" customFormat="1" ht="33" customHeight="1" x14ac:dyDescent="0.25">
      <c r="A74" s="51"/>
      <c r="B74" s="52">
        <v>63</v>
      </c>
      <c r="C74" s="88" t="s">
        <v>57</v>
      </c>
      <c r="D74" s="88" t="s">
        <v>91</v>
      </c>
      <c r="E74" s="133" t="s">
        <v>68</v>
      </c>
      <c r="F74" s="55">
        <v>5224.2750000000005</v>
      </c>
      <c r="G74" s="56">
        <v>23</v>
      </c>
      <c r="H74" s="57">
        <f t="shared" si="0"/>
        <v>120158.32500000001</v>
      </c>
      <c r="I74" s="50"/>
      <c r="J74" s="58">
        <f t="shared" si="54"/>
        <v>63</v>
      </c>
      <c r="K74" s="59" t="str">
        <f t="shared" si="55"/>
        <v>Перчатки антивибрационные</v>
      </c>
      <c r="L74" s="88" t="str">
        <f t="shared" si="31"/>
        <v>Размер 10</v>
      </c>
      <c r="M74" s="60"/>
      <c r="N74" s="61"/>
      <c r="O74" s="133" t="str">
        <f t="shared" si="5"/>
        <v>пар</v>
      </c>
      <c r="P74" s="62">
        <f t="shared" si="51"/>
        <v>5224.2750000000005</v>
      </c>
      <c r="Q74" s="55"/>
      <c r="R74" s="63">
        <f t="shared" si="52"/>
        <v>23</v>
      </c>
      <c r="S74" s="64">
        <f t="shared" si="53"/>
        <v>0</v>
      </c>
      <c r="T74" s="50"/>
      <c r="U74" s="50"/>
      <c r="V74" s="50"/>
      <c r="W74" s="50"/>
      <c r="X74" s="50"/>
      <c r="Y74" s="50"/>
      <c r="Z74" s="50"/>
      <c r="AA74" s="50"/>
      <c r="AB74" s="50"/>
      <c r="AC74" s="50"/>
    </row>
    <row r="75" spans="1:29" s="48" customFormat="1" ht="18.75" customHeight="1" x14ac:dyDescent="0.25">
      <c r="A75" s="51"/>
      <c r="B75" s="52">
        <v>64</v>
      </c>
      <c r="C75" s="88" t="s">
        <v>57</v>
      </c>
      <c r="D75" s="88" t="s">
        <v>91</v>
      </c>
      <c r="E75" s="133" t="s">
        <v>68</v>
      </c>
      <c r="F75" s="55">
        <v>2286.3250000000003</v>
      </c>
      <c r="G75" s="56">
        <v>3</v>
      </c>
      <c r="H75" s="57">
        <f t="shared" si="0"/>
        <v>6858.9750000000004</v>
      </c>
      <c r="I75" s="50"/>
      <c r="J75" s="58">
        <f t="shared" si="54"/>
        <v>64</v>
      </c>
      <c r="K75" s="59" t="str">
        <f t="shared" si="55"/>
        <v>Перчатки антивибрационные</v>
      </c>
      <c r="L75" s="88" t="str">
        <f t="shared" si="31"/>
        <v>Размер 10</v>
      </c>
      <c r="M75" s="60"/>
      <c r="N75" s="61"/>
      <c r="O75" s="133" t="str">
        <f t="shared" si="5"/>
        <v>пар</v>
      </c>
      <c r="P75" s="62">
        <f t="shared" si="51"/>
        <v>2286.3250000000003</v>
      </c>
      <c r="Q75" s="55"/>
      <c r="R75" s="63">
        <f t="shared" si="52"/>
        <v>3</v>
      </c>
      <c r="S75" s="64">
        <f t="shared" si="53"/>
        <v>0</v>
      </c>
      <c r="T75" s="50"/>
      <c r="U75" s="50"/>
      <c r="V75" s="50"/>
      <c r="W75" s="50"/>
      <c r="X75" s="50"/>
      <c r="Y75" s="50"/>
      <c r="Z75" s="50"/>
      <c r="AA75" s="50"/>
      <c r="AB75" s="50"/>
      <c r="AC75" s="50"/>
    </row>
    <row r="76" spans="1:29" s="48" customFormat="1" ht="28.5" customHeight="1" x14ac:dyDescent="0.25">
      <c r="A76" s="51"/>
      <c r="B76" s="52">
        <v>65</v>
      </c>
      <c r="C76" s="88" t="s">
        <v>58</v>
      </c>
      <c r="D76" s="88" t="s">
        <v>91</v>
      </c>
      <c r="E76" s="133" t="s">
        <v>68</v>
      </c>
      <c r="F76" s="55">
        <v>134.81666666666666</v>
      </c>
      <c r="G76" s="56">
        <v>264</v>
      </c>
      <c r="H76" s="57">
        <f t="shared" si="0"/>
        <v>35591.599999999999</v>
      </c>
      <c r="I76" s="50"/>
      <c r="J76" s="58">
        <f t="shared" si="54"/>
        <v>65</v>
      </c>
      <c r="K76" s="59" t="str">
        <f t="shared" si="55"/>
        <v>Перчатки нейлоновые (полное покрытие нитрилом)</v>
      </c>
      <c r="L76" s="88" t="str">
        <f t="shared" ref="L76:L95" si="56">D76</f>
        <v>Размер 10</v>
      </c>
      <c r="M76" s="60"/>
      <c r="N76" s="61"/>
      <c r="O76" s="133" t="str">
        <f t="shared" ref="O76:O99" si="57">E76</f>
        <v>пар</v>
      </c>
      <c r="P76" s="62">
        <f t="shared" ref="P76:P80" si="58">F76</f>
        <v>134.81666666666666</v>
      </c>
      <c r="Q76" s="55"/>
      <c r="R76" s="63">
        <f t="shared" ref="R76:R80" si="59">G76</f>
        <v>264</v>
      </c>
      <c r="S76" s="64">
        <f t="shared" ref="S76:S80" si="60">Q76*R76</f>
        <v>0</v>
      </c>
      <c r="T76" s="50"/>
      <c r="U76" s="50"/>
      <c r="V76" s="50"/>
      <c r="W76" s="50"/>
      <c r="X76" s="50"/>
      <c r="Y76" s="50"/>
      <c r="Z76" s="50"/>
      <c r="AA76" s="50"/>
      <c r="AB76" s="50"/>
      <c r="AC76" s="50"/>
    </row>
    <row r="77" spans="1:29" s="48" customFormat="1" ht="28.5" customHeight="1" x14ac:dyDescent="0.25">
      <c r="A77" s="51"/>
      <c r="B77" s="52">
        <v>66</v>
      </c>
      <c r="C77" s="88" t="s">
        <v>58</v>
      </c>
      <c r="D77" s="88" t="s">
        <v>92</v>
      </c>
      <c r="E77" s="133" t="s">
        <v>68</v>
      </c>
      <c r="F77" s="55">
        <v>111.58333333333334</v>
      </c>
      <c r="G77" s="56">
        <v>60</v>
      </c>
      <c r="H77" s="57">
        <f t="shared" si="0"/>
        <v>6695.0000000000009</v>
      </c>
      <c r="I77" s="50"/>
      <c r="J77" s="58">
        <f t="shared" si="54"/>
        <v>66</v>
      </c>
      <c r="K77" s="59" t="str">
        <f t="shared" si="55"/>
        <v>Перчатки нейлоновые (полное покрытие нитрилом)</v>
      </c>
      <c r="L77" s="88" t="str">
        <f t="shared" si="56"/>
        <v>Размер 11</v>
      </c>
      <c r="M77" s="60"/>
      <c r="N77" s="61"/>
      <c r="O77" s="133" t="str">
        <f t="shared" si="57"/>
        <v>пар</v>
      </c>
      <c r="P77" s="62">
        <f t="shared" si="58"/>
        <v>111.58333333333334</v>
      </c>
      <c r="Q77" s="55"/>
      <c r="R77" s="63">
        <f t="shared" si="59"/>
        <v>60</v>
      </c>
      <c r="S77" s="64">
        <f t="shared" si="60"/>
        <v>0</v>
      </c>
      <c r="T77" s="50"/>
      <c r="U77" s="50"/>
      <c r="V77" s="50"/>
      <c r="W77" s="50"/>
      <c r="X77" s="50"/>
      <c r="Y77" s="50"/>
      <c r="Z77" s="50"/>
      <c r="AA77" s="50"/>
      <c r="AB77" s="50"/>
      <c r="AC77" s="50"/>
    </row>
    <row r="78" spans="1:29" s="48" customFormat="1" ht="26.25" customHeight="1" x14ac:dyDescent="0.25">
      <c r="A78" s="51"/>
      <c r="B78" s="52">
        <v>67</v>
      </c>
      <c r="C78" s="88" t="s">
        <v>59</v>
      </c>
      <c r="D78" s="88" t="s">
        <v>91</v>
      </c>
      <c r="E78" s="133" t="s">
        <v>68</v>
      </c>
      <c r="F78" s="55">
        <v>112.35</v>
      </c>
      <c r="G78" s="56">
        <v>200</v>
      </c>
      <c r="H78" s="57">
        <f t="shared" si="0"/>
        <v>22470</v>
      </c>
      <c r="I78" s="50"/>
      <c r="J78" s="58">
        <f t="shared" si="54"/>
        <v>67</v>
      </c>
      <c r="K78" s="59" t="str">
        <f t="shared" si="55"/>
        <v>Перчатки нейлоновые (частичное покрытие нитрилом)</v>
      </c>
      <c r="L78" s="88" t="str">
        <f t="shared" si="56"/>
        <v>Размер 10</v>
      </c>
      <c r="M78" s="60"/>
      <c r="N78" s="61"/>
      <c r="O78" s="133" t="str">
        <f t="shared" si="57"/>
        <v>пар</v>
      </c>
      <c r="P78" s="62">
        <f t="shared" si="58"/>
        <v>112.35</v>
      </c>
      <c r="Q78" s="55"/>
      <c r="R78" s="63">
        <f t="shared" si="59"/>
        <v>200</v>
      </c>
      <c r="S78" s="64">
        <f t="shared" si="60"/>
        <v>0</v>
      </c>
      <c r="T78" s="50"/>
      <c r="U78" s="50"/>
      <c r="V78" s="50"/>
      <c r="W78" s="50"/>
      <c r="X78" s="50"/>
      <c r="Y78" s="50"/>
      <c r="Z78" s="50"/>
      <c r="AA78" s="50"/>
      <c r="AB78" s="50"/>
      <c r="AC78" s="50"/>
    </row>
    <row r="79" spans="1:29" s="48" customFormat="1" ht="25.5" customHeight="1" x14ac:dyDescent="0.25">
      <c r="A79" s="51"/>
      <c r="B79" s="52">
        <v>68</v>
      </c>
      <c r="C79" s="88" t="s">
        <v>60</v>
      </c>
      <c r="D79" s="88" t="s">
        <v>93</v>
      </c>
      <c r="E79" s="133" t="s">
        <v>68</v>
      </c>
      <c r="F79" s="55">
        <v>483.10833333333335</v>
      </c>
      <c r="G79" s="56">
        <v>69</v>
      </c>
      <c r="H79" s="57">
        <f t="shared" si="0"/>
        <v>33334.474999999999</v>
      </c>
      <c r="I79" s="50"/>
      <c r="J79" s="58">
        <f t="shared" si="54"/>
        <v>68</v>
      </c>
      <c r="K79" s="59" t="str">
        <f t="shared" si="55"/>
        <v>Перчатки порезостойкие (спец. волокно, полиуретан)</v>
      </c>
      <c r="L79" s="88" t="str">
        <f t="shared" si="56"/>
        <v>Размер 9</v>
      </c>
      <c r="M79" s="60"/>
      <c r="N79" s="61"/>
      <c r="O79" s="133" t="str">
        <f t="shared" si="57"/>
        <v>пар</v>
      </c>
      <c r="P79" s="62">
        <f t="shared" si="58"/>
        <v>483.10833333333335</v>
      </c>
      <c r="Q79" s="55"/>
      <c r="R79" s="63">
        <f t="shared" si="59"/>
        <v>69</v>
      </c>
      <c r="S79" s="64">
        <f t="shared" si="60"/>
        <v>0</v>
      </c>
      <c r="T79" s="50"/>
      <c r="U79" s="50"/>
      <c r="V79" s="50"/>
      <c r="W79" s="50"/>
      <c r="X79" s="50"/>
      <c r="Y79" s="50"/>
      <c r="Z79" s="50"/>
      <c r="AA79" s="50"/>
      <c r="AB79" s="50"/>
      <c r="AC79" s="50"/>
    </row>
    <row r="80" spans="1:29" s="48" customFormat="1" ht="25.5" customHeight="1" x14ac:dyDescent="0.25">
      <c r="A80" s="51"/>
      <c r="B80" s="52">
        <v>69</v>
      </c>
      <c r="C80" s="88" t="s">
        <v>60</v>
      </c>
      <c r="D80" s="88" t="s">
        <v>91</v>
      </c>
      <c r="E80" s="133" t="s">
        <v>68</v>
      </c>
      <c r="F80" s="55">
        <v>483.10833333333335</v>
      </c>
      <c r="G80" s="56">
        <v>742</v>
      </c>
      <c r="H80" s="57">
        <f t="shared" si="0"/>
        <v>358466.38333333336</v>
      </c>
      <c r="I80" s="50"/>
      <c r="J80" s="58">
        <f t="shared" ref="J80:J97" si="61">B80</f>
        <v>69</v>
      </c>
      <c r="K80" s="59" t="str">
        <f t="shared" ref="K80:K97" si="62">C80</f>
        <v>Перчатки порезостойкие (спец. волокно, полиуретан)</v>
      </c>
      <c r="L80" s="88" t="str">
        <f t="shared" si="56"/>
        <v>Размер 10</v>
      </c>
      <c r="M80" s="60"/>
      <c r="N80" s="61"/>
      <c r="O80" s="133" t="str">
        <f t="shared" si="57"/>
        <v>пар</v>
      </c>
      <c r="P80" s="62">
        <f t="shared" si="58"/>
        <v>483.10833333333335</v>
      </c>
      <c r="Q80" s="55"/>
      <c r="R80" s="63">
        <f t="shared" si="59"/>
        <v>742</v>
      </c>
      <c r="S80" s="64">
        <f t="shared" si="60"/>
        <v>0</v>
      </c>
      <c r="T80" s="50"/>
      <c r="U80" s="50"/>
      <c r="V80" s="50"/>
      <c r="W80" s="50"/>
      <c r="X80" s="50"/>
      <c r="Y80" s="50"/>
      <c r="Z80" s="50"/>
      <c r="AA80" s="50"/>
      <c r="AB80" s="50"/>
      <c r="AC80" s="50"/>
    </row>
    <row r="81" spans="1:29" s="48" customFormat="1" ht="32.25" customHeight="1" x14ac:dyDescent="0.25">
      <c r="A81" s="51"/>
      <c r="B81" s="52">
        <v>70</v>
      </c>
      <c r="C81" s="88" t="s">
        <v>60</v>
      </c>
      <c r="D81" s="88" t="s">
        <v>92</v>
      </c>
      <c r="E81" s="133" t="s">
        <v>68</v>
      </c>
      <c r="F81" s="55">
        <v>483.10833333333335</v>
      </c>
      <c r="G81" s="56">
        <v>32</v>
      </c>
      <c r="H81" s="57">
        <f t="shared" si="0"/>
        <v>15459.466666666667</v>
      </c>
      <c r="I81" s="50"/>
      <c r="J81" s="58">
        <f t="shared" si="61"/>
        <v>70</v>
      </c>
      <c r="K81" s="59" t="str">
        <f t="shared" si="62"/>
        <v>Перчатки порезостойкие (спец. волокно, полиуретан)</v>
      </c>
      <c r="L81" s="88" t="str">
        <f t="shared" si="56"/>
        <v>Размер 11</v>
      </c>
      <c r="M81" s="60"/>
      <c r="N81" s="61"/>
      <c r="O81" s="133" t="str">
        <f t="shared" si="57"/>
        <v>пар</v>
      </c>
      <c r="P81" s="62">
        <f>F81</f>
        <v>483.10833333333335</v>
      </c>
      <c r="Q81" s="55"/>
      <c r="R81" s="63">
        <f t="shared" ref="R81:R84" si="63">G81</f>
        <v>32</v>
      </c>
      <c r="S81" s="64">
        <f t="shared" ref="S81:S84" si="64">Q81*R81</f>
        <v>0</v>
      </c>
      <c r="T81" s="50"/>
      <c r="U81" s="50"/>
      <c r="V81" s="50"/>
      <c r="W81" s="50"/>
      <c r="X81" s="50"/>
      <c r="Y81" s="50"/>
      <c r="Z81" s="50"/>
      <c r="AA81" s="50"/>
      <c r="AB81" s="50"/>
      <c r="AC81" s="50"/>
    </row>
    <row r="82" spans="1:29" s="48" customFormat="1" ht="32.25" customHeight="1" x14ac:dyDescent="0.25">
      <c r="A82" s="51"/>
      <c r="B82" s="52">
        <v>71</v>
      </c>
      <c r="C82" s="88" t="s">
        <v>61</v>
      </c>
      <c r="D82" s="88" t="s">
        <v>94</v>
      </c>
      <c r="E82" s="133" t="s">
        <v>68</v>
      </c>
      <c r="F82" s="55">
        <v>112.35</v>
      </c>
      <c r="G82" s="56">
        <v>192</v>
      </c>
      <c r="H82" s="57">
        <f t="shared" ref="H82:H99" si="65">F82*G82</f>
        <v>21571.199999999997</v>
      </c>
      <c r="I82" s="50"/>
      <c r="J82" s="58">
        <f t="shared" si="61"/>
        <v>71</v>
      </c>
      <c r="K82" s="59" t="str">
        <f t="shared" si="62"/>
        <v>Перчатки резиновые бытовые (латекс)</v>
      </c>
      <c r="L82" s="88" t="str">
        <f t="shared" si="56"/>
        <v>Размер 8</v>
      </c>
      <c r="M82" s="60"/>
      <c r="N82" s="61"/>
      <c r="O82" s="133" t="str">
        <f t="shared" si="57"/>
        <v>пар</v>
      </c>
      <c r="P82" s="62">
        <f>F82</f>
        <v>112.35</v>
      </c>
      <c r="Q82" s="55"/>
      <c r="R82" s="63">
        <f t="shared" si="63"/>
        <v>192</v>
      </c>
      <c r="S82" s="64">
        <f t="shared" si="64"/>
        <v>0</v>
      </c>
      <c r="T82" s="50"/>
      <c r="U82" s="50"/>
      <c r="V82" s="50"/>
      <c r="W82" s="50"/>
      <c r="X82" s="50"/>
      <c r="Y82" s="50"/>
      <c r="Z82" s="50"/>
      <c r="AA82" s="50"/>
      <c r="AB82" s="50"/>
      <c r="AC82" s="50"/>
    </row>
    <row r="83" spans="1:29" s="48" customFormat="1" ht="32.25" customHeight="1" x14ac:dyDescent="0.25">
      <c r="A83" s="51"/>
      <c r="B83" s="52">
        <v>72</v>
      </c>
      <c r="C83" s="88" t="s">
        <v>61</v>
      </c>
      <c r="D83" s="88" t="s">
        <v>93</v>
      </c>
      <c r="E83" s="133" t="s">
        <v>68</v>
      </c>
      <c r="F83" s="55">
        <v>112.35</v>
      </c>
      <c r="G83" s="56">
        <v>596</v>
      </c>
      <c r="H83" s="57">
        <f t="shared" si="65"/>
        <v>66960.599999999991</v>
      </c>
      <c r="I83" s="50"/>
      <c r="J83" s="58">
        <f t="shared" si="61"/>
        <v>72</v>
      </c>
      <c r="K83" s="59" t="str">
        <f t="shared" si="62"/>
        <v>Перчатки резиновые бытовые (латекс)</v>
      </c>
      <c r="L83" s="88" t="str">
        <f t="shared" si="56"/>
        <v>Размер 9</v>
      </c>
      <c r="M83" s="60"/>
      <c r="N83" s="61"/>
      <c r="O83" s="133" t="str">
        <f t="shared" si="57"/>
        <v>пар</v>
      </c>
      <c r="P83" s="62">
        <f t="shared" ref="P83:P84" si="66">F83</f>
        <v>112.35</v>
      </c>
      <c r="Q83" s="55"/>
      <c r="R83" s="63">
        <f t="shared" si="63"/>
        <v>596</v>
      </c>
      <c r="S83" s="64">
        <f t="shared" si="64"/>
        <v>0</v>
      </c>
      <c r="T83" s="50"/>
      <c r="U83" s="50"/>
      <c r="V83" s="50"/>
      <c r="W83" s="50"/>
      <c r="X83" s="50"/>
      <c r="Y83" s="50"/>
      <c r="Z83" s="50"/>
      <c r="AA83" s="50"/>
      <c r="AB83" s="50"/>
      <c r="AC83" s="50"/>
    </row>
    <row r="84" spans="1:29" s="48" customFormat="1" ht="32.25" customHeight="1" x14ac:dyDescent="0.25">
      <c r="A84" s="51"/>
      <c r="B84" s="52">
        <v>73</v>
      </c>
      <c r="C84" s="88" t="s">
        <v>61</v>
      </c>
      <c r="D84" s="88" t="s">
        <v>91</v>
      </c>
      <c r="E84" s="133" t="s">
        <v>68</v>
      </c>
      <c r="F84" s="55">
        <v>112.35</v>
      </c>
      <c r="G84" s="56">
        <v>501</v>
      </c>
      <c r="H84" s="57">
        <f t="shared" si="65"/>
        <v>56287.35</v>
      </c>
      <c r="I84" s="50"/>
      <c r="J84" s="58">
        <f t="shared" si="61"/>
        <v>73</v>
      </c>
      <c r="K84" s="59" t="str">
        <f t="shared" si="62"/>
        <v>Перчатки резиновые бытовые (латекс)</v>
      </c>
      <c r="L84" s="88" t="str">
        <f t="shared" si="56"/>
        <v>Размер 10</v>
      </c>
      <c r="M84" s="60"/>
      <c r="N84" s="61"/>
      <c r="O84" s="133" t="str">
        <f t="shared" si="57"/>
        <v>пар</v>
      </c>
      <c r="P84" s="62">
        <f t="shared" si="66"/>
        <v>112.35</v>
      </c>
      <c r="Q84" s="55"/>
      <c r="R84" s="63">
        <f t="shared" si="63"/>
        <v>501</v>
      </c>
      <c r="S84" s="64">
        <f t="shared" si="64"/>
        <v>0</v>
      </c>
      <c r="T84" s="50"/>
      <c r="U84" s="50"/>
      <c r="V84" s="50"/>
      <c r="W84" s="50"/>
      <c r="X84" s="50"/>
      <c r="Y84" s="50"/>
      <c r="Z84" s="50"/>
      <c r="AA84" s="50"/>
      <c r="AB84" s="50"/>
      <c r="AC84" s="50"/>
    </row>
    <row r="85" spans="1:29" s="48" customFormat="1" ht="32.25" customHeight="1" x14ac:dyDescent="0.25">
      <c r="A85" s="51"/>
      <c r="B85" s="52">
        <v>74</v>
      </c>
      <c r="C85" s="88" t="s">
        <v>61</v>
      </c>
      <c r="D85" s="88" t="s">
        <v>92</v>
      </c>
      <c r="E85" s="133" t="s">
        <v>68</v>
      </c>
      <c r="F85" s="55">
        <v>112.35</v>
      </c>
      <c r="G85" s="56">
        <v>12</v>
      </c>
      <c r="H85" s="57">
        <f t="shared" si="65"/>
        <v>1348.1999999999998</v>
      </c>
      <c r="I85" s="50"/>
      <c r="J85" s="58">
        <f t="shared" si="61"/>
        <v>74</v>
      </c>
      <c r="K85" s="59" t="str">
        <f t="shared" si="62"/>
        <v>Перчатки резиновые бытовые (латекс)</v>
      </c>
      <c r="L85" s="88" t="str">
        <f t="shared" si="56"/>
        <v>Размер 11</v>
      </c>
      <c r="M85" s="60"/>
      <c r="N85" s="61"/>
      <c r="O85" s="133" t="str">
        <f t="shared" si="57"/>
        <v>пар</v>
      </c>
      <c r="P85" s="62">
        <f>F85</f>
        <v>112.35</v>
      </c>
      <c r="Q85" s="55"/>
      <c r="R85" s="63">
        <f>G85</f>
        <v>12</v>
      </c>
      <c r="S85" s="64">
        <f>Q85*R85</f>
        <v>0</v>
      </c>
      <c r="T85" s="50"/>
      <c r="U85" s="50"/>
      <c r="V85" s="50"/>
      <c r="W85" s="50"/>
      <c r="X85" s="50"/>
      <c r="Y85" s="50"/>
      <c r="Z85" s="50"/>
      <c r="AA85" s="50"/>
      <c r="AB85" s="50"/>
      <c r="AC85" s="50"/>
    </row>
    <row r="86" spans="1:29" s="48" customFormat="1" ht="27.75" customHeight="1" x14ac:dyDescent="0.25">
      <c r="A86" s="51"/>
      <c r="B86" s="52">
        <v>75</v>
      </c>
      <c r="C86" s="88" t="s">
        <v>62</v>
      </c>
      <c r="D86" s="88" t="s">
        <v>94</v>
      </c>
      <c r="E86" s="133" t="s">
        <v>68</v>
      </c>
      <c r="F86" s="55">
        <v>134.81666666666666</v>
      </c>
      <c r="G86" s="56">
        <v>228</v>
      </c>
      <c r="H86" s="57">
        <f t="shared" si="65"/>
        <v>30738.2</v>
      </c>
      <c r="I86" s="50"/>
      <c r="J86" s="58">
        <f t="shared" si="61"/>
        <v>75</v>
      </c>
      <c r="K86" s="59" t="str">
        <f t="shared" si="62"/>
        <v>Перчатки резиновые противокислотные (латекс)</v>
      </c>
      <c r="L86" s="88" t="str">
        <f t="shared" si="56"/>
        <v>Размер 8</v>
      </c>
      <c r="M86" s="60"/>
      <c r="N86" s="61"/>
      <c r="O86" s="133" t="str">
        <f t="shared" si="57"/>
        <v>пар</v>
      </c>
      <c r="P86" s="62">
        <f t="shared" ref="P86:P88" si="67">F86</f>
        <v>134.81666666666666</v>
      </c>
      <c r="Q86" s="55"/>
      <c r="R86" s="63">
        <f t="shared" ref="R86:R88" si="68">G86</f>
        <v>228</v>
      </c>
      <c r="S86" s="64">
        <f t="shared" ref="S86:S88" si="69">Q86*R86</f>
        <v>0</v>
      </c>
      <c r="T86" s="50"/>
      <c r="U86" s="50"/>
      <c r="V86" s="50"/>
      <c r="W86" s="50"/>
      <c r="X86" s="50"/>
      <c r="Y86" s="50"/>
      <c r="Z86" s="50"/>
      <c r="AA86" s="50"/>
      <c r="AB86" s="50"/>
      <c r="AC86" s="50"/>
    </row>
    <row r="87" spans="1:29" s="48" customFormat="1" ht="29.25" customHeight="1" x14ac:dyDescent="0.25">
      <c r="A87" s="51"/>
      <c r="B87" s="52">
        <v>76</v>
      </c>
      <c r="C87" s="88" t="s">
        <v>62</v>
      </c>
      <c r="D87" s="88" t="s">
        <v>93</v>
      </c>
      <c r="E87" s="133" t="s">
        <v>68</v>
      </c>
      <c r="F87" s="55">
        <v>134.81666666666666</v>
      </c>
      <c r="G87" s="56">
        <v>12</v>
      </c>
      <c r="H87" s="57">
        <f t="shared" si="65"/>
        <v>1617.8</v>
      </c>
      <c r="I87" s="50"/>
      <c r="J87" s="58">
        <f t="shared" si="61"/>
        <v>76</v>
      </c>
      <c r="K87" s="59" t="str">
        <f t="shared" si="62"/>
        <v>Перчатки резиновые противокислотные (латекс)</v>
      </c>
      <c r="L87" s="88" t="str">
        <f t="shared" si="56"/>
        <v>Размер 9</v>
      </c>
      <c r="M87" s="60"/>
      <c r="N87" s="61"/>
      <c r="O87" s="133" t="str">
        <f t="shared" si="57"/>
        <v>пар</v>
      </c>
      <c r="P87" s="62">
        <f t="shared" si="67"/>
        <v>134.81666666666666</v>
      </c>
      <c r="Q87" s="55"/>
      <c r="R87" s="63">
        <f t="shared" si="68"/>
        <v>12</v>
      </c>
      <c r="S87" s="64">
        <f t="shared" si="69"/>
        <v>0</v>
      </c>
      <c r="T87" s="50"/>
      <c r="U87" s="50"/>
      <c r="V87" s="50"/>
      <c r="W87" s="50"/>
      <c r="X87" s="50"/>
      <c r="Y87" s="50"/>
      <c r="Z87" s="50"/>
      <c r="AA87" s="50"/>
      <c r="AB87" s="50"/>
      <c r="AC87" s="50"/>
    </row>
    <row r="88" spans="1:29" s="48" customFormat="1" ht="29.25" customHeight="1" x14ac:dyDescent="0.25">
      <c r="A88" s="51"/>
      <c r="B88" s="52">
        <v>77</v>
      </c>
      <c r="C88" s="88" t="s">
        <v>62</v>
      </c>
      <c r="D88" s="88" t="s">
        <v>91</v>
      </c>
      <c r="E88" s="133" t="s">
        <v>68</v>
      </c>
      <c r="F88" s="55">
        <v>134.81666666666666</v>
      </c>
      <c r="G88" s="56">
        <v>54</v>
      </c>
      <c r="H88" s="57">
        <f t="shared" si="65"/>
        <v>7280.0999999999995</v>
      </c>
      <c r="I88" s="50"/>
      <c r="J88" s="58">
        <f t="shared" si="61"/>
        <v>77</v>
      </c>
      <c r="K88" s="59" t="str">
        <f t="shared" si="62"/>
        <v>Перчатки резиновые противокислотные (латекс)</v>
      </c>
      <c r="L88" s="88" t="str">
        <f t="shared" si="56"/>
        <v>Размер 10</v>
      </c>
      <c r="M88" s="60"/>
      <c r="N88" s="61"/>
      <c r="O88" s="133" t="str">
        <f t="shared" si="57"/>
        <v>пар</v>
      </c>
      <c r="P88" s="62">
        <f t="shared" si="67"/>
        <v>134.81666666666666</v>
      </c>
      <c r="Q88" s="55"/>
      <c r="R88" s="63">
        <f t="shared" si="68"/>
        <v>54</v>
      </c>
      <c r="S88" s="64">
        <f t="shared" si="69"/>
        <v>0</v>
      </c>
      <c r="T88" s="50"/>
      <c r="U88" s="50"/>
      <c r="V88" s="50"/>
      <c r="W88" s="50"/>
      <c r="X88" s="50"/>
      <c r="Y88" s="50"/>
      <c r="Z88" s="50"/>
      <c r="AA88" s="50"/>
      <c r="AB88" s="50"/>
      <c r="AC88" s="50"/>
    </row>
    <row r="89" spans="1:29" s="48" customFormat="1" ht="29.25" customHeight="1" x14ac:dyDescent="0.25">
      <c r="A89" s="51"/>
      <c r="B89" s="52">
        <v>78</v>
      </c>
      <c r="C89" s="88" t="s">
        <v>63</v>
      </c>
      <c r="D89" s="88" t="s">
        <v>93</v>
      </c>
      <c r="E89" s="133" t="s">
        <v>68</v>
      </c>
      <c r="F89" s="55">
        <v>662.86666666666679</v>
      </c>
      <c r="G89" s="56">
        <v>9</v>
      </c>
      <c r="H89" s="57">
        <f t="shared" si="65"/>
        <v>5965.8000000000011</v>
      </c>
      <c r="I89" s="50"/>
      <c r="J89" s="58">
        <f t="shared" si="61"/>
        <v>78</v>
      </c>
      <c r="K89" s="59" t="str">
        <f t="shared" si="62"/>
        <v>Перчатки спилковые</v>
      </c>
      <c r="L89" s="88" t="str">
        <f t="shared" si="56"/>
        <v>Размер 9</v>
      </c>
      <c r="M89" s="60"/>
      <c r="N89" s="61"/>
      <c r="O89" s="133" t="str">
        <f t="shared" si="57"/>
        <v>пар</v>
      </c>
      <c r="P89" s="62">
        <f t="shared" ref="P89:P90" si="70">F89</f>
        <v>662.86666666666679</v>
      </c>
      <c r="Q89" s="55"/>
      <c r="R89" s="63">
        <f t="shared" ref="R89:R90" si="71">G89</f>
        <v>9</v>
      </c>
      <c r="S89" s="64">
        <f t="shared" ref="S89:S90" si="72">Q89*R89</f>
        <v>0</v>
      </c>
      <c r="T89" s="50"/>
      <c r="U89" s="50"/>
      <c r="V89" s="50"/>
      <c r="W89" s="50"/>
      <c r="X89" s="50"/>
      <c r="Y89" s="50"/>
      <c r="Z89" s="50"/>
      <c r="AA89" s="50"/>
      <c r="AB89" s="50"/>
      <c r="AC89" s="50"/>
    </row>
    <row r="90" spans="1:29" s="48" customFormat="1" ht="29.25" customHeight="1" x14ac:dyDescent="0.25">
      <c r="A90" s="51"/>
      <c r="B90" s="52">
        <v>79</v>
      </c>
      <c r="C90" s="88" t="s">
        <v>63</v>
      </c>
      <c r="D90" s="88" t="s">
        <v>91</v>
      </c>
      <c r="E90" s="133" t="s">
        <v>68</v>
      </c>
      <c r="F90" s="55">
        <v>662.86666666666679</v>
      </c>
      <c r="G90" s="56">
        <v>288</v>
      </c>
      <c r="H90" s="57">
        <f t="shared" si="65"/>
        <v>190905.60000000003</v>
      </c>
      <c r="I90" s="50"/>
      <c r="J90" s="58">
        <f t="shared" si="61"/>
        <v>79</v>
      </c>
      <c r="K90" s="59" t="str">
        <f t="shared" si="62"/>
        <v>Перчатки спилковые</v>
      </c>
      <c r="L90" s="88" t="str">
        <f t="shared" si="56"/>
        <v>Размер 10</v>
      </c>
      <c r="M90" s="60"/>
      <c r="N90" s="61"/>
      <c r="O90" s="133" t="str">
        <f t="shared" si="57"/>
        <v>пар</v>
      </c>
      <c r="P90" s="62">
        <f t="shared" si="70"/>
        <v>662.86666666666679</v>
      </c>
      <c r="Q90" s="55"/>
      <c r="R90" s="63">
        <f t="shared" si="71"/>
        <v>288</v>
      </c>
      <c r="S90" s="64">
        <f t="shared" si="72"/>
        <v>0</v>
      </c>
      <c r="T90" s="50"/>
      <c r="U90" s="50"/>
      <c r="V90" s="50"/>
      <c r="W90" s="50"/>
      <c r="X90" s="50"/>
      <c r="Y90" s="50"/>
      <c r="Z90" s="50"/>
      <c r="AA90" s="50"/>
      <c r="AB90" s="50"/>
      <c r="AC90" s="50"/>
    </row>
    <row r="91" spans="1:29" s="48" customFormat="1" ht="23.25" customHeight="1" x14ac:dyDescent="0.25">
      <c r="A91" s="51"/>
      <c r="B91" s="52">
        <v>80</v>
      </c>
      <c r="C91" s="88" t="s">
        <v>74</v>
      </c>
      <c r="D91" s="88" t="s">
        <v>93</v>
      </c>
      <c r="E91" s="133" t="s">
        <v>68</v>
      </c>
      <c r="F91" s="55">
        <v>50.558333333333337</v>
      </c>
      <c r="G91" s="56">
        <v>276</v>
      </c>
      <c r="H91" s="57">
        <f t="shared" si="65"/>
        <v>13954.1</v>
      </c>
      <c r="I91" s="50"/>
      <c r="J91" s="58">
        <f t="shared" si="61"/>
        <v>80</v>
      </c>
      <c r="K91" s="59" t="str">
        <f t="shared" si="62"/>
        <v>Перчатки трикотажные с ПВХ покрытием (полное)</v>
      </c>
      <c r="L91" s="88" t="str">
        <f t="shared" si="56"/>
        <v>Размер 9</v>
      </c>
      <c r="M91" s="60"/>
      <c r="N91" s="61"/>
      <c r="O91" s="133" t="str">
        <f t="shared" si="57"/>
        <v>пар</v>
      </c>
      <c r="P91" s="62">
        <f>F91</f>
        <v>50.558333333333337</v>
      </c>
      <c r="Q91" s="55"/>
      <c r="R91" s="63">
        <f>G91</f>
        <v>276</v>
      </c>
      <c r="S91" s="64">
        <f>Q91*R91</f>
        <v>0</v>
      </c>
      <c r="T91" s="50"/>
      <c r="U91" s="50"/>
      <c r="V91" s="50"/>
      <c r="W91" s="50"/>
      <c r="X91" s="50"/>
      <c r="Y91" s="50"/>
      <c r="Z91" s="50"/>
      <c r="AA91" s="50"/>
      <c r="AB91" s="50"/>
      <c r="AC91" s="50"/>
    </row>
    <row r="92" spans="1:29" s="48" customFormat="1" ht="23.25" customHeight="1" x14ac:dyDescent="0.25">
      <c r="A92" s="51"/>
      <c r="B92" s="52">
        <v>81</v>
      </c>
      <c r="C92" s="88" t="s">
        <v>65</v>
      </c>
      <c r="D92" s="88" t="s">
        <v>94</v>
      </c>
      <c r="E92" s="133" t="s">
        <v>68</v>
      </c>
      <c r="F92" s="55">
        <v>17.975000000000001</v>
      </c>
      <c r="G92" s="56">
        <v>112</v>
      </c>
      <c r="H92" s="57">
        <f t="shared" si="65"/>
        <v>2013.2000000000003</v>
      </c>
      <c r="I92" s="50"/>
      <c r="J92" s="58">
        <f t="shared" si="61"/>
        <v>81</v>
      </c>
      <c r="K92" s="59" t="str">
        <f t="shared" si="62"/>
        <v>Перчатки трикотажные с ПВХ покрытием (точечное)</v>
      </c>
      <c r="L92" s="88" t="str">
        <f t="shared" si="56"/>
        <v>Размер 8</v>
      </c>
      <c r="M92" s="60"/>
      <c r="N92" s="61"/>
      <c r="O92" s="133" t="str">
        <f t="shared" si="57"/>
        <v>пар</v>
      </c>
      <c r="P92" s="62">
        <f t="shared" ref="P92:P96" si="73">F92</f>
        <v>17.975000000000001</v>
      </c>
      <c r="Q92" s="55"/>
      <c r="R92" s="63">
        <f t="shared" ref="R92:R96" si="74">G92</f>
        <v>112</v>
      </c>
      <c r="S92" s="64">
        <f t="shared" ref="S92:S96" si="75">Q92*R92</f>
        <v>0</v>
      </c>
      <c r="T92" s="50"/>
      <c r="U92" s="50"/>
      <c r="V92" s="50"/>
      <c r="W92" s="50"/>
      <c r="X92" s="50"/>
      <c r="Y92" s="50"/>
      <c r="Z92" s="50"/>
      <c r="AA92" s="50"/>
      <c r="AB92" s="50"/>
      <c r="AC92" s="50"/>
    </row>
    <row r="93" spans="1:29" s="48" customFormat="1" ht="23.25" customHeight="1" x14ac:dyDescent="0.25">
      <c r="A93" s="51"/>
      <c r="B93" s="52">
        <v>82</v>
      </c>
      <c r="C93" s="88" t="s">
        <v>65</v>
      </c>
      <c r="D93" s="88" t="s">
        <v>93</v>
      </c>
      <c r="E93" s="133" t="s">
        <v>68</v>
      </c>
      <c r="F93" s="55">
        <v>17.975000000000001</v>
      </c>
      <c r="G93" s="56">
        <v>5013</v>
      </c>
      <c r="H93" s="57">
        <f t="shared" si="65"/>
        <v>90108.675000000003</v>
      </c>
      <c r="I93" s="50"/>
      <c r="J93" s="58">
        <f t="shared" si="61"/>
        <v>82</v>
      </c>
      <c r="K93" s="59" t="str">
        <f t="shared" si="62"/>
        <v>Перчатки трикотажные с ПВХ покрытием (точечное)</v>
      </c>
      <c r="L93" s="88" t="str">
        <f t="shared" si="56"/>
        <v>Размер 9</v>
      </c>
      <c r="M93" s="60"/>
      <c r="N93" s="61"/>
      <c r="O93" s="133" t="str">
        <f t="shared" si="57"/>
        <v>пар</v>
      </c>
      <c r="P93" s="62">
        <f t="shared" si="73"/>
        <v>17.975000000000001</v>
      </c>
      <c r="Q93" s="55"/>
      <c r="R93" s="63">
        <f t="shared" si="74"/>
        <v>5013</v>
      </c>
      <c r="S93" s="64">
        <f t="shared" si="75"/>
        <v>0</v>
      </c>
      <c r="T93" s="50"/>
      <c r="U93" s="50"/>
      <c r="V93" s="50"/>
      <c r="W93" s="50"/>
      <c r="X93" s="50"/>
      <c r="Y93" s="50"/>
      <c r="Z93" s="50"/>
      <c r="AA93" s="50"/>
      <c r="AB93" s="50"/>
      <c r="AC93" s="50"/>
    </row>
    <row r="94" spans="1:29" s="48" customFormat="1" ht="18" customHeight="1" x14ac:dyDescent="0.25">
      <c r="A94" s="51"/>
      <c r="B94" s="52">
        <v>83</v>
      </c>
      <c r="C94" s="88" t="s">
        <v>65</v>
      </c>
      <c r="D94" s="88" t="s">
        <v>91</v>
      </c>
      <c r="E94" s="133" t="s">
        <v>68</v>
      </c>
      <c r="F94" s="55">
        <v>17.975000000000001</v>
      </c>
      <c r="G94" s="56">
        <v>7205</v>
      </c>
      <c r="H94" s="57">
        <f t="shared" si="65"/>
        <v>129509.87500000001</v>
      </c>
      <c r="I94" s="50"/>
      <c r="J94" s="58">
        <f t="shared" si="61"/>
        <v>83</v>
      </c>
      <c r="K94" s="59" t="str">
        <f t="shared" si="62"/>
        <v>Перчатки трикотажные с ПВХ покрытием (точечное)</v>
      </c>
      <c r="L94" s="88" t="str">
        <f t="shared" si="56"/>
        <v>Размер 10</v>
      </c>
      <c r="M94" s="60"/>
      <c r="N94" s="61"/>
      <c r="O94" s="133" t="str">
        <f t="shared" si="57"/>
        <v>пар</v>
      </c>
      <c r="P94" s="62">
        <f t="shared" si="73"/>
        <v>17.975000000000001</v>
      </c>
      <c r="Q94" s="55"/>
      <c r="R94" s="63">
        <f t="shared" si="74"/>
        <v>7205</v>
      </c>
      <c r="S94" s="64">
        <f t="shared" si="75"/>
        <v>0</v>
      </c>
      <c r="T94" s="50"/>
      <c r="U94" s="50"/>
      <c r="V94" s="50"/>
      <c r="W94" s="50"/>
      <c r="X94" s="50"/>
      <c r="Y94" s="50"/>
      <c r="Z94" s="50"/>
      <c r="AA94" s="50"/>
      <c r="AB94" s="50"/>
      <c r="AC94" s="50"/>
    </row>
    <row r="95" spans="1:29" s="48" customFormat="1" ht="21.75" customHeight="1" x14ac:dyDescent="0.25">
      <c r="A95" s="51"/>
      <c r="B95" s="52">
        <v>84</v>
      </c>
      <c r="C95" s="88" t="s">
        <v>65</v>
      </c>
      <c r="D95" s="88" t="s">
        <v>92</v>
      </c>
      <c r="E95" s="133" t="s">
        <v>68</v>
      </c>
      <c r="F95" s="55">
        <v>17.975000000000001</v>
      </c>
      <c r="G95" s="56">
        <v>2925</v>
      </c>
      <c r="H95" s="57">
        <f t="shared" si="65"/>
        <v>52576.875000000007</v>
      </c>
      <c r="I95" s="50"/>
      <c r="J95" s="58">
        <f t="shared" si="61"/>
        <v>84</v>
      </c>
      <c r="K95" s="59" t="str">
        <f t="shared" si="62"/>
        <v>Перчатки трикотажные с ПВХ покрытием (точечное)</v>
      </c>
      <c r="L95" s="88" t="str">
        <f t="shared" si="56"/>
        <v>Размер 11</v>
      </c>
      <c r="M95" s="60"/>
      <c r="N95" s="61"/>
      <c r="O95" s="133" t="str">
        <f t="shared" si="57"/>
        <v>пар</v>
      </c>
      <c r="P95" s="62">
        <f t="shared" si="73"/>
        <v>17.975000000000001</v>
      </c>
      <c r="Q95" s="55"/>
      <c r="R95" s="63">
        <f t="shared" si="74"/>
        <v>2925</v>
      </c>
      <c r="S95" s="64">
        <f t="shared" si="75"/>
        <v>0</v>
      </c>
      <c r="T95" s="50"/>
      <c r="U95" s="50"/>
      <c r="V95" s="50"/>
      <c r="W95" s="50"/>
      <c r="X95" s="50"/>
      <c r="Y95" s="50"/>
      <c r="Z95" s="50"/>
      <c r="AA95" s="50"/>
      <c r="AB95" s="50"/>
      <c r="AC95" s="50"/>
    </row>
    <row r="96" spans="1:29" s="48" customFormat="1" ht="21" customHeight="1" x14ac:dyDescent="0.25">
      <c r="A96" s="51"/>
      <c r="B96" s="52">
        <v>85</v>
      </c>
      <c r="C96" s="88" t="s">
        <v>132</v>
      </c>
      <c r="D96" s="88"/>
      <c r="E96" s="133" t="s">
        <v>15</v>
      </c>
      <c r="F96" s="55">
        <v>503.00000000000006</v>
      </c>
      <c r="G96" s="56">
        <v>2</v>
      </c>
      <c r="H96" s="57">
        <f t="shared" si="65"/>
        <v>1006.0000000000001</v>
      </c>
      <c r="I96" s="50"/>
      <c r="J96" s="58">
        <f t="shared" si="61"/>
        <v>85</v>
      </c>
      <c r="K96" s="59" t="str">
        <f t="shared" si="62"/>
        <v>Плащ для защиты от воды р.128-132/182-188</v>
      </c>
      <c r="L96" s="88"/>
      <c r="M96" s="60"/>
      <c r="N96" s="61"/>
      <c r="O96" s="133" t="str">
        <f t="shared" si="57"/>
        <v>шт</v>
      </c>
      <c r="P96" s="62">
        <f t="shared" si="73"/>
        <v>503.00000000000006</v>
      </c>
      <c r="Q96" s="55"/>
      <c r="R96" s="63">
        <f t="shared" si="74"/>
        <v>2</v>
      </c>
      <c r="S96" s="64">
        <f t="shared" si="75"/>
        <v>0</v>
      </c>
      <c r="T96" s="50"/>
      <c r="U96" s="50"/>
      <c r="V96" s="50"/>
      <c r="W96" s="50"/>
      <c r="X96" s="50"/>
      <c r="Y96" s="50"/>
      <c r="Z96" s="50"/>
      <c r="AA96" s="50"/>
      <c r="AB96" s="50"/>
      <c r="AC96" s="50"/>
    </row>
    <row r="97" spans="1:29" s="48" customFormat="1" ht="21" customHeight="1" x14ac:dyDescent="0.25">
      <c r="A97" s="51"/>
      <c r="B97" s="52">
        <v>86</v>
      </c>
      <c r="C97" s="88" t="s">
        <v>66</v>
      </c>
      <c r="D97" s="88"/>
      <c r="E97" s="133" t="s">
        <v>68</v>
      </c>
      <c r="F97" s="55">
        <v>78.64166666666668</v>
      </c>
      <c r="G97" s="56">
        <v>78</v>
      </c>
      <c r="H97" s="57">
        <f t="shared" si="65"/>
        <v>6134.0500000000011</v>
      </c>
      <c r="I97" s="50"/>
      <c r="J97" s="58">
        <f t="shared" si="61"/>
        <v>86</v>
      </c>
      <c r="K97" s="59" t="str">
        <f t="shared" si="62"/>
        <v>Рукавицы брезентовые</v>
      </c>
      <c r="L97" s="88"/>
      <c r="M97" s="60"/>
      <c r="N97" s="61"/>
      <c r="O97" s="133" t="str">
        <f t="shared" si="57"/>
        <v>пар</v>
      </c>
      <c r="P97" s="62">
        <f>F97</f>
        <v>78.64166666666668</v>
      </c>
      <c r="Q97" s="55"/>
      <c r="R97" s="63">
        <f>G97</f>
        <v>78</v>
      </c>
      <c r="S97" s="64">
        <f>Q97*R97</f>
        <v>0</v>
      </c>
      <c r="T97" s="50"/>
      <c r="U97" s="50"/>
      <c r="V97" s="50"/>
      <c r="W97" s="50"/>
      <c r="X97" s="50"/>
      <c r="Y97" s="50"/>
      <c r="Z97" s="50"/>
      <c r="AA97" s="50"/>
      <c r="AB97" s="50"/>
      <c r="AC97" s="50"/>
    </row>
    <row r="98" spans="1:29" s="48" customFormat="1" ht="18" customHeight="1" x14ac:dyDescent="0.25">
      <c r="A98" s="51"/>
      <c r="B98" s="52">
        <v>87</v>
      </c>
      <c r="C98" s="88" t="s">
        <v>67</v>
      </c>
      <c r="D98" s="88"/>
      <c r="E98" s="133" t="s">
        <v>68</v>
      </c>
      <c r="F98" s="55">
        <v>50.558333333333337</v>
      </c>
      <c r="G98" s="56">
        <v>531</v>
      </c>
      <c r="H98" s="57">
        <f t="shared" si="65"/>
        <v>26846.475000000002</v>
      </c>
      <c r="I98" s="50"/>
      <c r="J98" s="58">
        <f>B98</f>
        <v>87</v>
      </c>
      <c r="K98" s="59" t="str">
        <f>C98</f>
        <v>Рукавицы комбинированные ( х/б с брезент. наладонником)</v>
      </c>
      <c r="L98" s="88"/>
      <c r="M98" s="60"/>
      <c r="N98" s="61"/>
      <c r="O98" s="133" t="str">
        <f t="shared" si="57"/>
        <v>пар</v>
      </c>
      <c r="P98" s="62">
        <f>F98</f>
        <v>50.558333333333337</v>
      </c>
      <c r="Q98" s="55"/>
      <c r="R98" s="63">
        <f>G98</f>
        <v>531</v>
      </c>
      <c r="S98" s="64">
        <f>Q98*R98</f>
        <v>0</v>
      </c>
      <c r="T98" s="50"/>
      <c r="U98" s="50"/>
      <c r="V98" s="50"/>
      <c r="W98" s="50"/>
      <c r="X98" s="50"/>
      <c r="Y98" s="50"/>
      <c r="Z98" s="50"/>
      <c r="AA98" s="50"/>
      <c r="AB98" s="50"/>
      <c r="AC98" s="50"/>
    </row>
    <row r="99" spans="1:29" s="48" customFormat="1" ht="18" customHeight="1" x14ac:dyDescent="0.25">
      <c r="A99" s="51"/>
      <c r="B99" s="52">
        <v>88</v>
      </c>
      <c r="C99" s="88" t="s">
        <v>133</v>
      </c>
      <c r="D99" s="88"/>
      <c r="E99" s="133" t="s">
        <v>15</v>
      </c>
      <c r="F99" s="55">
        <v>833.33333333333337</v>
      </c>
      <c r="G99" s="56">
        <v>3</v>
      </c>
      <c r="H99" s="57">
        <f t="shared" si="65"/>
        <v>2500</v>
      </c>
      <c r="I99" s="50"/>
      <c r="J99" s="58">
        <f>B99</f>
        <v>88</v>
      </c>
      <c r="K99" s="59" t="str">
        <f>C99</f>
        <v>Халат поварской р. 48-50/158-164</v>
      </c>
      <c r="L99" s="88"/>
      <c r="M99" s="60"/>
      <c r="N99" s="61"/>
      <c r="O99" s="133" t="str">
        <f t="shared" si="57"/>
        <v>шт</v>
      </c>
      <c r="P99" s="62">
        <f>F99</f>
        <v>833.33333333333337</v>
      </c>
      <c r="Q99" s="55"/>
      <c r="R99" s="63">
        <f>G99</f>
        <v>3</v>
      </c>
      <c r="S99" s="64">
        <f>Q99*R99</f>
        <v>0</v>
      </c>
      <c r="T99" s="50"/>
      <c r="U99" s="50"/>
      <c r="V99" s="50"/>
      <c r="W99" s="50"/>
      <c r="X99" s="50"/>
      <c r="Y99" s="50"/>
      <c r="Z99" s="50"/>
      <c r="AA99" s="50"/>
      <c r="AB99" s="50"/>
      <c r="AC99" s="50"/>
    </row>
    <row r="100" spans="1:29" s="82" customFormat="1" ht="16.5" customHeight="1" x14ac:dyDescent="0.25">
      <c r="A100" s="65"/>
      <c r="B100" s="66"/>
      <c r="C100" s="67" t="s">
        <v>16</v>
      </c>
      <c r="D100" s="68"/>
      <c r="E100" s="69"/>
      <c r="F100" s="70"/>
      <c r="G100" s="71"/>
      <c r="H100" s="72">
        <f>SUM(H12:H99)</f>
        <v>2308821.8916666675</v>
      </c>
      <c r="I100" s="73"/>
      <c r="J100" s="74"/>
      <c r="K100" s="75" t="str">
        <f t="shared" si="55"/>
        <v>ИТОГО:</v>
      </c>
      <c r="L100" s="68"/>
      <c r="M100" s="76"/>
      <c r="N100" s="77"/>
      <c r="O100" s="69"/>
      <c r="P100" s="132"/>
      <c r="Q100" s="79"/>
      <c r="R100" s="80"/>
      <c r="S100" s="81"/>
      <c r="T100" s="73"/>
      <c r="U100" s="73"/>
      <c r="V100" s="73"/>
      <c r="W100" s="73"/>
      <c r="X100" s="73"/>
      <c r="Y100" s="73"/>
      <c r="Z100" s="73"/>
      <c r="AA100" s="73"/>
      <c r="AB100" s="73"/>
      <c r="AC100" s="73"/>
    </row>
    <row r="101" spans="1:29" s="82" customFormat="1" ht="49.5" customHeight="1" x14ac:dyDescent="0.25">
      <c r="A101" s="65"/>
      <c r="B101" s="192" t="s">
        <v>108</v>
      </c>
      <c r="C101" s="193"/>
      <c r="D101" s="193"/>
      <c r="E101" s="193"/>
      <c r="F101" s="193"/>
      <c r="G101" s="193"/>
      <c r="H101" s="194"/>
      <c r="I101" s="73"/>
      <c r="J101" s="160" t="s">
        <v>108</v>
      </c>
      <c r="K101" s="169"/>
      <c r="L101" s="169"/>
      <c r="M101" s="169"/>
      <c r="N101" s="169"/>
      <c r="O101" s="169"/>
      <c r="P101" s="169"/>
      <c r="Q101" s="169"/>
      <c r="R101" s="169"/>
      <c r="S101" s="195"/>
      <c r="T101" s="73"/>
      <c r="U101" s="73"/>
      <c r="V101" s="73"/>
      <c r="W101" s="73"/>
      <c r="X101" s="73"/>
      <c r="Y101" s="73"/>
      <c r="Z101" s="73"/>
      <c r="AA101" s="73"/>
      <c r="AB101" s="73"/>
      <c r="AC101" s="73"/>
    </row>
    <row r="102" spans="1:29" s="48" customFormat="1" ht="27.75" customHeight="1" x14ac:dyDescent="0.25">
      <c r="A102" s="51"/>
      <c r="B102" s="83">
        <v>1</v>
      </c>
      <c r="C102" s="53" t="s">
        <v>146</v>
      </c>
      <c r="D102" s="88"/>
      <c r="E102" s="54" t="s">
        <v>15</v>
      </c>
      <c r="F102" s="84">
        <v>169.00000000000003</v>
      </c>
      <c r="G102" s="56">
        <v>1</v>
      </c>
      <c r="H102" s="85">
        <f t="shared" ref="H102:H161" si="76">F102*G102</f>
        <v>169.00000000000003</v>
      </c>
      <c r="I102" s="50"/>
      <c r="J102" s="58">
        <f t="shared" si="54"/>
        <v>1</v>
      </c>
      <c r="K102" s="59" t="str">
        <f t="shared" si="55"/>
        <v>Жилет сигнальный р. 64-66/170-176</v>
      </c>
      <c r="L102" s="53"/>
      <c r="M102" s="86"/>
      <c r="N102" s="86"/>
      <c r="O102" s="87" t="str">
        <f t="shared" ref="O102:O103" si="77">E102</f>
        <v>шт</v>
      </c>
      <c r="P102" s="62">
        <f t="shared" ref="P102:P103" si="78">F102</f>
        <v>169.00000000000003</v>
      </c>
      <c r="Q102" s="55"/>
      <c r="R102" s="63">
        <f t="shared" ref="R102:R103" si="79">G102</f>
        <v>1</v>
      </c>
      <c r="S102" s="64">
        <f t="shared" ref="S102:S103" si="80">Q102*R102</f>
        <v>0</v>
      </c>
      <c r="T102" s="50"/>
      <c r="U102" s="50"/>
      <c r="V102" s="50"/>
      <c r="W102" s="50"/>
      <c r="X102" s="50"/>
      <c r="Y102" s="50"/>
      <c r="Z102" s="50"/>
      <c r="AA102" s="50"/>
      <c r="AB102" s="50"/>
      <c r="AC102" s="50"/>
    </row>
    <row r="103" spans="1:29" s="48" customFormat="1" ht="27.75" customHeight="1" x14ac:dyDescent="0.25">
      <c r="A103" s="51"/>
      <c r="B103" s="83">
        <v>2</v>
      </c>
      <c r="C103" s="53" t="s">
        <v>148</v>
      </c>
      <c r="D103" s="88"/>
      <c r="E103" s="54" t="s">
        <v>15</v>
      </c>
      <c r="F103" s="84">
        <v>169.00000000000003</v>
      </c>
      <c r="G103" s="56">
        <v>1</v>
      </c>
      <c r="H103" s="85">
        <f t="shared" si="76"/>
        <v>169.00000000000003</v>
      </c>
      <c r="I103" s="50"/>
      <c r="J103" s="58">
        <f t="shared" si="54"/>
        <v>2</v>
      </c>
      <c r="K103" s="59" t="str">
        <f t="shared" si="55"/>
        <v>Жилет сигнальный р. 68-70/182-188</v>
      </c>
      <c r="L103" s="53"/>
      <c r="M103" s="86"/>
      <c r="N103" s="86"/>
      <c r="O103" s="87" t="str">
        <f t="shared" si="77"/>
        <v>шт</v>
      </c>
      <c r="P103" s="62">
        <f t="shared" si="78"/>
        <v>169.00000000000003</v>
      </c>
      <c r="Q103" s="55"/>
      <c r="R103" s="63">
        <f t="shared" si="79"/>
        <v>1</v>
      </c>
      <c r="S103" s="64">
        <f t="shared" si="80"/>
        <v>0</v>
      </c>
      <c r="T103" s="50"/>
      <c r="U103" s="50"/>
      <c r="V103" s="50"/>
      <c r="W103" s="50"/>
      <c r="X103" s="50"/>
      <c r="Y103" s="50"/>
      <c r="Z103" s="50"/>
      <c r="AA103" s="50"/>
      <c r="AB103" s="50"/>
      <c r="AC103" s="50"/>
    </row>
    <row r="104" spans="1:29" s="48" customFormat="1" ht="27.75" customHeight="1" x14ac:dyDescent="0.25">
      <c r="A104" s="51"/>
      <c r="B104" s="83">
        <v>3</v>
      </c>
      <c r="C104" s="53" t="s">
        <v>118</v>
      </c>
      <c r="D104" s="53"/>
      <c r="E104" s="54" t="s">
        <v>15</v>
      </c>
      <c r="F104" s="84">
        <v>90.833333333333343</v>
      </c>
      <c r="G104" s="56">
        <v>3</v>
      </c>
      <c r="H104" s="85">
        <f t="shared" si="76"/>
        <v>272.5</v>
      </c>
      <c r="I104" s="50"/>
      <c r="J104" s="58">
        <f>B104</f>
        <v>3</v>
      </c>
      <c r="K104" s="59" t="str">
        <f>C104</f>
        <v>Колпак поварской</v>
      </c>
      <c r="L104" s="53"/>
      <c r="M104" s="86"/>
      <c r="N104" s="86"/>
      <c r="O104" s="87" t="str">
        <f>E104</f>
        <v>шт</v>
      </c>
      <c r="P104" s="62">
        <f>F104</f>
        <v>90.833333333333343</v>
      </c>
      <c r="Q104" s="55"/>
      <c r="R104" s="63">
        <f>G104</f>
        <v>3</v>
      </c>
      <c r="S104" s="64">
        <f>Q104*R104</f>
        <v>0</v>
      </c>
      <c r="T104" s="50"/>
      <c r="U104" s="50"/>
      <c r="V104" s="50"/>
      <c r="W104" s="50"/>
      <c r="X104" s="50"/>
      <c r="Y104" s="50"/>
      <c r="Z104" s="50"/>
      <c r="AA104" s="50"/>
      <c r="AB104" s="50"/>
      <c r="AC104" s="50"/>
    </row>
    <row r="105" spans="1:29" s="48" customFormat="1" ht="27.75" customHeight="1" x14ac:dyDescent="0.25">
      <c r="A105" s="51"/>
      <c r="B105" s="83">
        <v>4</v>
      </c>
      <c r="C105" s="53" t="s">
        <v>136</v>
      </c>
      <c r="D105" s="53"/>
      <c r="E105" s="54" t="s">
        <v>15</v>
      </c>
      <c r="F105" s="84">
        <v>308.33333333333337</v>
      </c>
      <c r="G105" s="56">
        <v>2</v>
      </c>
      <c r="H105" s="85">
        <f t="shared" si="76"/>
        <v>616.66666666666674</v>
      </c>
      <c r="I105" s="50"/>
      <c r="J105" s="58">
        <f t="shared" si="54"/>
        <v>4</v>
      </c>
      <c r="K105" s="59" t="str">
        <f t="shared" si="55"/>
        <v>Комбинезон КАСПЕР 112-0001-14</v>
      </c>
      <c r="L105" s="53"/>
      <c r="M105" s="86"/>
      <c r="N105" s="86"/>
      <c r="O105" s="87" t="str">
        <f t="shared" ref="O105:O115" si="81">E105</f>
        <v>шт</v>
      </c>
      <c r="P105" s="62">
        <f t="shared" ref="P105:P115" si="82">F105</f>
        <v>308.33333333333337</v>
      </c>
      <c r="Q105" s="55"/>
      <c r="R105" s="63">
        <f t="shared" ref="R105:R115" si="83">G105</f>
        <v>2</v>
      </c>
      <c r="S105" s="64">
        <f t="shared" ref="S105:S115" si="84">Q105*R105</f>
        <v>0</v>
      </c>
      <c r="T105" s="50"/>
      <c r="U105" s="50"/>
      <c r="V105" s="50"/>
      <c r="W105" s="50"/>
      <c r="X105" s="50"/>
      <c r="Y105" s="50"/>
      <c r="Z105" s="50"/>
      <c r="AA105" s="50"/>
      <c r="AB105" s="50"/>
      <c r="AC105" s="50"/>
    </row>
    <row r="106" spans="1:29" s="48" customFormat="1" ht="41.25" customHeight="1" x14ac:dyDescent="0.25">
      <c r="A106" s="51"/>
      <c r="B106" s="83">
        <v>5</v>
      </c>
      <c r="C106" s="53" t="s">
        <v>137</v>
      </c>
      <c r="D106" s="53"/>
      <c r="E106" s="54" t="s">
        <v>17</v>
      </c>
      <c r="F106" s="84">
        <v>3483.3333333333335</v>
      </c>
      <c r="G106" s="56">
        <v>1</v>
      </c>
      <c r="H106" s="85">
        <f t="shared" si="76"/>
        <v>3483.3333333333335</v>
      </c>
      <c r="I106" s="50"/>
      <c r="J106" s="58">
        <f>B106</f>
        <v>5</v>
      </c>
      <c r="K106" s="59" t="str">
        <f>C106</f>
        <v>Костюм женский для защиты от вредных опасных биологических факторов ( клещей и насекомых) р. 52-54/170-176</v>
      </c>
      <c r="L106" s="53"/>
      <c r="M106" s="86"/>
      <c r="N106" s="86"/>
      <c r="O106" s="87" t="str">
        <f>E106</f>
        <v>компл</v>
      </c>
      <c r="P106" s="62">
        <f>F106</f>
        <v>3483.3333333333335</v>
      </c>
      <c r="Q106" s="55"/>
      <c r="R106" s="63">
        <f>G106</f>
        <v>1</v>
      </c>
      <c r="S106" s="64">
        <f>Q106*R106</f>
        <v>0</v>
      </c>
      <c r="T106" s="50"/>
      <c r="U106" s="50"/>
      <c r="V106" s="50"/>
      <c r="W106" s="50"/>
      <c r="X106" s="50"/>
      <c r="Y106" s="50"/>
      <c r="Z106" s="50"/>
      <c r="AA106" s="50"/>
      <c r="AB106" s="50"/>
      <c r="AC106" s="50"/>
    </row>
    <row r="107" spans="1:29" s="48" customFormat="1" ht="41.25" customHeight="1" x14ac:dyDescent="0.25">
      <c r="A107" s="51"/>
      <c r="B107" s="83">
        <v>6</v>
      </c>
      <c r="C107" s="53" t="s">
        <v>18</v>
      </c>
      <c r="D107" s="53"/>
      <c r="E107" s="54" t="s">
        <v>15</v>
      </c>
      <c r="F107" s="84">
        <v>3483.3333333333335</v>
      </c>
      <c r="G107" s="56">
        <v>4</v>
      </c>
      <c r="H107" s="85">
        <f t="shared" si="76"/>
        <v>13933.333333333334</v>
      </c>
      <c r="I107" s="50"/>
      <c r="J107" s="58">
        <f>B107</f>
        <v>6</v>
      </c>
      <c r="K107" s="59" t="str">
        <f>C107</f>
        <v>Костюм для защиты от вредных и опасных биологических факторов (клещей и кровососущих насекомых) р. 44-46/158-164</v>
      </c>
      <c r="L107" s="53"/>
      <c r="M107" s="86"/>
      <c r="N107" s="86"/>
      <c r="O107" s="87" t="str">
        <f>E107</f>
        <v>шт</v>
      </c>
      <c r="P107" s="62">
        <f>F107</f>
        <v>3483.3333333333335</v>
      </c>
      <c r="Q107" s="55"/>
      <c r="R107" s="63">
        <f>G107</f>
        <v>4</v>
      </c>
      <c r="S107" s="64">
        <f>Q107*R107</f>
        <v>0</v>
      </c>
      <c r="T107" s="50"/>
      <c r="U107" s="50"/>
      <c r="V107" s="50"/>
      <c r="W107" s="50"/>
      <c r="X107" s="50"/>
      <c r="Y107" s="50"/>
      <c r="Z107" s="50"/>
      <c r="AA107" s="50"/>
      <c r="AB107" s="50"/>
      <c r="AC107" s="50"/>
    </row>
    <row r="108" spans="1:29" s="48" customFormat="1" ht="41.25" customHeight="1" x14ac:dyDescent="0.25">
      <c r="A108" s="51"/>
      <c r="B108" s="83">
        <v>7</v>
      </c>
      <c r="C108" s="53" t="s">
        <v>24</v>
      </c>
      <c r="D108" s="53"/>
      <c r="E108" s="54" t="s">
        <v>15</v>
      </c>
      <c r="F108" s="84">
        <v>3483.3333333333335</v>
      </c>
      <c r="G108" s="56">
        <v>6</v>
      </c>
      <c r="H108" s="85">
        <f t="shared" si="76"/>
        <v>20900</v>
      </c>
      <c r="I108" s="50"/>
      <c r="J108" s="58">
        <f t="shared" si="54"/>
        <v>7</v>
      </c>
      <c r="K108" s="59" t="str">
        <f t="shared" si="55"/>
        <v>Костюм для защиты от вредных и опасных биологических факторов (клещей и кровососущих насекомых) р.44-46/170-176</v>
      </c>
      <c r="L108" s="53"/>
      <c r="M108" s="86"/>
      <c r="N108" s="86"/>
      <c r="O108" s="87" t="str">
        <f t="shared" si="81"/>
        <v>шт</v>
      </c>
      <c r="P108" s="62">
        <f t="shared" si="82"/>
        <v>3483.3333333333335</v>
      </c>
      <c r="Q108" s="55"/>
      <c r="R108" s="63">
        <f t="shared" si="83"/>
        <v>6</v>
      </c>
      <c r="S108" s="64">
        <f t="shared" si="84"/>
        <v>0</v>
      </c>
      <c r="T108" s="50"/>
      <c r="U108" s="50"/>
      <c r="V108" s="50"/>
      <c r="W108" s="50"/>
      <c r="X108" s="50"/>
      <c r="Y108" s="50"/>
      <c r="Z108" s="50"/>
      <c r="AA108" s="50"/>
      <c r="AB108" s="50"/>
      <c r="AC108" s="50"/>
    </row>
    <row r="109" spans="1:29" s="48" customFormat="1" ht="41.25" customHeight="1" x14ac:dyDescent="0.25">
      <c r="A109" s="51"/>
      <c r="B109" s="83">
        <v>8</v>
      </c>
      <c r="C109" s="53" t="s">
        <v>25</v>
      </c>
      <c r="D109" s="53"/>
      <c r="E109" s="54" t="s">
        <v>15</v>
      </c>
      <c r="F109" s="84">
        <v>3483.3333333333335</v>
      </c>
      <c r="G109" s="56">
        <v>1</v>
      </c>
      <c r="H109" s="85">
        <f t="shared" si="76"/>
        <v>3483.3333333333335</v>
      </c>
      <c r="I109" s="50"/>
      <c r="J109" s="58">
        <f t="shared" si="54"/>
        <v>8</v>
      </c>
      <c r="K109" s="59" t="str">
        <f t="shared" si="55"/>
        <v>Костюм для защиты от вредных и опасных биологических факторов (клещей и кровососущих насекомых) р.44-46/182-188</v>
      </c>
      <c r="L109" s="53"/>
      <c r="M109" s="86"/>
      <c r="N109" s="86"/>
      <c r="O109" s="87" t="str">
        <f t="shared" si="81"/>
        <v>шт</v>
      </c>
      <c r="P109" s="62">
        <f t="shared" si="82"/>
        <v>3483.3333333333335</v>
      </c>
      <c r="Q109" s="55"/>
      <c r="R109" s="63">
        <f t="shared" si="83"/>
        <v>1</v>
      </c>
      <c r="S109" s="64">
        <f t="shared" si="84"/>
        <v>0</v>
      </c>
      <c r="T109" s="50"/>
      <c r="U109" s="50"/>
      <c r="V109" s="50"/>
      <c r="W109" s="50"/>
      <c r="X109" s="50"/>
      <c r="Y109" s="50"/>
      <c r="Z109" s="50"/>
      <c r="AA109" s="50"/>
      <c r="AB109" s="50"/>
      <c r="AC109" s="50"/>
    </row>
    <row r="110" spans="1:29" s="48" customFormat="1" ht="41.25" customHeight="1" x14ac:dyDescent="0.25">
      <c r="A110" s="51"/>
      <c r="B110" s="83">
        <v>9</v>
      </c>
      <c r="C110" s="53" t="s">
        <v>19</v>
      </c>
      <c r="D110" s="53"/>
      <c r="E110" s="54" t="s">
        <v>15</v>
      </c>
      <c r="F110" s="84">
        <v>3483.3333333333335</v>
      </c>
      <c r="G110" s="56">
        <v>8</v>
      </c>
      <c r="H110" s="85">
        <f t="shared" si="76"/>
        <v>27866.666666666668</v>
      </c>
      <c r="I110" s="50"/>
      <c r="J110" s="58">
        <f>B110</f>
        <v>9</v>
      </c>
      <c r="K110" s="59" t="str">
        <f>C110</f>
        <v>Костюм для защиты от вредных и опасных биологических факторов (клещей и кровососущих насекомых) р. 48-50/158-164</v>
      </c>
      <c r="L110" s="53"/>
      <c r="M110" s="86"/>
      <c r="N110" s="86"/>
      <c r="O110" s="87" t="str">
        <f>E110</f>
        <v>шт</v>
      </c>
      <c r="P110" s="62">
        <f>F110</f>
        <v>3483.3333333333335</v>
      </c>
      <c r="Q110" s="55"/>
      <c r="R110" s="63">
        <f>G110</f>
        <v>8</v>
      </c>
      <c r="S110" s="64">
        <f>Q110*R110</f>
        <v>0</v>
      </c>
      <c r="T110" s="50"/>
      <c r="U110" s="50"/>
      <c r="V110" s="50"/>
      <c r="W110" s="50"/>
      <c r="X110" s="50"/>
      <c r="Y110" s="50"/>
      <c r="Z110" s="50"/>
      <c r="AA110" s="50"/>
      <c r="AB110" s="50"/>
      <c r="AC110" s="50"/>
    </row>
    <row r="111" spans="1:29" s="48" customFormat="1" ht="41.25" customHeight="1" x14ac:dyDescent="0.25">
      <c r="A111" s="51"/>
      <c r="B111" s="83">
        <v>10</v>
      </c>
      <c r="C111" s="53" t="s">
        <v>26</v>
      </c>
      <c r="D111" s="53"/>
      <c r="E111" s="54" t="s">
        <v>15</v>
      </c>
      <c r="F111" s="84">
        <v>3483.3333333333335</v>
      </c>
      <c r="G111" s="56">
        <v>60</v>
      </c>
      <c r="H111" s="85">
        <f t="shared" si="76"/>
        <v>209000</v>
      </c>
      <c r="I111" s="50"/>
      <c r="J111" s="58">
        <f t="shared" si="54"/>
        <v>10</v>
      </c>
      <c r="K111" s="59" t="str">
        <f t="shared" si="55"/>
        <v>Костюм для защиты от вредных и опасных биологических факторов (клещей и кровососущих насекомых) р.48-50/170-176</v>
      </c>
      <c r="L111" s="53"/>
      <c r="M111" s="86"/>
      <c r="N111" s="86"/>
      <c r="O111" s="87" t="str">
        <f t="shared" si="81"/>
        <v>шт</v>
      </c>
      <c r="P111" s="62">
        <f t="shared" si="82"/>
        <v>3483.3333333333335</v>
      </c>
      <c r="Q111" s="55"/>
      <c r="R111" s="63">
        <f t="shared" si="83"/>
        <v>60</v>
      </c>
      <c r="S111" s="64">
        <f t="shared" si="84"/>
        <v>0</v>
      </c>
      <c r="T111" s="50"/>
      <c r="U111" s="50"/>
      <c r="V111" s="50"/>
      <c r="W111" s="50"/>
      <c r="X111" s="50"/>
      <c r="Y111" s="50"/>
      <c r="Z111" s="50"/>
      <c r="AA111" s="50"/>
      <c r="AB111" s="50"/>
      <c r="AC111" s="50"/>
    </row>
    <row r="112" spans="1:29" s="48" customFormat="1" ht="41.25" customHeight="1" x14ac:dyDescent="0.25">
      <c r="A112" s="51"/>
      <c r="B112" s="83">
        <v>11</v>
      </c>
      <c r="C112" s="53" t="s">
        <v>27</v>
      </c>
      <c r="D112" s="53"/>
      <c r="E112" s="54" t="s">
        <v>15</v>
      </c>
      <c r="F112" s="84">
        <v>3483.3333333333335</v>
      </c>
      <c r="G112" s="56">
        <v>28</v>
      </c>
      <c r="H112" s="85">
        <f t="shared" si="76"/>
        <v>97533.333333333343</v>
      </c>
      <c r="I112" s="50"/>
      <c r="J112" s="58">
        <f t="shared" si="54"/>
        <v>11</v>
      </c>
      <c r="K112" s="59" t="str">
        <f t="shared" si="55"/>
        <v>Костюм для защиты от вредных и опасных биологических факторов (клещей и кровососущих насекомых) р.48-50/182-188</v>
      </c>
      <c r="L112" s="53"/>
      <c r="M112" s="86"/>
      <c r="N112" s="86"/>
      <c r="O112" s="87" t="str">
        <f t="shared" si="81"/>
        <v>шт</v>
      </c>
      <c r="P112" s="62">
        <f t="shared" si="82"/>
        <v>3483.3333333333335</v>
      </c>
      <c r="Q112" s="55"/>
      <c r="R112" s="63">
        <f t="shared" si="83"/>
        <v>28</v>
      </c>
      <c r="S112" s="64">
        <f t="shared" si="84"/>
        <v>0</v>
      </c>
      <c r="T112" s="50"/>
      <c r="U112" s="50"/>
      <c r="V112" s="50"/>
      <c r="W112" s="50"/>
      <c r="X112" s="50"/>
      <c r="Y112" s="50"/>
      <c r="Z112" s="50"/>
      <c r="AA112" s="50"/>
      <c r="AB112" s="50"/>
      <c r="AC112" s="50"/>
    </row>
    <row r="113" spans="1:29" s="48" customFormat="1" ht="41.25" customHeight="1" x14ac:dyDescent="0.25">
      <c r="A113" s="51"/>
      <c r="B113" s="83">
        <v>12</v>
      </c>
      <c r="C113" s="53" t="s">
        <v>21</v>
      </c>
      <c r="D113" s="53"/>
      <c r="E113" s="54" t="s">
        <v>15</v>
      </c>
      <c r="F113" s="84">
        <v>3483.3333333333335</v>
      </c>
      <c r="G113" s="56">
        <v>5</v>
      </c>
      <c r="H113" s="85">
        <f t="shared" si="76"/>
        <v>17416.666666666668</v>
      </c>
      <c r="I113" s="50"/>
      <c r="J113" s="58">
        <f>B113</f>
        <v>12</v>
      </c>
      <c r="K113" s="59" t="str">
        <f>C113</f>
        <v>Костюм для защиты от вредных и опасных биологических факторов (клещей и кровососущих насекомых) р. 52-54/158-164</v>
      </c>
      <c r="L113" s="53"/>
      <c r="M113" s="86"/>
      <c r="N113" s="86"/>
      <c r="O113" s="87" t="str">
        <f>E113</f>
        <v>шт</v>
      </c>
      <c r="P113" s="62">
        <f>F113</f>
        <v>3483.3333333333335</v>
      </c>
      <c r="Q113" s="55"/>
      <c r="R113" s="63">
        <f>G113</f>
        <v>5</v>
      </c>
      <c r="S113" s="64">
        <f>Q113*R113</f>
        <v>0</v>
      </c>
      <c r="T113" s="50"/>
      <c r="U113" s="50"/>
      <c r="V113" s="50"/>
      <c r="W113" s="50"/>
      <c r="X113" s="50"/>
      <c r="Y113" s="50"/>
      <c r="Z113" s="50"/>
      <c r="AA113" s="50"/>
      <c r="AB113" s="50"/>
      <c r="AC113" s="50"/>
    </row>
    <row r="114" spans="1:29" s="48" customFormat="1" ht="41.25" customHeight="1" x14ac:dyDescent="0.25">
      <c r="A114" s="51"/>
      <c r="B114" s="83">
        <v>13</v>
      </c>
      <c r="C114" s="53" t="s">
        <v>28</v>
      </c>
      <c r="D114" s="53"/>
      <c r="E114" s="54" t="s">
        <v>15</v>
      </c>
      <c r="F114" s="84">
        <v>3483.3333333333335</v>
      </c>
      <c r="G114" s="56">
        <v>59</v>
      </c>
      <c r="H114" s="85">
        <f t="shared" si="76"/>
        <v>205516.66666666669</v>
      </c>
      <c r="I114" s="50"/>
      <c r="J114" s="58">
        <f>B114</f>
        <v>13</v>
      </c>
      <c r="K114" s="59" t="str">
        <f>C114</f>
        <v>Костюм для защиты от вредных и опасных биологических факторов (клещей и кровососущих насекомых) р.52-54/170-176</v>
      </c>
      <c r="L114" s="53"/>
      <c r="M114" s="86"/>
      <c r="N114" s="86"/>
      <c r="O114" s="87" t="str">
        <f>E114</f>
        <v>шт</v>
      </c>
      <c r="P114" s="62">
        <f>F114</f>
        <v>3483.3333333333335</v>
      </c>
      <c r="Q114" s="55"/>
      <c r="R114" s="63">
        <f>G114</f>
        <v>59</v>
      </c>
      <c r="S114" s="64">
        <f>Q114*R114</f>
        <v>0</v>
      </c>
      <c r="T114" s="50"/>
      <c r="U114" s="50"/>
      <c r="V114" s="50"/>
      <c r="W114" s="50"/>
      <c r="X114" s="50"/>
      <c r="Y114" s="50"/>
      <c r="Z114" s="50"/>
      <c r="AA114" s="50"/>
      <c r="AB114" s="50"/>
      <c r="AC114" s="50"/>
    </row>
    <row r="115" spans="1:29" s="48" customFormat="1" ht="41.25" customHeight="1" x14ac:dyDescent="0.25">
      <c r="A115" s="51"/>
      <c r="B115" s="83">
        <v>14</v>
      </c>
      <c r="C115" s="53" t="s">
        <v>29</v>
      </c>
      <c r="D115" s="53"/>
      <c r="E115" s="54" t="s">
        <v>15</v>
      </c>
      <c r="F115" s="84">
        <v>3483.3333333333335</v>
      </c>
      <c r="G115" s="56">
        <v>58</v>
      </c>
      <c r="H115" s="85">
        <f t="shared" si="76"/>
        <v>202033.33333333334</v>
      </c>
      <c r="I115" s="50"/>
      <c r="J115" s="58">
        <f t="shared" si="54"/>
        <v>14</v>
      </c>
      <c r="K115" s="59" t="str">
        <f t="shared" si="55"/>
        <v>Костюм для защиты от вредных и опасных биологических факторов (клещей и кровососущих насекомых) р.52-54/182-188</v>
      </c>
      <c r="L115" s="53"/>
      <c r="M115" s="86"/>
      <c r="N115" s="86"/>
      <c r="O115" s="87" t="str">
        <f t="shared" si="81"/>
        <v>шт</v>
      </c>
      <c r="P115" s="62">
        <f t="shared" si="82"/>
        <v>3483.3333333333335</v>
      </c>
      <c r="Q115" s="55"/>
      <c r="R115" s="63">
        <f t="shared" si="83"/>
        <v>58</v>
      </c>
      <c r="S115" s="64">
        <f t="shared" si="84"/>
        <v>0</v>
      </c>
      <c r="T115" s="50"/>
      <c r="U115" s="50"/>
      <c r="V115" s="50"/>
      <c r="W115" s="50"/>
      <c r="X115" s="50"/>
      <c r="Y115" s="50"/>
      <c r="Z115" s="50"/>
      <c r="AA115" s="50"/>
      <c r="AB115" s="50"/>
      <c r="AC115" s="50"/>
    </row>
    <row r="116" spans="1:29" s="48" customFormat="1" ht="41.25" customHeight="1" x14ac:dyDescent="0.25">
      <c r="A116" s="51"/>
      <c r="B116" s="83">
        <v>15</v>
      </c>
      <c r="C116" s="53" t="s">
        <v>22</v>
      </c>
      <c r="D116" s="53"/>
      <c r="E116" s="54" t="s">
        <v>15</v>
      </c>
      <c r="F116" s="84">
        <v>3483.3333333333335</v>
      </c>
      <c r="G116" s="56">
        <v>2</v>
      </c>
      <c r="H116" s="85">
        <f t="shared" si="76"/>
        <v>6966.666666666667</v>
      </c>
      <c r="I116" s="50"/>
      <c r="J116" s="58">
        <f>B116</f>
        <v>15</v>
      </c>
      <c r="K116" s="59" t="str">
        <f>C116</f>
        <v>Костюм для защиты от вредных и опасных биологических факторов (клещей и кровососущих насекомых) р. 52-54/194-200</v>
      </c>
      <c r="L116" s="53"/>
      <c r="M116" s="86"/>
      <c r="N116" s="86"/>
      <c r="O116" s="87" t="str">
        <f t="shared" ref="O116:P118" si="85">E116</f>
        <v>шт</v>
      </c>
      <c r="P116" s="62">
        <f t="shared" si="85"/>
        <v>3483.3333333333335</v>
      </c>
      <c r="Q116" s="55"/>
      <c r="R116" s="63">
        <f>G116</f>
        <v>2</v>
      </c>
      <c r="S116" s="64">
        <f>Q116*R116</f>
        <v>0</v>
      </c>
      <c r="T116" s="50"/>
      <c r="U116" s="50"/>
      <c r="V116" s="50"/>
      <c r="W116" s="50"/>
      <c r="X116" s="50"/>
      <c r="Y116" s="50"/>
      <c r="Z116" s="50"/>
      <c r="AA116" s="50"/>
      <c r="AB116" s="50"/>
      <c r="AC116" s="50"/>
    </row>
    <row r="117" spans="1:29" s="48" customFormat="1" ht="41.25" customHeight="1" x14ac:dyDescent="0.25">
      <c r="A117" s="51"/>
      <c r="B117" s="83">
        <v>16</v>
      </c>
      <c r="C117" s="53" t="s">
        <v>30</v>
      </c>
      <c r="D117" s="53"/>
      <c r="E117" s="54" t="s">
        <v>15</v>
      </c>
      <c r="F117" s="84">
        <v>3483.3333333333335</v>
      </c>
      <c r="G117" s="56">
        <v>10</v>
      </c>
      <c r="H117" s="85">
        <f t="shared" si="76"/>
        <v>34833.333333333336</v>
      </c>
      <c r="I117" s="50"/>
      <c r="J117" s="58">
        <f>B117</f>
        <v>16</v>
      </c>
      <c r="K117" s="59" t="str">
        <f>C117</f>
        <v>Костюм для защиты от вредных и опасных биологических факторов (клещей и кровососущих насекомых) р.56-58/170-176</v>
      </c>
      <c r="L117" s="53"/>
      <c r="M117" s="86"/>
      <c r="N117" s="86"/>
      <c r="O117" s="87" t="str">
        <f t="shared" si="85"/>
        <v>шт</v>
      </c>
      <c r="P117" s="62">
        <f t="shared" si="85"/>
        <v>3483.3333333333335</v>
      </c>
      <c r="Q117" s="55"/>
      <c r="R117" s="63">
        <f>G117</f>
        <v>10</v>
      </c>
      <c r="S117" s="64">
        <f>Q117*R117</f>
        <v>0</v>
      </c>
      <c r="T117" s="50"/>
      <c r="U117" s="50"/>
      <c r="V117" s="50"/>
      <c r="W117" s="50"/>
      <c r="X117" s="50"/>
      <c r="Y117" s="50"/>
      <c r="Z117" s="50"/>
      <c r="AA117" s="50"/>
      <c r="AB117" s="50"/>
      <c r="AC117" s="50"/>
    </row>
    <row r="118" spans="1:29" s="48" customFormat="1" ht="41.25" customHeight="1" x14ac:dyDescent="0.25">
      <c r="A118" s="51"/>
      <c r="B118" s="83">
        <v>17</v>
      </c>
      <c r="C118" s="53" t="s">
        <v>31</v>
      </c>
      <c r="D118" s="53"/>
      <c r="E118" s="54" t="s">
        <v>15</v>
      </c>
      <c r="F118" s="84">
        <v>3483.3333333333335</v>
      </c>
      <c r="G118" s="56">
        <v>19</v>
      </c>
      <c r="H118" s="85">
        <f t="shared" si="76"/>
        <v>66183.333333333343</v>
      </c>
      <c r="I118" s="50"/>
      <c r="J118" s="58">
        <f t="shared" si="54"/>
        <v>17</v>
      </c>
      <c r="K118" s="59" t="str">
        <f t="shared" si="55"/>
        <v>Костюм для защиты от вредных и опасных биологических факторов (клещей и кровососущих насекомых) р.56-58/182-188</v>
      </c>
      <c r="L118" s="53"/>
      <c r="M118" s="86"/>
      <c r="N118" s="86"/>
      <c r="O118" s="87" t="str">
        <f t="shared" si="85"/>
        <v>шт</v>
      </c>
      <c r="P118" s="62">
        <f t="shared" si="85"/>
        <v>3483.3333333333335</v>
      </c>
      <c r="Q118" s="55"/>
      <c r="R118" s="63">
        <f>G118</f>
        <v>19</v>
      </c>
      <c r="S118" s="64">
        <f>Q118*R118</f>
        <v>0</v>
      </c>
      <c r="T118" s="50"/>
      <c r="U118" s="50"/>
      <c r="V118" s="50"/>
      <c r="W118" s="50"/>
      <c r="X118" s="50"/>
      <c r="Y118" s="50"/>
      <c r="Z118" s="50"/>
      <c r="AA118" s="50"/>
      <c r="AB118" s="50"/>
      <c r="AC118" s="50"/>
    </row>
    <row r="119" spans="1:29" s="48" customFormat="1" ht="41.25" customHeight="1" x14ac:dyDescent="0.25">
      <c r="A119" s="51"/>
      <c r="B119" s="83">
        <v>18</v>
      </c>
      <c r="C119" s="53" t="s">
        <v>32</v>
      </c>
      <c r="D119" s="53"/>
      <c r="E119" s="54" t="s">
        <v>15</v>
      </c>
      <c r="F119" s="84">
        <v>3483.3333333333335</v>
      </c>
      <c r="G119" s="56">
        <v>3</v>
      </c>
      <c r="H119" s="85">
        <f t="shared" si="76"/>
        <v>10450</v>
      </c>
      <c r="I119" s="50"/>
      <c r="J119" s="58">
        <f t="shared" si="54"/>
        <v>18</v>
      </c>
      <c r="K119" s="59" t="str">
        <f t="shared" si="55"/>
        <v>Костюм для защиты от вредных и опасных биологических факторов (клещей и кровососущих насекомых) р.60-62/170-176</v>
      </c>
      <c r="L119" s="53"/>
      <c r="M119" s="86"/>
      <c r="N119" s="86"/>
      <c r="O119" s="87" t="str">
        <f t="shared" ref="O119" si="86">E119</f>
        <v>шт</v>
      </c>
      <c r="P119" s="62">
        <f t="shared" ref="P119" si="87">F119</f>
        <v>3483.3333333333335</v>
      </c>
      <c r="Q119" s="55"/>
      <c r="R119" s="63">
        <f t="shared" ref="R119" si="88">G119</f>
        <v>3</v>
      </c>
      <c r="S119" s="64">
        <f t="shared" ref="S119" si="89">Q119*R119</f>
        <v>0</v>
      </c>
      <c r="T119" s="50"/>
      <c r="U119" s="50"/>
      <c r="V119" s="50"/>
      <c r="W119" s="50"/>
      <c r="X119" s="50"/>
      <c r="Y119" s="50"/>
      <c r="Z119" s="50"/>
      <c r="AA119" s="50"/>
      <c r="AB119" s="50"/>
      <c r="AC119" s="50"/>
    </row>
    <row r="120" spans="1:29" s="48" customFormat="1" ht="41.25" customHeight="1" x14ac:dyDescent="0.25">
      <c r="A120" s="51"/>
      <c r="B120" s="83">
        <v>19</v>
      </c>
      <c r="C120" s="53" t="s">
        <v>33</v>
      </c>
      <c r="D120" s="53"/>
      <c r="E120" s="54" t="s">
        <v>15</v>
      </c>
      <c r="F120" s="84">
        <v>3483.3333333333335</v>
      </c>
      <c r="G120" s="56">
        <v>10</v>
      </c>
      <c r="H120" s="85">
        <f t="shared" si="76"/>
        <v>34833.333333333336</v>
      </c>
      <c r="I120" s="50"/>
      <c r="J120" s="58">
        <f t="shared" ref="J120:K122" si="90">B120</f>
        <v>19</v>
      </c>
      <c r="K120" s="59" t="str">
        <f t="shared" si="90"/>
        <v>Костюм для защиты от вредных и опасных биологических факторов (клещей и кровососущих насекомых) р.60-62/182-188</v>
      </c>
      <c r="L120" s="53"/>
      <c r="M120" s="86"/>
      <c r="N120" s="86"/>
      <c r="O120" s="87" t="str">
        <f t="shared" ref="O120:P122" si="91">E120</f>
        <v>шт</v>
      </c>
      <c r="P120" s="62">
        <f t="shared" si="91"/>
        <v>3483.3333333333335</v>
      </c>
      <c r="Q120" s="55"/>
      <c r="R120" s="63">
        <f>G120</f>
        <v>10</v>
      </c>
      <c r="S120" s="64">
        <f>Q120*R120</f>
        <v>0</v>
      </c>
      <c r="T120" s="50"/>
      <c r="U120" s="50"/>
      <c r="V120" s="50"/>
      <c r="W120" s="50"/>
      <c r="X120" s="50"/>
      <c r="Y120" s="50"/>
      <c r="Z120" s="50"/>
      <c r="AA120" s="50"/>
      <c r="AB120" s="50"/>
      <c r="AC120" s="50"/>
    </row>
    <row r="121" spans="1:29" s="48" customFormat="1" ht="41.25" customHeight="1" x14ac:dyDescent="0.25">
      <c r="A121" s="51"/>
      <c r="B121" s="83">
        <v>20</v>
      </c>
      <c r="C121" s="134" t="s">
        <v>76</v>
      </c>
      <c r="D121" s="53"/>
      <c r="E121" s="54" t="s">
        <v>15</v>
      </c>
      <c r="F121" s="84">
        <v>3483.3333333333335</v>
      </c>
      <c r="G121" s="56">
        <v>2</v>
      </c>
      <c r="H121" s="85">
        <f t="shared" si="76"/>
        <v>6966.666666666667</v>
      </c>
      <c r="I121" s="50"/>
      <c r="J121" s="58">
        <f t="shared" si="90"/>
        <v>20</v>
      </c>
      <c r="K121" s="59" t="str">
        <f t="shared" si="90"/>
        <v>Костюм для защиты от вредных и опасных биологических факторов (клещей и кровососущих насекомых) р. 60-62/194-200</v>
      </c>
      <c r="L121" s="53"/>
      <c r="M121" s="86"/>
      <c r="N121" s="86"/>
      <c r="O121" s="87" t="str">
        <f t="shared" si="91"/>
        <v>шт</v>
      </c>
      <c r="P121" s="62">
        <f t="shared" si="91"/>
        <v>3483.3333333333335</v>
      </c>
      <c r="Q121" s="55"/>
      <c r="R121" s="63">
        <f>G121</f>
        <v>2</v>
      </c>
      <c r="S121" s="64">
        <f>Q121*R121</f>
        <v>0</v>
      </c>
      <c r="T121" s="50"/>
      <c r="U121" s="50"/>
      <c r="V121" s="50"/>
      <c r="W121" s="50"/>
      <c r="X121" s="50"/>
      <c r="Y121" s="50"/>
      <c r="Z121" s="50"/>
      <c r="AA121" s="50"/>
      <c r="AB121" s="50"/>
      <c r="AC121" s="50"/>
    </row>
    <row r="122" spans="1:29" s="48" customFormat="1" ht="30" customHeight="1" x14ac:dyDescent="0.25">
      <c r="A122" s="51"/>
      <c r="B122" s="83">
        <v>21</v>
      </c>
      <c r="C122" s="53" t="s">
        <v>73</v>
      </c>
      <c r="D122" s="53"/>
      <c r="E122" s="54" t="s">
        <v>15</v>
      </c>
      <c r="F122" s="84">
        <v>1925</v>
      </c>
      <c r="G122" s="56">
        <v>1</v>
      </c>
      <c r="H122" s="85">
        <f t="shared" si="76"/>
        <v>1925</v>
      </c>
      <c r="I122" s="50"/>
      <c r="J122" s="58">
        <f t="shared" si="90"/>
        <v>21</v>
      </c>
      <c r="K122" s="59" t="str">
        <f t="shared" si="90"/>
        <v>Костюм для защиты от растворов кислот и щелочей р.48-50/158-164</v>
      </c>
      <c r="L122" s="53"/>
      <c r="M122" s="86"/>
      <c r="N122" s="86"/>
      <c r="O122" s="87" t="str">
        <f t="shared" si="91"/>
        <v>шт</v>
      </c>
      <c r="P122" s="62">
        <f t="shared" si="91"/>
        <v>1925</v>
      </c>
      <c r="Q122" s="55"/>
      <c r="R122" s="63">
        <f>G122</f>
        <v>1</v>
      </c>
      <c r="S122" s="64">
        <f>Q122*R122</f>
        <v>0</v>
      </c>
      <c r="T122" s="50"/>
      <c r="U122" s="50"/>
      <c r="V122" s="50"/>
      <c r="W122" s="50"/>
      <c r="X122" s="50"/>
      <c r="Y122" s="50"/>
      <c r="Z122" s="50"/>
      <c r="AA122" s="50"/>
      <c r="AB122" s="50"/>
      <c r="AC122" s="50"/>
    </row>
    <row r="123" spans="1:29" s="48" customFormat="1" ht="30" customHeight="1" x14ac:dyDescent="0.25">
      <c r="A123" s="51"/>
      <c r="B123" s="83">
        <v>22</v>
      </c>
      <c r="C123" s="53" t="s">
        <v>98</v>
      </c>
      <c r="D123" s="53"/>
      <c r="E123" s="54" t="s">
        <v>15</v>
      </c>
      <c r="F123" s="84">
        <v>1925</v>
      </c>
      <c r="G123" s="56">
        <v>1</v>
      </c>
      <c r="H123" s="85">
        <f t="shared" si="76"/>
        <v>1925</v>
      </c>
      <c r="I123" s="50"/>
      <c r="J123" s="58">
        <f t="shared" ref="J123:J144" si="92">B123</f>
        <v>22</v>
      </c>
      <c r="K123" s="59" t="str">
        <f t="shared" ref="K123:K324" si="93">C123</f>
        <v>Костюм для защиты от растворов кислот и щелочей р.48-50/182-188</v>
      </c>
      <c r="L123" s="53"/>
      <c r="M123" s="86"/>
      <c r="N123" s="86"/>
      <c r="O123" s="87" t="str">
        <f t="shared" ref="O123:O125" si="94">E123</f>
        <v>шт</v>
      </c>
      <c r="P123" s="62">
        <f t="shared" ref="P123:P125" si="95">F123</f>
        <v>1925</v>
      </c>
      <c r="Q123" s="55"/>
      <c r="R123" s="63">
        <f t="shared" ref="R123:R125" si="96">G123</f>
        <v>1</v>
      </c>
      <c r="S123" s="64">
        <f t="shared" ref="S123:S125" si="97">Q123*R123</f>
        <v>0</v>
      </c>
      <c r="T123" s="50"/>
      <c r="U123" s="50"/>
      <c r="V123" s="50"/>
      <c r="W123" s="50"/>
      <c r="X123" s="50"/>
      <c r="Y123" s="50"/>
      <c r="Z123" s="50"/>
      <c r="AA123" s="50"/>
      <c r="AB123" s="50"/>
      <c r="AC123" s="50"/>
    </row>
    <row r="124" spans="1:29" s="48" customFormat="1" ht="30" customHeight="1" x14ac:dyDescent="0.25">
      <c r="A124" s="51"/>
      <c r="B124" s="83">
        <v>23</v>
      </c>
      <c r="C124" s="53" t="s">
        <v>36</v>
      </c>
      <c r="D124" s="53"/>
      <c r="E124" s="54" t="s">
        <v>15</v>
      </c>
      <c r="F124" s="84">
        <v>1925</v>
      </c>
      <c r="G124" s="56">
        <v>2</v>
      </c>
      <c r="H124" s="85">
        <f t="shared" si="76"/>
        <v>3850</v>
      </c>
      <c r="I124" s="50"/>
      <c r="J124" s="58">
        <f>B124</f>
        <v>23</v>
      </c>
      <c r="K124" s="59" t="str">
        <f>C124</f>
        <v>Костюм для защиты от растворов кислот и щелочей р.52-54/170-176</v>
      </c>
      <c r="L124" s="53"/>
      <c r="M124" s="86"/>
      <c r="N124" s="86"/>
      <c r="O124" s="87" t="str">
        <f>E124</f>
        <v>шт</v>
      </c>
      <c r="P124" s="62">
        <f>F124</f>
        <v>1925</v>
      </c>
      <c r="Q124" s="55"/>
      <c r="R124" s="63">
        <f>G124</f>
        <v>2</v>
      </c>
      <c r="S124" s="64">
        <f>Q124*R124</f>
        <v>0</v>
      </c>
      <c r="T124" s="50"/>
      <c r="U124" s="50"/>
      <c r="V124" s="50"/>
      <c r="W124" s="50"/>
      <c r="X124" s="50"/>
      <c r="Y124" s="50"/>
      <c r="Z124" s="50"/>
      <c r="AA124" s="50"/>
      <c r="AB124" s="50"/>
      <c r="AC124" s="50"/>
    </row>
    <row r="125" spans="1:29" s="48" customFormat="1" ht="32.25" customHeight="1" x14ac:dyDescent="0.25">
      <c r="A125" s="51"/>
      <c r="B125" s="83">
        <v>24</v>
      </c>
      <c r="C125" s="53" t="s">
        <v>34</v>
      </c>
      <c r="D125" s="53"/>
      <c r="E125" s="54" t="s">
        <v>15</v>
      </c>
      <c r="F125" s="84">
        <v>1925</v>
      </c>
      <c r="G125" s="56">
        <v>1</v>
      </c>
      <c r="H125" s="85">
        <f t="shared" si="76"/>
        <v>1925</v>
      </c>
      <c r="I125" s="50"/>
      <c r="J125" s="58">
        <f t="shared" si="92"/>
        <v>24</v>
      </c>
      <c r="K125" s="59" t="str">
        <f t="shared" si="93"/>
        <v>Костюм для защиты от растворов кислот и щелочей р. 52-54/182-188</v>
      </c>
      <c r="L125" s="53"/>
      <c r="M125" s="86"/>
      <c r="N125" s="86"/>
      <c r="O125" s="87" t="str">
        <f t="shared" si="94"/>
        <v>шт</v>
      </c>
      <c r="P125" s="62">
        <f t="shared" si="95"/>
        <v>1925</v>
      </c>
      <c r="Q125" s="55"/>
      <c r="R125" s="63">
        <f t="shared" si="96"/>
        <v>1</v>
      </c>
      <c r="S125" s="64">
        <f t="shared" si="97"/>
        <v>0</v>
      </c>
      <c r="T125" s="50"/>
      <c r="U125" s="50"/>
      <c r="V125" s="50"/>
      <c r="W125" s="50"/>
      <c r="X125" s="50"/>
      <c r="Y125" s="50"/>
      <c r="Z125" s="50"/>
      <c r="AA125" s="50"/>
      <c r="AB125" s="50"/>
      <c r="AC125" s="50"/>
    </row>
    <row r="126" spans="1:29" s="48" customFormat="1" ht="30.75" customHeight="1" x14ac:dyDescent="0.25">
      <c r="A126" s="51"/>
      <c r="B126" s="83">
        <v>25</v>
      </c>
      <c r="C126" s="53" t="s">
        <v>119</v>
      </c>
      <c r="D126" s="53"/>
      <c r="E126" s="54" t="s">
        <v>15</v>
      </c>
      <c r="F126" s="84">
        <v>1925</v>
      </c>
      <c r="G126" s="56">
        <v>1</v>
      </c>
      <c r="H126" s="85">
        <f t="shared" si="76"/>
        <v>1925</v>
      </c>
      <c r="I126" s="50"/>
      <c r="J126" s="58">
        <f t="shared" si="92"/>
        <v>25</v>
      </c>
      <c r="K126" s="59" t="str">
        <f t="shared" si="93"/>
        <v>Костюм для защиты от растворов кислот и щелочей р.56-58/170-176</v>
      </c>
      <c r="L126" s="53"/>
      <c r="M126" s="86"/>
      <c r="N126" s="86"/>
      <c r="O126" s="87" t="str">
        <f>E126</f>
        <v>шт</v>
      </c>
      <c r="P126" s="62">
        <f>F126</f>
        <v>1925</v>
      </c>
      <c r="Q126" s="55"/>
      <c r="R126" s="63">
        <f>G126</f>
        <v>1</v>
      </c>
      <c r="S126" s="64">
        <f>Q126*R126</f>
        <v>0</v>
      </c>
      <c r="T126" s="50"/>
      <c r="U126" s="50"/>
      <c r="V126" s="50"/>
      <c r="W126" s="50"/>
      <c r="X126" s="50"/>
      <c r="Y126" s="50"/>
      <c r="Z126" s="50"/>
      <c r="AA126" s="50"/>
      <c r="AB126" s="50"/>
      <c r="AC126" s="50"/>
    </row>
    <row r="127" spans="1:29" s="48" customFormat="1" ht="31.5" customHeight="1" x14ac:dyDescent="0.25">
      <c r="A127" s="51"/>
      <c r="B127" s="83">
        <v>26</v>
      </c>
      <c r="C127" s="53" t="s">
        <v>138</v>
      </c>
      <c r="D127" s="53"/>
      <c r="E127" s="54" t="s">
        <v>15</v>
      </c>
      <c r="F127" s="84">
        <v>1925</v>
      </c>
      <c r="G127" s="56">
        <v>1</v>
      </c>
      <c r="H127" s="85">
        <f t="shared" si="76"/>
        <v>1925</v>
      </c>
      <c r="I127" s="50"/>
      <c r="J127" s="58">
        <f t="shared" si="92"/>
        <v>26</v>
      </c>
      <c r="K127" s="59" t="str">
        <f t="shared" si="93"/>
        <v>Костюм для защиты от растворов кислот и щелочей р.56-58/182-188</v>
      </c>
      <c r="L127" s="53"/>
      <c r="M127" s="86"/>
      <c r="N127" s="86"/>
      <c r="O127" s="87" t="str">
        <f t="shared" ref="O127:O138" si="98">E127</f>
        <v>шт</v>
      </c>
      <c r="P127" s="62">
        <f t="shared" ref="P127:P138" si="99">F127</f>
        <v>1925</v>
      </c>
      <c r="Q127" s="55"/>
      <c r="R127" s="63">
        <f t="shared" ref="R127:R138" si="100">G127</f>
        <v>1</v>
      </c>
      <c r="S127" s="64">
        <f t="shared" ref="S127:S138" si="101">Q127*R127</f>
        <v>0</v>
      </c>
      <c r="T127" s="50"/>
      <c r="U127" s="50"/>
      <c r="V127" s="50"/>
      <c r="W127" s="50"/>
      <c r="X127" s="50"/>
      <c r="Y127" s="50"/>
      <c r="Z127" s="50"/>
      <c r="AA127" s="50"/>
      <c r="AB127" s="50"/>
      <c r="AC127" s="50"/>
    </row>
    <row r="128" spans="1:29" s="48" customFormat="1" ht="32.25" customHeight="1" x14ac:dyDescent="0.25">
      <c r="A128" s="51"/>
      <c r="B128" s="83">
        <v>27</v>
      </c>
      <c r="C128" s="134" t="s">
        <v>121</v>
      </c>
      <c r="D128" s="53"/>
      <c r="E128" s="54" t="s">
        <v>17</v>
      </c>
      <c r="F128" s="84">
        <v>1500</v>
      </c>
      <c r="G128" s="56">
        <v>1</v>
      </c>
      <c r="H128" s="85">
        <f t="shared" si="76"/>
        <v>1500</v>
      </c>
      <c r="I128" s="50"/>
      <c r="J128" s="58">
        <f>B128</f>
        <v>27</v>
      </c>
      <c r="K128" s="59" t="str">
        <f>C128</f>
        <v>Костюм женский  (блуза, брюки) р. 40-42/158-164</v>
      </c>
      <c r="L128" s="53"/>
      <c r="M128" s="86"/>
      <c r="N128" s="86"/>
      <c r="O128" s="87" t="str">
        <f>E128</f>
        <v>компл</v>
      </c>
      <c r="P128" s="62">
        <f>F128</f>
        <v>1500</v>
      </c>
      <c r="Q128" s="55"/>
      <c r="R128" s="63">
        <f>G128</f>
        <v>1</v>
      </c>
      <c r="S128" s="64">
        <f>Q128*R128</f>
        <v>0</v>
      </c>
      <c r="T128" s="50"/>
      <c r="U128" s="50"/>
      <c r="V128" s="50"/>
      <c r="W128" s="50"/>
      <c r="X128" s="50"/>
      <c r="Y128" s="50"/>
      <c r="Z128" s="50"/>
      <c r="AA128" s="50"/>
      <c r="AB128" s="50"/>
      <c r="AC128" s="50"/>
    </row>
    <row r="129" spans="1:29" s="48" customFormat="1" ht="33" customHeight="1" x14ac:dyDescent="0.25">
      <c r="A129" s="51"/>
      <c r="B129" s="83">
        <v>28</v>
      </c>
      <c r="C129" s="134" t="s">
        <v>38</v>
      </c>
      <c r="D129" s="53"/>
      <c r="E129" s="54" t="s">
        <v>17</v>
      </c>
      <c r="F129" s="84">
        <v>1500</v>
      </c>
      <c r="G129" s="56">
        <v>5</v>
      </c>
      <c r="H129" s="85">
        <f t="shared" si="76"/>
        <v>7500</v>
      </c>
      <c r="I129" s="50"/>
      <c r="J129" s="58">
        <f t="shared" si="92"/>
        <v>28</v>
      </c>
      <c r="K129" s="59" t="str">
        <f t="shared" si="93"/>
        <v>Костюм женский (блуза, брюки) р. 44-46/158-164</v>
      </c>
      <c r="L129" s="53"/>
      <c r="M129" s="86"/>
      <c r="N129" s="86"/>
      <c r="O129" s="87" t="str">
        <f t="shared" si="98"/>
        <v>компл</v>
      </c>
      <c r="P129" s="62">
        <f t="shared" si="99"/>
        <v>1500</v>
      </c>
      <c r="Q129" s="55"/>
      <c r="R129" s="63">
        <f t="shared" si="100"/>
        <v>5</v>
      </c>
      <c r="S129" s="64">
        <f t="shared" si="101"/>
        <v>0</v>
      </c>
      <c r="T129" s="50"/>
      <c r="U129" s="50"/>
      <c r="V129" s="50"/>
      <c r="W129" s="50"/>
      <c r="X129" s="50"/>
      <c r="Y129" s="50"/>
      <c r="Z129" s="50"/>
      <c r="AA129" s="50"/>
      <c r="AB129" s="50"/>
      <c r="AC129" s="50"/>
    </row>
    <row r="130" spans="1:29" s="48" customFormat="1" ht="32.25" customHeight="1" x14ac:dyDescent="0.25">
      <c r="A130" s="51"/>
      <c r="B130" s="83">
        <v>29</v>
      </c>
      <c r="C130" s="134" t="s">
        <v>40</v>
      </c>
      <c r="D130" s="53"/>
      <c r="E130" s="54" t="s">
        <v>17</v>
      </c>
      <c r="F130" s="84">
        <v>1500</v>
      </c>
      <c r="G130" s="56">
        <v>2</v>
      </c>
      <c r="H130" s="85">
        <f t="shared" si="76"/>
        <v>3000</v>
      </c>
      <c r="I130" s="50"/>
      <c r="J130" s="58">
        <f t="shared" si="92"/>
        <v>29</v>
      </c>
      <c r="K130" s="59" t="str">
        <f t="shared" si="93"/>
        <v>Костюм женский (блуза, брюки) р. 48-50/158-164</v>
      </c>
      <c r="L130" s="53"/>
      <c r="M130" s="86"/>
      <c r="N130" s="86"/>
      <c r="O130" s="87" t="str">
        <f t="shared" si="98"/>
        <v>компл</v>
      </c>
      <c r="P130" s="62">
        <f t="shared" si="99"/>
        <v>1500</v>
      </c>
      <c r="Q130" s="55"/>
      <c r="R130" s="63">
        <f t="shared" si="100"/>
        <v>2</v>
      </c>
      <c r="S130" s="64">
        <f t="shared" si="101"/>
        <v>0</v>
      </c>
      <c r="T130" s="50"/>
      <c r="U130" s="50"/>
      <c r="V130" s="50"/>
      <c r="W130" s="50"/>
      <c r="X130" s="50"/>
      <c r="Y130" s="50"/>
      <c r="Z130" s="50"/>
      <c r="AA130" s="50"/>
      <c r="AB130" s="50"/>
      <c r="AC130" s="50"/>
    </row>
    <row r="131" spans="1:29" s="48" customFormat="1" ht="33.75" customHeight="1" x14ac:dyDescent="0.25">
      <c r="A131" s="51"/>
      <c r="B131" s="83">
        <v>30</v>
      </c>
      <c r="C131" s="134" t="s">
        <v>42</v>
      </c>
      <c r="D131" s="53"/>
      <c r="E131" s="54" t="s">
        <v>17</v>
      </c>
      <c r="F131" s="84">
        <v>1500</v>
      </c>
      <c r="G131" s="56">
        <v>1</v>
      </c>
      <c r="H131" s="85">
        <f t="shared" si="76"/>
        <v>1500</v>
      </c>
      <c r="I131" s="50"/>
      <c r="J131" s="58">
        <f t="shared" si="92"/>
        <v>30</v>
      </c>
      <c r="K131" s="59" t="str">
        <f t="shared" si="93"/>
        <v>Костюм женский (блуза, брюки) р. 52-54/158-164</v>
      </c>
      <c r="L131" s="53"/>
      <c r="M131" s="86"/>
      <c r="N131" s="86"/>
      <c r="O131" s="87" t="str">
        <f t="shared" si="98"/>
        <v>компл</v>
      </c>
      <c r="P131" s="62">
        <f t="shared" si="99"/>
        <v>1500</v>
      </c>
      <c r="Q131" s="55"/>
      <c r="R131" s="63">
        <f t="shared" si="100"/>
        <v>1</v>
      </c>
      <c r="S131" s="64">
        <f t="shared" si="101"/>
        <v>0</v>
      </c>
      <c r="T131" s="50"/>
      <c r="U131" s="50"/>
      <c r="V131" s="50"/>
      <c r="W131" s="50"/>
      <c r="X131" s="50"/>
      <c r="Y131" s="50"/>
      <c r="Z131" s="50"/>
      <c r="AA131" s="50"/>
      <c r="AB131" s="50"/>
      <c r="AC131" s="50"/>
    </row>
    <row r="132" spans="1:29" s="48" customFormat="1" ht="33.75" customHeight="1" x14ac:dyDescent="0.25">
      <c r="A132" s="51"/>
      <c r="B132" s="83">
        <v>31</v>
      </c>
      <c r="C132" s="134" t="s">
        <v>71</v>
      </c>
      <c r="D132" s="53"/>
      <c r="E132" s="54" t="s">
        <v>15</v>
      </c>
      <c r="F132" s="84">
        <v>2333</v>
      </c>
      <c r="G132" s="56">
        <v>7</v>
      </c>
      <c r="H132" s="85">
        <f t="shared" si="76"/>
        <v>16331</v>
      </c>
      <c r="I132" s="50"/>
      <c r="J132" s="58">
        <f t="shared" si="92"/>
        <v>31</v>
      </c>
      <c r="K132" s="59" t="str">
        <f t="shared" si="93"/>
        <v>Костюм женский для защиты от ОПЗ (для контролеров) р. 88-92/158-164</v>
      </c>
      <c r="L132" s="53"/>
      <c r="M132" s="86"/>
      <c r="N132" s="86"/>
      <c r="O132" s="87" t="str">
        <f t="shared" si="98"/>
        <v>шт</v>
      </c>
      <c r="P132" s="62">
        <f t="shared" si="99"/>
        <v>2333</v>
      </c>
      <c r="Q132" s="55"/>
      <c r="R132" s="63">
        <f t="shared" si="100"/>
        <v>7</v>
      </c>
      <c r="S132" s="64">
        <f t="shared" si="101"/>
        <v>0</v>
      </c>
      <c r="T132" s="50"/>
      <c r="U132" s="50"/>
      <c r="V132" s="50"/>
      <c r="W132" s="50"/>
      <c r="X132" s="50"/>
      <c r="Y132" s="50"/>
      <c r="Z132" s="50"/>
      <c r="AA132" s="50"/>
      <c r="AB132" s="50"/>
      <c r="AC132" s="50"/>
    </row>
    <row r="133" spans="1:29" s="48" customFormat="1" ht="33.75" customHeight="1" x14ac:dyDescent="0.25">
      <c r="A133" s="51"/>
      <c r="B133" s="83">
        <v>32</v>
      </c>
      <c r="C133" s="134" t="s">
        <v>100</v>
      </c>
      <c r="D133" s="53"/>
      <c r="E133" s="54" t="s">
        <v>15</v>
      </c>
      <c r="F133" s="84">
        <v>2333</v>
      </c>
      <c r="G133" s="56">
        <v>3</v>
      </c>
      <c r="H133" s="85">
        <f t="shared" si="76"/>
        <v>6999</v>
      </c>
      <c r="I133" s="50"/>
      <c r="J133" s="58">
        <f t="shared" si="92"/>
        <v>32</v>
      </c>
      <c r="K133" s="59" t="str">
        <f t="shared" si="93"/>
        <v>Костюм женский для защиты от ОПЗ (для контролеров) р. 88-92/170-176</v>
      </c>
      <c r="L133" s="53"/>
      <c r="M133" s="86"/>
      <c r="N133" s="86"/>
      <c r="O133" s="87" t="str">
        <f t="shared" si="98"/>
        <v>шт</v>
      </c>
      <c r="P133" s="62">
        <f t="shared" si="99"/>
        <v>2333</v>
      </c>
      <c r="Q133" s="55"/>
      <c r="R133" s="63">
        <f t="shared" si="100"/>
        <v>3</v>
      </c>
      <c r="S133" s="64">
        <f t="shared" si="101"/>
        <v>0</v>
      </c>
      <c r="T133" s="50"/>
      <c r="U133" s="50"/>
      <c r="V133" s="50"/>
      <c r="W133" s="50"/>
      <c r="X133" s="50"/>
      <c r="Y133" s="50"/>
      <c r="Z133" s="50"/>
      <c r="AA133" s="50"/>
      <c r="AB133" s="50"/>
      <c r="AC133" s="50"/>
    </row>
    <row r="134" spans="1:29" s="48" customFormat="1" ht="33.75" customHeight="1" x14ac:dyDescent="0.25">
      <c r="A134" s="51"/>
      <c r="B134" s="83">
        <v>33</v>
      </c>
      <c r="C134" s="134" t="s">
        <v>44</v>
      </c>
      <c r="D134" s="53"/>
      <c r="E134" s="54" t="s">
        <v>15</v>
      </c>
      <c r="F134" s="84">
        <v>2333</v>
      </c>
      <c r="G134" s="56">
        <v>1</v>
      </c>
      <c r="H134" s="85">
        <f t="shared" si="76"/>
        <v>2333</v>
      </c>
      <c r="I134" s="50"/>
      <c r="J134" s="58">
        <f t="shared" si="92"/>
        <v>33</v>
      </c>
      <c r="K134" s="59" t="str">
        <f t="shared" si="93"/>
        <v>Костюм женский для защиты от ОПЗ (для контролеров) р. 96-100/158-164</v>
      </c>
      <c r="L134" s="53"/>
      <c r="M134" s="86"/>
      <c r="N134" s="86"/>
      <c r="O134" s="87" t="str">
        <f t="shared" si="98"/>
        <v>шт</v>
      </c>
      <c r="P134" s="62">
        <f t="shared" si="99"/>
        <v>2333</v>
      </c>
      <c r="Q134" s="55"/>
      <c r="R134" s="63">
        <f t="shared" si="100"/>
        <v>1</v>
      </c>
      <c r="S134" s="64">
        <f t="shared" si="101"/>
        <v>0</v>
      </c>
      <c r="T134" s="50"/>
      <c r="U134" s="50"/>
      <c r="V134" s="50"/>
      <c r="W134" s="50"/>
      <c r="X134" s="50"/>
      <c r="Y134" s="50"/>
      <c r="Z134" s="50"/>
      <c r="AA134" s="50"/>
      <c r="AB134" s="50"/>
      <c r="AC134" s="50"/>
    </row>
    <row r="135" spans="1:29" s="48" customFormat="1" ht="33" customHeight="1" x14ac:dyDescent="0.25">
      <c r="A135" s="51"/>
      <c r="B135" s="83">
        <v>34</v>
      </c>
      <c r="C135" s="134" t="s">
        <v>45</v>
      </c>
      <c r="D135" s="53"/>
      <c r="E135" s="54" t="s">
        <v>15</v>
      </c>
      <c r="F135" s="84">
        <v>2333</v>
      </c>
      <c r="G135" s="56">
        <v>7</v>
      </c>
      <c r="H135" s="85">
        <f t="shared" si="76"/>
        <v>16331</v>
      </c>
      <c r="I135" s="50"/>
      <c r="J135" s="58">
        <f t="shared" si="92"/>
        <v>34</v>
      </c>
      <c r="K135" s="59" t="str">
        <f t="shared" si="93"/>
        <v>Костюм женский для защиты от ОПЗ (для контролеров) р. 96-100/170-176</v>
      </c>
      <c r="L135" s="53"/>
      <c r="M135" s="86"/>
      <c r="N135" s="86"/>
      <c r="O135" s="87" t="str">
        <f t="shared" si="98"/>
        <v>шт</v>
      </c>
      <c r="P135" s="62">
        <f t="shared" si="99"/>
        <v>2333</v>
      </c>
      <c r="Q135" s="55"/>
      <c r="R135" s="63">
        <f t="shared" si="100"/>
        <v>7</v>
      </c>
      <c r="S135" s="64">
        <f t="shared" si="101"/>
        <v>0</v>
      </c>
      <c r="T135" s="50"/>
      <c r="U135" s="50"/>
      <c r="V135" s="50"/>
      <c r="W135" s="50"/>
      <c r="X135" s="50"/>
      <c r="Y135" s="50"/>
      <c r="Z135" s="50"/>
      <c r="AA135" s="50"/>
      <c r="AB135" s="50"/>
      <c r="AC135" s="50"/>
    </row>
    <row r="136" spans="1:29" s="48" customFormat="1" ht="33.75" customHeight="1" x14ac:dyDescent="0.25">
      <c r="A136" s="51"/>
      <c r="B136" s="83">
        <v>35</v>
      </c>
      <c r="C136" s="134" t="s">
        <v>69</v>
      </c>
      <c r="D136" s="53"/>
      <c r="E136" s="54" t="s">
        <v>15</v>
      </c>
      <c r="F136" s="84">
        <v>2333</v>
      </c>
      <c r="G136" s="56">
        <v>5</v>
      </c>
      <c r="H136" s="85">
        <f t="shared" si="76"/>
        <v>11665</v>
      </c>
      <c r="I136" s="50"/>
      <c r="J136" s="58">
        <f t="shared" si="92"/>
        <v>35</v>
      </c>
      <c r="K136" s="59" t="str">
        <f t="shared" si="93"/>
        <v>Костюм женский для защиты от ОПЗ (для контролеров) р. 104-108/158-164</v>
      </c>
      <c r="L136" s="53"/>
      <c r="M136" s="86"/>
      <c r="N136" s="86"/>
      <c r="O136" s="87" t="str">
        <f t="shared" si="98"/>
        <v>шт</v>
      </c>
      <c r="P136" s="62">
        <f t="shared" si="99"/>
        <v>2333</v>
      </c>
      <c r="Q136" s="55"/>
      <c r="R136" s="63">
        <f t="shared" si="100"/>
        <v>5</v>
      </c>
      <c r="S136" s="64">
        <f t="shared" si="101"/>
        <v>0</v>
      </c>
      <c r="T136" s="50"/>
      <c r="U136" s="50"/>
      <c r="V136" s="50"/>
      <c r="W136" s="50"/>
      <c r="X136" s="50"/>
      <c r="Y136" s="50"/>
      <c r="Z136" s="50"/>
      <c r="AA136" s="50"/>
      <c r="AB136" s="50"/>
      <c r="AC136" s="50"/>
    </row>
    <row r="137" spans="1:29" s="48" customFormat="1" ht="34.5" customHeight="1" x14ac:dyDescent="0.25">
      <c r="A137" s="51"/>
      <c r="B137" s="83">
        <v>36</v>
      </c>
      <c r="C137" s="134" t="s">
        <v>70</v>
      </c>
      <c r="D137" s="53"/>
      <c r="E137" s="54" t="s">
        <v>15</v>
      </c>
      <c r="F137" s="84">
        <v>2333</v>
      </c>
      <c r="G137" s="56">
        <v>3</v>
      </c>
      <c r="H137" s="85">
        <f t="shared" si="76"/>
        <v>6999</v>
      </c>
      <c r="I137" s="50"/>
      <c r="J137" s="58">
        <f t="shared" si="92"/>
        <v>36</v>
      </c>
      <c r="K137" s="59" t="str">
        <f t="shared" si="93"/>
        <v>Костюм женский для защиты от ОПЗ (для контролеров) р. 104-108/170-176</v>
      </c>
      <c r="L137" s="53"/>
      <c r="M137" s="86"/>
      <c r="N137" s="86"/>
      <c r="O137" s="87" t="str">
        <f t="shared" si="98"/>
        <v>шт</v>
      </c>
      <c r="P137" s="62">
        <f t="shared" si="99"/>
        <v>2333</v>
      </c>
      <c r="Q137" s="55"/>
      <c r="R137" s="63">
        <f t="shared" si="100"/>
        <v>3</v>
      </c>
      <c r="S137" s="64">
        <f t="shared" si="101"/>
        <v>0</v>
      </c>
      <c r="T137" s="50"/>
      <c r="U137" s="50"/>
      <c r="V137" s="50"/>
      <c r="W137" s="50"/>
      <c r="X137" s="50"/>
      <c r="Y137" s="50"/>
      <c r="Z137" s="50"/>
      <c r="AA137" s="50"/>
      <c r="AB137" s="50"/>
      <c r="AC137" s="50"/>
    </row>
    <row r="138" spans="1:29" s="48" customFormat="1" ht="34.5" customHeight="1" x14ac:dyDescent="0.25">
      <c r="A138" s="51"/>
      <c r="B138" s="83">
        <v>37</v>
      </c>
      <c r="C138" s="134" t="s">
        <v>139</v>
      </c>
      <c r="D138" s="53"/>
      <c r="E138" s="54" t="s">
        <v>15</v>
      </c>
      <c r="F138" s="84">
        <v>2333</v>
      </c>
      <c r="G138" s="56">
        <v>1</v>
      </c>
      <c r="H138" s="85">
        <f t="shared" si="76"/>
        <v>2333</v>
      </c>
      <c r="I138" s="50"/>
      <c r="J138" s="58">
        <f t="shared" si="92"/>
        <v>37</v>
      </c>
      <c r="K138" s="59" t="str">
        <f t="shared" si="93"/>
        <v>Костюм женский для защиты от ОПЗ (для контролеров) р. 112-116/170-176</v>
      </c>
      <c r="L138" s="53"/>
      <c r="M138" s="86"/>
      <c r="N138" s="86"/>
      <c r="O138" s="87" t="str">
        <f t="shared" si="98"/>
        <v>шт</v>
      </c>
      <c r="P138" s="62">
        <f t="shared" si="99"/>
        <v>2333</v>
      </c>
      <c r="Q138" s="55"/>
      <c r="R138" s="63">
        <f t="shared" si="100"/>
        <v>1</v>
      </c>
      <c r="S138" s="64">
        <f t="shared" si="101"/>
        <v>0</v>
      </c>
      <c r="T138" s="50"/>
      <c r="U138" s="50"/>
      <c r="V138" s="50"/>
      <c r="W138" s="50"/>
      <c r="X138" s="50"/>
      <c r="Y138" s="50"/>
      <c r="Z138" s="50"/>
      <c r="AA138" s="50"/>
      <c r="AB138" s="50"/>
      <c r="AC138" s="50"/>
    </row>
    <row r="139" spans="1:29" s="48" customFormat="1" ht="33" customHeight="1" x14ac:dyDescent="0.25">
      <c r="A139" s="51"/>
      <c r="B139" s="83">
        <v>38</v>
      </c>
      <c r="C139" s="53" t="s">
        <v>78</v>
      </c>
      <c r="D139" s="53"/>
      <c r="E139" s="54" t="s">
        <v>15</v>
      </c>
      <c r="F139" s="84">
        <v>2531.5000000000005</v>
      </c>
      <c r="G139" s="56">
        <v>2</v>
      </c>
      <c r="H139" s="85">
        <f t="shared" si="76"/>
        <v>5063.0000000000009</v>
      </c>
      <c r="I139" s="50"/>
      <c r="J139" s="58">
        <f t="shared" ref="J139:K141" si="102">B139</f>
        <v>38</v>
      </c>
      <c r="K139" s="59" t="str">
        <f t="shared" si="102"/>
        <v>Костюм сварщика брезентовый р. 48-50/158-164</v>
      </c>
      <c r="L139" s="53"/>
      <c r="M139" s="86"/>
      <c r="N139" s="86"/>
      <c r="O139" s="87" t="str">
        <f t="shared" ref="O139:P141" si="103">E139</f>
        <v>шт</v>
      </c>
      <c r="P139" s="62">
        <f t="shared" si="103"/>
        <v>2531.5000000000005</v>
      </c>
      <c r="Q139" s="55"/>
      <c r="R139" s="63">
        <f>G139</f>
        <v>2</v>
      </c>
      <c r="S139" s="64">
        <f>Q139*R139</f>
        <v>0</v>
      </c>
      <c r="T139" s="50"/>
      <c r="U139" s="50"/>
      <c r="V139" s="50"/>
      <c r="W139" s="50"/>
      <c r="X139" s="50"/>
      <c r="Y139" s="50"/>
      <c r="Z139" s="50"/>
      <c r="AA139" s="50"/>
      <c r="AB139" s="50"/>
      <c r="AC139" s="50"/>
    </row>
    <row r="140" spans="1:29" s="48" customFormat="1" ht="30.75" customHeight="1" x14ac:dyDescent="0.25">
      <c r="A140" s="51"/>
      <c r="B140" s="83">
        <v>39</v>
      </c>
      <c r="C140" s="53" t="s">
        <v>50</v>
      </c>
      <c r="D140" s="53"/>
      <c r="E140" s="54" t="s">
        <v>15</v>
      </c>
      <c r="F140" s="84">
        <v>2531.5000000000005</v>
      </c>
      <c r="G140" s="56">
        <v>2</v>
      </c>
      <c r="H140" s="85">
        <f t="shared" si="76"/>
        <v>5063.0000000000009</v>
      </c>
      <c r="I140" s="50"/>
      <c r="J140" s="58">
        <f t="shared" si="102"/>
        <v>39</v>
      </c>
      <c r="K140" s="59" t="str">
        <f t="shared" si="102"/>
        <v>Костюм сварщика брезентовый р.48-50/182-188</v>
      </c>
      <c r="L140" s="53"/>
      <c r="M140" s="86"/>
      <c r="N140" s="86"/>
      <c r="O140" s="87" t="str">
        <f t="shared" si="103"/>
        <v>шт</v>
      </c>
      <c r="P140" s="62">
        <f t="shared" si="103"/>
        <v>2531.5000000000005</v>
      </c>
      <c r="Q140" s="55"/>
      <c r="R140" s="63">
        <f>G140</f>
        <v>2</v>
      </c>
      <c r="S140" s="64">
        <f>Q140*R140</f>
        <v>0</v>
      </c>
      <c r="T140" s="50"/>
      <c r="U140" s="50"/>
      <c r="V140" s="50"/>
      <c r="W140" s="50"/>
      <c r="X140" s="50"/>
      <c r="Y140" s="50"/>
      <c r="Z140" s="50"/>
      <c r="AA140" s="50"/>
      <c r="AB140" s="50"/>
      <c r="AC140" s="50"/>
    </row>
    <row r="141" spans="1:29" s="48" customFormat="1" ht="34.5" customHeight="1" x14ac:dyDescent="0.25">
      <c r="A141" s="51"/>
      <c r="B141" s="83">
        <v>40</v>
      </c>
      <c r="C141" s="53" t="s">
        <v>47</v>
      </c>
      <c r="D141" s="53"/>
      <c r="E141" s="54" t="s">
        <v>15</v>
      </c>
      <c r="F141" s="84">
        <v>2531.5000000000005</v>
      </c>
      <c r="G141" s="56">
        <v>2</v>
      </c>
      <c r="H141" s="85">
        <f t="shared" si="76"/>
        <v>5063.0000000000009</v>
      </c>
      <c r="I141" s="50"/>
      <c r="J141" s="58">
        <f t="shared" si="102"/>
        <v>40</v>
      </c>
      <c r="K141" s="59" t="str">
        <f t="shared" si="102"/>
        <v>Костюм сварщика брезентовый р. 52-54/170-176</v>
      </c>
      <c r="L141" s="53"/>
      <c r="M141" s="86"/>
      <c r="N141" s="86"/>
      <c r="O141" s="87" t="str">
        <f t="shared" si="103"/>
        <v>шт</v>
      </c>
      <c r="P141" s="62">
        <f t="shared" si="103"/>
        <v>2531.5000000000005</v>
      </c>
      <c r="Q141" s="55"/>
      <c r="R141" s="63">
        <f>G141</f>
        <v>2</v>
      </c>
      <c r="S141" s="64">
        <f>Q141*R141</f>
        <v>0</v>
      </c>
      <c r="T141" s="50"/>
      <c r="U141" s="50"/>
      <c r="V141" s="50"/>
      <c r="W141" s="50"/>
      <c r="X141" s="50"/>
      <c r="Y141" s="50"/>
      <c r="Z141" s="50"/>
      <c r="AA141" s="50"/>
      <c r="AB141" s="50"/>
      <c r="AC141" s="50"/>
    </row>
    <row r="142" spans="1:29" s="48" customFormat="1" ht="31.5" customHeight="1" x14ac:dyDescent="0.25">
      <c r="A142" s="51"/>
      <c r="B142" s="83">
        <v>41</v>
      </c>
      <c r="C142" s="53" t="s">
        <v>48</v>
      </c>
      <c r="D142" s="53"/>
      <c r="E142" s="54" t="s">
        <v>15</v>
      </c>
      <c r="F142" s="84">
        <v>2531.5000000000005</v>
      </c>
      <c r="G142" s="56">
        <v>1</v>
      </c>
      <c r="H142" s="85">
        <f t="shared" si="76"/>
        <v>2531.5000000000005</v>
      </c>
      <c r="I142" s="50"/>
      <c r="J142" s="58">
        <f t="shared" si="92"/>
        <v>41</v>
      </c>
      <c r="K142" s="59" t="str">
        <f t="shared" si="93"/>
        <v>Костюм сварщика брезентовый р. 56-58/170-176</v>
      </c>
      <c r="L142" s="53"/>
      <c r="M142" s="86"/>
      <c r="N142" s="86"/>
      <c r="O142" s="87" t="str">
        <f t="shared" ref="O142" si="104">E142</f>
        <v>шт</v>
      </c>
      <c r="P142" s="62">
        <f t="shared" ref="P142" si="105">F142</f>
        <v>2531.5000000000005</v>
      </c>
      <c r="Q142" s="55"/>
      <c r="R142" s="63">
        <f t="shared" ref="R142" si="106">G142</f>
        <v>1</v>
      </c>
      <c r="S142" s="64">
        <f t="shared" ref="S142" si="107">Q142*R142</f>
        <v>0</v>
      </c>
      <c r="T142" s="50"/>
      <c r="U142" s="50"/>
      <c r="V142" s="50"/>
      <c r="W142" s="50"/>
      <c r="X142" s="50"/>
      <c r="Y142" s="50"/>
      <c r="Z142" s="50"/>
      <c r="AA142" s="50"/>
      <c r="AB142" s="50"/>
      <c r="AC142" s="50"/>
    </row>
    <row r="143" spans="1:29" s="48" customFormat="1" ht="33.75" customHeight="1" x14ac:dyDescent="0.25">
      <c r="A143" s="51"/>
      <c r="B143" s="83">
        <v>42</v>
      </c>
      <c r="C143" s="53" t="s">
        <v>80</v>
      </c>
      <c r="D143" s="53"/>
      <c r="E143" s="54" t="s">
        <v>15</v>
      </c>
      <c r="F143" s="84">
        <v>2531.5000000000005</v>
      </c>
      <c r="G143" s="56">
        <v>2</v>
      </c>
      <c r="H143" s="85">
        <f t="shared" si="76"/>
        <v>5063.0000000000009</v>
      </c>
      <c r="I143" s="50"/>
      <c r="J143" s="58">
        <f>B143</f>
        <v>42</v>
      </c>
      <c r="K143" s="59" t="str">
        <f>C143</f>
        <v>Костюм сварщика брезентовый р. 60-62/182-188</v>
      </c>
      <c r="L143" s="53"/>
      <c r="M143" s="86"/>
      <c r="N143" s="86"/>
      <c r="O143" s="87" t="str">
        <f>E143</f>
        <v>шт</v>
      </c>
      <c r="P143" s="62">
        <f>F143</f>
        <v>2531.5000000000005</v>
      </c>
      <c r="Q143" s="55"/>
      <c r="R143" s="63">
        <f>G143</f>
        <v>2</v>
      </c>
      <c r="S143" s="64">
        <f>Q143*R143</f>
        <v>0</v>
      </c>
      <c r="T143" s="50"/>
      <c r="U143" s="50"/>
      <c r="V143" s="50"/>
      <c r="W143" s="50"/>
      <c r="X143" s="50"/>
      <c r="Y143" s="50"/>
      <c r="Z143" s="50"/>
      <c r="AA143" s="50"/>
      <c r="AB143" s="50"/>
      <c r="AC143" s="50"/>
    </row>
    <row r="144" spans="1:29" s="48" customFormat="1" ht="31.5" customHeight="1" x14ac:dyDescent="0.25">
      <c r="A144" s="51"/>
      <c r="B144" s="83">
        <v>43</v>
      </c>
      <c r="C144" s="53" t="s">
        <v>128</v>
      </c>
      <c r="D144" s="53"/>
      <c r="E144" s="54" t="s">
        <v>15</v>
      </c>
      <c r="F144" s="84">
        <v>2531.5000000000005</v>
      </c>
      <c r="G144" s="56">
        <v>2</v>
      </c>
      <c r="H144" s="85">
        <f t="shared" si="76"/>
        <v>5063.0000000000009</v>
      </c>
      <c r="I144" s="50"/>
      <c r="J144" s="58">
        <f t="shared" si="92"/>
        <v>43</v>
      </c>
      <c r="K144" s="59" t="str">
        <f t="shared" si="93"/>
        <v>Костюм сварщика со спилком р. 48-50/158-164</v>
      </c>
      <c r="L144" s="53"/>
      <c r="M144" s="86"/>
      <c r="N144" s="86"/>
      <c r="O144" s="87" t="str">
        <f t="shared" ref="O144:O151" si="108">E144</f>
        <v>шт</v>
      </c>
      <c r="P144" s="62">
        <f t="shared" ref="P144:P151" si="109">F144</f>
        <v>2531.5000000000005</v>
      </c>
      <c r="Q144" s="55"/>
      <c r="R144" s="63">
        <f t="shared" ref="R144:R151" si="110">G144</f>
        <v>2</v>
      </c>
      <c r="S144" s="64">
        <f t="shared" ref="S144:S151" si="111">Q144*R144</f>
        <v>0</v>
      </c>
      <c r="T144" s="50"/>
      <c r="U144" s="50"/>
      <c r="V144" s="50"/>
      <c r="W144" s="50"/>
      <c r="X144" s="50"/>
      <c r="Y144" s="50"/>
      <c r="Z144" s="50"/>
      <c r="AA144" s="50"/>
      <c r="AB144" s="50"/>
      <c r="AC144" s="50"/>
    </row>
    <row r="145" spans="1:29" s="48" customFormat="1" ht="33.75" customHeight="1" x14ac:dyDescent="0.25">
      <c r="A145" s="51"/>
      <c r="B145" s="83">
        <v>44</v>
      </c>
      <c r="C145" s="53" t="s">
        <v>53</v>
      </c>
      <c r="D145" s="53" t="s">
        <v>92</v>
      </c>
      <c r="E145" s="54" t="s">
        <v>68</v>
      </c>
      <c r="F145" s="84">
        <v>101.11666666666667</v>
      </c>
      <c r="G145" s="56">
        <v>4</v>
      </c>
      <c r="H145" s="85">
        <f t="shared" si="76"/>
        <v>404.4666666666667</v>
      </c>
      <c r="I145" s="50"/>
      <c r="J145" s="58">
        <f t="shared" ref="J145:J157" si="112">B145</f>
        <v>44</v>
      </c>
      <c r="K145" s="59" t="str">
        <f t="shared" ref="K145:K179" si="113">C145</f>
        <v>Краги брезентовые</v>
      </c>
      <c r="L145" s="53" t="str">
        <f t="shared" ref="L145:L163" si="114">D145</f>
        <v>Размер 11</v>
      </c>
      <c r="M145" s="86"/>
      <c r="N145" s="86"/>
      <c r="O145" s="87" t="str">
        <f t="shared" si="108"/>
        <v>пар</v>
      </c>
      <c r="P145" s="62">
        <f t="shared" si="109"/>
        <v>101.11666666666667</v>
      </c>
      <c r="Q145" s="55"/>
      <c r="R145" s="63">
        <f t="shared" si="110"/>
        <v>4</v>
      </c>
      <c r="S145" s="64">
        <f t="shared" si="111"/>
        <v>0</v>
      </c>
      <c r="T145" s="50"/>
      <c r="U145" s="50"/>
      <c r="V145" s="50"/>
      <c r="W145" s="50"/>
      <c r="X145" s="50"/>
      <c r="Y145" s="50"/>
      <c r="Z145" s="50"/>
      <c r="AA145" s="50"/>
      <c r="AB145" s="50"/>
      <c r="AC145" s="50"/>
    </row>
    <row r="146" spans="1:29" s="48" customFormat="1" ht="33.75" customHeight="1" x14ac:dyDescent="0.25">
      <c r="A146" s="51"/>
      <c r="B146" s="83">
        <v>45</v>
      </c>
      <c r="C146" s="53" t="s">
        <v>54</v>
      </c>
      <c r="D146" s="53" t="s">
        <v>92</v>
      </c>
      <c r="E146" s="54" t="s">
        <v>68</v>
      </c>
      <c r="F146" s="84">
        <v>370.75833333333338</v>
      </c>
      <c r="G146" s="56">
        <v>109</v>
      </c>
      <c r="H146" s="85">
        <f t="shared" si="76"/>
        <v>40412.65833333334</v>
      </c>
      <c r="I146" s="50"/>
      <c r="J146" s="58">
        <f>B146</f>
        <v>45</v>
      </c>
      <c r="K146" s="59" t="str">
        <f>C146</f>
        <v>Краги спилковые</v>
      </c>
      <c r="L146" s="53" t="str">
        <f t="shared" si="114"/>
        <v>Размер 11</v>
      </c>
      <c r="M146" s="86"/>
      <c r="N146" s="86"/>
      <c r="O146" s="87" t="str">
        <f>E146</f>
        <v>пар</v>
      </c>
      <c r="P146" s="62">
        <f>F146</f>
        <v>370.75833333333338</v>
      </c>
      <c r="Q146" s="55"/>
      <c r="R146" s="63">
        <f>G146</f>
        <v>109</v>
      </c>
      <c r="S146" s="64">
        <f>Q146*R146</f>
        <v>0</v>
      </c>
      <c r="T146" s="50"/>
      <c r="U146" s="50"/>
      <c r="V146" s="50"/>
      <c r="W146" s="50"/>
      <c r="X146" s="50"/>
      <c r="Y146" s="50"/>
      <c r="Z146" s="50"/>
      <c r="AA146" s="50"/>
      <c r="AB146" s="50"/>
      <c r="AC146" s="50"/>
    </row>
    <row r="147" spans="1:29" s="48" customFormat="1" ht="33.75" customHeight="1" x14ac:dyDescent="0.25">
      <c r="A147" s="51"/>
      <c r="B147" s="83">
        <v>46</v>
      </c>
      <c r="C147" s="53" t="s">
        <v>55</v>
      </c>
      <c r="D147" s="53"/>
      <c r="E147" s="54" t="s">
        <v>68</v>
      </c>
      <c r="F147" s="84">
        <v>316.66666666666669</v>
      </c>
      <c r="G147" s="56">
        <v>113</v>
      </c>
      <c r="H147" s="85">
        <f t="shared" si="76"/>
        <v>35783.333333333336</v>
      </c>
      <c r="I147" s="50"/>
      <c r="J147" s="58">
        <f t="shared" si="112"/>
        <v>46</v>
      </c>
      <c r="K147" s="59" t="str">
        <f t="shared" si="113"/>
        <v>Наколенники</v>
      </c>
      <c r="L147" s="53"/>
      <c r="M147" s="86"/>
      <c r="N147" s="86"/>
      <c r="O147" s="87" t="str">
        <f t="shared" si="108"/>
        <v>пар</v>
      </c>
      <c r="P147" s="62">
        <f t="shared" si="109"/>
        <v>316.66666666666669</v>
      </c>
      <c r="Q147" s="55"/>
      <c r="R147" s="63">
        <f t="shared" si="110"/>
        <v>113</v>
      </c>
      <c r="S147" s="64">
        <f t="shared" si="111"/>
        <v>0</v>
      </c>
      <c r="T147" s="50"/>
      <c r="U147" s="50"/>
      <c r="V147" s="50"/>
      <c r="W147" s="50"/>
      <c r="X147" s="50"/>
      <c r="Y147" s="50"/>
      <c r="Z147" s="50"/>
      <c r="AA147" s="50"/>
      <c r="AB147" s="50"/>
      <c r="AC147" s="50"/>
    </row>
    <row r="148" spans="1:29" s="48" customFormat="1" ht="33.75" customHeight="1" x14ac:dyDescent="0.25">
      <c r="A148" s="51"/>
      <c r="B148" s="83">
        <v>47</v>
      </c>
      <c r="C148" s="88" t="s">
        <v>101</v>
      </c>
      <c r="D148" s="88"/>
      <c r="E148" s="133" t="s">
        <v>15</v>
      </c>
      <c r="F148" s="84">
        <v>346.66666666666669</v>
      </c>
      <c r="G148" s="56">
        <v>33</v>
      </c>
      <c r="H148" s="85">
        <f t="shared" si="76"/>
        <v>11440</v>
      </c>
      <c r="I148" s="148"/>
      <c r="J148" s="58">
        <f t="shared" si="112"/>
        <v>47</v>
      </c>
      <c r="K148" s="59" t="str">
        <f t="shared" si="113"/>
        <v>Наплечники</v>
      </c>
      <c r="L148" s="88"/>
      <c r="M148" s="86"/>
      <c r="N148" s="86"/>
      <c r="O148" s="87" t="str">
        <f t="shared" si="108"/>
        <v>шт</v>
      </c>
      <c r="P148" s="62">
        <f t="shared" si="109"/>
        <v>346.66666666666669</v>
      </c>
      <c r="Q148" s="55"/>
      <c r="R148" s="63">
        <f t="shared" si="110"/>
        <v>33</v>
      </c>
      <c r="S148" s="64">
        <f t="shared" si="111"/>
        <v>0</v>
      </c>
      <c r="T148" s="148"/>
      <c r="U148" s="148"/>
      <c r="V148" s="148"/>
      <c r="W148" s="148"/>
      <c r="X148" s="148"/>
      <c r="Y148" s="148"/>
      <c r="Z148" s="148"/>
      <c r="AA148" s="148"/>
      <c r="AB148" s="148"/>
      <c r="AC148" s="148"/>
    </row>
    <row r="149" spans="1:29" s="48" customFormat="1" ht="33.75" customHeight="1" x14ac:dyDescent="0.25">
      <c r="A149" s="51"/>
      <c r="B149" s="83">
        <v>48</v>
      </c>
      <c r="C149" s="53" t="s">
        <v>56</v>
      </c>
      <c r="D149" s="53"/>
      <c r="E149" s="54" t="s">
        <v>68</v>
      </c>
      <c r="F149" s="84">
        <v>505.57500000000005</v>
      </c>
      <c r="G149" s="56">
        <v>45</v>
      </c>
      <c r="H149" s="85">
        <f t="shared" si="76"/>
        <v>22750.875000000004</v>
      </c>
      <c r="I149" s="50"/>
      <c r="J149" s="58">
        <f t="shared" si="112"/>
        <v>48</v>
      </c>
      <c r="K149" s="59" t="str">
        <f t="shared" si="113"/>
        <v>Нарукавники текстовиниловые</v>
      </c>
      <c r="L149" s="53"/>
      <c r="M149" s="86"/>
      <c r="N149" s="86"/>
      <c r="O149" s="87" t="str">
        <f t="shared" si="108"/>
        <v>пар</v>
      </c>
      <c r="P149" s="62">
        <f t="shared" si="109"/>
        <v>505.57500000000005</v>
      </c>
      <c r="Q149" s="55"/>
      <c r="R149" s="63">
        <f t="shared" si="110"/>
        <v>45</v>
      </c>
      <c r="S149" s="64">
        <f t="shared" si="111"/>
        <v>0</v>
      </c>
      <c r="T149" s="50"/>
      <c r="U149" s="50"/>
      <c r="V149" s="50"/>
      <c r="W149" s="50"/>
      <c r="X149" s="50"/>
      <c r="Y149" s="50"/>
      <c r="Z149" s="50"/>
      <c r="AA149" s="50"/>
      <c r="AB149" s="50"/>
      <c r="AC149" s="50"/>
    </row>
    <row r="150" spans="1:29" s="48" customFormat="1" ht="33.75" customHeight="1" x14ac:dyDescent="0.25">
      <c r="A150" s="51"/>
      <c r="B150" s="83">
        <v>49</v>
      </c>
      <c r="C150" s="53" t="s">
        <v>57</v>
      </c>
      <c r="D150" s="53" t="s">
        <v>92</v>
      </c>
      <c r="E150" s="54" t="s">
        <v>68</v>
      </c>
      <c r="F150" s="84">
        <v>2286.3250000000003</v>
      </c>
      <c r="G150" s="56">
        <v>5</v>
      </c>
      <c r="H150" s="85">
        <f t="shared" si="76"/>
        <v>11431.625000000002</v>
      </c>
      <c r="I150" s="50"/>
      <c r="J150" s="58">
        <f t="shared" si="112"/>
        <v>49</v>
      </c>
      <c r="K150" s="59" t="str">
        <f t="shared" si="113"/>
        <v>Перчатки антивибрационные</v>
      </c>
      <c r="L150" s="53" t="str">
        <f t="shared" si="114"/>
        <v>Размер 11</v>
      </c>
      <c r="M150" s="86"/>
      <c r="N150" s="86"/>
      <c r="O150" s="87" t="str">
        <f t="shared" si="108"/>
        <v>пар</v>
      </c>
      <c r="P150" s="62">
        <f t="shared" si="109"/>
        <v>2286.3250000000003</v>
      </c>
      <c r="Q150" s="55"/>
      <c r="R150" s="63">
        <f t="shared" si="110"/>
        <v>5</v>
      </c>
      <c r="S150" s="64">
        <f t="shared" si="111"/>
        <v>0</v>
      </c>
      <c r="T150" s="50"/>
      <c r="U150" s="50"/>
      <c r="V150" s="50"/>
      <c r="W150" s="50"/>
      <c r="X150" s="50"/>
      <c r="Y150" s="50"/>
      <c r="Z150" s="50"/>
      <c r="AA150" s="50"/>
      <c r="AB150" s="50"/>
      <c r="AC150" s="50"/>
    </row>
    <row r="151" spans="1:29" s="48" customFormat="1" ht="33.75" customHeight="1" x14ac:dyDescent="0.25">
      <c r="A151" s="51"/>
      <c r="B151" s="83">
        <v>50</v>
      </c>
      <c r="C151" s="53" t="s">
        <v>72</v>
      </c>
      <c r="D151" s="53" t="s">
        <v>91</v>
      </c>
      <c r="E151" s="54" t="s">
        <v>15</v>
      </c>
      <c r="F151" s="84">
        <v>5224.2750000000005</v>
      </c>
      <c r="G151" s="56">
        <v>105</v>
      </c>
      <c r="H151" s="85">
        <f t="shared" si="76"/>
        <v>548548.875</v>
      </c>
      <c r="I151" s="50"/>
      <c r="J151" s="58">
        <f t="shared" si="112"/>
        <v>50</v>
      </c>
      <c r="K151" s="59" t="str">
        <f t="shared" si="113"/>
        <v>Перчатки виброзащитные (вибростат 03)</v>
      </c>
      <c r="L151" s="53" t="str">
        <f t="shared" si="114"/>
        <v>Размер 10</v>
      </c>
      <c r="M151" s="86"/>
      <c r="N151" s="86"/>
      <c r="O151" s="87" t="str">
        <f t="shared" si="108"/>
        <v>шт</v>
      </c>
      <c r="P151" s="62">
        <f t="shared" si="109"/>
        <v>5224.2750000000005</v>
      </c>
      <c r="Q151" s="55"/>
      <c r="R151" s="63">
        <f t="shared" si="110"/>
        <v>105</v>
      </c>
      <c r="S151" s="64">
        <f t="shared" si="111"/>
        <v>0</v>
      </c>
      <c r="T151" s="50"/>
      <c r="U151" s="50"/>
      <c r="V151" s="50"/>
      <c r="W151" s="50"/>
      <c r="X151" s="50"/>
      <c r="Y151" s="50"/>
      <c r="Z151" s="50"/>
      <c r="AA151" s="50"/>
      <c r="AB151" s="50"/>
      <c r="AC151" s="50"/>
    </row>
    <row r="152" spans="1:29" s="48" customFormat="1" ht="33.75" customHeight="1" x14ac:dyDescent="0.25">
      <c r="A152" s="51"/>
      <c r="B152" s="83">
        <v>51</v>
      </c>
      <c r="C152" s="53" t="s">
        <v>59</v>
      </c>
      <c r="D152" s="53" t="s">
        <v>91</v>
      </c>
      <c r="E152" s="54" t="s">
        <v>68</v>
      </c>
      <c r="F152" s="84">
        <v>112.35</v>
      </c>
      <c r="G152" s="56">
        <v>20</v>
      </c>
      <c r="H152" s="85">
        <f t="shared" si="76"/>
        <v>2247</v>
      </c>
      <c r="I152" s="50"/>
      <c r="J152" s="58">
        <f t="shared" si="112"/>
        <v>51</v>
      </c>
      <c r="K152" s="59" t="str">
        <f t="shared" si="113"/>
        <v>Перчатки нейлоновые (частичное покрытие нитрилом)</v>
      </c>
      <c r="L152" s="53" t="str">
        <f t="shared" si="114"/>
        <v>Размер 10</v>
      </c>
      <c r="M152" s="86"/>
      <c r="N152" s="86"/>
      <c r="O152" s="87" t="str">
        <f>E152</f>
        <v>пар</v>
      </c>
      <c r="P152" s="62">
        <f>F152</f>
        <v>112.35</v>
      </c>
      <c r="Q152" s="55"/>
      <c r="R152" s="63">
        <f>G152</f>
        <v>20</v>
      </c>
      <c r="S152" s="64">
        <f>Q152*R152</f>
        <v>0</v>
      </c>
      <c r="T152" s="50"/>
      <c r="U152" s="50"/>
      <c r="V152" s="50"/>
      <c r="W152" s="50"/>
      <c r="X152" s="50"/>
      <c r="Y152" s="50"/>
      <c r="Z152" s="50"/>
      <c r="AA152" s="50"/>
      <c r="AB152" s="50"/>
      <c r="AC152" s="50"/>
    </row>
    <row r="153" spans="1:29" s="48" customFormat="1" ht="33.75" customHeight="1" x14ac:dyDescent="0.25">
      <c r="A153" s="51"/>
      <c r="B153" s="83">
        <v>52</v>
      </c>
      <c r="C153" s="53" t="s">
        <v>60</v>
      </c>
      <c r="D153" s="53" t="s">
        <v>91</v>
      </c>
      <c r="E153" s="54" t="s">
        <v>68</v>
      </c>
      <c r="F153" s="84">
        <v>483.10833333333335</v>
      </c>
      <c r="G153" s="56">
        <v>215</v>
      </c>
      <c r="H153" s="85">
        <f t="shared" si="76"/>
        <v>103868.29166666667</v>
      </c>
      <c r="I153" s="50"/>
      <c r="J153" s="58">
        <f t="shared" si="112"/>
        <v>52</v>
      </c>
      <c r="K153" s="59" t="str">
        <f t="shared" si="113"/>
        <v>Перчатки порезостойкие (спец. волокно, полиуретан)</v>
      </c>
      <c r="L153" s="53" t="str">
        <f t="shared" si="114"/>
        <v>Размер 10</v>
      </c>
      <c r="M153" s="86"/>
      <c r="N153" s="86"/>
      <c r="O153" s="87" t="str">
        <f t="shared" ref="O153:O161" si="115">E153</f>
        <v>пар</v>
      </c>
      <c r="P153" s="62">
        <f t="shared" ref="P153:P161" si="116">F153</f>
        <v>483.10833333333335</v>
      </c>
      <c r="Q153" s="55"/>
      <c r="R153" s="63">
        <f t="shared" ref="R153:R161" si="117">G153</f>
        <v>215</v>
      </c>
      <c r="S153" s="64">
        <f t="shared" ref="S153:S161" si="118">Q153*R153</f>
        <v>0</v>
      </c>
      <c r="T153" s="50"/>
      <c r="U153" s="50"/>
      <c r="V153" s="50"/>
      <c r="W153" s="50"/>
      <c r="X153" s="50"/>
      <c r="Y153" s="50"/>
      <c r="Z153" s="50"/>
      <c r="AA153" s="50"/>
      <c r="AB153" s="50"/>
      <c r="AC153" s="50"/>
    </row>
    <row r="154" spans="1:29" s="48" customFormat="1" ht="33.75" customHeight="1" x14ac:dyDescent="0.25">
      <c r="A154" s="51"/>
      <c r="B154" s="83">
        <v>53</v>
      </c>
      <c r="C154" s="53" t="s">
        <v>60</v>
      </c>
      <c r="D154" s="53" t="s">
        <v>92</v>
      </c>
      <c r="E154" s="54" t="s">
        <v>68</v>
      </c>
      <c r="F154" s="84">
        <v>483.10833333333335</v>
      </c>
      <c r="G154" s="56">
        <v>112</v>
      </c>
      <c r="H154" s="85">
        <f t="shared" si="76"/>
        <v>54108.133333333331</v>
      </c>
      <c r="I154" s="50"/>
      <c r="J154" s="58">
        <f t="shared" si="112"/>
        <v>53</v>
      </c>
      <c r="K154" s="59" t="str">
        <f t="shared" si="113"/>
        <v>Перчатки порезостойкие (спец. волокно, полиуретан)</v>
      </c>
      <c r="L154" s="53" t="str">
        <f t="shared" si="114"/>
        <v>Размер 11</v>
      </c>
      <c r="M154" s="86"/>
      <c r="N154" s="86"/>
      <c r="O154" s="87" t="str">
        <f t="shared" si="115"/>
        <v>пар</v>
      </c>
      <c r="P154" s="62">
        <f t="shared" si="116"/>
        <v>483.10833333333335</v>
      </c>
      <c r="Q154" s="55"/>
      <c r="R154" s="63">
        <f t="shared" si="117"/>
        <v>112</v>
      </c>
      <c r="S154" s="64">
        <f t="shared" si="118"/>
        <v>0</v>
      </c>
      <c r="T154" s="50"/>
      <c r="U154" s="50"/>
      <c r="V154" s="50"/>
      <c r="W154" s="50"/>
      <c r="X154" s="50"/>
      <c r="Y154" s="50"/>
      <c r="Z154" s="50"/>
      <c r="AA154" s="50"/>
      <c r="AB154" s="50"/>
      <c r="AC154" s="50"/>
    </row>
    <row r="155" spans="1:29" s="48" customFormat="1" ht="33.75" customHeight="1" x14ac:dyDescent="0.25">
      <c r="A155" s="51"/>
      <c r="B155" s="83">
        <v>54</v>
      </c>
      <c r="C155" s="53" t="s">
        <v>61</v>
      </c>
      <c r="D155" s="53" t="s">
        <v>94</v>
      </c>
      <c r="E155" s="54" t="s">
        <v>68</v>
      </c>
      <c r="F155" s="84">
        <v>112.35</v>
      </c>
      <c r="G155" s="56">
        <v>290</v>
      </c>
      <c r="H155" s="85">
        <f t="shared" si="76"/>
        <v>32581.5</v>
      </c>
      <c r="I155" s="50"/>
      <c r="J155" s="58">
        <f t="shared" si="112"/>
        <v>54</v>
      </c>
      <c r="K155" s="59" t="str">
        <f t="shared" si="113"/>
        <v>Перчатки резиновые бытовые (латекс)</v>
      </c>
      <c r="L155" s="53" t="str">
        <f t="shared" si="114"/>
        <v>Размер 8</v>
      </c>
      <c r="M155" s="86"/>
      <c r="N155" s="86"/>
      <c r="O155" s="87" t="str">
        <f t="shared" si="115"/>
        <v>пар</v>
      </c>
      <c r="P155" s="62">
        <f t="shared" si="116"/>
        <v>112.35</v>
      </c>
      <c r="Q155" s="55"/>
      <c r="R155" s="63">
        <f t="shared" si="117"/>
        <v>290</v>
      </c>
      <c r="S155" s="64">
        <f t="shared" si="118"/>
        <v>0</v>
      </c>
      <c r="T155" s="50"/>
      <c r="U155" s="50"/>
      <c r="V155" s="50"/>
      <c r="W155" s="50"/>
      <c r="X155" s="50"/>
      <c r="Y155" s="50"/>
      <c r="Z155" s="50"/>
      <c r="AA155" s="50"/>
      <c r="AB155" s="50"/>
      <c r="AC155" s="50"/>
    </row>
    <row r="156" spans="1:29" s="48" customFormat="1" ht="33.75" customHeight="1" x14ac:dyDescent="0.25">
      <c r="A156" s="51"/>
      <c r="B156" s="83">
        <v>55</v>
      </c>
      <c r="C156" s="53" t="s">
        <v>61</v>
      </c>
      <c r="D156" s="53" t="s">
        <v>93</v>
      </c>
      <c r="E156" s="54" t="s">
        <v>68</v>
      </c>
      <c r="F156" s="84">
        <v>112.35</v>
      </c>
      <c r="G156" s="56">
        <v>470</v>
      </c>
      <c r="H156" s="85">
        <f t="shared" si="76"/>
        <v>52804.5</v>
      </c>
      <c r="I156" s="50"/>
      <c r="J156" s="58">
        <f t="shared" si="112"/>
        <v>55</v>
      </c>
      <c r="K156" s="59" t="str">
        <f t="shared" si="113"/>
        <v>Перчатки резиновые бытовые (латекс)</v>
      </c>
      <c r="L156" s="53" t="str">
        <f t="shared" si="114"/>
        <v>Размер 9</v>
      </c>
      <c r="M156" s="86"/>
      <c r="N156" s="86"/>
      <c r="O156" s="87" t="str">
        <f t="shared" si="115"/>
        <v>пар</v>
      </c>
      <c r="P156" s="62">
        <f t="shared" si="116"/>
        <v>112.35</v>
      </c>
      <c r="Q156" s="55"/>
      <c r="R156" s="63">
        <f t="shared" si="117"/>
        <v>470</v>
      </c>
      <c r="S156" s="64">
        <f t="shared" si="118"/>
        <v>0</v>
      </c>
      <c r="T156" s="50"/>
      <c r="U156" s="50"/>
      <c r="V156" s="50"/>
      <c r="W156" s="50"/>
      <c r="X156" s="50"/>
      <c r="Y156" s="50"/>
      <c r="Z156" s="50"/>
      <c r="AA156" s="50"/>
      <c r="AB156" s="50"/>
      <c r="AC156" s="50"/>
    </row>
    <row r="157" spans="1:29" s="48" customFormat="1" ht="33.75" customHeight="1" x14ac:dyDescent="0.25">
      <c r="A157" s="51"/>
      <c r="B157" s="83">
        <v>56</v>
      </c>
      <c r="C157" s="53" t="s">
        <v>61</v>
      </c>
      <c r="D157" s="53" t="s">
        <v>91</v>
      </c>
      <c r="E157" s="54" t="s">
        <v>68</v>
      </c>
      <c r="F157" s="84">
        <v>112.35</v>
      </c>
      <c r="G157" s="56">
        <v>398</v>
      </c>
      <c r="H157" s="85">
        <f t="shared" si="76"/>
        <v>44715.299999999996</v>
      </c>
      <c r="I157" s="50"/>
      <c r="J157" s="58">
        <f t="shared" si="112"/>
        <v>56</v>
      </c>
      <c r="K157" s="59" t="str">
        <f t="shared" si="113"/>
        <v>Перчатки резиновые бытовые (латекс)</v>
      </c>
      <c r="L157" s="53" t="str">
        <f t="shared" si="114"/>
        <v>Размер 10</v>
      </c>
      <c r="M157" s="86"/>
      <c r="N157" s="86"/>
      <c r="O157" s="87" t="str">
        <f t="shared" si="115"/>
        <v>пар</v>
      </c>
      <c r="P157" s="62">
        <f t="shared" si="116"/>
        <v>112.35</v>
      </c>
      <c r="Q157" s="55"/>
      <c r="R157" s="63">
        <f t="shared" si="117"/>
        <v>398</v>
      </c>
      <c r="S157" s="64">
        <f t="shared" si="118"/>
        <v>0</v>
      </c>
      <c r="T157" s="50"/>
      <c r="U157" s="50"/>
      <c r="V157" s="50"/>
      <c r="W157" s="50"/>
      <c r="X157" s="50"/>
      <c r="Y157" s="50"/>
      <c r="Z157" s="50"/>
      <c r="AA157" s="50"/>
      <c r="AB157" s="50"/>
      <c r="AC157" s="50"/>
    </row>
    <row r="158" spans="1:29" s="48" customFormat="1" ht="33.75" customHeight="1" x14ac:dyDescent="0.25">
      <c r="A158" s="51"/>
      <c r="B158" s="83">
        <v>57</v>
      </c>
      <c r="C158" s="53" t="s">
        <v>61</v>
      </c>
      <c r="D158" s="53" t="s">
        <v>92</v>
      </c>
      <c r="E158" s="54" t="s">
        <v>68</v>
      </c>
      <c r="F158" s="84">
        <v>112.35</v>
      </c>
      <c r="G158" s="56">
        <v>12</v>
      </c>
      <c r="H158" s="85">
        <f t="shared" si="76"/>
        <v>1348.1999999999998</v>
      </c>
      <c r="I158" s="50"/>
      <c r="J158" s="58">
        <f t="shared" ref="J158:J178" si="119">B158</f>
        <v>57</v>
      </c>
      <c r="K158" s="59" t="str">
        <f t="shared" ref="K158:K178" si="120">C158</f>
        <v>Перчатки резиновые бытовые (латекс)</v>
      </c>
      <c r="L158" s="53" t="str">
        <f t="shared" si="114"/>
        <v>Размер 11</v>
      </c>
      <c r="M158" s="86"/>
      <c r="N158" s="86"/>
      <c r="O158" s="87" t="str">
        <f t="shared" si="115"/>
        <v>пар</v>
      </c>
      <c r="P158" s="62">
        <f t="shared" si="116"/>
        <v>112.35</v>
      </c>
      <c r="Q158" s="55"/>
      <c r="R158" s="63">
        <f t="shared" si="117"/>
        <v>12</v>
      </c>
      <c r="S158" s="64">
        <f t="shared" si="118"/>
        <v>0</v>
      </c>
      <c r="T158" s="50"/>
      <c r="U158" s="50"/>
      <c r="V158" s="50"/>
      <c r="W158" s="50"/>
      <c r="X158" s="50"/>
      <c r="Y158" s="50"/>
      <c r="Z158" s="50"/>
      <c r="AA158" s="50"/>
      <c r="AB158" s="50"/>
      <c r="AC158" s="50"/>
    </row>
    <row r="159" spans="1:29" s="48" customFormat="1" ht="33.75" customHeight="1" x14ac:dyDescent="0.25">
      <c r="A159" s="51"/>
      <c r="B159" s="83">
        <v>58</v>
      </c>
      <c r="C159" s="53" t="s">
        <v>62</v>
      </c>
      <c r="D159" s="53" t="s">
        <v>94</v>
      </c>
      <c r="E159" s="54" t="s">
        <v>68</v>
      </c>
      <c r="F159" s="84">
        <v>134.81666666666666</v>
      </c>
      <c r="G159" s="56">
        <v>12</v>
      </c>
      <c r="H159" s="85">
        <f t="shared" si="76"/>
        <v>1617.8</v>
      </c>
      <c r="I159" s="50"/>
      <c r="J159" s="58">
        <f t="shared" si="119"/>
        <v>58</v>
      </c>
      <c r="K159" s="59" t="str">
        <f t="shared" si="120"/>
        <v>Перчатки резиновые противокислотные (латекс)</v>
      </c>
      <c r="L159" s="53" t="str">
        <f t="shared" si="114"/>
        <v>Размер 8</v>
      </c>
      <c r="M159" s="86"/>
      <c r="N159" s="86"/>
      <c r="O159" s="87" t="str">
        <f t="shared" si="115"/>
        <v>пар</v>
      </c>
      <c r="P159" s="62">
        <f t="shared" si="116"/>
        <v>134.81666666666666</v>
      </c>
      <c r="Q159" s="55"/>
      <c r="R159" s="63">
        <f t="shared" si="117"/>
        <v>12</v>
      </c>
      <c r="S159" s="64">
        <f t="shared" si="118"/>
        <v>0</v>
      </c>
      <c r="T159" s="50"/>
      <c r="U159" s="50"/>
      <c r="V159" s="50"/>
      <c r="W159" s="50"/>
      <c r="X159" s="50"/>
      <c r="Y159" s="50"/>
      <c r="Z159" s="50"/>
      <c r="AA159" s="50"/>
      <c r="AB159" s="50"/>
      <c r="AC159" s="50"/>
    </row>
    <row r="160" spans="1:29" s="48" customFormat="1" ht="33.75" customHeight="1" x14ac:dyDescent="0.25">
      <c r="A160" s="51"/>
      <c r="B160" s="83">
        <v>59</v>
      </c>
      <c r="C160" s="53" t="s">
        <v>62</v>
      </c>
      <c r="D160" s="53" t="s">
        <v>93</v>
      </c>
      <c r="E160" s="54" t="s">
        <v>68</v>
      </c>
      <c r="F160" s="84">
        <v>134.81666666666666</v>
      </c>
      <c r="G160" s="56">
        <v>72</v>
      </c>
      <c r="H160" s="85">
        <f t="shared" si="76"/>
        <v>9706.7999999999993</v>
      </c>
      <c r="I160" s="50"/>
      <c r="J160" s="58">
        <f t="shared" si="119"/>
        <v>59</v>
      </c>
      <c r="K160" s="59" t="str">
        <f t="shared" si="120"/>
        <v>Перчатки резиновые противокислотные (латекс)</v>
      </c>
      <c r="L160" s="53" t="str">
        <f t="shared" si="114"/>
        <v>Размер 9</v>
      </c>
      <c r="M160" s="86"/>
      <c r="N160" s="86"/>
      <c r="O160" s="87" t="str">
        <f t="shared" si="115"/>
        <v>пар</v>
      </c>
      <c r="P160" s="62">
        <f t="shared" si="116"/>
        <v>134.81666666666666</v>
      </c>
      <c r="Q160" s="55"/>
      <c r="R160" s="63">
        <f t="shared" si="117"/>
        <v>72</v>
      </c>
      <c r="S160" s="64">
        <f t="shared" si="118"/>
        <v>0</v>
      </c>
      <c r="T160" s="50"/>
      <c r="U160" s="50"/>
      <c r="V160" s="50"/>
      <c r="W160" s="50"/>
      <c r="X160" s="50"/>
      <c r="Y160" s="50"/>
      <c r="Z160" s="50"/>
      <c r="AA160" s="50"/>
      <c r="AB160" s="50"/>
      <c r="AC160" s="50"/>
    </row>
    <row r="161" spans="1:29" s="48" customFormat="1" ht="33.75" customHeight="1" x14ac:dyDescent="0.25">
      <c r="A161" s="51"/>
      <c r="B161" s="83">
        <v>60</v>
      </c>
      <c r="C161" s="53" t="s">
        <v>62</v>
      </c>
      <c r="D161" s="53" t="s">
        <v>91</v>
      </c>
      <c r="E161" s="54" t="s">
        <v>68</v>
      </c>
      <c r="F161" s="84">
        <v>134.81666666666666</v>
      </c>
      <c r="G161" s="56">
        <v>23</v>
      </c>
      <c r="H161" s="85">
        <f t="shared" si="76"/>
        <v>3100.7833333333333</v>
      </c>
      <c r="I161" s="50"/>
      <c r="J161" s="58">
        <f t="shared" si="119"/>
        <v>60</v>
      </c>
      <c r="K161" s="59" t="str">
        <f t="shared" si="120"/>
        <v>Перчатки резиновые противокислотные (латекс)</v>
      </c>
      <c r="L161" s="53" t="str">
        <f t="shared" si="114"/>
        <v>Размер 10</v>
      </c>
      <c r="M161" s="86"/>
      <c r="N161" s="86"/>
      <c r="O161" s="87" t="str">
        <f t="shared" si="115"/>
        <v>пар</v>
      </c>
      <c r="P161" s="62">
        <f t="shared" si="116"/>
        <v>134.81666666666666</v>
      </c>
      <c r="Q161" s="55"/>
      <c r="R161" s="63">
        <f t="shared" si="117"/>
        <v>23</v>
      </c>
      <c r="S161" s="64">
        <f t="shared" si="118"/>
        <v>0</v>
      </c>
      <c r="T161" s="50"/>
      <c r="U161" s="50"/>
      <c r="V161" s="50"/>
      <c r="W161" s="50"/>
      <c r="X161" s="50"/>
      <c r="Y161" s="50"/>
      <c r="Z161" s="50"/>
      <c r="AA161" s="50"/>
      <c r="AB161" s="50"/>
      <c r="AC161" s="50"/>
    </row>
    <row r="162" spans="1:29" s="48" customFormat="1" ht="33.75" customHeight="1" x14ac:dyDescent="0.25">
      <c r="A162" s="51"/>
      <c r="B162" s="83">
        <v>61</v>
      </c>
      <c r="C162" s="53" t="s">
        <v>63</v>
      </c>
      <c r="D162" s="53" t="s">
        <v>91</v>
      </c>
      <c r="E162" s="54" t="s">
        <v>68</v>
      </c>
      <c r="F162" s="84">
        <v>662.86666666666679</v>
      </c>
      <c r="G162" s="56">
        <v>48</v>
      </c>
      <c r="H162" s="85">
        <f t="shared" ref="H162:H178" si="121">F162*G162</f>
        <v>31817.600000000006</v>
      </c>
      <c r="I162" s="50"/>
      <c r="J162" s="58">
        <f t="shared" si="119"/>
        <v>61</v>
      </c>
      <c r="K162" s="59" t="str">
        <f t="shared" si="120"/>
        <v>Перчатки спилковые</v>
      </c>
      <c r="L162" s="53" t="str">
        <f t="shared" si="114"/>
        <v>Размер 10</v>
      </c>
      <c r="M162" s="86"/>
      <c r="N162" s="86"/>
      <c r="O162" s="87" t="str">
        <f>E162</f>
        <v>пар</v>
      </c>
      <c r="P162" s="62">
        <f>F162</f>
        <v>662.86666666666679</v>
      </c>
      <c r="Q162" s="55"/>
      <c r="R162" s="63">
        <f>G162</f>
        <v>48</v>
      </c>
      <c r="S162" s="64">
        <f>Q162*R162</f>
        <v>0</v>
      </c>
      <c r="T162" s="50"/>
      <c r="U162" s="50"/>
      <c r="V162" s="50"/>
      <c r="W162" s="50"/>
      <c r="X162" s="50"/>
      <c r="Y162" s="50"/>
      <c r="Z162" s="50"/>
      <c r="AA162" s="50"/>
      <c r="AB162" s="50"/>
      <c r="AC162" s="50"/>
    </row>
    <row r="163" spans="1:29" s="48" customFormat="1" ht="33.75" customHeight="1" x14ac:dyDescent="0.25">
      <c r="A163" s="51"/>
      <c r="B163" s="83">
        <v>62</v>
      </c>
      <c r="C163" s="53" t="s">
        <v>63</v>
      </c>
      <c r="D163" s="53" t="s">
        <v>92</v>
      </c>
      <c r="E163" s="54" t="s">
        <v>68</v>
      </c>
      <c r="F163" s="84">
        <v>662.86666666666679</v>
      </c>
      <c r="G163" s="56">
        <v>30</v>
      </c>
      <c r="H163" s="85">
        <f t="shared" si="121"/>
        <v>19886.000000000004</v>
      </c>
      <c r="I163" s="50"/>
      <c r="J163" s="58">
        <f t="shared" si="119"/>
        <v>62</v>
      </c>
      <c r="K163" s="59" t="str">
        <f t="shared" si="120"/>
        <v>Перчатки спилковые</v>
      </c>
      <c r="L163" s="53" t="str">
        <f t="shared" si="114"/>
        <v>Размер 11</v>
      </c>
      <c r="M163" s="86"/>
      <c r="N163" s="86"/>
      <c r="O163" s="87" t="str">
        <f t="shared" ref="O163:O170" si="122">E163</f>
        <v>пар</v>
      </c>
      <c r="P163" s="62">
        <f t="shared" ref="P163:P170" si="123">F163</f>
        <v>662.86666666666679</v>
      </c>
      <c r="Q163" s="55"/>
      <c r="R163" s="63">
        <f t="shared" ref="R163:R170" si="124">G163</f>
        <v>30</v>
      </c>
      <c r="S163" s="64">
        <f t="shared" ref="S163:S170" si="125">Q163*R163</f>
        <v>0</v>
      </c>
      <c r="T163" s="50"/>
      <c r="U163" s="50"/>
      <c r="V163" s="50"/>
      <c r="W163" s="50"/>
      <c r="X163" s="50"/>
      <c r="Y163" s="50"/>
      <c r="Z163" s="50"/>
      <c r="AA163" s="50"/>
      <c r="AB163" s="50"/>
      <c r="AC163" s="50"/>
    </row>
    <row r="164" spans="1:29" s="48" customFormat="1" ht="33.75" customHeight="1" x14ac:dyDescent="0.25">
      <c r="A164" s="51"/>
      <c r="B164" s="83">
        <v>63</v>
      </c>
      <c r="C164" s="53" t="s">
        <v>64</v>
      </c>
      <c r="D164" s="53" t="s">
        <v>91</v>
      </c>
      <c r="E164" s="54" t="s">
        <v>68</v>
      </c>
      <c r="F164" s="84">
        <v>16.850000000000001</v>
      </c>
      <c r="G164" s="56">
        <v>750</v>
      </c>
      <c r="H164" s="85">
        <f t="shared" si="121"/>
        <v>12637.500000000002</v>
      </c>
      <c r="I164" s="50"/>
      <c r="J164" s="58">
        <f t="shared" si="119"/>
        <v>63</v>
      </c>
      <c r="K164" s="59" t="str">
        <f t="shared" si="120"/>
        <v>Перчатки трикотажные кругловязаные (хлопок)</v>
      </c>
      <c r="L164" s="53" t="str">
        <f t="shared" ref="L164:L175" si="126">D164</f>
        <v>Размер 10</v>
      </c>
      <c r="M164" s="86"/>
      <c r="N164" s="86"/>
      <c r="O164" s="87" t="str">
        <f t="shared" si="122"/>
        <v>пар</v>
      </c>
      <c r="P164" s="62">
        <f t="shared" si="123"/>
        <v>16.850000000000001</v>
      </c>
      <c r="Q164" s="55"/>
      <c r="R164" s="63">
        <f t="shared" si="124"/>
        <v>750</v>
      </c>
      <c r="S164" s="64">
        <f t="shared" si="125"/>
        <v>0</v>
      </c>
      <c r="T164" s="50"/>
      <c r="U164" s="50"/>
      <c r="V164" s="50"/>
      <c r="W164" s="50"/>
      <c r="X164" s="50"/>
      <c r="Y164" s="50"/>
      <c r="Z164" s="50"/>
      <c r="AA164" s="50"/>
      <c r="AB164" s="50"/>
      <c r="AC164" s="50"/>
    </row>
    <row r="165" spans="1:29" s="48" customFormat="1" ht="33.75" customHeight="1" x14ac:dyDescent="0.25">
      <c r="A165" s="51"/>
      <c r="B165" s="83">
        <v>64</v>
      </c>
      <c r="C165" s="53" t="s">
        <v>64</v>
      </c>
      <c r="D165" s="53" t="s">
        <v>91</v>
      </c>
      <c r="E165" s="54" t="s">
        <v>68</v>
      </c>
      <c r="F165" s="84">
        <v>16.850000000000001</v>
      </c>
      <c r="G165" s="56">
        <v>826</v>
      </c>
      <c r="H165" s="85">
        <f t="shared" si="121"/>
        <v>13918.1</v>
      </c>
      <c r="I165" s="50"/>
      <c r="J165" s="58">
        <f t="shared" si="119"/>
        <v>64</v>
      </c>
      <c r="K165" s="59" t="str">
        <f t="shared" si="120"/>
        <v>Перчатки трикотажные кругловязаные (хлопок)</v>
      </c>
      <c r="L165" s="53" t="str">
        <f t="shared" si="126"/>
        <v>Размер 10</v>
      </c>
      <c r="M165" s="86"/>
      <c r="N165" s="86"/>
      <c r="O165" s="87" t="str">
        <f t="shared" si="122"/>
        <v>пар</v>
      </c>
      <c r="P165" s="62">
        <f t="shared" si="123"/>
        <v>16.850000000000001</v>
      </c>
      <c r="Q165" s="55"/>
      <c r="R165" s="63">
        <f t="shared" si="124"/>
        <v>826</v>
      </c>
      <c r="S165" s="64">
        <f t="shared" si="125"/>
        <v>0</v>
      </c>
      <c r="T165" s="50"/>
      <c r="U165" s="50"/>
      <c r="V165" s="50"/>
      <c r="W165" s="50"/>
      <c r="X165" s="50"/>
      <c r="Y165" s="50"/>
      <c r="Z165" s="50"/>
      <c r="AA165" s="50"/>
      <c r="AB165" s="50"/>
      <c r="AC165" s="50"/>
    </row>
    <row r="166" spans="1:29" s="48" customFormat="1" ht="33.75" customHeight="1" x14ac:dyDescent="0.25">
      <c r="A166" s="51"/>
      <c r="B166" s="83">
        <v>65</v>
      </c>
      <c r="C166" s="53" t="s">
        <v>74</v>
      </c>
      <c r="D166" s="53" t="s">
        <v>91</v>
      </c>
      <c r="E166" s="54" t="s">
        <v>68</v>
      </c>
      <c r="F166" s="84">
        <v>50.558333333333337</v>
      </c>
      <c r="G166" s="56">
        <v>1448</v>
      </c>
      <c r="H166" s="85">
        <f t="shared" si="121"/>
        <v>73208.466666666674</v>
      </c>
      <c r="I166" s="50"/>
      <c r="J166" s="58">
        <f t="shared" si="119"/>
        <v>65</v>
      </c>
      <c r="K166" s="59" t="str">
        <f t="shared" si="120"/>
        <v>Перчатки трикотажные с ПВХ покрытием (полное)</v>
      </c>
      <c r="L166" s="53" t="str">
        <f t="shared" si="126"/>
        <v>Размер 10</v>
      </c>
      <c r="M166" s="86"/>
      <c r="N166" s="86"/>
      <c r="O166" s="87" t="str">
        <f t="shared" si="122"/>
        <v>пар</v>
      </c>
      <c r="P166" s="62">
        <f t="shared" si="123"/>
        <v>50.558333333333337</v>
      </c>
      <c r="Q166" s="55"/>
      <c r="R166" s="63">
        <f t="shared" si="124"/>
        <v>1448</v>
      </c>
      <c r="S166" s="64">
        <f t="shared" si="125"/>
        <v>0</v>
      </c>
      <c r="T166" s="50"/>
      <c r="U166" s="50"/>
      <c r="V166" s="50"/>
      <c r="W166" s="50"/>
      <c r="X166" s="50"/>
      <c r="Y166" s="50"/>
      <c r="Z166" s="50"/>
      <c r="AA166" s="50"/>
      <c r="AB166" s="50"/>
      <c r="AC166" s="50"/>
    </row>
    <row r="167" spans="1:29" s="48" customFormat="1" ht="33.75" customHeight="1" x14ac:dyDescent="0.25">
      <c r="A167" s="51"/>
      <c r="B167" s="83">
        <v>66</v>
      </c>
      <c r="C167" s="53" t="s">
        <v>65</v>
      </c>
      <c r="D167" s="53" t="s">
        <v>94</v>
      </c>
      <c r="E167" s="54" t="s">
        <v>68</v>
      </c>
      <c r="F167" s="84">
        <v>17.975000000000001</v>
      </c>
      <c r="G167" s="56">
        <v>150</v>
      </c>
      <c r="H167" s="85">
        <f t="shared" si="121"/>
        <v>2696.25</v>
      </c>
      <c r="I167" s="50"/>
      <c r="J167" s="58">
        <f t="shared" si="119"/>
        <v>66</v>
      </c>
      <c r="K167" s="59" t="str">
        <f t="shared" si="120"/>
        <v>Перчатки трикотажные с ПВХ покрытием (точечное)</v>
      </c>
      <c r="L167" s="53" t="str">
        <f t="shared" si="126"/>
        <v>Размер 8</v>
      </c>
      <c r="M167" s="86"/>
      <c r="N167" s="86"/>
      <c r="O167" s="87" t="str">
        <f t="shared" si="122"/>
        <v>пар</v>
      </c>
      <c r="P167" s="62">
        <f t="shared" si="123"/>
        <v>17.975000000000001</v>
      </c>
      <c r="Q167" s="55"/>
      <c r="R167" s="63">
        <f t="shared" si="124"/>
        <v>150</v>
      </c>
      <c r="S167" s="64">
        <f t="shared" si="125"/>
        <v>0</v>
      </c>
      <c r="T167" s="50"/>
      <c r="U167" s="50"/>
      <c r="V167" s="50"/>
      <c r="W167" s="50"/>
      <c r="X167" s="50"/>
      <c r="Y167" s="50"/>
      <c r="Z167" s="50"/>
      <c r="AA167" s="50"/>
      <c r="AB167" s="50"/>
      <c r="AC167" s="50"/>
    </row>
    <row r="168" spans="1:29" s="48" customFormat="1" ht="33.75" customHeight="1" x14ac:dyDescent="0.25">
      <c r="A168" s="51"/>
      <c r="B168" s="83">
        <v>67</v>
      </c>
      <c r="C168" s="53" t="s">
        <v>65</v>
      </c>
      <c r="D168" s="53" t="s">
        <v>93</v>
      </c>
      <c r="E168" s="54" t="s">
        <v>68</v>
      </c>
      <c r="F168" s="84">
        <v>17.975000000000001</v>
      </c>
      <c r="G168" s="56">
        <v>982</v>
      </c>
      <c r="H168" s="85">
        <f t="shared" si="121"/>
        <v>17651.45</v>
      </c>
      <c r="I168" s="50"/>
      <c r="J168" s="58">
        <f t="shared" si="119"/>
        <v>67</v>
      </c>
      <c r="K168" s="59" t="str">
        <f t="shared" si="120"/>
        <v>Перчатки трикотажные с ПВХ покрытием (точечное)</v>
      </c>
      <c r="L168" s="53" t="str">
        <f t="shared" si="126"/>
        <v>Размер 9</v>
      </c>
      <c r="M168" s="86"/>
      <c r="N168" s="86"/>
      <c r="O168" s="87" t="str">
        <f t="shared" si="122"/>
        <v>пар</v>
      </c>
      <c r="P168" s="62">
        <f t="shared" si="123"/>
        <v>17.975000000000001</v>
      </c>
      <c r="Q168" s="55"/>
      <c r="R168" s="63">
        <f t="shared" si="124"/>
        <v>982</v>
      </c>
      <c r="S168" s="64">
        <f t="shared" si="125"/>
        <v>0</v>
      </c>
      <c r="T168" s="50"/>
      <c r="U168" s="50"/>
      <c r="V168" s="50"/>
      <c r="W168" s="50"/>
      <c r="X168" s="50"/>
      <c r="Y168" s="50"/>
      <c r="Z168" s="50"/>
      <c r="AA168" s="50"/>
      <c r="AB168" s="50"/>
      <c r="AC168" s="50"/>
    </row>
    <row r="169" spans="1:29" s="48" customFormat="1" ht="33.75" customHeight="1" x14ac:dyDescent="0.25">
      <c r="A169" s="51"/>
      <c r="B169" s="83">
        <v>68</v>
      </c>
      <c r="C169" s="53" t="s">
        <v>65</v>
      </c>
      <c r="D169" s="53" t="s">
        <v>91</v>
      </c>
      <c r="E169" s="54" t="s">
        <v>68</v>
      </c>
      <c r="F169" s="84">
        <v>17.975000000000001</v>
      </c>
      <c r="G169" s="56">
        <v>8749</v>
      </c>
      <c r="H169" s="85">
        <f t="shared" si="121"/>
        <v>157263.27500000002</v>
      </c>
      <c r="I169" s="50"/>
      <c r="J169" s="58">
        <f t="shared" si="119"/>
        <v>68</v>
      </c>
      <c r="K169" s="59" t="str">
        <f t="shared" si="120"/>
        <v>Перчатки трикотажные с ПВХ покрытием (точечное)</v>
      </c>
      <c r="L169" s="53" t="str">
        <f t="shared" si="126"/>
        <v>Размер 10</v>
      </c>
      <c r="M169" s="86"/>
      <c r="N169" s="86"/>
      <c r="O169" s="87" t="str">
        <f t="shared" si="122"/>
        <v>пар</v>
      </c>
      <c r="P169" s="62">
        <f t="shared" si="123"/>
        <v>17.975000000000001</v>
      </c>
      <c r="Q169" s="55"/>
      <c r="R169" s="63">
        <f t="shared" si="124"/>
        <v>8749</v>
      </c>
      <c r="S169" s="64">
        <f t="shared" si="125"/>
        <v>0</v>
      </c>
      <c r="T169" s="50"/>
      <c r="U169" s="50"/>
      <c r="V169" s="50"/>
      <c r="W169" s="50"/>
      <c r="X169" s="50"/>
      <c r="Y169" s="50"/>
      <c r="Z169" s="50"/>
      <c r="AA169" s="50"/>
      <c r="AB169" s="50"/>
      <c r="AC169" s="50"/>
    </row>
    <row r="170" spans="1:29" s="48" customFormat="1" ht="33.75" customHeight="1" x14ac:dyDescent="0.25">
      <c r="A170" s="51"/>
      <c r="B170" s="83">
        <v>69</v>
      </c>
      <c r="C170" s="53" t="s">
        <v>65</v>
      </c>
      <c r="D170" s="53" t="s">
        <v>92</v>
      </c>
      <c r="E170" s="54" t="s">
        <v>68</v>
      </c>
      <c r="F170" s="84">
        <v>17.975000000000001</v>
      </c>
      <c r="G170" s="56">
        <v>5966</v>
      </c>
      <c r="H170" s="85">
        <f t="shared" si="121"/>
        <v>107238.85</v>
      </c>
      <c r="I170" s="50"/>
      <c r="J170" s="58">
        <f t="shared" si="119"/>
        <v>69</v>
      </c>
      <c r="K170" s="59" t="str">
        <f t="shared" si="120"/>
        <v>Перчатки трикотажные с ПВХ покрытием (точечное)</v>
      </c>
      <c r="L170" s="53" t="str">
        <f t="shared" si="126"/>
        <v>Размер 11</v>
      </c>
      <c r="M170" s="86"/>
      <c r="N170" s="86"/>
      <c r="O170" s="87" t="str">
        <f t="shared" si="122"/>
        <v>пар</v>
      </c>
      <c r="P170" s="62">
        <f t="shared" si="123"/>
        <v>17.975000000000001</v>
      </c>
      <c r="Q170" s="55"/>
      <c r="R170" s="63">
        <f t="shared" si="124"/>
        <v>5966</v>
      </c>
      <c r="S170" s="64">
        <f t="shared" si="125"/>
        <v>0</v>
      </c>
      <c r="T170" s="50"/>
      <c r="U170" s="50"/>
      <c r="V170" s="50"/>
      <c r="W170" s="50"/>
      <c r="X170" s="50"/>
      <c r="Y170" s="50"/>
      <c r="Z170" s="50"/>
      <c r="AA170" s="50"/>
      <c r="AB170" s="50"/>
      <c r="AC170" s="50"/>
    </row>
    <row r="171" spans="1:29" s="48" customFormat="1" ht="33.75" customHeight="1" x14ac:dyDescent="0.25">
      <c r="A171" s="51"/>
      <c r="B171" s="83">
        <v>70</v>
      </c>
      <c r="C171" s="53" t="s">
        <v>132</v>
      </c>
      <c r="D171" s="53"/>
      <c r="E171" s="54" t="s">
        <v>15</v>
      </c>
      <c r="F171" s="84">
        <v>503.00000000000006</v>
      </c>
      <c r="G171" s="56">
        <v>1</v>
      </c>
      <c r="H171" s="85">
        <f t="shared" si="121"/>
        <v>503.00000000000006</v>
      </c>
      <c r="I171" s="50"/>
      <c r="J171" s="58">
        <f t="shared" si="119"/>
        <v>70</v>
      </c>
      <c r="K171" s="59" t="str">
        <f t="shared" si="120"/>
        <v>Плащ для защиты от воды р.128-132/182-188</v>
      </c>
      <c r="L171" s="53"/>
      <c r="M171" s="86"/>
      <c r="N171" s="86"/>
      <c r="O171" s="87" t="str">
        <f t="shared" ref="O171" si="127">E171</f>
        <v>шт</v>
      </c>
      <c r="P171" s="62">
        <f t="shared" ref="P171" si="128">F171</f>
        <v>503.00000000000006</v>
      </c>
      <c r="Q171" s="55"/>
      <c r="R171" s="63">
        <f t="shared" ref="R171" si="129">G171</f>
        <v>1</v>
      </c>
      <c r="S171" s="64">
        <f t="shared" ref="S171" si="130">Q171*R171</f>
        <v>0</v>
      </c>
      <c r="T171" s="50"/>
      <c r="U171" s="50"/>
      <c r="V171" s="50"/>
      <c r="W171" s="50"/>
      <c r="X171" s="50"/>
      <c r="Y171" s="50"/>
      <c r="Z171" s="50"/>
      <c r="AA171" s="50"/>
      <c r="AB171" s="50"/>
      <c r="AC171" s="50"/>
    </row>
    <row r="172" spans="1:29" s="48" customFormat="1" ht="33.75" customHeight="1" x14ac:dyDescent="0.25">
      <c r="A172" s="51"/>
      <c r="B172" s="83">
        <v>71</v>
      </c>
      <c r="C172" s="53" t="s">
        <v>140</v>
      </c>
      <c r="D172" s="53"/>
      <c r="E172" s="54" t="s">
        <v>15</v>
      </c>
      <c r="F172" s="84">
        <v>503.00000000000006</v>
      </c>
      <c r="G172" s="56">
        <v>1</v>
      </c>
      <c r="H172" s="85">
        <f t="shared" si="121"/>
        <v>503.00000000000006</v>
      </c>
      <c r="I172" s="50"/>
      <c r="J172" s="58">
        <f t="shared" si="119"/>
        <v>71</v>
      </c>
      <c r="K172" s="59" t="str">
        <f t="shared" si="120"/>
        <v>Плащ для защиты от воды р.128-132/194-200</v>
      </c>
      <c r="L172" s="53"/>
      <c r="M172" s="86"/>
      <c r="N172" s="86"/>
      <c r="O172" s="87" t="str">
        <f>E172</f>
        <v>шт</v>
      </c>
      <c r="P172" s="62">
        <f>F172</f>
        <v>503.00000000000006</v>
      </c>
      <c r="Q172" s="55"/>
      <c r="R172" s="63">
        <f>G172</f>
        <v>1</v>
      </c>
      <c r="S172" s="64">
        <f>Q172*R172</f>
        <v>0</v>
      </c>
      <c r="T172" s="50"/>
      <c r="U172" s="50"/>
      <c r="V172" s="50"/>
      <c r="W172" s="50"/>
      <c r="X172" s="50"/>
      <c r="Y172" s="50"/>
      <c r="Z172" s="50"/>
      <c r="AA172" s="50"/>
      <c r="AB172" s="50"/>
      <c r="AC172" s="50"/>
    </row>
    <row r="173" spans="1:29" s="48" customFormat="1" ht="33.75" customHeight="1" x14ac:dyDescent="0.25">
      <c r="A173" s="51"/>
      <c r="B173" s="83">
        <v>72</v>
      </c>
      <c r="C173" s="53" t="s">
        <v>66</v>
      </c>
      <c r="D173" s="88"/>
      <c r="E173" s="54" t="s">
        <v>68</v>
      </c>
      <c r="F173" s="84">
        <v>78.64166666666668</v>
      </c>
      <c r="G173" s="56">
        <v>124</v>
      </c>
      <c r="H173" s="85">
        <f t="shared" si="121"/>
        <v>9751.5666666666675</v>
      </c>
      <c r="I173" s="50"/>
      <c r="J173" s="58">
        <f t="shared" si="119"/>
        <v>72</v>
      </c>
      <c r="K173" s="59" t="str">
        <f t="shared" si="120"/>
        <v>Рукавицы брезентовые</v>
      </c>
      <c r="L173" s="53">
        <f t="shared" si="126"/>
        <v>0</v>
      </c>
      <c r="M173" s="86"/>
      <c r="N173" s="86"/>
      <c r="O173" s="87" t="str">
        <f t="shared" ref="O173:O178" si="131">E173</f>
        <v>пар</v>
      </c>
      <c r="P173" s="62">
        <f t="shared" ref="P173:P178" si="132">F173</f>
        <v>78.64166666666668</v>
      </c>
      <c r="Q173" s="55"/>
      <c r="R173" s="63">
        <f t="shared" ref="R173:R178" si="133">G173</f>
        <v>124</v>
      </c>
      <c r="S173" s="64">
        <f t="shared" ref="S173:S178" si="134">Q173*R173</f>
        <v>0</v>
      </c>
      <c r="T173" s="50"/>
      <c r="U173" s="50"/>
      <c r="V173" s="50"/>
      <c r="W173" s="50"/>
      <c r="X173" s="50"/>
      <c r="Y173" s="50"/>
      <c r="Z173" s="50"/>
      <c r="AA173" s="50"/>
      <c r="AB173" s="50"/>
      <c r="AC173" s="50"/>
    </row>
    <row r="174" spans="1:29" s="48" customFormat="1" ht="33.75" customHeight="1" x14ac:dyDescent="0.25">
      <c r="A174" s="51"/>
      <c r="B174" s="83">
        <v>73</v>
      </c>
      <c r="C174" s="53" t="s">
        <v>67</v>
      </c>
      <c r="D174" s="88"/>
      <c r="E174" s="54" t="s">
        <v>68</v>
      </c>
      <c r="F174" s="84">
        <v>50.558333333333337</v>
      </c>
      <c r="G174" s="56">
        <v>355</v>
      </c>
      <c r="H174" s="85">
        <f t="shared" si="121"/>
        <v>17948.208333333336</v>
      </c>
      <c r="I174" s="50"/>
      <c r="J174" s="58">
        <f>B174</f>
        <v>73</v>
      </c>
      <c r="K174" s="59" t="str">
        <f>C174</f>
        <v>Рукавицы комбинированные ( х/б с брезент. наладонником)</v>
      </c>
      <c r="L174" s="53">
        <f t="shared" si="126"/>
        <v>0</v>
      </c>
      <c r="M174" s="86"/>
      <c r="N174" s="86"/>
      <c r="O174" s="87" t="str">
        <f>E174</f>
        <v>пар</v>
      </c>
      <c r="P174" s="62">
        <f>F174</f>
        <v>50.558333333333337</v>
      </c>
      <c r="Q174" s="55"/>
      <c r="R174" s="63">
        <f>G174</f>
        <v>355</v>
      </c>
      <c r="S174" s="64">
        <f>Q174*R174</f>
        <v>0</v>
      </c>
      <c r="T174" s="50"/>
      <c r="U174" s="50"/>
      <c r="V174" s="50"/>
      <c r="W174" s="50"/>
      <c r="X174" s="50"/>
      <c r="Y174" s="50"/>
      <c r="Z174" s="50"/>
      <c r="AA174" s="50"/>
      <c r="AB174" s="50"/>
      <c r="AC174" s="50"/>
    </row>
    <row r="175" spans="1:29" s="48" customFormat="1" ht="33.75" customHeight="1" x14ac:dyDescent="0.25">
      <c r="A175" s="51"/>
      <c r="B175" s="83">
        <v>74</v>
      </c>
      <c r="C175" s="53" t="s">
        <v>75</v>
      </c>
      <c r="D175" s="88"/>
      <c r="E175" s="54" t="s">
        <v>68</v>
      </c>
      <c r="F175" s="84">
        <v>134.81666666666666</v>
      </c>
      <c r="G175" s="56">
        <v>6</v>
      </c>
      <c r="H175" s="85">
        <f t="shared" si="121"/>
        <v>808.9</v>
      </c>
      <c r="I175" s="50"/>
      <c r="J175" s="58">
        <f>B175</f>
        <v>74</v>
      </c>
      <c r="K175" s="59" t="str">
        <f>C175</f>
        <v>Рукавицы суконные</v>
      </c>
      <c r="L175" s="53">
        <f t="shared" si="126"/>
        <v>0</v>
      </c>
      <c r="M175" s="86"/>
      <c r="N175" s="86"/>
      <c r="O175" s="87" t="str">
        <f>E175</f>
        <v>пар</v>
      </c>
      <c r="P175" s="62">
        <f>F175</f>
        <v>134.81666666666666</v>
      </c>
      <c r="Q175" s="55"/>
      <c r="R175" s="63">
        <f>G175</f>
        <v>6</v>
      </c>
      <c r="S175" s="64">
        <f>Q175*R175</f>
        <v>0</v>
      </c>
      <c r="T175" s="50"/>
      <c r="U175" s="50"/>
      <c r="V175" s="50"/>
      <c r="W175" s="50"/>
      <c r="X175" s="50"/>
      <c r="Y175" s="50"/>
      <c r="Z175" s="50"/>
      <c r="AA175" s="50"/>
      <c r="AB175" s="50"/>
      <c r="AC175" s="50"/>
    </row>
    <row r="176" spans="1:29" s="48" customFormat="1" ht="23.25" customHeight="1" x14ac:dyDescent="0.25">
      <c r="A176" s="51"/>
      <c r="B176" s="83">
        <v>75</v>
      </c>
      <c r="C176" s="53" t="s">
        <v>141</v>
      </c>
      <c r="D176" s="53"/>
      <c r="E176" s="54" t="s">
        <v>15</v>
      </c>
      <c r="F176" s="84">
        <v>652.5</v>
      </c>
      <c r="G176" s="56">
        <v>4</v>
      </c>
      <c r="H176" s="85">
        <f t="shared" si="121"/>
        <v>2610</v>
      </c>
      <c r="I176" s="50"/>
      <c r="J176" s="58">
        <f t="shared" si="119"/>
        <v>75</v>
      </c>
      <c r="K176" s="59" t="str">
        <f t="shared" si="120"/>
        <v>Халат рабочий темный р.48-50/182-188</v>
      </c>
      <c r="L176" s="53"/>
      <c r="M176" s="86"/>
      <c r="N176" s="86"/>
      <c r="O176" s="87" t="str">
        <f t="shared" si="131"/>
        <v>шт</v>
      </c>
      <c r="P176" s="62">
        <f t="shared" si="132"/>
        <v>652.5</v>
      </c>
      <c r="Q176" s="55"/>
      <c r="R176" s="63">
        <f t="shared" si="133"/>
        <v>4</v>
      </c>
      <c r="S176" s="64">
        <f t="shared" si="134"/>
        <v>0</v>
      </c>
      <c r="T176" s="50"/>
      <c r="U176" s="50"/>
      <c r="V176" s="50"/>
      <c r="W176" s="50"/>
      <c r="X176" s="50"/>
      <c r="Y176" s="50"/>
      <c r="Z176" s="50"/>
      <c r="AA176" s="50"/>
      <c r="AB176" s="50"/>
      <c r="AC176" s="50"/>
    </row>
    <row r="177" spans="1:29" s="48" customFormat="1" ht="23.25" customHeight="1" x14ac:dyDescent="0.25">
      <c r="A177" s="51"/>
      <c r="B177" s="83">
        <v>76</v>
      </c>
      <c r="C177" s="53" t="s">
        <v>142</v>
      </c>
      <c r="D177" s="53"/>
      <c r="E177" s="54" t="s">
        <v>15</v>
      </c>
      <c r="F177" s="84">
        <v>652.5</v>
      </c>
      <c r="G177" s="56">
        <v>3</v>
      </c>
      <c r="H177" s="85">
        <f t="shared" si="121"/>
        <v>1957.5</v>
      </c>
      <c r="I177" s="50"/>
      <c r="J177" s="58">
        <f t="shared" si="119"/>
        <v>76</v>
      </c>
      <c r="K177" s="59" t="str">
        <f t="shared" si="120"/>
        <v>Халат рабочий темный р.56-58/182-188</v>
      </c>
      <c r="L177" s="53"/>
      <c r="M177" s="86"/>
      <c r="N177" s="86"/>
      <c r="O177" s="87" t="str">
        <f t="shared" si="131"/>
        <v>шт</v>
      </c>
      <c r="P177" s="62">
        <f t="shared" si="132"/>
        <v>652.5</v>
      </c>
      <c r="Q177" s="55"/>
      <c r="R177" s="63">
        <f t="shared" si="133"/>
        <v>3</v>
      </c>
      <c r="S177" s="64">
        <f t="shared" si="134"/>
        <v>0</v>
      </c>
      <c r="T177" s="50"/>
      <c r="U177" s="50"/>
      <c r="V177" s="50"/>
      <c r="W177" s="50"/>
      <c r="X177" s="50"/>
      <c r="Y177" s="50"/>
      <c r="Z177" s="50"/>
      <c r="AA177" s="50"/>
      <c r="AB177" s="50"/>
      <c r="AC177" s="50"/>
    </row>
    <row r="178" spans="1:29" s="48" customFormat="1" ht="23.25" customHeight="1" x14ac:dyDescent="0.25">
      <c r="A178" s="51"/>
      <c r="B178" s="83">
        <v>77</v>
      </c>
      <c r="C178" s="53" t="s">
        <v>143</v>
      </c>
      <c r="D178" s="53"/>
      <c r="E178" s="54" t="s">
        <v>15</v>
      </c>
      <c r="F178" s="84">
        <v>652.5</v>
      </c>
      <c r="G178" s="56">
        <v>1</v>
      </c>
      <c r="H178" s="85">
        <f t="shared" si="121"/>
        <v>652.5</v>
      </c>
      <c r="I178" s="50"/>
      <c r="J178" s="58">
        <f t="shared" si="119"/>
        <v>77</v>
      </c>
      <c r="K178" s="59" t="str">
        <f t="shared" si="120"/>
        <v>Халат рабочий темный р.60-62/182-188</v>
      </c>
      <c r="L178" s="53"/>
      <c r="M178" s="86"/>
      <c r="N178" s="86"/>
      <c r="O178" s="87" t="str">
        <f t="shared" si="131"/>
        <v>шт</v>
      </c>
      <c r="P178" s="62">
        <f t="shared" si="132"/>
        <v>652.5</v>
      </c>
      <c r="Q178" s="55"/>
      <c r="R178" s="63">
        <f t="shared" si="133"/>
        <v>1</v>
      </c>
      <c r="S178" s="64">
        <f t="shared" si="134"/>
        <v>0</v>
      </c>
      <c r="T178" s="50"/>
      <c r="U178" s="50"/>
      <c r="V178" s="50"/>
      <c r="W178" s="50"/>
      <c r="X178" s="50"/>
      <c r="Y178" s="50"/>
      <c r="Z178" s="50"/>
      <c r="AA178" s="50"/>
      <c r="AB178" s="50"/>
      <c r="AC178" s="50"/>
    </row>
    <row r="179" spans="1:29" s="82" customFormat="1" ht="15.75" x14ac:dyDescent="0.25">
      <c r="A179" s="65"/>
      <c r="B179" s="66"/>
      <c r="C179" s="89" t="s">
        <v>16</v>
      </c>
      <c r="D179" s="90"/>
      <c r="E179" s="91"/>
      <c r="F179" s="92"/>
      <c r="G179" s="93"/>
      <c r="H179" s="94">
        <f>SUM(H102:H178)</f>
        <v>2528361.9750000015</v>
      </c>
      <c r="I179" s="73"/>
      <c r="J179" s="74"/>
      <c r="K179" s="75" t="str">
        <f t="shared" si="113"/>
        <v>ИТОГО:</v>
      </c>
      <c r="L179" s="68"/>
      <c r="M179" s="95"/>
      <c r="N179" s="95"/>
      <c r="O179" s="96"/>
      <c r="P179" s="78"/>
      <c r="Q179" s="79"/>
      <c r="R179" s="80"/>
      <c r="S179" s="81"/>
      <c r="T179" s="73"/>
      <c r="U179" s="73"/>
      <c r="V179" s="73"/>
      <c r="W179" s="73"/>
      <c r="X179" s="73"/>
      <c r="Y179" s="73"/>
      <c r="Z179" s="73"/>
      <c r="AA179" s="73"/>
      <c r="AB179" s="73"/>
      <c r="AC179" s="73"/>
    </row>
    <row r="180" spans="1:29" s="82" customFormat="1" ht="52.5" customHeight="1" x14ac:dyDescent="0.25">
      <c r="A180" s="65"/>
      <c r="B180" s="157" t="s">
        <v>109</v>
      </c>
      <c r="C180" s="158"/>
      <c r="D180" s="158"/>
      <c r="E180" s="158"/>
      <c r="F180" s="158"/>
      <c r="G180" s="158"/>
      <c r="H180" s="159"/>
      <c r="I180" s="73"/>
      <c r="J180" s="160" t="s">
        <v>109</v>
      </c>
      <c r="K180" s="161"/>
      <c r="L180" s="161"/>
      <c r="M180" s="161"/>
      <c r="N180" s="162"/>
      <c r="O180" s="161"/>
      <c r="P180" s="161"/>
      <c r="Q180" s="161"/>
      <c r="R180" s="161"/>
      <c r="S180" s="163"/>
      <c r="T180" s="73"/>
      <c r="U180" s="73"/>
      <c r="V180" s="73"/>
      <c r="W180" s="73"/>
      <c r="X180" s="73"/>
      <c r="Y180" s="73"/>
      <c r="Z180" s="73"/>
      <c r="AA180" s="73"/>
      <c r="AB180" s="73"/>
      <c r="AC180" s="73"/>
    </row>
    <row r="181" spans="1:29" s="48" customFormat="1" ht="41.25" customHeight="1" x14ac:dyDescent="0.25">
      <c r="A181" s="51"/>
      <c r="B181" s="83">
        <v>1</v>
      </c>
      <c r="C181" s="53" t="s">
        <v>96</v>
      </c>
      <c r="D181" s="53"/>
      <c r="E181" s="54" t="s">
        <v>15</v>
      </c>
      <c r="F181" s="97">
        <v>3483.3333333333335</v>
      </c>
      <c r="G181" s="98">
        <v>4</v>
      </c>
      <c r="H181" s="99">
        <f>F181*G181</f>
        <v>13933.333333333334</v>
      </c>
      <c r="I181" s="50"/>
      <c r="J181" s="58">
        <f t="shared" ref="J181:J183" si="135">B181</f>
        <v>1</v>
      </c>
      <c r="K181" s="59" t="str">
        <f t="shared" ref="K181:K183" si="136">C181</f>
        <v>Костюм для защиты от вредных и опасных биологических факторов (клещей и кровососущих насекомых) р. 40-42/158-164</v>
      </c>
      <c r="L181" s="53"/>
      <c r="M181" s="60"/>
      <c r="N181" s="61"/>
      <c r="O181" s="135" t="str">
        <f>E181</f>
        <v>шт</v>
      </c>
      <c r="P181" s="62">
        <f>F181</f>
        <v>3483.3333333333335</v>
      </c>
      <c r="Q181" s="55"/>
      <c r="R181" s="63">
        <f>G181</f>
        <v>4</v>
      </c>
      <c r="S181" s="64">
        <f>Q181*R181</f>
        <v>0</v>
      </c>
      <c r="T181" s="50"/>
      <c r="U181" s="50"/>
      <c r="V181" s="50"/>
      <c r="W181" s="50"/>
      <c r="X181" s="50"/>
      <c r="Y181" s="50"/>
      <c r="Z181" s="50"/>
      <c r="AA181" s="50"/>
      <c r="AB181" s="50"/>
      <c r="AC181" s="50"/>
    </row>
    <row r="182" spans="1:29" s="48" customFormat="1" ht="45.75" customHeight="1" x14ac:dyDescent="0.25">
      <c r="A182" s="51"/>
      <c r="B182" s="83">
        <v>2</v>
      </c>
      <c r="C182" s="53" t="s">
        <v>18</v>
      </c>
      <c r="D182" s="53"/>
      <c r="E182" s="54" t="s">
        <v>15</v>
      </c>
      <c r="F182" s="100">
        <v>3483.3333333333335</v>
      </c>
      <c r="G182" s="98">
        <v>1</v>
      </c>
      <c r="H182" s="99">
        <f t="shared" ref="H182:H214" si="137">F182*G182</f>
        <v>3483.3333333333335</v>
      </c>
      <c r="I182" s="50"/>
      <c r="J182" s="58">
        <f t="shared" si="135"/>
        <v>2</v>
      </c>
      <c r="K182" s="59" t="str">
        <f t="shared" si="136"/>
        <v>Костюм для защиты от вредных и опасных биологических факторов (клещей и кровососущих насекомых) р. 44-46/158-164</v>
      </c>
      <c r="L182" s="53"/>
      <c r="M182" s="60"/>
      <c r="N182" s="61"/>
      <c r="O182" s="135" t="str">
        <f t="shared" ref="O182:O214" si="138">E182</f>
        <v>шт</v>
      </c>
      <c r="P182" s="62">
        <f t="shared" ref="P182:P188" si="139">F182</f>
        <v>3483.3333333333335</v>
      </c>
      <c r="Q182" s="55"/>
      <c r="R182" s="63">
        <f t="shared" ref="R182:R188" si="140">G182</f>
        <v>1</v>
      </c>
      <c r="S182" s="64">
        <f t="shared" ref="S182:S188" si="141">Q182*R182</f>
        <v>0</v>
      </c>
      <c r="T182" s="50"/>
      <c r="U182" s="50"/>
      <c r="V182" s="50"/>
      <c r="W182" s="50"/>
      <c r="X182" s="50"/>
      <c r="Y182" s="50"/>
      <c r="Z182" s="50"/>
      <c r="AA182" s="50"/>
      <c r="AB182" s="50"/>
      <c r="AC182" s="50"/>
    </row>
    <row r="183" spans="1:29" s="48" customFormat="1" ht="47.25" customHeight="1" x14ac:dyDescent="0.25">
      <c r="A183" s="51"/>
      <c r="B183" s="83">
        <v>3</v>
      </c>
      <c r="C183" s="53" t="s">
        <v>20</v>
      </c>
      <c r="D183" s="53"/>
      <c r="E183" s="54" t="s">
        <v>15</v>
      </c>
      <c r="F183" s="100">
        <v>3483.3333333333335</v>
      </c>
      <c r="G183" s="98">
        <v>17</v>
      </c>
      <c r="H183" s="99">
        <f t="shared" si="137"/>
        <v>59216.666666666672</v>
      </c>
      <c r="I183" s="50"/>
      <c r="J183" s="58">
        <f t="shared" si="135"/>
        <v>3</v>
      </c>
      <c r="K183" s="59" t="str">
        <f t="shared" si="136"/>
        <v>Костюм для защиты от вредных и опасных биологических факторов (клещей и кровососущих насекомых) р. 48-50/170-176</v>
      </c>
      <c r="L183" s="53"/>
      <c r="M183" s="60"/>
      <c r="N183" s="61"/>
      <c r="O183" s="135" t="str">
        <f t="shared" si="138"/>
        <v>шт</v>
      </c>
      <c r="P183" s="62">
        <f t="shared" si="139"/>
        <v>3483.3333333333335</v>
      </c>
      <c r="Q183" s="55"/>
      <c r="R183" s="63">
        <f t="shared" si="140"/>
        <v>17</v>
      </c>
      <c r="S183" s="64">
        <f t="shared" si="141"/>
        <v>0</v>
      </c>
      <c r="T183" s="50"/>
      <c r="U183" s="50"/>
      <c r="V183" s="50"/>
      <c r="W183" s="50"/>
      <c r="X183" s="50"/>
      <c r="Y183" s="50"/>
      <c r="Z183" s="50"/>
      <c r="AA183" s="50"/>
      <c r="AB183" s="50"/>
      <c r="AC183" s="50"/>
    </row>
    <row r="184" spans="1:29" s="48" customFormat="1" ht="49.5" customHeight="1" x14ac:dyDescent="0.25">
      <c r="A184" s="51"/>
      <c r="B184" s="83">
        <v>4</v>
      </c>
      <c r="C184" s="53" t="s">
        <v>27</v>
      </c>
      <c r="D184" s="53"/>
      <c r="E184" s="54" t="s">
        <v>15</v>
      </c>
      <c r="F184" s="100">
        <v>3483.3333333333335</v>
      </c>
      <c r="G184" s="98">
        <v>4</v>
      </c>
      <c r="H184" s="99">
        <f t="shared" si="137"/>
        <v>13933.333333333334</v>
      </c>
      <c r="I184" s="50"/>
      <c r="J184" s="58">
        <f t="shared" ref="J184:J199" si="142">B184</f>
        <v>4</v>
      </c>
      <c r="K184" s="59" t="str">
        <f t="shared" ref="K184:K199" si="143">C184</f>
        <v>Костюм для защиты от вредных и опасных биологических факторов (клещей и кровососущих насекомых) р.48-50/182-188</v>
      </c>
      <c r="L184" s="53"/>
      <c r="M184" s="60"/>
      <c r="N184" s="61"/>
      <c r="O184" s="135" t="str">
        <f t="shared" si="138"/>
        <v>шт</v>
      </c>
      <c r="P184" s="62">
        <f t="shared" si="139"/>
        <v>3483.3333333333335</v>
      </c>
      <c r="Q184" s="55"/>
      <c r="R184" s="63">
        <f t="shared" si="140"/>
        <v>4</v>
      </c>
      <c r="S184" s="64">
        <f t="shared" si="141"/>
        <v>0</v>
      </c>
      <c r="T184" s="50"/>
      <c r="U184" s="50"/>
      <c r="V184" s="50"/>
      <c r="W184" s="50"/>
      <c r="X184" s="50"/>
      <c r="Y184" s="50"/>
      <c r="Z184" s="50"/>
      <c r="AA184" s="50"/>
      <c r="AB184" s="50"/>
      <c r="AC184" s="50"/>
    </row>
    <row r="185" spans="1:29" s="48" customFormat="1" ht="46.5" customHeight="1" x14ac:dyDescent="0.25">
      <c r="A185" s="51"/>
      <c r="B185" s="83">
        <v>5</v>
      </c>
      <c r="C185" s="53" t="s">
        <v>28</v>
      </c>
      <c r="D185" s="53"/>
      <c r="E185" s="54" t="s">
        <v>15</v>
      </c>
      <c r="F185" s="100">
        <v>3483.3333333333335</v>
      </c>
      <c r="G185" s="98">
        <v>2</v>
      </c>
      <c r="H185" s="99">
        <f t="shared" si="137"/>
        <v>6966.666666666667</v>
      </c>
      <c r="I185" s="50"/>
      <c r="J185" s="58">
        <f t="shared" si="142"/>
        <v>5</v>
      </c>
      <c r="K185" s="59" t="str">
        <f t="shared" si="143"/>
        <v>Костюм для защиты от вредных и опасных биологических факторов (клещей и кровососущих насекомых) р.52-54/170-176</v>
      </c>
      <c r="L185" s="53"/>
      <c r="M185" s="60"/>
      <c r="N185" s="61"/>
      <c r="O185" s="135" t="str">
        <f t="shared" si="138"/>
        <v>шт</v>
      </c>
      <c r="P185" s="62">
        <f t="shared" si="139"/>
        <v>3483.3333333333335</v>
      </c>
      <c r="Q185" s="55"/>
      <c r="R185" s="63">
        <f t="shared" si="140"/>
        <v>2</v>
      </c>
      <c r="S185" s="64">
        <f t="shared" si="141"/>
        <v>0</v>
      </c>
      <c r="T185" s="50"/>
      <c r="U185" s="50"/>
      <c r="V185" s="50"/>
      <c r="W185" s="50"/>
      <c r="X185" s="50"/>
      <c r="Y185" s="50"/>
      <c r="Z185" s="50"/>
      <c r="AA185" s="50"/>
      <c r="AB185" s="50"/>
      <c r="AC185" s="50"/>
    </row>
    <row r="186" spans="1:29" s="48" customFormat="1" ht="46.5" customHeight="1" x14ac:dyDescent="0.25">
      <c r="A186" s="51"/>
      <c r="B186" s="83">
        <v>6</v>
      </c>
      <c r="C186" s="53" t="s">
        <v>29</v>
      </c>
      <c r="D186" s="53"/>
      <c r="E186" s="54" t="s">
        <v>15</v>
      </c>
      <c r="F186" s="100">
        <v>3483.3333333333335</v>
      </c>
      <c r="G186" s="98">
        <v>5</v>
      </c>
      <c r="H186" s="99">
        <f t="shared" si="137"/>
        <v>17416.666666666668</v>
      </c>
      <c r="I186" s="50"/>
      <c r="J186" s="58">
        <f t="shared" si="142"/>
        <v>6</v>
      </c>
      <c r="K186" s="59" t="str">
        <f t="shared" si="143"/>
        <v>Костюм для защиты от вредных и опасных биологических факторов (клещей и кровососущих насекомых) р.52-54/182-188</v>
      </c>
      <c r="L186" s="53"/>
      <c r="M186" s="60"/>
      <c r="N186" s="61"/>
      <c r="O186" s="135" t="str">
        <f t="shared" si="138"/>
        <v>шт</v>
      </c>
      <c r="P186" s="62">
        <f t="shared" si="139"/>
        <v>3483.3333333333335</v>
      </c>
      <c r="Q186" s="55"/>
      <c r="R186" s="63">
        <f t="shared" si="140"/>
        <v>5</v>
      </c>
      <c r="S186" s="64">
        <f t="shared" si="141"/>
        <v>0</v>
      </c>
      <c r="T186" s="50"/>
      <c r="U186" s="50"/>
      <c r="V186" s="50"/>
      <c r="W186" s="50"/>
      <c r="X186" s="50"/>
      <c r="Y186" s="50"/>
      <c r="Z186" s="50"/>
      <c r="AA186" s="50"/>
      <c r="AB186" s="50"/>
      <c r="AC186" s="50"/>
    </row>
    <row r="187" spans="1:29" s="48" customFormat="1" ht="26.25" customHeight="1" x14ac:dyDescent="0.25">
      <c r="A187" s="51"/>
      <c r="B187" s="83">
        <v>7</v>
      </c>
      <c r="C187" s="134" t="s">
        <v>39</v>
      </c>
      <c r="D187" s="134" t="s">
        <v>95</v>
      </c>
      <c r="E187" s="54" t="s">
        <v>17</v>
      </c>
      <c r="F187" s="100">
        <v>1500</v>
      </c>
      <c r="G187" s="98">
        <v>3</v>
      </c>
      <c r="H187" s="99">
        <f t="shared" si="137"/>
        <v>4500</v>
      </c>
      <c r="I187" s="50"/>
      <c r="J187" s="58">
        <f t="shared" si="142"/>
        <v>7</v>
      </c>
      <c r="K187" s="59" t="str">
        <f t="shared" si="143"/>
        <v>Костюм женский (блуза, брюки) р. 44-46/170-176</v>
      </c>
      <c r="L187" s="53" t="str">
        <f t="shared" ref="L187:L212" si="144">D187</f>
        <v>пл-сть ткани 130г/м2</v>
      </c>
      <c r="M187" s="60"/>
      <c r="N187" s="61"/>
      <c r="O187" s="135" t="str">
        <f t="shared" si="138"/>
        <v>компл</v>
      </c>
      <c r="P187" s="62">
        <f t="shared" si="139"/>
        <v>1500</v>
      </c>
      <c r="Q187" s="55"/>
      <c r="R187" s="63">
        <f t="shared" si="140"/>
        <v>3</v>
      </c>
      <c r="S187" s="64">
        <f t="shared" si="141"/>
        <v>0</v>
      </c>
      <c r="T187" s="50"/>
      <c r="U187" s="50"/>
      <c r="V187" s="50"/>
      <c r="W187" s="50"/>
      <c r="X187" s="50"/>
      <c r="Y187" s="50"/>
      <c r="Z187" s="50"/>
      <c r="AA187" s="50"/>
      <c r="AB187" s="50"/>
      <c r="AC187" s="50"/>
    </row>
    <row r="188" spans="1:29" s="48" customFormat="1" ht="26.25" customHeight="1" x14ac:dyDescent="0.25">
      <c r="A188" s="51"/>
      <c r="B188" s="83">
        <v>8</v>
      </c>
      <c r="C188" s="134" t="s">
        <v>38</v>
      </c>
      <c r="D188" s="53"/>
      <c r="E188" s="54" t="s">
        <v>17</v>
      </c>
      <c r="F188" s="100">
        <v>1500</v>
      </c>
      <c r="G188" s="98">
        <v>2</v>
      </c>
      <c r="H188" s="99">
        <f t="shared" si="137"/>
        <v>3000</v>
      </c>
      <c r="I188" s="50"/>
      <c r="J188" s="58">
        <f t="shared" si="142"/>
        <v>8</v>
      </c>
      <c r="K188" s="59" t="str">
        <f t="shared" si="143"/>
        <v>Костюм женский (блуза, брюки) р. 44-46/158-164</v>
      </c>
      <c r="L188" s="53"/>
      <c r="M188" s="60"/>
      <c r="N188" s="61"/>
      <c r="O188" s="135" t="str">
        <f t="shared" si="138"/>
        <v>компл</v>
      </c>
      <c r="P188" s="62">
        <f t="shared" si="139"/>
        <v>1500</v>
      </c>
      <c r="Q188" s="55"/>
      <c r="R188" s="63">
        <f t="shared" si="140"/>
        <v>2</v>
      </c>
      <c r="S188" s="64">
        <f t="shared" si="141"/>
        <v>0</v>
      </c>
      <c r="T188" s="50"/>
      <c r="U188" s="50"/>
      <c r="V188" s="50"/>
      <c r="W188" s="50"/>
      <c r="X188" s="50"/>
      <c r="Y188" s="50"/>
      <c r="Z188" s="50"/>
      <c r="AA188" s="50"/>
      <c r="AB188" s="50"/>
      <c r="AC188" s="50"/>
    </row>
    <row r="189" spans="1:29" s="48" customFormat="1" ht="26.25" customHeight="1" x14ac:dyDescent="0.25">
      <c r="A189" s="51"/>
      <c r="B189" s="83">
        <v>9</v>
      </c>
      <c r="C189" s="134" t="s">
        <v>41</v>
      </c>
      <c r="D189" s="134" t="s">
        <v>134</v>
      </c>
      <c r="E189" s="54" t="s">
        <v>17</v>
      </c>
      <c r="F189" s="100">
        <v>1500</v>
      </c>
      <c r="G189" s="98">
        <v>1</v>
      </c>
      <c r="H189" s="99">
        <f t="shared" si="137"/>
        <v>1500</v>
      </c>
      <c r="I189" s="50"/>
      <c r="J189" s="58">
        <f t="shared" si="142"/>
        <v>9</v>
      </c>
      <c r="K189" s="59" t="str">
        <f t="shared" si="143"/>
        <v>Костюм женский (блуза, брюки) р. 48-50/170-176</v>
      </c>
      <c r="L189" s="53" t="str">
        <f t="shared" si="144"/>
        <v xml:space="preserve"> пл-сть ткани 130г/м2</v>
      </c>
      <c r="M189" s="60"/>
      <c r="N189" s="61"/>
      <c r="O189" s="135" t="str">
        <f t="shared" si="138"/>
        <v>компл</v>
      </c>
      <c r="P189" s="62">
        <f>F189</f>
        <v>1500</v>
      </c>
      <c r="Q189" s="55"/>
      <c r="R189" s="63">
        <f>G189</f>
        <v>1</v>
      </c>
      <c r="S189" s="64">
        <f>Q189*R189</f>
        <v>0</v>
      </c>
      <c r="T189" s="50"/>
      <c r="U189" s="50"/>
      <c r="V189" s="50"/>
      <c r="W189" s="50"/>
      <c r="X189" s="50"/>
      <c r="Y189" s="50"/>
      <c r="Z189" s="50"/>
      <c r="AA189" s="50"/>
      <c r="AB189" s="50"/>
      <c r="AC189" s="50"/>
    </row>
    <row r="190" spans="1:29" s="48" customFormat="1" ht="26.25" customHeight="1" x14ac:dyDescent="0.25">
      <c r="A190" s="51"/>
      <c r="B190" s="83">
        <v>10</v>
      </c>
      <c r="C190" s="134" t="s">
        <v>41</v>
      </c>
      <c r="D190" s="53"/>
      <c r="E190" s="54" t="s">
        <v>17</v>
      </c>
      <c r="F190" s="100">
        <v>1500</v>
      </c>
      <c r="G190" s="98">
        <v>1</v>
      </c>
      <c r="H190" s="99">
        <f t="shared" si="137"/>
        <v>1500</v>
      </c>
      <c r="I190" s="50"/>
      <c r="J190" s="58">
        <f t="shared" si="142"/>
        <v>10</v>
      </c>
      <c r="K190" s="59" t="str">
        <f t="shared" si="143"/>
        <v>Костюм женский (блуза, брюки) р. 48-50/170-176</v>
      </c>
      <c r="L190" s="53"/>
      <c r="M190" s="60"/>
      <c r="N190" s="61"/>
      <c r="O190" s="135" t="str">
        <f t="shared" si="138"/>
        <v>компл</v>
      </c>
      <c r="P190" s="62">
        <f t="shared" ref="P190" si="145">F190</f>
        <v>1500</v>
      </c>
      <c r="Q190" s="55"/>
      <c r="R190" s="63">
        <f t="shared" ref="R190" si="146">G190</f>
        <v>1</v>
      </c>
      <c r="S190" s="64">
        <f t="shared" ref="S190" si="147">Q190*R190</f>
        <v>0</v>
      </c>
      <c r="T190" s="50"/>
      <c r="U190" s="50"/>
      <c r="V190" s="50"/>
      <c r="W190" s="50"/>
      <c r="X190" s="50"/>
      <c r="Y190" s="50"/>
      <c r="Z190" s="50"/>
      <c r="AA190" s="50"/>
      <c r="AB190" s="50"/>
      <c r="AC190" s="50"/>
    </row>
    <row r="191" spans="1:29" s="48" customFormat="1" ht="26.25" customHeight="1" x14ac:dyDescent="0.25">
      <c r="A191" s="51"/>
      <c r="B191" s="83">
        <v>11</v>
      </c>
      <c r="C191" s="134" t="s">
        <v>43</v>
      </c>
      <c r="D191" s="134" t="s">
        <v>134</v>
      </c>
      <c r="E191" s="54" t="s">
        <v>17</v>
      </c>
      <c r="F191" s="100">
        <v>1500</v>
      </c>
      <c r="G191" s="98">
        <v>4</v>
      </c>
      <c r="H191" s="99">
        <f t="shared" si="137"/>
        <v>6000</v>
      </c>
      <c r="I191" s="50"/>
      <c r="J191" s="58">
        <f t="shared" si="142"/>
        <v>11</v>
      </c>
      <c r="K191" s="59" t="str">
        <f t="shared" si="143"/>
        <v>Костюм женский (блуза, брюки) р. 52-54/170-176</v>
      </c>
      <c r="L191" s="53" t="str">
        <f t="shared" si="144"/>
        <v xml:space="preserve"> пл-сть ткани 130г/м2</v>
      </c>
      <c r="M191" s="60"/>
      <c r="N191" s="61"/>
      <c r="O191" s="135" t="str">
        <f t="shared" si="138"/>
        <v>компл</v>
      </c>
      <c r="P191" s="62">
        <f t="shared" ref="P191:P195" si="148">F191</f>
        <v>1500</v>
      </c>
      <c r="Q191" s="55"/>
      <c r="R191" s="63">
        <f t="shared" ref="R191:R195" si="149">G191</f>
        <v>4</v>
      </c>
      <c r="S191" s="64">
        <f t="shared" ref="S191:S195" si="150">Q191*R191</f>
        <v>0</v>
      </c>
      <c r="T191" s="50"/>
      <c r="U191" s="50"/>
      <c r="V191" s="50"/>
      <c r="W191" s="50"/>
      <c r="X191" s="50"/>
      <c r="Y191" s="50"/>
      <c r="Z191" s="50"/>
      <c r="AA191" s="50"/>
      <c r="AB191" s="50"/>
      <c r="AC191" s="50"/>
    </row>
    <row r="192" spans="1:29" s="48" customFormat="1" ht="26.25" customHeight="1" x14ac:dyDescent="0.25">
      <c r="A192" s="51"/>
      <c r="B192" s="83">
        <v>12</v>
      </c>
      <c r="C192" s="134" t="s">
        <v>42</v>
      </c>
      <c r="D192" s="53"/>
      <c r="E192" s="54" t="s">
        <v>17</v>
      </c>
      <c r="F192" s="100">
        <v>1500</v>
      </c>
      <c r="G192" s="98">
        <v>1</v>
      </c>
      <c r="H192" s="99">
        <f t="shared" si="137"/>
        <v>1500</v>
      </c>
      <c r="I192" s="50"/>
      <c r="J192" s="58">
        <f t="shared" si="142"/>
        <v>12</v>
      </c>
      <c r="K192" s="59" t="str">
        <f t="shared" si="143"/>
        <v>Костюм женский (блуза, брюки) р. 52-54/158-164</v>
      </c>
      <c r="L192" s="53"/>
      <c r="M192" s="60"/>
      <c r="N192" s="61"/>
      <c r="O192" s="135" t="str">
        <f t="shared" si="138"/>
        <v>компл</v>
      </c>
      <c r="P192" s="62">
        <f t="shared" si="148"/>
        <v>1500</v>
      </c>
      <c r="Q192" s="55"/>
      <c r="R192" s="63">
        <f t="shared" si="149"/>
        <v>1</v>
      </c>
      <c r="S192" s="64">
        <f t="shared" si="150"/>
        <v>0</v>
      </c>
      <c r="T192" s="50"/>
      <c r="U192" s="50"/>
      <c r="V192" s="50"/>
      <c r="W192" s="50"/>
      <c r="X192" s="50"/>
      <c r="Y192" s="50"/>
      <c r="Z192" s="50"/>
      <c r="AA192" s="50"/>
      <c r="AB192" s="50"/>
      <c r="AC192" s="50"/>
    </row>
    <row r="193" spans="1:29" s="48" customFormat="1" ht="26.25" customHeight="1" x14ac:dyDescent="0.25">
      <c r="A193" s="51"/>
      <c r="B193" s="83">
        <v>13</v>
      </c>
      <c r="C193" s="134" t="s">
        <v>44</v>
      </c>
      <c r="D193" s="53"/>
      <c r="E193" s="54" t="s">
        <v>15</v>
      </c>
      <c r="F193" s="100">
        <v>2333</v>
      </c>
      <c r="G193" s="98">
        <v>1</v>
      </c>
      <c r="H193" s="99">
        <f t="shared" si="137"/>
        <v>2333</v>
      </c>
      <c r="I193" s="50"/>
      <c r="J193" s="58">
        <f t="shared" si="142"/>
        <v>13</v>
      </c>
      <c r="K193" s="59" t="str">
        <f t="shared" si="143"/>
        <v>Костюм женский для защиты от ОПЗ (для контролеров) р. 96-100/158-164</v>
      </c>
      <c r="L193" s="53"/>
      <c r="M193" s="60"/>
      <c r="N193" s="61"/>
      <c r="O193" s="135" t="str">
        <f t="shared" si="138"/>
        <v>шт</v>
      </c>
      <c r="P193" s="62">
        <f t="shared" si="148"/>
        <v>2333</v>
      </c>
      <c r="Q193" s="55"/>
      <c r="R193" s="63">
        <f t="shared" si="149"/>
        <v>1</v>
      </c>
      <c r="S193" s="64">
        <f t="shared" si="150"/>
        <v>0</v>
      </c>
      <c r="T193" s="50"/>
      <c r="U193" s="50"/>
      <c r="V193" s="50"/>
      <c r="W193" s="50"/>
      <c r="X193" s="50"/>
      <c r="Y193" s="50"/>
      <c r="Z193" s="50"/>
      <c r="AA193" s="50"/>
      <c r="AB193" s="50"/>
      <c r="AC193" s="50"/>
    </row>
    <row r="194" spans="1:29" s="48" customFormat="1" ht="26.25" customHeight="1" x14ac:dyDescent="0.25">
      <c r="A194" s="51"/>
      <c r="B194" s="83">
        <v>14</v>
      </c>
      <c r="C194" s="134" t="s">
        <v>69</v>
      </c>
      <c r="D194" s="53"/>
      <c r="E194" s="54" t="s">
        <v>15</v>
      </c>
      <c r="F194" s="100">
        <v>2333</v>
      </c>
      <c r="G194" s="98">
        <v>1</v>
      </c>
      <c r="H194" s="99">
        <f t="shared" si="137"/>
        <v>2333</v>
      </c>
      <c r="I194" s="50"/>
      <c r="J194" s="58">
        <f>B194</f>
        <v>14</v>
      </c>
      <c r="K194" s="59" t="str">
        <f>C194</f>
        <v>Костюм женский для защиты от ОПЗ (для контролеров) р. 104-108/158-164</v>
      </c>
      <c r="L194" s="53"/>
      <c r="M194" s="60"/>
      <c r="N194" s="61"/>
      <c r="O194" s="135" t="str">
        <f t="shared" si="138"/>
        <v>шт</v>
      </c>
      <c r="P194" s="62">
        <f>F194</f>
        <v>2333</v>
      </c>
      <c r="Q194" s="55"/>
      <c r="R194" s="63">
        <f>G194</f>
        <v>1</v>
      </c>
      <c r="S194" s="64">
        <f>Q194*R194</f>
        <v>0</v>
      </c>
      <c r="T194" s="50"/>
      <c r="U194" s="50"/>
      <c r="V194" s="50"/>
      <c r="W194" s="50"/>
      <c r="X194" s="50"/>
      <c r="Y194" s="50"/>
      <c r="Z194" s="50"/>
      <c r="AA194" s="50"/>
      <c r="AB194" s="50"/>
      <c r="AC194" s="50"/>
    </row>
    <row r="195" spans="1:29" s="48" customFormat="1" ht="26.25" customHeight="1" x14ac:dyDescent="0.25">
      <c r="A195" s="51"/>
      <c r="B195" s="83">
        <v>15</v>
      </c>
      <c r="C195" s="53" t="s">
        <v>129</v>
      </c>
      <c r="D195" s="53"/>
      <c r="E195" s="54" t="s">
        <v>15</v>
      </c>
      <c r="F195" s="100">
        <v>2531.5000000000005</v>
      </c>
      <c r="G195" s="98">
        <v>1</v>
      </c>
      <c r="H195" s="99">
        <f t="shared" si="137"/>
        <v>2531.5000000000005</v>
      </c>
      <c r="I195" s="50"/>
      <c r="J195" s="58">
        <f t="shared" si="142"/>
        <v>15</v>
      </c>
      <c r="K195" s="59" t="str">
        <f t="shared" si="143"/>
        <v>Костюм сварщика со спилком р. 52-54/194-200</v>
      </c>
      <c r="L195" s="53"/>
      <c r="M195" s="60"/>
      <c r="N195" s="61"/>
      <c r="O195" s="135" t="str">
        <f t="shared" si="138"/>
        <v>шт</v>
      </c>
      <c r="P195" s="62">
        <f t="shared" si="148"/>
        <v>2531.5000000000005</v>
      </c>
      <c r="Q195" s="55"/>
      <c r="R195" s="63">
        <f t="shared" si="149"/>
        <v>1</v>
      </c>
      <c r="S195" s="64">
        <f t="shared" si="150"/>
        <v>0</v>
      </c>
      <c r="T195" s="50"/>
      <c r="U195" s="50"/>
      <c r="V195" s="50"/>
      <c r="W195" s="50"/>
      <c r="X195" s="50"/>
      <c r="Y195" s="50"/>
      <c r="Z195" s="50"/>
      <c r="AA195" s="50"/>
      <c r="AB195" s="50"/>
      <c r="AC195" s="50"/>
    </row>
    <row r="196" spans="1:29" s="48" customFormat="1" ht="26.25" customHeight="1" x14ac:dyDescent="0.25">
      <c r="A196" s="51"/>
      <c r="B196" s="83">
        <v>16</v>
      </c>
      <c r="C196" s="53" t="s">
        <v>53</v>
      </c>
      <c r="D196" s="53" t="s">
        <v>93</v>
      </c>
      <c r="E196" s="54" t="s">
        <v>68</v>
      </c>
      <c r="F196" s="100">
        <v>101.11666666666667</v>
      </c>
      <c r="G196" s="98">
        <v>9</v>
      </c>
      <c r="H196" s="99">
        <f t="shared" si="137"/>
        <v>910.05000000000007</v>
      </c>
      <c r="I196" s="50"/>
      <c r="J196" s="58">
        <f t="shared" si="142"/>
        <v>16</v>
      </c>
      <c r="K196" s="59" t="str">
        <f t="shared" si="143"/>
        <v>Краги брезентовые</v>
      </c>
      <c r="L196" s="53" t="str">
        <f t="shared" si="144"/>
        <v>Размер 9</v>
      </c>
      <c r="M196" s="60"/>
      <c r="N196" s="61"/>
      <c r="O196" s="135" t="str">
        <f t="shared" si="138"/>
        <v>пар</v>
      </c>
      <c r="P196" s="62">
        <f>F196</f>
        <v>101.11666666666667</v>
      </c>
      <c r="Q196" s="55"/>
      <c r="R196" s="63">
        <f>G196</f>
        <v>9</v>
      </c>
      <c r="S196" s="64">
        <f>Q196*R196</f>
        <v>0</v>
      </c>
      <c r="T196" s="50"/>
      <c r="U196" s="50"/>
      <c r="V196" s="50"/>
      <c r="W196" s="50"/>
      <c r="X196" s="50"/>
      <c r="Y196" s="50"/>
      <c r="Z196" s="50"/>
      <c r="AA196" s="50"/>
      <c r="AB196" s="50"/>
      <c r="AC196" s="50"/>
    </row>
    <row r="197" spans="1:29" s="48" customFormat="1" ht="26.25" customHeight="1" x14ac:dyDescent="0.25">
      <c r="A197" s="51"/>
      <c r="B197" s="83">
        <v>17</v>
      </c>
      <c r="C197" s="53" t="s">
        <v>53</v>
      </c>
      <c r="D197" s="53" t="s">
        <v>91</v>
      </c>
      <c r="E197" s="54" t="s">
        <v>68</v>
      </c>
      <c r="F197" s="100">
        <v>101.11666666666667</v>
      </c>
      <c r="G197" s="98">
        <v>9</v>
      </c>
      <c r="H197" s="99">
        <f t="shared" si="137"/>
        <v>910.05000000000007</v>
      </c>
      <c r="I197" s="50"/>
      <c r="J197" s="58">
        <f>B197</f>
        <v>17</v>
      </c>
      <c r="K197" s="59" t="str">
        <f>C197</f>
        <v>Краги брезентовые</v>
      </c>
      <c r="L197" s="53" t="str">
        <f t="shared" si="144"/>
        <v>Размер 10</v>
      </c>
      <c r="M197" s="60"/>
      <c r="N197" s="61"/>
      <c r="O197" s="135" t="str">
        <f t="shared" si="138"/>
        <v>пар</v>
      </c>
      <c r="P197" s="62">
        <f>F197</f>
        <v>101.11666666666667</v>
      </c>
      <c r="Q197" s="55"/>
      <c r="R197" s="63">
        <f>G197</f>
        <v>9</v>
      </c>
      <c r="S197" s="64">
        <f>Q197*R197</f>
        <v>0</v>
      </c>
      <c r="T197" s="50"/>
      <c r="U197" s="50"/>
      <c r="V197" s="50"/>
      <c r="W197" s="50"/>
      <c r="X197" s="50"/>
      <c r="Y197" s="50"/>
      <c r="Z197" s="50"/>
      <c r="AA197" s="50"/>
      <c r="AB197" s="50"/>
      <c r="AC197" s="50"/>
    </row>
    <row r="198" spans="1:29" s="48" customFormat="1" ht="24" customHeight="1" x14ac:dyDescent="0.25">
      <c r="A198" s="51"/>
      <c r="B198" s="83">
        <v>18</v>
      </c>
      <c r="C198" s="53" t="s">
        <v>54</v>
      </c>
      <c r="D198" s="53" t="s">
        <v>92</v>
      </c>
      <c r="E198" s="54" t="s">
        <v>68</v>
      </c>
      <c r="F198" s="100">
        <v>370.75833333333338</v>
      </c>
      <c r="G198" s="98">
        <v>7</v>
      </c>
      <c r="H198" s="99">
        <f t="shared" si="137"/>
        <v>2595.3083333333338</v>
      </c>
      <c r="I198" s="50"/>
      <c r="J198" s="58">
        <f t="shared" si="142"/>
        <v>18</v>
      </c>
      <c r="K198" s="59" t="str">
        <f t="shared" si="143"/>
        <v>Краги спилковые</v>
      </c>
      <c r="L198" s="53" t="str">
        <f t="shared" si="144"/>
        <v>Размер 11</v>
      </c>
      <c r="M198" s="60"/>
      <c r="N198" s="61"/>
      <c r="O198" s="135" t="str">
        <f t="shared" si="138"/>
        <v>пар</v>
      </c>
      <c r="P198" s="62">
        <f t="shared" ref="P198:P205" si="151">F198</f>
        <v>370.75833333333338</v>
      </c>
      <c r="Q198" s="55"/>
      <c r="R198" s="63">
        <f t="shared" ref="R198:R205" si="152">G198</f>
        <v>7</v>
      </c>
      <c r="S198" s="64">
        <f t="shared" ref="S198:S205" si="153">Q198*R198</f>
        <v>0</v>
      </c>
      <c r="T198" s="50"/>
      <c r="U198" s="50"/>
      <c r="V198" s="50"/>
      <c r="W198" s="50"/>
      <c r="X198" s="50"/>
      <c r="Y198" s="50"/>
      <c r="Z198" s="50"/>
      <c r="AA198" s="50"/>
      <c r="AB198" s="50"/>
      <c r="AC198" s="50"/>
    </row>
    <row r="199" spans="1:29" s="48" customFormat="1" ht="24" customHeight="1" x14ac:dyDescent="0.25">
      <c r="A199" s="51"/>
      <c r="B199" s="83">
        <v>19</v>
      </c>
      <c r="C199" s="53" t="s">
        <v>55</v>
      </c>
      <c r="D199" s="53"/>
      <c r="E199" s="54" t="s">
        <v>68</v>
      </c>
      <c r="F199" s="100">
        <v>316.66666666666669</v>
      </c>
      <c r="G199" s="98">
        <v>8</v>
      </c>
      <c r="H199" s="99">
        <f t="shared" si="137"/>
        <v>2533.3333333333335</v>
      </c>
      <c r="I199" s="50"/>
      <c r="J199" s="58">
        <f t="shared" si="142"/>
        <v>19</v>
      </c>
      <c r="K199" s="59" t="str">
        <f t="shared" si="143"/>
        <v>Наколенники</v>
      </c>
      <c r="L199" s="53"/>
      <c r="M199" s="60"/>
      <c r="N199" s="61"/>
      <c r="O199" s="135" t="str">
        <f t="shared" si="138"/>
        <v>пар</v>
      </c>
      <c r="P199" s="62">
        <f t="shared" si="151"/>
        <v>316.66666666666669</v>
      </c>
      <c r="Q199" s="55"/>
      <c r="R199" s="63">
        <f t="shared" si="152"/>
        <v>8</v>
      </c>
      <c r="S199" s="64">
        <f t="shared" si="153"/>
        <v>0</v>
      </c>
      <c r="T199" s="50"/>
      <c r="U199" s="50"/>
      <c r="V199" s="50"/>
      <c r="W199" s="50"/>
      <c r="X199" s="50"/>
      <c r="Y199" s="50"/>
      <c r="Z199" s="50"/>
      <c r="AA199" s="50"/>
      <c r="AB199" s="50"/>
      <c r="AC199" s="50"/>
    </row>
    <row r="200" spans="1:29" s="48" customFormat="1" ht="24" customHeight="1" x14ac:dyDescent="0.25">
      <c r="A200" s="51"/>
      <c r="B200" s="83">
        <v>20</v>
      </c>
      <c r="C200" s="88" t="s">
        <v>101</v>
      </c>
      <c r="D200" s="88"/>
      <c r="E200" s="133" t="s">
        <v>15</v>
      </c>
      <c r="F200" s="117">
        <v>346.66666666666669</v>
      </c>
      <c r="G200" s="102">
        <v>3</v>
      </c>
      <c r="H200" s="99">
        <f t="shared" si="137"/>
        <v>1040</v>
      </c>
      <c r="I200" s="148"/>
      <c r="J200" s="58">
        <f t="shared" ref="J200:J214" si="154">B200</f>
        <v>20</v>
      </c>
      <c r="K200" s="59" t="str">
        <f t="shared" ref="K200:K214" si="155">C200</f>
        <v>Наплечники</v>
      </c>
      <c r="L200" s="88"/>
      <c r="M200" s="60"/>
      <c r="N200" s="61"/>
      <c r="O200" s="149" t="str">
        <f t="shared" si="138"/>
        <v>шт</v>
      </c>
      <c r="P200" s="62">
        <f t="shared" si="151"/>
        <v>346.66666666666669</v>
      </c>
      <c r="Q200" s="55"/>
      <c r="R200" s="63">
        <f t="shared" si="152"/>
        <v>3</v>
      </c>
      <c r="S200" s="64">
        <f t="shared" si="153"/>
        <v>0</v>
      </c>
      <c r="T200" s="148"/>
      <c r="U200" s="148"/>
      <c r="V200" s="148"/>
      <c r="W200" s="148"/>
      <c r="X200" s="148"/>
      <c r="Y200" s="148"/>
      <c r="Z200" s="148"/>
      <c r="AA200" s="148"/>
      <c r="AB200" s="148"/>
      <c r="AC200" s="148"/>
    </row>
    <row r="201" spans="1:29" s="48" customFormat="1" ht="24" customHeight="1" x14ac:dyDescent="0.25">
      <c r="A201" s="51"/>
      <c r="B201" s="83">
        <v>21</v>
      </c>
      <c r="C201" s="53" t="s">
        <v>56</v>
      </c>
      <c r="D201" s="53"/>
      <c r="E201" s="54" t="s">
        <v>68</v>
      </c>
      <c r="F201" s="100">
        <v>505.57500000000005</v>
      </c>
      <c r="G201" s="98">
        <v>16</v>
      </c>
      <c r="H201" s="99">
        <f t="shared" si="137"/>
        <v>8089.2000000000007</v>
      </c>
      <c r="I201" s="50"/>
      <c r="J201" s="58">
        <f t="shared" si="154"/>
        <v>21</v>
      </c>
      <c r="K201" s="59" t="str">
        <f t="shared" si="155"/>
        <v>Нарукавники текстовиниловые</v>
      </c>
      <c r="L201" s="53"/>
      <c r="M201" s="60"/>
      <c r="N201" s="61"/>
      <c r="O201" s="135" t="str">
        <f t="shared" si="138"/>
        <v>пар</v>
      </c>
      <c r="P201" s="62">
        <f t="shared" si="151"/>
        <v>505.57500000000005</v>
      </c>
      <c r="Q201" s="55"/>
      <c r="R201" s="63">
        <f t="shared" si="152"/>
        <v>16</v>
      </c>
      <c r="S201" s="64">
        <f t="shared" si="153"/>
        <v>0</v>
      </c>
      <c r="T201" s="50"/>
      <c r="U201" s="50"/>
      <c r="V201" s="50"/>
      <c r="W201" s="50"/>
      <c r="X201" s="50"/>
      <c r="Y201" s="50"/>
      <c r="Z201" s="50"/>
      <c r="AA201" s="50"/>
      <c r="AB201" s="50"/>
      <c r="AC201" s="50"/>
    </row>
    <row r="202" spans="1:29" s="48" customFormat="1" ht="24" customHeight="1" x14ac:dyDescent="0.25">
      <c r="A202" s="51"/>
      <c r="B202" s="83">
        <v>22</v>
      </c>
      <c r="C202" s="53" t="s">
        <v>59</v>
      </c>
      <c r="D202" s="53" t="s">
        <v>91</v>
      </c>
      <c r="E202" s="54" t="s">
        <v>68</v>
      </c>
      <c r="F202" s="97">
        <v>112.35</v>
      </c>
      <c r="G202" s="98">
        <v>50</v>
      </c>
      <c r="H202" s="99">
        <f t="shared" si="137"/>
        <v>5617.5</v>
      </c>
      <c r="I202" s="50"/>
      <c r="J202" s="58">
        <f t="shared" si="154"/>
        <v>22</v>
      </c>
      <c r="K202" s="59" t="str">
        <f t="shared" si="155"/>
        <v>Перчатки нейлоновые (частичное покрытие нитрилом)</v>
      </c>
      <c r="L202" s="53" t="str">
        <f t="shared" si="144"/>
        <v>Размер 10</v>
      </c>
      <c r="M202" s="60"/>
      <c r="N202" s="61"/>
      <c r="O202" s="135" t="str">
        <f t="shared" si="138"/>
        <v>пар</v>
      </c>
      <c r="P202" s="62">
        <f t="shared" si="151"/>
        <v>112.35</v>
      </c>
      <c r="Q202" s="55"/>
      <c r="R202" s="63">
        <f t="shared" si="152"/>
        <v>50</v>
      </c>
      <c r="S202" s="64">
        <f t="shared" si="153"/>
        <v>0</v>
      </c>
      <c r="T202" s="50"/>
      <c r="U202" s="50"/>
      <c r="V202" s="50"/>
      <c r="W202" s="50"/>
      <c r="X202" s="50"/>
      <c r="Y202" s="50"/>
      <c r="Z202" s="50"/>
      <c r="AA202" s="50"/>
      <c r="AB202" s="50"/>
      <c r="AC202" s="50"/>
    </row>
    <row r="203" spans="1:29" s="48" customFormat="1" ht="24" customHeight="1" x14ac:dyDescent="0.25">
      <c r="A203" s="51"/>
      <c r="B203" s="83">
        <v>23</v>
      </c>
      <c r="C203" s="53" t="s">
        <v>60</v>
      </c>
      <c r="D203" s="53" t="s">
        <v>93</v>
      </c>
      <c r="E203" s="54" t="s">
        <v>68</v>
      </c>
      <c r="F203" s="101">
        <v>483.10833333333335</v>
      </c>
      <c r="G203" s="102">
        <v>1</v>
      </c>
      <c r="H203" s="99">
        <f t="shared" si="137"/>
        <v>483.10833333333335</v>
      </c>
      <c r="I203" s="50"/>
      <c r="J203" s="58">
        <f t="shared" si="154"/>
        <v>23</v>
      </c>
      <c r="K203" s="59" t="str">
        <f t="shared" si="155"/>
        <v>Перчатки порезостойкие (спец. волокно, полиуретан)</v>
      </c>
      <c r="L203" s="53" t="str">
        <f t="shared" si="144"/>
        <v>Размер 9</v>
      </c>
      <c r="M203" s="60"/>
      <c r="N203" s="61"/>
      <c r="O203" s="135" t="str">
        <f t="shared" si="138"/>
        <v>пар</v>
      </c>
      <c r="P203" s="62">
        <f t="shared" si="151"/>
        <v>483.10833333333335</v>
      </c>
      <c r="Q203" s="55"/>
      <c r="R203" s="63">
        <f t="shared" si="152"/>
        <v>1</v>
      </c>
      <c r="S203" s="64">
        <f t="shared" si="153"/>
        <v>0</v>
      </c>
      <c r="T203" s="50"/>
      <c r="U203" s="50"/>
      <c r="V203" s="50"/>
      <c r="W203" s="50"/>
      <c r="X203" s="50"/>
      <c r="Y203" s="50"/>
      <c r="Z203" s="50"/>
      <c r="AA203" s="50"/>
      <c r="AB203" s="50"/>
      <c r="AC203" s="50"/>
    </row>
    <row r="204" spans="1:29" s="48" customFormat="1" ht="24" customHeight="1" x14ac:dyDescent="0.25">
      <c r="A204" s="51"/>
      <c r="B204" s="83">
        <v>24</v>
      </c>
      <c r="C204" s="53" t="s">
        <v>60</v>
      </c>
      <c r="D204" s="53" t="s">
        <v>91</v>
      </c>
      <c r="E204" s="54" t="s">
        <v>68</v>
      </c>
      <c r="F204" s="97">
        <v>483.10833333333335</v>
      </c>
      <c r="G204" s="98">
        <v>69</v>
      </c>
      <c r="H204" s="99">
        <f t="shared" si="137"/>
        <v>33334.474999999999</v>
      </c>
      <c r="I204" s="50"/>
      <c r="J204" s="58">
        <f t="shared" si="154"/>
        <v>24</v>
      </c>
      <c r="K204" s="59" t="str">
        <f t="shared" si="155"/>
        <v>Перчатки порезостойкие (спец. волокно, полиуретан)</v>
      </c>
      <c r="L204" s="53" t="str">
        <f t="shared" si="144"/>
        <v>Размер 10</v>
      </c>
      <c r="M204" s="60"/>
      <c r="N204" s="61"/>
      <c r="O204" s="135" t="str">
        <f t="shared" si="138"/>
        <v>пар</v>
      </c>
      <c r="P204" s="62">
        <f t="shared" si="151"/>
        <v>483.10833333333335</v>
      </c>
      <c r="Q204" s="55"/>
      <c r="R204" s="63">
        <f t="shared" si="152"/>
        <v>69</v>
      </c>
      <c r="S204" s="64">
        <f t="shared" si="153"/>
        <v>0</v>
      </c>
      <c r="T204" s="50"/>
      <c r="U204" s="50"/>
      <c r="V204" s="50"/>
      <c r="W204" s="50"/>
      <c r="X204" s="50"/>
      <c r="Y204" s="50"/>
      <c r="Z204" s="50"/>
      <c r="AA204" s="50"/>
      <c r="AB204" s="50"/>
      <c r="AC204" s="50"/>
    </row>
    <row r="205" spans="1:29" s="48" customFormat="1" ht="24" customHeight="1" x14ac:dyDescent="0.25">
      <c r="A205" s="51"/>
      <c r="B205" s="83">
        <v>25</v>
      </c>
      <c r="C205" s="53" t="s">
        <v>61</v>
      </c>
      <c r="D205" s="53" t="s">
        <v>94</v>
      </c>
      <c r="E205" s="54" t="s">
        <v>68</v>
      </c>
      <c r="F205" s="97">
        <v>112.35</v>
      </c>
      <c r="G205" s="98">
        <v>60</v>
      </c>
      <c r="H205" s="99">
        <f t="shared" si="137"/>
        <v>6741</v>
      </c>
      <c r="I205" s="50"/>
      <c r="J205" s="58">
        <f t="shared" si="154"/>
        <v>25</v>
      </c>
      <c r="K205" s="59" t="str">
        <f t="shared" si="155"/>
        <v>Перчатки резиновые бытовые (латекс)</v>
      </c>
      <c r="L205" s="53" t="str">
        <f t="shared" si="144"/>
        <v>Размер 8</v>
      </c>
      <c r="M205" s="60"/>
      <c r="N205" s="61"/>
      <c r="O205" s="135" t="str">
        <f t="shared" si="138"/>
        <v>пар</v>
      </c>
      <c r="P205" s="62">
        <f t="shared" si="151"/>
        <v>112.35</v>
      </c>
      <c r="Q205" s="55"/>
      <c r="R205" s="63">
        <f t="shared" si="152"/>
        <v>60</v>
      </c>
      <c r="S205" s="64">
        <f t="shared" si="153"/>
        <v>0</v>
      </c>
      <c r="T205" s="50"/>
      <c r="U205" s="50"/>
      <c r="V205" s="50"/>
      <c r="W205" s="50"/>
      <c r="X205" s="50"/>
      <c r="Y205" s="50"/>
      <c r="Z205" s="50"/>
      <c r="AA205" s="50"/>
      <c r="AB205" s="50"/>
      <c r="AC205" s="50"/>
    </row>
    <row r="206" spans="1:29" s="48" customFormat="1" ht="24" customHeight="1" x14ac:dyDescent="0.25">
      <c r="A206" s="51"/>
      <c r="B206" s="83">
        <v>26</v>
      </c>
      <c r="C206" s="53" t="s">
        <v>61</v>
      </c>
      <c r="D206" s="53" t="s">
        <v>93</v>
      </c>
      <c r="E206" s="54" t="s">
        <v>68</v>
      </c>
      <c r="F206" s="97">
        <v>112.35</v>
      </c>
      <c r="G206" s="98">
        <v>60</v>
      </c>
      <c r="H206" s="99">
        <f t="shared" si="137"/>
        <v>6741</v>
      </c>
      <c r="I206" s="50"/>
      <c r="J206" s="58">
        <f t="shared" si="154"/>
        <v>26</v>
      </c>
      <c r="K206" s="59" t="str">
        <f t="shared" si="155"/>
        <v>Перчатки резиновые бытовые (латекс)</v>
      </c>
      <c r="L206" s="53" t="str">
        <f t="shared" si="144"/>
        <v>Размер 9</v>
      </c>
      <c r="M206" s="60"/>
      <c r="N206" s="61"/>
      <c r="O206" s="135" t="str">
        <f t="shared" si="138"/>
        <v>пар</v>
      </c>
      <c r="P206" s="62">
        <f>F206</f>
        <v>112.35</v>
      </c>
      <c r="Q206" s="55"/>
      <c r="R206" s="63">
        <f>G206</f>
        <v>60</v>
      </c>
      <c r="S206" s="64">
        <f>Q206*R206</f>
        <v>0</v>
      </c>
      <c r="T206" s="50"/>
      <c r="U206" s="50"/>
      <c r="V206" s="50"/>
      <c r="W206" s="50"/>
      <c r="X206" s="50"/>
      <c r="Y206" s="50"/>
      <c r="Z206" s="50"/>
      <c r="AA206" s="50"/>
      <c r="AB206" s="50"/>
      <c r="AC206" s="50"/>
    </row>
    <row r="207" spans="1:29" s="48" customFormat="1" ht="24" customHeight="1" x14ac:dyDescent="0.25">
      <c r="A207" s="51"/>
      <c r="B207" s="83">
        <v>27</v>
      </c>
      <c r="C207" s="53" t="s">
        <v>61</v>
      </c>
      <c r="D207" s="53" t="s">
        <v>91</v>
      </c>
      <c r="E207" s="54" t="s">
        <v>68</v>
      </c>
      <c r="F207" s="97">
        <v>112.35</v>
      </c>
      <c r="G207" s="98">
        <v>44</v>
      </c>
      <c r="H207" s="99">
        <f t="shared" si="137"/>
        <v>4943.3999999999996</v>
      </c>
      <c r="I207" s="50"/>
      <c r="J207" s="58">
        <f t="shared" si="154"/>
        <v>27</v>
      </c>
      <c r="K207" s="59" t="str">
        <f t="shared" si="155"/>
        <v>Перчатки резиновые бытовые (латекс)</v>
      </c>
      <c r="L207" s="53" t="str">
        <f t="shared" si="144"/>
        <v>Размер 10</v>
      </c>
      <c r="M207" s="60"/>
      <c r="N207" s="61"/>
      <c r="O207" s="135" t="str">
        <f t="shared" si="138"/>
        <v>пар</v>
      </c>
      <c r="P207" s="62">
        <f t="shared" ref="P207:P210" si="156">F207</f>
        <v>112.35</v>
      </c>
      <c r="Q207" s="55"/>
      <c r="R207" s="63">
        <f t="shared" ref="R207:R210" si="157">G207</f>
        <v>44</v>
      </c>
      <c r="S207" s="64">
        <f t="shared" ref="S207:S210" si="158">Q207*R207</f>
        <v>0</v>
      </c>
      <c r="T207" s="50"/>
      <c r="U207" s="50"/>
      <c r="V207" s="50"/>
      <c r="W207" s="50"/>
      <c r="X207" s="50"/>
      <c r="Y207" s="50"/>
      <c r="Z207" s="50"/>
      <c r="AA207" s="50"/>
      <c r="AB207" s="50"/>
      <c r="AC207" s="50"/>
    </row>
    <row r="208" spans="1:29" s="48" customFormat="1" ht="24" customHeight="1" x14ac:dyDescent="0.25">
      <c r="A208" s="51"/>
      <c r="B208" s="83">
        <v>28</v>
      </c>
      <c r="C208" s="53" t="s">
        <v>61</v>
      </c>
      <c r="D208" s="53" t="s">
        <v>92</v>
      </c>
      <c r="E208" s="54" t="s">
        <v>68</v>
      </c>
      <c r="F208" s="97">
        <v>112.35</v>
      </c>
      <c r="G208" s="98">
        <v>12</v>
      </c>
      <c r="H208" s="99">
        <f t="shared" si="137"/>
        <v>1348.1999999999998</v>
      </c>
      <c r="I208" s="50"/>
      <c r="J208" s="58">
        <f t="shared" si="154"/>
        <v>28</v>
      </c>
      <c r="K208" s="59" t="str">
        <f t="shared" si="155"/>
        <v>Перчатки резиновые бытовые (латекс)</v>
      </c>
      <c r="L208" s="53" t="str">
        <f t="shared" si="144"/>
        <v>Размер 11</v>
      </c>
      <c r="M208" s="60"/>
      <c r="N208" s="61"/>
      <c r="O208" s="135" t="str">
        <f t="shared" si="138"/>
        <v>пар</v>
      </c>
      <c r="P208" s="62">
        <f t="shared" si="156"/>
        <v>112.35</v>
      </c>
      <c r="Q208" s="55"/>
      <c r="R208" s="63">
        <f t="shared" si="157"/>
        <v>12</v>
      </c>
      <c r="S208" s="64">
        <f t="shared" si="158"/>
        <v>0</v>
      </c>
      <c r="T208" s="50"/>
      <c r="U208" s="50"/>
      <c r="V208" s="50"/>
      <c r="W208" s="50"/>
      <c r="X208" s="50"/>
      <c r="Y208" s="50"/>
      <c r="Z208" s="50"/>
      <c r="AA208" s="50"/>
      <c r="AB208" s="50"/>
      <c r="AC208" s="50"/>
    </row>
    <row r="209" spans="1:29" s="48" customFormat="1" ht="24" customHeight="1" x14ac:dyDescent="0.25">
      <c r="A209" s="51"/>
      <c r="B209" s="83">
        <v>29</v>
      </c>
      <c r="C209" s="53" t="s">
        <v>65</v>
      </c>
      <c r="D209" s="53" t="s">
        <v>94</v>
      </c>
      <c r="E209" s="54" t="s">
        <v>68</v>
      </c>
      <c r="F209" s="97">
        <v>17.975000000000001</v>
      </c>
      <c r="G209" s="98">
        <v>460</v>
      </c>
      <c r="H209" s="99">
        <f t="shared" si="137"/>
        <v>8268.5</v>
      </c>
      <c r="I209" s="50"/>
      <c r="J209" s="58">
        <f t="shared" si="154"/>
        <v>29</v>
      </c>
      <c r="K209" s="59" t="str">
        <f t="shared" si="155"/>
        <v>Перчатки трикотажные с ПВХ покрытием (точечное)</v>
      </c>
      <c r="L209" s="53" t="str">
        <f t="shared" si="144"/>
        <v>Размер 8</v>
      </c>
      <c r="M209" s="60"/>
      <c r="N209" s="61"/>
      <c r="O209" s="135" t="str">
        <f t="shared" si="138"/>
        <v>пар</v>
      </c>
      <c r="P209" s="62">
        <f t="shared" si="156"/>
        <v>17.975000000000001</v>
      </c>
      <c r="Q209" s="55"/>
      <c r="R209" s="63">
        <f t="shared" si="157"/>
        <v>460</v>
      </c>
      <c r="S209" s="64">
        <f t="shared" si="158"/>
        <v>0</v>
      </c>
      <c r="T209" s="50"/>
      <c r="U209" s="50"/>
      <c r="V209" s="50"/>
      <c r="W209" s="50"/>
      <c r="X209" s="50"/>
      <c r="Y209" s="50"/>
      <c r="Z209" s="50"/>
      <c r="AA209" s="50"/>
      <c r="AB209" s="50"/>
      <c r="AC209" s="50"/>
    </row>
    <row r="210" spans="1:29" s="48" customFormat="1" ht="24" customHeight="1" x14ac:dyDescent="0.25">
      <c r="A210" s="51"/>
      <c r="B210" s="83">
        <v>30</v>
      </c>
      <c r="C210" s="53" t="s">
        <v>65</v>
      </c>
      <c r="D210" s="53" t="s">
        <v>93</v>
      </c>
      <c r="E210" s="54" t="s">
        <v>68</v>
      </c>
      <c r="F210" s="97">
        <v>17.975000000000001</v>
      </c>
      <c r="G210" s="98">
        <v>704</v>
      </c>
      <c r="H210" s="99">
        <f t="shared" si="137"/>
        <v>12654.400000000001</v>
      </c>
      <c r="I210" s="50"/>
      <c r="J210" s="58">
        <f t="shared" si="154"/>
        <v>30</v>
      </c>
      <c r="K210" s="59" t="str">
        <f t="shared" si="155"/>
        <v>Перчатки трикотажные с ПВХ покрытием (точечное)</v>
      </c>
      <c r="L210" s="53" t="str">
        <f t="shared" si="144"/>
        <v>Размер 9</v>
      </c>
      <c r="M210" s="60"/>
      <c r="N210" s="61"/>
      <c r="O210" s="135" t="str">
        <f t="shared" si="138"/>
        <v>пар</v>
      </c>
      <c r="P210" s="62">
        <f t="shared" si="156"/>
        <v>17.975000000000001</v>
      </c>
      <c r="Q210" s="55"/>
      <c r="R210" s="63">
        <f t="shared" si="157"/>
        <v>704</v>
      </c>
      <c r="S210" s="64">
        <f t="shared" si="158"/>
        <v>0</v>
      </c>
      <c r="T210" s="50"/>
      <c r="U210" s="50"/>
      <c r="V210" s="50"/>
      <c r="W210" s="50"/>
      <c r="X210" s="50"/>
      <c r="Y210" s="50"/>
      <c r="Z210" s="50"/>
      <c r="AA210" s="50"/>
      <c r="AB210" s="50"/>
      <c r="AC210" s="50"/>
    </row>
    <row r="211" spans="1:29" s="48" customFormat="1" ht="24" customHeight="1" x14ac:dyDescent="0.25">
      <c r="A211" s="51"/>
      <c r="B211" s="83">
        <v>31</v>
      </c>
      <c r="C211" s="53" t="s">
        <v>65</v>
      </c>
      <c r="D211" s="53" t="s">
        <v>91</v>
      </c>
      <c r="E211" s="54" t="s">
        <v>68</v>
      </c>
      <c r="F211" s="97">
        <v>17.975000000000001</v>
      </c>
      <c r="G211" s="98">
        <v>2186</v>
      </c>
      <c r="H211" s="99">
        <f t="shared" si="137"/>
        <v>39293.350000000006</v>
      </c>
      <c r="I211" s="50"/>
      <c r="J211" s="58">
        <f t="shared" si="154"/>
        <v>31</v>
      </c>
      <c r="K211" s="59" t="str">
        <f t="shared" si="155"/>
        <v>Перчатки трикотажные с ПВХ покрытием (точечное)</v>
      </c>
      <c r="L211" s="53" t="str">
        <f t="shared" si="144"/>
        <v>Размер 10</v>
      </c>
      <c r="M211" s="60"/>
      <c r="N211" s="61"/>
      <c r="O211" s="135" t="str">
        <f t="shared" si="138"/>
        <v>пар</v>
      </c>
      <c r="P211" s="62">
        <f>F211</f>
        <v>17.975000000000001</v>
      </c>
      <c r="Q211" s="55"/>
      <c r="R211" s="63">
        <f>G211</f>
        <v>2186</v>
      </c>
      <c r="S211" s="64">
        <f>Q211*R211</f>
        <v>0</v>
      </c>
      <c r="T211" s="50"/>
      <c r="U211" s="50"/>
      <c r="V211" s="50"/>
      <c r="W211" s="50"/>
      <c r="X211" s="50"/>
      <c r="Y211" s="50"/>
      <c r="Z211" s="50"/>
      <c r="AA211" s="50"/>
      <c r="AB211" s="50"/>
      <c r="AC211" s="50"/>
    </row>
    <row r="212" spans="1:29" s="48" customFormat="1" ht="24" customHeight="1" x14ac:dyDescent="0.25">
      <c r="A212" s="51"/>
      <c r="B212" s="83">
        <v>32</v>
      </c>
      <c r="C212" s="53" t="s">
        <v>65</v>
      </c>
      <c r="D212" s="53" t="s">
        <v>92</v>
      </c>
      <c r="E212" s="54" t="s">
        <v>68</v>
      </c>
      <c r="F212" s="97">
        <v>17.975000000000001</v>
      </c>
      <c r="G212" s="98">
        <v>836</v>
      </c>
      <c r="H212" s="99">
        <f t="shared" si="137"/>
        <v>15027.1</v>
      </c>
      <c r="I212" s="50"/>
      <c r="J212" s="58">
        <f t="shared" si="154"/>
        <v>32</v>
      </c>
      <c r="K212" s="59" t="str">
        <f t="shared" si="155"/>
        <v>Перчатки трикотажные с ПВХ покрытием (точечное)</v>
      </c>
      <c r="L212" s="53" t="str">
        <f t="shared" si="144"/>
        <v>Размер 11</v>
      </c>
      <c r="M212" s="60"/>
      <c r="N212" s="61"/>
      <c r="O212" s="135" t="str">
        <f t="shared" si="138"/>
        <v>пар</v>
      </c>
      <c r="P212" s="62">
        <f t="shared" ref="P212:P214" si="159">F212</f>
        <v>17.975000000000001</v>
      </c>
      <c r="Q212" s="55"/>
      <c r="R212" s="63">
        <f t="shared" ref="R212:R214" si="160">G212</f>
        <v>836</v>
      </c>
      <c r="S212" s="64">
        <f t="shared" ref="S212:S214" si="161">Q212*R212</f>
        <v>0</v>
      </c>
      <c r="T212" s="50"/>
      <c r="U212" s="50"/>
      <c r="V212" s="50"/>
      <c r="W212" s="50"/>
      <c r="X212" s="50"/>
      <c r="Y212" s="50"/>
      <c r="Z212" s="50"/>
      <c r="AA212" s="50"/>
      <c r="AB212" s="50"/>
      <c r="AC212" s="50"/>
    </row>
    <row r="213" spans="1:29" s="48" customFormat="1" ht="24" customHeight="1" x14ac:dyDescent="0.25">
      <c r="A213" s="51"/>
      <c r="B213" s="83">
        <v>33</v>
      </c>
      <c r="C213" s="53" t="s">
        <v>144</v>
      </c>
      <c r="D213" s="53"/>
      <c r="E213" s="54" t="s">
        <v>15</v>
      </c>
      <c r="F213" s="97">
        <v>503.00000000000006</v>
      </c>
      <c r="G213" s="98">
        <v>1</v>
      </c>
      <c r="H213" s="99">
        <f t="shared" si="137"/>
        <v>503.00000000000006</v>
      </c>
      <c r="I213" s="50"/>
      <c r="J213" s="58">
        <f t="shared" si="154"/>
        <v>33</v>
      </c>
      <c r="K213" s="59" t="str">
        <f t="shared" si="155"/>
        <v>Плащ для защиты от воды р.128-132/170-176</v>
      </c>
      <c r="L213" s="53"/>
      <c r="M213" s="60"/>
      <c r="N213" s="61"/>
      <c r="O213" s="135" t="str">
        <f t="shared" si="138"/>
        <v>шт</v>
      </c>
      <c r="P213" s="62">
        <f t="shared" si="159"/>
        <v>503.00000000000006</v>
      </c>
      <c r="Q213" s="55"/>
      <c r="R213" s="63">
        <f t="shared" si="160"/>
        <v>1</v>
      </c>
      <c r="S213" s="64">
        <f t="shared" si="161"/>
        <v>0</v>
      </c>
      <c r="T213" s="50"/>
      <c r="U213" s="50"/>
      <c r="V213" s="50"/>
      <c r="W213" s="50"/>
      <c r="X213" s="50"/>
      <c r="Y213" s="50"/>
      <c r="Z213" s="50"/>
      <c r="AA213" s="50"/>
      <c r="AB213" s="50"/>
      <c r="AC213" s="50"/>
    </row>
    <row r="214" spans="1:29" s="48" customFormat="1" ht="24" customHeight="1" x14ac:dyDescent="0.25">
      <c r="A214" s="51"/>
      <c r="B214" s="83">
        <v>34</v>
      </c>
      <c r="C214" s="53" t="s">
        <v>132</v>
      </c>
      <c r="D214" s="53"/>
      <c r="E214" s="54" t="s">
        <v>15</v>
      </c>
      <c r="F214" s="97">
        <v>503.00000000000006</v>
      </c>
      <c r="G214" s="98">
        <v>1</v>
      </c>
      <c r="H214" s="99">
        <f t="shared" si="137"/>
        <v>503.00000000000006</v>
      </c>
      <c r="I214" s="50"/>
      <c r="J214" s="58">
        <f t="shared" si="154"/>
        <v>34</v>
      </c>
      <c r="K214" s="59" t="str">
        <f t="shared" si="155"/>
        <v>Плащ для защиты от воды р.128-132/182-188</v>
      </c>
      <c r="L214" s="53"/>
      <c r="M214" s="60"/>
      <c r="N214" s="61"/>
      <c r="O214" s="135" t="str">
        <f t="shared" si="138"/>
        <v>шт</v>
      </c>
      <c r="P214" s="62">
        <f t="shared" si="159"/>
        <v>503.00000000000006</v>
      </c>
      <c r="Q214" s="55"/>
      <c r="R214" s="63">
        <f t="shared" si="160"/>
        <v>1</v>
      </c>
      <c r="S214" s="64">
        <f t="shared" si="161"/>
        <v>0</v>
      </c>
      <c r="T214" s="50"/>
      <c r="U214" s="50"/>
      <c r="V214" s="50"/>
      <c r="W214" s="50"/>
      <c r="X214" s="50"/>
      <c r="Y214" s="50"/>
      <c r="Z214" s="50"/>
      <c r="AA214" s="50"/>
      <c r="AB214" s="50"/>
      <c r="AC214" s="50"/>
    </row>
    <row r="215" spans="1:29" s="82" customFormat="1" ht="15.75" x14ac:dyDescent="0.25">
      <c r="A215" s="65"/>
      <c r="B215" s="104"/>
      <c r="C215" s="67" t="s">
        <v>16</v>
      </c>
      <c r="D215" s="68"/>
      <c r="E215" s="69"/>
      <c r="F215" s="70"/>
      <c r="G215" s="71"/>
      <c r="H215" s="105">
        <f>SUM(H181:H214)</f>
        <v>291683.47499999998</v>
      </c>
      <c r="I215" s="73"/>
      <c r="J215" s="74"/>
      <c r="K215" s="75" t="str">
        <f t="shared" ref="K215:K319" si="162">C215</f>
        <v>ИТОГО:</v>
      </c>
      <c r="L215" s="68"/>
      <c r="M215" s="95"/>
      <c r="N215" s="136"/>
      <c r="O215" s="96"/>
      <c r="P215" s="78"/>
      <c r="Q215" s="79"/>
      <c r="R215" s="80"/>
      <c r="S215" s="81"/>
      <c r="T215" s="73"/>
      <c r="U215" s="73"/>
      <c r="V215" s="73"/>
      <c r="W215" s="73"/>
      <c r="X215" s="73"/>
      <c r="Y215" s="73"/>
      <c r="Z215" s="73"/>
      <c r="AA215" s="73"/>
      <c r="AB215" s="73"/>
      <c r="AC215" s="73"/>
    </row>
    <row r="216" spans="1:29" s="82" customFormat="1" ht="49.5" customHeight="1" x14ac:dyDescent="0.25">
      <c r="A216" s="65"/>
      <c r="B216" s="157" t="s">
        <v>110</v>
      </c>
      <c r="C216" s="158"/>
      <c r="D216" s="158"/>
      <c r="E216" s="158"/>
      <c r="F216" s="158"/>
      <c r="G216" s="158"/>
      <c r="H216" s="159"/>
      <c r="I216" s="73"/>
      <c r="J216" s="160" t="s">
        <v>111</v>
      </c>
      <c r="K216" s="161"/>
      <c r="L216" s="161"/>
      <c r="M216" s="161"/>
      <c r="N216" s="162"/>
      <c r="O216" s="161"/>
      <c r="P216" s="161"/>
      <c r="Q216" s="161"/>
      <c r="R216" s="161"/>
      <c r="S216" s="163"/>
      <c r="T216" s="73"/>
      <c r="U216" s="73"/>
      <c r="V216" s="73"/>
      <c r="W216" s="73"/>
      <c r="X216" s="73"/>
      <c r="Y216" s="73"/>
      <c r="Z216" s="73"/>
      <c r="AA216" s="73"/>
      <c r="AB216" s="73"/>
      <c r="AC216" s="73"/>
    </row>
    <row r="217" spans="1:29" s="48" customFormat="1" ht="49.5" customHeight="1" x14ac:dyDescent="0.25">
      <c r="A217" s="51"/>
      <c r="B217" s="83">
        <v>1</v>
      </c>
      <c r="C217" s="53" t="s">
        <v>24</v>
      </c>
      <c r="D217" s="53"/>
      <c r="E217" s="54" t="s">
        <v>15</v>
      </c>
      <c r="F217" s="55">
        <v>3483.3333333333335</v>
      </c>
      <c r="G217" s="98">
        <v>1</v>
      </c>
      <c r="H217" s="99">
        <f>F217*G217</f>
        <v>3483.3333333333335</v>
      </c>
      <c r="I217" s="50"/>
      <c r="J217" s="58">
        <f t="shared" ref="J217:J257" si="163">B217</f>
        <v>1</v>
      </c>
      <c r="K217" s="59" t="str">
        <f t="shared" ref="K217:K257" si="164">C217</f>
        <v>Костюм для защиты от вредных и опасных биологических факторов (клещей и кровососущих насекомых) р.44-46/170-176</v>
      </c>
      <c r="L217" s="53"/>
      <c r="M217" s="60"/>
      <c r="N217" s="61"/>
      <c r="O217" s="135" t="str">
        <f>E217</f>
        <v>шт</v>
      </c>
      <c r="P217" s="62">
        <f>F217</f>
        <v>3483.3333333333335</v>
      </c>
      <c r="Q217" s="55"/>
      <c r="R217" s="63">
        <f>G217</f>
        <v>1</v>
      </c>
      <c r="S217" s="64">
        <f>Q217*R217</f>
        <v>0</v>
      </c>
      <c r="T217" s="50"/>
      <c r="U217" s="50"/>
      <c r="V217" s="50"/>
      <c r="W217" s="50"/>
      <c r="X217" s="50"/>
      <c r="Y217" s="50"/>
      <c r="Z217" s="50"/>
      <c r="AA217" s="50"/>
      <c r="AB217" s="50"/>
      <c r="AC217" s="50"/>
    </row>
    <row r="218" spans="1:29" s="48" customFormat="1" ht="48.75" customHeight="1" x14ac:dyDescent="0.25">
      <c r="A218" s="51"/>
      <c r="B218" s="83">
        <v>2</v>
      </c>
      <c r="C218" s="53" t="s">
        <v>25</v>
      </c>
      <c r="D218" s="53"/>
      <c r="E218" s="54" t="s">
        <v>15</v>
      </c>
      <c r="F218" s="106">
        <v>3483.3333333333335</v>
      </c>
      <c r="G218" s="98">
        <v>2</v>
      </c>
      <c r="H218" s="99">
        <f t="shared" ref="H218:H258" si="165">F218*G218</f>
        <v>6966.666666666667</v>
      </c>
      <c r="I218" s="50"/>
      <c r="J218" s="58">
        <f t="shared" si="163"/>
        <v>2</v>
      </c>
      <c r="K218" s="59" t="str">
        <f t="shared" si="164"/>
        <v>Костюм для защиты от вредных и опасных биологических факторов (клещей и кровососущих насекомых) р.44-46/182-188</v>
      </c>
      <c r="L218" s="53"/>
      <c r="M218" s="60"/>
      <c r="N218" s="61"/>
      <c r="O218" s="135" t="str">
        <f t="shared" ref="O218:O258" si="166">E218</f>
        <v>шт</v>
      </c>
      <c r="P218" s="62">
        <f>F218</f>
        <v>3483.3333333333335</v>
      </c>
      <c r="Q218" s="55"/>
      <c r="R218" s="63">
        <f>G218</f>
        <v>2</v>
      </c>
      <c r="S218" s="64">
        <f>Q218*R218</f>
        <v>0</v>
      </c>
      <c r="T218" s="50"/>
      <c r="U218" s="50"/>
      <c r="V218" s="50"/>
      <c r="W218" s="50"/>
      <c r="X218" s="50"/>
      <c r="Y218" s="50"/>
      <c r="Z218" s="50"/>
      <c r="AA218" s="50"/>
      <c r="AB218" s="50"/>
      <c r="AC218" s="50"/>
    </row>
    <row r="219" spans="1:29" s="48" customFormat="1" ht="50.25" customHeight="1" x14ac:dyDescent="0.25">
      <c r="A219" s="51"/>
      <c r="B219" s="83">
        <v>3</v>
      </c>
      <c r="C219" s="53" t="s">
        <v>19</v>
      </c>
      <c r="D219" s="53"/>
      <c r="E219" s="54" t="s">
        <v>15</v>
      </c>
      <c r="F219" s="55">
        <v>3483.3333333333335</v>
      </c>
      <c r="G219" s="98">
        <v>5</v>
      </c>
      <c r="H219" s="99">
        <f t="shared" si="165"/>
        <v>17416.666666666668</v>
      </c>
      <c r="I219" s="50"/>
      <c r="J219" s="58">
        <f t="shared" si="163"/>
        <v>3</v>
      </c>
      <c r="K219" s="59" t="str">
        <f t="shared" si="164"/>
        <v>Костюм для защиты от вредных и опасных биологических факторов (клещей и кровососущих насекомых) р. 48-50/158-164</v>
      </c>
      <c r="L219" s="53"/>
      <c r="M219" s="60"/>
      <c r="N219" s="61"/>
      <c r="O219" s="135" t="str">
        <f t="shared" si="166"/>
        <v>шт</v>
      </c>
      <c r="P219" s="62">
        <f>F219</f>
        <v>3483.3333333333335</v>
      </c>
      <c r="Q219" s="55"/>
      <c r="R219" s="63">
        <f>G219</f>
        <v>5</v>
      </c>
      <c r="S219" s="64">
        <f>Q219*R219</f>
        <v>0</v>
      </c>
      <c r="T219" s="50"/>
      <c r="U219" s="50"/>
      <c r="V219" s="50"/>
      <c r="W219" s="50"/>
      <c r="X219" s="50"/>
      <c r="Y219" s="50"/>
      <c r="Z219" s="50"/>
      <c r="AA219" s="50"/>
      <c r="AB219" s="50"/>
      <c r="AC219" s="50"/>
    </row>
    <row r="220" spans="1:29" s="48" customFormat="1" ht="48.75" customHeight="1" x14ac:dyDescent="0.25">
      <c r="A220" s="51"/>
      <c r="B220" s="83">
        <v>4</v>
      </c>
      <c r="C220" s="53" t="s">
        <v>20</v>
      </c>
      <c r="D220" s="53"/>
      <c r="E220" s="54" t="s">
        <v>15</v>
      </c>
      <c r="F220" s="55">
        <v>3483.3333333333335</v>
      </c>
      <c r="G220" s="98">
        <v>20</v>
      </c>
      <c r="H220" s="99">
        <f t="shared" si="165"/>
        <v>69666.666666666672</v>
      </c>
      <c r="I220" s="50"/>
      <c r="J220" s="58">
        <f t="shared" si="163"/>
        <v>4</v>
      </c>
      <c r="K220" s="59" t="str">
        <f t="shared" si="164"/>
        <v>Костюм для защиты от вредных и опасных биологических факторов (клещей и кровососущих насекомых) р. 48-50/170-176</v>
      </c>
      <c r="L220" s="53"/>
      <c r="M220" s="60"/>
      <c r="N220" s="61"/>
      <c r="O220" s="135" t="str">
        <f t="shared" si="166"/>
        <v>шт</v>
      </c>
      <c r="P220" s="62">
        <f t="shared" ref="P220:P226" si="167">F220</f>
        <v>3483.3333333333335</v>
      </c>
      <c r="Q220" s="55"/>
      <c r="R220" s="63">
        <f t="shared" ref="R220:R226" si="168">G220</f>
        <v>20</v>
      </c>
      <c r="S220" s="64">
        <f t="shared" ref="S220:S226" si="169">Q220*R220</f>
        <v>0</v>
      </c>
      <c r="T220" s="50"/>
      <c r="U220" s="50"/>
      <c r="V220" s="50"/>
      <c r="W220" s="50"/>
      <c r="X220" s="50"/>
      <c r="Y220" s="50"/>
      <c r="Z220" s="50"/>
      <c r="AA220" s="50"/>
      <c r="AB220" s="50"/>
      <c r="AC220" s="50"/>
    </row>
    <row r="221" spans="1:29" s="48" customFormat="1" ht="49.5" customHeight="1" x14ac:dyDescent="0.25">
      <c r="A221" s="51"/>
      <c r="B221" s="83">
        <v>5</v>
      </c>
      <c r="C221" s="53" t="s">
        <v>27</v>
      </c>
      <c r="D221" s="53"/>
      <c r="E221" s="54" t="s">
        <v>15</v>
      </c>
      <c r="F221" s="55">
        <v>3483.3333333333335</v>
      </c>
      <c r="G221" s="98">
        <v>17</v>
      </c>
      <c r="H221" s="99">
        <f t="shared" si="165"/>
        <v>59216.666666666672</v>
      </c>
      <c r="I221" s="50"/>
      <c r="J221" s="58">
        <f t="shared" si="163"/>
        <v>5</v>
      </c>
      <c r="K221" s="59" t="str">
        <f t="shared" si="164"/>
        <v>Костюм для защиты от вредных и опасных биологических факторов (клещей и кровососущих насекомых) р.48-50/182-188</v>
      </c>
      <c r="L221" s="53"/>
      <c r="M221" s="60"/>
      <c r="N221" s="61"/>
      <c r="O221" s="135" t="str">
        <f t="shared" si="166"/>
        <v>шт</v>
      </c>
      <c r="P221" s="62">
        <f>F221</f>
        <v>3483.3333333333335</v>
      </c>
      <c r="Q221" s="55"/>
      <c r="R221" s="63">
        <f>G221</f>
        <v>17</v>
      </c>
      <c r="S221" s="64">
        <f>Q221*R221</f>
        <v>0</v>
      </c>
      <c r="T221" s="50"/>
      <c r="U221" s="50"/>
      <c r="V221" s="50"/>
      <c r="W221" s="50"/>
      <c r="X221" s="50"/>
      <c r="Y221" s="50"/>
      <c r="Z221" s="50"/>
      <c r="AA221" s="50"/>
      <c r="AB221" s="50"/>
      <c r="AC221" s="50"/>
    </row>
    <row r="222" spans="1:29" s="48" customFormat="1" ht="50.25" customHeight="1" x14ac:dyDescent="0.25">
      <c r="A222" s="51"/>
      <c r="B222" s="83">
        <v>6</v>
      </c>
      <c r="C222" s="53" t="s">
        <v>21</v>
      </c>
      <c r="D222" s="53"/>
      <c r="E222" s="54" t="s">
        <v>15</v>
      </c>
      <c r="F222" s="55">
        <v>3483.3333333333335</v>
      </c>
      <c r="G222" s="98">
        <v>2</v>
      </c>
      <c r="H222" s="99">
        <f t="shared" si="165"/>
        <v>6966.666666666667</v>
      </c>
      <c r="I222" s="50"/>
      <c r="J222" s="58">
        <f t="shared" si="163"/>
        <v>6</v>
      </c>
      <c r="K222" s="59" t="str">
        <f t="shared" si="164"/>
        <v>Костюм для защиты от вредных и опасных биологических факторов (клещей и кровососущих насекомых) р. 52-54/158-164</v>
      </c>
      <c r="L222" s="53"/>
      <c r="M222" s="60"/>
      <c r="N222" s="61"/>
      <c r="O222" s="135" t="str">
        <f t="shared" si="166"/>
        <v>шт</v>
      </c>
      <c r="P222" s="62">
        <f>F222</f>
        <v>3483.3333333333335</v>
      </c>
      <c r="Q222" s="55"/>
      <c r="R222" s="63">
        <f>G222</f>
        <v>2</v>
      </c>
      <c r="S222" s="64">
        <f>Q222*R222</f>
        <v>0</v>
      </c>
      <c r="T222" s="50"/>
      <c r="U222" s="50"/>
      <c r="V222" s="50"/>
      <c r="W222" s="50"/>
      <c r="X222" s="50"/>
      <c r="Y222" s="50"/>
      <c r="Z222" s="50"/>
      <c r="AA222" s="50"/>
      <c r="AB222" s="50"/>
      <c r="AC222" s="50"/>
    </row>
    <row r="223" spans="1:29" s="48" customFormat="1" ht="48.75" customHeight="1" x14ac:dyDescent="0.25">
      <c r="A223" s="51"/>
      <c r="B223" s="83">
        <v>7</v>
      </c>
      <c r="C223" s="53" t="s">
        <v>28</v>
      </c>
      <c r="D223" s="53"/>
      <c r="E223" s="54" t="s">
        <v>15</v>
      </c>
      <c r="F223" s="55">
        <v>3483.3333333333335</v>
      </c>
      <c r="G223" s="98">
        <v>13</v>
      </c>
      <c r="H223" s="99">
        <f t="shared" si="165"/>
        <v>45283.333333333336</v>
      </c>
      <c r="I223" s="50"/>
      <c r="J223" s="58">
        <f t="shared" si="163"/>
        <v>7</v>
      </c>
      <c r="K223" s="59" t="str">
        <f t="shared" si="164"/>
        <v>Костюм для защиты от вредных и опасных биологических факторов (клещей и кровососущих насекомых) р.52-54/170-176</v>
      </c>
      <c r="L223" s="53"/>
      <c r="M223" s="60"/>
      <c r="N223" s="61"/>
      <c r="O223" s="135" t="str">
        <f t="shared" si="166"/>
        <v>шт</v>
      </c>
      <c r="P223" s="62">
        <f t="shared" si="167"/>
        <v>3483.3333333333335</v>
      </c>
      <c r="Q223" s="55"/>
      <c r="R223" s="63">
        <f t="shared" si="168"/>
        <v>13</v>
      </c>
      <c r="S223" s="64">
        <f t="shared" si="169"/>
        <v>0</v>
      </c>
      <c r="T223" s="50"/>
      <c r="U223" s="50"/>
      <c r="V223" s="50"/>
      <c r="W223" s="50"/>
      <c r="X223" s="50"/>
      <c r="Y223" s="50"/>
      <c r="Z223" s="50"/>
      <c r="AA223" s="50"/>
      <c r="AB223" s="50"/>
      <c r="AC223" s="50"/>
    </row>
    <row r="224" spans="1:29" s="48" customFormat="1" ht="50.25" customHeight="1" x14ac:dyDescent="0.25">
      <c r="A224" s="51"/>
      <c r="B224" s="83">
        <v>8</v>
      </c>
      <c r="C224" s="53" t="s">
        <v>29</v>
      </c>
      <c r="D224" s="53"/>
      <c r="E224" s="54" t="s">
        <v>15</v>
      </c>
      <c r="F224" s="55">
        <v>3483.3333333333335</v>
      </c>
      <c r="G224" s="98">
        <v>11</v>
      </c>
      <c r="H224" s="99">
        <f t="shared" si="165"/>
        <v>38316.666666666672</v>
      </c>
      <c r="I224" s="50"/>
      <c r="J224" s="58">
        <f t="shared" si="163"/>
        <v>8</v>
      </c>
      <c r="K224" s="59" t="str">
        <f t="shared" si="164"/>
        <v>Костюм для защиты от вредных и опасных биологических факторов (клещей и кровососущих насекомых) р.52-54/182-188</v>
      </c>
      <c r="L224" s="53"/>
      <c r="M224" s="60"/>
      <c r="N224" s="61"/>
      <c r="O224" s="135" t="str">
        <f t="shared" si="166"/>
        <v>шт</v>
      </c>
      <c r="P224" s="62">
        <f>F224</f>
        <v>3483.3333333333335</v>
      </c>
      <c r="Q224" s="55"/>
      <c r="R224" s="63">
        <f>G224</f>
        <v>11</v>
      </c>
      <c r="S224" s="64">
        <f>Q224*R224</f>
        <v>0</v>
      </c>
      <c r="T224" s="50"/>
      <c r="U224" s="50"/>
      <c r="V224" s="50"/>
      <c r="W224" s="50"/>
      <c r="X224" s="50"/>
      <c r="Y224" s="50"/>
      <c r="Z224" s="50"/>
      <c r="AA224" s="50"/>
      <c r="AB224" s="50"/>
      <c r="AC224" s="50"/>
    </row>
    <row r="225" spans="1:29" s="48" customFormat="1" ht="52.5" customHeight="1" x14ac:dyDescent="0.25">
      <c r="A225" s="51"/>
      <c r="B225" s="83">
        <v>9</v>
      </c>
      <c r="C225" s="53" t="s">
        <v>22</v>
      </c>
      <c r="D225" s="53"/>
      <c r="E225" s="54" t="s">
        <v>15</v>
      </c>
      <c r="F225" s="55">
        <v>3483.3333333333335</v>
      </c>
      <c r="G225" s="98">
        <v>3</v>
      </c>
      <c r="H225" s="99">
        <f t="shared" si="165"/>
        <v>10450</v>
      </c>
      <c r="I225" s="50"/>
      <c r="J225" s="58">
        <f t="shared" si="163"/>
        <v>9</v>
      </c>
      <c r="K225" s="59" t="str">
        <f t="shared" si="164"/>
        <v>Костюм для защиты от вредных и опасных биологических факторов (клещей и кровососущих насекомых) р. 52-54/194-200</v>
      </c>
      <c r="L225" s="53"/>
      <c r="M225" s="60"/>
      <c r="N225" s="61"/>
      <c r="O225" s="135" t="str">
        <f t="shared" si="166"/>
        <v>шт</v>
      </c>
      <c r="P225" s="62">
        <f>F225</f>
        <v>3483.3333333333335</v>
      </c>
      <c r="Q225" s="55"/>
      <c r="R225" s="63">
        <f>G225</f>
        <v>3</v>
      </c>
      <c r="S225" s="64">
        <f>Q225*R225</f>
        <v>0</v>
      </c>
      <c r="T225" s="50"/>
      <c r="U225" s="50"/>
      <c r="V225" s="50"/>
      <c r="W225" s="50"/>
      <c r="X225" s="50"/>
      <c r="Y225" s="50"/>
      <c r="Z225" s="50"/>
      <c r="AA225" s="50"/>
      <c r="AB225" s="50"/>
      <c r="AC225" s="50"/>
    </row>
    <row r="226" spans="1:29" s="48" customFormat="1" ht="48" customHeight="1" x14ac:dyDescent="0.25">
      <c r="A226" s="51"/>
      <c r="B226" s="83">
        <v>10</v>
      </c>
      <c r="C226" s="53" t="s">
        <v>30</v>
      </c>
      <c r="D226" s="53"/>
      <c r="E226" s="54" t="s">
        <v>15</v>
      </c>
      <c r="F226" s="55">
        <v>3483.3333333333335</v>
      </c>
      <c r="G226" s="98">
        <v>8</v>
      </c>
      <c r="H226" s="99">
        <f t="shared" si="165"/>
        <v>27866.666666666668</v>
      </c>
      <c r="I226" s="50"/>
      <c r="J226" s="58">
        <f t="shared" si="163"/>
        <v>10</v>
      </c>
      <c r="K226" s="59" t="str">
        <f t="shared" si="164"/>
        <v>Костюм для защиты от вредных и опасных биологических факторов (клещей и кровососущих насекомых) р.56-58/170-176</v>
      </c>
      <c r="L226" s="53"/>
      <c r="M226" s="60"/>
      <c r="N226" s="61"/>
      <c r="O226" s="135" t="str">
        <f t="shared" si="166"/>
        <v>шт</v>
      </c>
      <c r="P226" s="62">
        <f t="shared" si="167"/>
        <v>3483.3333333333335</v>
      </c>
      <c r="Q226" s="55"/>
      <c r="R226" s="63">
        <f t="shared" si="168"/>
        <v>8</v>
      </c>
      <c r="S226" s="64">
        <f t="shared" si="169"/>
        <v>0</v>
      </c>
      <c r="T226" s="50"/>
      <c r="U226" s="50"/>
      <c r="V226" s="50"/>
      <c r="W226" s="50"/>
      <c r="X226" s="50"/>
      <c r="Y226" s="50"/>
      <c r="Z226" s="50"/>
      <c r="AA226" s="50"/>
      <c r="AB226" s="50"/>
      <c r="AC226" s="50"/>
    </row>
    <row r="227" spans="1:29" s="48" customFormat="1" ht="52.5" customHeight="1" x14ac:dyDescent="0.25">
      <c r="A227" s="51"/>
      <c r="B227" s="83">
        <v>11</v>
      </c>
      <c r="C227" s="53" t="s">
        <v>23</v>
      </c>
      <c r="D227" s="53"/>
      <c r="E227" s="54" t="s">
        <v>15</v>
      </c>
      <c r="F227" s="55">
        <v>3483.3333333333335</v>
      </c>
      <c r="G227" s="98">
        <v>1</v>
      </c>
      <c r="H227" s="99">
        <f t="shared" si="165"/>
        <v>3483.3333333333335</v>
      </c>
      <c r="I227" s="50"/>
      <c r="J227" s="58">
        <f t="shared" si="163"/>
        <v>11</v>
      </c>
      <c r="K227" s="59" t="str">
        <f t="shared" si="164"/>
        <v>Костюм для защиты от вредных и опасных биологических факторов (клещей и кровососущих насекомых) р. 56-58/194-200</v>
      </c>
      <c r="L227" s="53"/>
      <c r="M227" s="60"/>
      <c r="N227" s="61"/>
      <c r="O227" s="135" t="str">
        <f t="shared" si="166"/>
        <v>шт</v>
      </c>
      <c r="P227" s="62">
        <f t="shared" ref="P227:P233" si="170">F227</f>
        <v>3483.3333333333335</v>
      </c>
      <c r="Q227" s="55"/>
      <c r="R227" s="63">
        <f t="shared" ref="R227:R233" si="171">G227</f>
        <v>1</v>
      </c>
      <c r="S227" s="64">
        <f t="shared" ref="S227:S233" si="172">Q227*R227</f>
        <v>0</v>
      </c>
      <c r="T227" s="50"/>
      <c r="U227" s="50"/>
      <c r="V227" s="50"/>
      <c r="W227" s="50"/>
      <c r="X227" s="50"/>
      <c r="Y227" s="50"/>
      <c r="Z227" s="50"/>
      <c r="AA227" s="50"/>
      <c r="AB227" s="50"/>
      <c r="AC227" s="50"/>
    </row>
    <row r="228" spans="1:29" s="48" customFormat="1" ht="42.75" customHeight="1" x14ac:dyDescent="0.25">
      <c r="A228" s="51"/>
      <c r="B228" s="83">
        <v>12</v>
      </c>
      <c r="C228" s="53" t="s">
        <v>73</v>
      </c>
      <c r="D228" s="53"/>
      <c r="E228" s="54" t="s">
        <v>15</v>
      </c>
      <c r="F228" s="55">
        <v>1925</v>
      </c>
      <c r="G228" s="98">
        <v>1</v>
      </c>
      <c r="H228" s="99">
        <f t="shared" si="165"/>
        <v>1925</v>
      </c>
      <c r="I228" s="50"/>
      <c r="J228" s="58">
        <f t="shared" si="163"/>
        <v>12</v>
      </c>
      <c r="K228" s="59" t="str">
        <f t="shared" si="164"/>
        <v>Костюм для защиты от растворов кислот и щелочей р.48-50/158-164</v>
      </c>
      <c r="L228" s="53"/>
      <c r="M228" s="60"/>
      <c r="N228" s="61"/>
      <c r="O228" s="135" t="str">
        <f t="shared" si="166"/>
        <v>шт</v>
      </c>
      <c r="P228" s="62">
        <f t="shared" si="170"/>
        <v>1925</v>
      </c>
      <c r="Q228" s="55"/>
      <c r="R228" s="63">
        <f t="shared" si="171"/>
        <v>1</v>
      </c>
      <c r="S228" s="64">
        <f t="shared" si="172"/>
        <v>0</v>
      </c>
      <c r="T228" s="50"/>
      <c r="U228" s="50"/>
      <c r="V228" s="50"/>
      <c r="W228" s="50"/>
      <c r="X228" s="50"/>
      <c r="Y228" s="50"/>
      <c r="Z228" s="50"/>
      <c r="AA228" s="50"/>
      <c r="AB228" s="50"/>
      <c r="AC228" s="50"/>
    </row>
    <row r="229" spans="1:29" s="48" customFormat="1" ht="34.5" customHeight="1" x14ac:dyDescent="0.25">
      <c r="A229" s="51"/>
      <c r="B229" s="83">
        <v>13</v>
      </c>
      <c r="C229" s="53" t="s">
        <v>36</v>
      </c>
      <c r="D229" s="53"/>
      <c r="E229" s="54" t="s">
        <v>15</v>
      </c>
      <c r="F229" s="55">
        <v>1925</v>
      </c>
      <c r="G229" s="98">
        <v>2</v>
      </c>
      <c r="H229" s="99">
        <f t="shared" si="165"/>
        <v>3850</v>
      </c>
      <c r="I229" s="50"/>
      <c r="J229" s="58">
        <f t="shared" si="163"/>
        <v>13</v>
      </c>
      <c r="K229" s="59" t="str">
        <f t="shared" si="164"/>
        <v>Костюм для защиты от растворов кислот и щелочей р.52-54/170-176</v>
      </c>
      <c r="L229" s="53"/>
      <c r="M229" s="60"/>
      <c r="N229" s="61"/>
      <c r="O229" s="135" t="str">
        <f t="shared" si="166"/>
        <v>шт</v>
      </c>
      <c r="P229" s="62">
        <f t="shared" si="170"/>
        <v>1925</v>
      </c>
      <c r="Q229" s="55"/>
      <c r="R229" s="63">
        <f t="shared" si="171"/>
        <v>2</v>
      </c>
      <c r="S229" s="64">
        <f t="shared" si="172"/>
        <v>0</v>
      </c>
      <c r="T229" s="50"/>
      <c r="U229" s="50"/>
      <c r="V229" s="50"/>
      <c r="W229" s="50"/>
      <c r="X229" s="50"/>
      <c r="Y229" s="50"/>
      <c r="Z229" s="50"/>
      <c r="AA229" s="50"/>
      <c r="AB229" s="50"/>
      <c r="AC229" s="50"/>
    </row>
    <row r="230" spans="1:29" s="48" customFormat="1" ht="32.25" customHeight="1" x14ac:dyDescent="0.25">
      <c r="A230" s="51"/>
      <c r="B230" s="83">
        <v>14</v>
      </c>
      <c r="C230" s="53" t="s">
        <v>145</v>
      </c>
      <c r="D230" s="53"/>
      <c r="E230" s="54" t="s">
        <v>15</v>
      </c>
      <c r="F230" s="55">
        <v>1925</v>
      </c>
      <c r="G230" s="98">
        <v>1</v>
      </c>
      <c r="H230" s="99">
        <f t="shared" si="165"/>
        <v>1925</v>
      </c>
      <c r="I230" s="50"/>
      <c r="J230" s="58">
        <f t="shared" si="163"/>
        <v>14</v>
      </c>
      <c r="K230" s="59" t="str">
        <f t="shared" si="164"/>
        <v>Костюм для защиты от растворов кислот и щелочей р. 64-66/182-188</v>
      </c>
      <c r="L230" s="53"/>
      <c r="M230" s="60"/>
      <c r="N230" s="61"/>
      <c r="O230" s="135" t="str">
        <f t="shared" si="166"/>
        <v>шт</v>
      </c>
      <c r="P230" s="62">
        <f>F230</f>
        <v>1925</v>
      </c>
      <c r="Q230" s="55"/>
      <c r="R230" s="63">
        <f>G230</f>
        <v>1</v>
      </c>
      <c r="S230" s="64">
        <f>Q230*R230</f>
        <v>0</v>
      </c>
      <c r="T230" s="50"/>
      <c r="U230" s="50"/>
      <c r="V230" s="50"/>
      <c r="W230" s="50"/>
      <c r="X230" s="50"/>
      <c r="Y230" s="50"/>
      <c r="Z230" s="50"/>
      <c r="AA230" s="50"/>
      <c r="AB230" s="50"/>
      <c r="AC230" s="50"/>
    </row>
    <row r="231" spans="1:29" s="48" customFormat="1" ht="33.75" customHeight="1" x14ac:dyDescent="0.25">
      <c r="A231" s="51"/>
      <c r="B231" s="83">
        <v>15</v>
      </c>
      <c r="C231" s="134" t="s">
        <v>40</v>
      </c>
      <c r="D231" s="134" t="s">
        <v>95</v>
      </c>
      <c r="E231" s="54" t="s">
        <v>17</v>
      </c>
      <c r="F231" s="55">
        <v>1500</v>
      </c>
      <c r="G231" s="98">
        <v>1</v>
      </c>
      <c r="H231" s="99">
        <f t="shared" si="165"/>
        <v>1500</v>
      </c>
      <c r="I231" s="50"/>
      <c r="J231" s="58">
        <f t="shared" si="163"/>
        <v>15</v>
      </c>
      <c r="K231" s="59" t="str">
        <f t="shared" si="164"/>
        <v>Костюм женский (блуза, брюки) р. 48-50/158-164</v>
      </c>
      <c r="L231" s="53" t="str">
        <f t="shared" ref="L231:L258" si="173">D231</f>
        <v>пл-сть ткани 130г/м2</v>
      </c>
      <c r="M231" s="60"/>
      <c r="N231" s="61"/>
      <c r="O231" s="135" t="str">
        <f t="shared" si="166"/>
        <v>компл</v>
      </c>
      <c r="P231" s="62">
        <f>F231</f>
        <v>1500</v>
      </c>
      <c r="Q231" s="55"/>
      <c r="R231" s="63">
        <f>G231</f>
        <v>1</v>
      </c>
      <c r="S231" s="64">
        <f>Q231*R231</f>
        <v>0</v>
      </c>
      <c r="T231" s="50"/>
      <c r="U231" s="50"/>
      <c r="V231" s="50"/>
      <c r="W231" s="50"/>
      <c r="X231" s="50"/>
      <c r="Y231" s="50"/>
      <c r="Z231" s="50"/>
      <c r="AA231" s="50"/>
      <c r="AB231" s="50"/>
      <c r="AC231" s="50"/>
    </row>
    <row r="232" spans="1:29" s="48" customFormat="1" ht="36.75" customHeight="1" x14ac:dyDescent="0.25">
      <c r="A232" s="51"/>
      <c r="B232" s="83">
        <v>16</v>
      </c>
      <c r="C232" s="134" t="s">
        <v>43</v>
      </c>
      <c r="D232" s="134" t="s">
        <v>134</v>
      </c>
      <c r="E232" s="54" t="s">
        <v>17</v>
      </c>
      <c r="F232" s="55">
        <v>1500</v>
      </c>
      <c r="G232" s="98">
        <v>1</v>
      </c>
      <c r="H232" s="99">
        <f t="shared" si="165"/>
        <v>1500</v>
      </c>
      <c r="I232" s="50"/>
      <c r="J232" s="58">
        <f t="shared" si="163"/>
        <v>16</v>
      </c>
      <c r="K232" s="59" t="str">
        <f t="shared" si="164"/>
        <v>Костюм женский (блуза, брюки) р. 52-54/170-176</v>
      </c>
      <c r="L232" s="53" t="str">
        <f t="shared" si="173"/>
        <v xml:space="preserve"> пл-сть ткани 130г/м2</v>
      </c>
      <c r="M232" s="60"/>
      <c r="N232" s="61"/>
      <c r="O232" s="135" t="str">
        <f t="shared" si="166"/>
        <v>компл</v>
      </c>
      <c r="P232" s="62">
        <f t="shared" si="170"/>
        <v>1500</v>
      </c>
      <c r="Q232" s="55"/>
      <c r="R232" s="63">
        <f t="shared" si="171"/>
        <v>1</v>
      </c>
      <c r="S232" s="64">
        <f t="shared" si="172"/>
        <v>0</v>
      </c>
      <c r="T232" s="50"/>
      <c r="U232" s="50"/>
      <c r="V232" s="50"/>
      <c r="W232" s="50"/>
      <c r="X232" s="50"/>
      <c r="Y232" s="50"/>
      <c r="Z232" s="50"/>
      <c r="AA232" s="50"/>
      <c r="AB232" s="50"/>
      <c r="AC232" s="50"/>
    </row>
    <row r="233" spans="1:29" s="48" customFormat="1" ht="34.5" customHeight="1" x14ac:dyDescent="0.25">
      <c r="A233" s="51"/>
      <c r="B233" s="83">
        <v>17</v>
      </c>
      <c r="C233" s="134" t="s">
        <v>71</v>
      </c>
      <c r="D233" s="53"/>
      <c r="E233" s="54" t="s">
        <v>15</v>
      </c>
      <c r="F233" s="55">
        <v>2333</v>
      </c>
      <c r="G233" s="98">
        <v>2</v>
      </c>
      <c r="H233" s="99">
        <f t="shared" si="165"/>
        <v>4666</v>
      </c>
      <c r="I233" s="50"/>
      <c r="J233" s="58">
        <f t="shared" si="163"/>
        <v>17</v>
      </c>
      <c r="K233" s="59" t="str">
        <f t="shared" si="164"/>
        <v>Костюм женский для защиты от ОПЗ (для контролеров) р. 88-92/158-164</v>
      </c>
      <c r="L233" s="53"/>
      <c r="M233" s="60"/>
      <c r="N233" s="61"/>
      <c r="O233" s="135" t="str">
        <f t="shared" si="166"/>
        <v>шт</v>
      </c>
      <c r="P233" s="62">
        <f t="shared" si="170"/>
        <v>2333</v>
      </c>
      <c r="Q233" s="55"/>
      <c r="R233" s="63">
        <f t="shared" si="171"/>
        <v>2</v>
      </c>
      <c r="S233" s="64">
        <f t="shared" si="172"/>
        <v>0</v>
      </c>
      <c r="T233" s="50"/>
      <c r="U233" s="50"/>
      <c r="V233" s="50"/>
      <c r="W233" s="50"/>
      <c r="X233" s="50"/>
      <c r="Y233" s="50"/>
      <c r="Z233" s="50"/>
      <c r="AA233" s="50"/>
      <c r="AB233" s="50"/>
      <c r="AC233" s="50"/>
    </row>
    <row r="234" spans="1:29" s="48" customFormat="1" ht="33" customHeight="1" x14ac:dyDescent="0.25">
      <c r="A234" s="51"/>
      <c r="B234" s="83">
        <v>18</v>
      </c>
      <c r="C234" s="134" t="s">
        <v>100</v>
      </c>
      <c r="D234" s="53"/>
      <c r="E234" s="54" t="s">
        <v>15</v>
      </c>
      <c r="F234" s="55">
        <v>2333</v>
      </c>
      <c r="G234" s="98">
        <v>1</v>
      </c>
      <c r="H234" s="99">
        <f t="shared" si="165"/>
        <v>2333</v>
      </c>
      <c r="I234" s="50"/>
      <c r="J234" s="58">
        <f t="shared" si="163"/>
        <v>18</v>
      </c>
      <c r="K234" s="59" t="str">
        <f t="shared" si="164"/>
        <v>Костюм женский для защиты от ОПЗ (для контролеров) р. 88-92/170-176</v>
      </c>
      <c r="L234" s="53"/>
      <c r="M234" s="60"/>
      <c r="N234" s="61"/>
      <c r="O234" s="135" t="str">
        <f t="shared" si="166"/>
        <v>шт</v>
      </c>
      <c r="P234" s="62">
        <f>F234</f>
        <v>2333</v>
      </c>
      <c r="Q234" s="55"/>
      <c r="R234" s="63">
        <f>G234</f>
        <v>1</v>
      </c>
      <c r="S234" s="64">
        <f>Q234*R234</f>
        <v>0</v>
      </c>
      <c r="T234" s="50"/>
      <c r="U234" s="50"/>
      <c r="V234" s="50"/>
      <c r="W234" s="50"/>
      <c r="X234" s="50"/>
      <c r="Y234" s="50"/>
      <c r="Z234" s="50"/>
      <c r="AA234" s="50"/>
      <c r="AB234" s="50"/>
      <c r="AC234" s="50"/>
    </row>
    <row r="235" spans="1:29" s="48" customFormat="1" ht="28.5" customHeight="1" x14ac:dyDescent="0.25">
      <c r="A235" s="51"/>
      <c r="B235" s="83">
        <v>19</v>
      </c>
      <c r="C235" s="134" t="s">
        <v>45</v>
      </c>
      <c r="D235" s="53"/>
      <c r="E235" s="54" t="s">
        <v>15</v>
      </c>
      <c r="F235" s="55">
        <v>2333</v>
      </c>
      <c r="G235" s="98">
        <v>2</v>
      </c>
      <c r="H235" s="99">
        <f t="shared" si="165"/>
        <v>4666</v>
      </c>
      <c r="I235" s="50"/>
      <c r="J235" s="58">
        <f t="shared" si="163"/>
        <v>19</v>
      </c>
      <c r="K235" s="59" t="str">
        <f t="shared" si="164"/>
        <v>Костюм женский для защиты от ОПЗ (для контролеров) р. 96-100/170-176</v>
      </c>
      <c r="L235" s="53"/>
      <c r="M235" s="60"/>
      <c r="N235" s="61"/>
      <c r="O235" s="135" t="str">
        <f t="shared" si="166"/>
        <v>шт</v>
      </c>
      <c r="P235" s="62">
        <f t="shared" ref="P235:P240" si="174">F235</f>
        <v>2333</v>
      </c>
      <c r="Q235" s="55"/>
      <c r="R235" s="63">
        <f t="shared" ref="R235:R240" si="175">G235</f>
        <v>2</v>
      </c>
      <c r="S235" s="64">
        <f t="shared" ref="S235:S240" si="176">Q235*R235</f>
        <v>0</v>
      </c>
      <c r="T235" s="50"/>
      <c r="U235" s="50"/>
      <c r="V235" s="50"/>
      <c r="W235" s="50"/>
      <c r="X235" s="50"/>
      <c r="Y235" s="50"/>
      <c r="Z235" s="50"/>
      <c r="AA235" s="50"/>
      <c r="AB235" s="50"/>
      <c r="AC235" s="50"/>
    </row>
    <row r="236" spans="1:29" s="48" customFormat="1" ht="33.75" customHeight="1" x14ac:dyDescent="0.25">
      <c r="A236" s="51"/>
      <c r="B236" s="83">
        <v>20</v>
      </c>
      <c r="C236" s="134" t="s">
        <v>70</v>
      </c>
      <c r="D236" s="53"/>
      <c r="E236" s="54" t="s">
        <v>15</v>
      </c>
      <c r="F236" s="55">
        <v>2333</v>
      </c>
      <c r="G236" s="98">
        <v>3</v>
      </c>
      <c r="H236" s="99">
        <f t="shared" si="165"/>
        <v>6999</v>
      </c>
      <c r="I236" s="50"/>
      <c r="J236" s="58">
        <f t="shared" si="163"/>
        <v>20</v>
      </c>
      <c r="K236" s="59" t="str">
        <f t="shared" si="164"/>
        <v>Костюм женский для защиты от ОПЗ (для контролеров) р. 104-108/170-176</v>
      </c>
      <c r="L236" s="53"/>
      <c r="M236" s="60"/>
      <c r="N236" s="61"/>
      <c r="O236" s="135" t="str">
        <f t="shared" si="166"/>
        <v>шт</v>
      </c>
      <c r="P236" s="62">
        <f>F236</f>
        <v>2333</v>
      </c>
      <c r="Q236" s="55"/>
      <c r="R236" s="63">
        <f>G236</f>
        <v>3</v>
      </c>
      <c r="S236" s="64">
        <f>Q236*R236</f>
        <v>0</v>
      </c>
      <c r="T236" s="50"/>
      <c r="U236" s="50"/>
      <c r="V236" s="50"/>
      <c r="W236" s="50"/>
      <c r="X236" s="50"/>
      <c r="Y236" s="50"/>
      <c r="Z236" s="50"/>
      <c r="AA236" s="50"/>
      <c r="AB236" s="50"/>
      <c r="AC236" s="50"/>
    </row>
    <row r="237" spans="1:29" s="48" customFormat="1" ht="35.25" customHeight="1" x14ac:dyDescent="0.25">
      <c r="A237" s="51"/>
      <c r="B237" s="83">
        <v>21</v>
      </c>
      <c r="C237" s="53" t="s">
        <v>47</v>
      </c>
      <c r="D237" s="53"/>
      <c r="E237" s="54" t="s">
        <v>15</v>
      </c>
      <c r="F237" s="55">
        <v>2531.5000000000005</v>
      </c>
      <c r="G237" s="98">
        <v>1</v>
      </c>
      <c r="H237" s="99">
        <f t="shared" si="165"/>
        <v>2531.5000000000005</v>
      </c>
      <c r="I237" s="50"/>
      <c r="J237" s="58">
        <f t="shared" si="163"/>
        <v>21</v>
      </c>
      <c r="K237" s="59" t="str">
        <f t="shared" si="164"/>
        <v>Костюм сварщика брезентовый р. 52-54/170-176</v>
      </c>
      <c r="L237" s="53"/>
      <c r="M237" s="60"/>
      <c r="N237" s="61"/>
      <c r="O237" s="135" t="str">
        <f t="shared" si="166"/>
        <v>шт</v>
      </c>
      <c r="P237" s="62">
        <f t="shared" si="174"/>
        <v>2531.5000000000005</v>
      </c>
      <c r="Q237" s="55"/>
      <c r="R237" s="63">
        <f t="shared" si="175"/>
        <v>1</v>
      </c>
      <c r="S237" s="64">
        <f t="shared" si="176"/>
        <v>0</v>
      </c>
      <c r="T237" s="50"/>
      <c r="U237" s="50"/>
      <c r="V237" s="50"/>
      <c r="W237" s="50"/>
      <c r="X237" s="50"/>
      <c r="Y237" s="50"/>
      <c r="Z237" s="50"/>
      <c r="AA237" s="50"/>
      <c r="AB237" s="50"/>
      <c r="AC237" s="50"/>
    </row>
    <row r="238" spans="1:29" s="48" customFormat="1" ht="30" customHeight="1" x14ac:dyDescent="0.25">
      <c r="A238" s="51"/>
      <c r="B238" s="83">
        <v>22</v>
      </c>
      <c r="C238" s="134" t="s">
        <v>51</v>
      </c>
      <c r="D238" s="53"/>
      <c r="E238" s="54" t="s">
        <v>15</v>
      </c>
      <c r="F238" s="55">
        <v>2531.5000000000005</v>
      </c>
      <c r="G238" s="98">
        <v>1</v>
      </c>
      <c r="H238" s="99">
        <f t="shared" si="165"/>
        <v>2531.5000000000005</v>
      </c>
      <c r="I238" s="50"/>
      <c r="J238" s="58">
        <f t="shared" si="163"/>
        <v>22</v>
      </c>
      <c r="K238" s="59" t="str">
        <f t="shared" si="164"/>
        <v>Костюм сварщика брезентовый р.52-54/182-188</v>
      </c>
      <c r="L238" s="53"/>
      <c r="M238" s="60"/>
      <c r="N238" s="61"/>
      <c r="O238" s="135" t="str">
        <f t="shared" si="166"/>
        <v>шт</v>
      </c>
      <c r="P238" s="62">
        <f t="shared" si="174"/>
        <v>2531.5000000000005</v>
      </c>
      <c r="Q238" s="55"/>
      <c r="R238" s="63">
        <f t="shared" si="175"/>
        <v>1</v>
      </c>
      <c r="S238" s="64">
        <f t="shared" si="176"/>
        <v>0</v>
      </c>
      <c r="T238" s="50"/>
      <c r="U238" s="50"/>
      <c r="V238" s="50"/>
      <c r="W238" s="50"/>
      <c r="X238" s="50"/>
      <c r="Y238" s="50"/>
      <c r="Z238" s="50"/>
      <c r="AA238" s="50"/>
      <c r="AB238" s="50"/>
      <c r="AC238" s="50"/>
    </row>
    <row r="239" spans="1:29" s="48" customFormat="1" ht="31.5" customHeight="1" x14ac:dyDescent="0.25">
      <c r="A239" s="51"/>
      <c r="B239" s="83">
        <v>23</v>
      </c>
      <c r="C239" s="134" t="s">
        <v>52</v>
      </c>
      <c r="D239" s="53"/>
      <c r="E239" s="54" t="s">
        <v>15</v>
      </c>
      <c r="F239" s="55">
        <v>2531.5000000000005</v>
      </c>
      <c r="G239" s="98">
        <v>1</v>
      </c>
      <c r="H239" s="99">
        <f t="shared" si="165"/>
        <v>2531.5000000000005</v>
      </c>
      <c r="I239" s="50"/>
      <c r="J239" s="58">
        <f t="shared" si="163"/>
        <v>23</v>
      </c>
      <c r="K239" s="59" t="str">
        <f t="shared" si="164"/>
        <v>Костюм сварщика брезентовый р.56-58/182-188</v>
      </c>
      <c r="L239" s="53"/>
      <c r="M239" s="60"/>
      <c r="N239" s="61"/>
      <c r="O239" s="135" t="str">
        <f t="shared" si="166"/>
        <v>шт</v>
      </c>
      <c r="P239" s="62">
        <f t="shared" si="174"/>
        <v>2531.5000000000005</v>
      </c>
      <c r="Q239" s="55"/>
      <c r="R239" s="63">
        <f t="shared" si="175"/>
        <v>1</v>
      </c>
      <c r="S239" s="64">
        <f t="shared" si="176"/>
        <v>0</v>
      </c>
      <c r="T239" s="50"/>
      <c r="U239" s="50"/>
      <c r="V239" s="50"/>
      <c r="W239" s="50"/>
      <c r="X239" s="50"/>
      <c r="Y239" s="50"/>
      <c r="Z239" s="50"/>
      <c r="AA239" s="50"/>
      <c r="AB239" s="50"/>
      <c r="AC239" s="50"/>
    </row>
    <row r="240" spans="1:29" s="48" customFormat="1" ht="30" customHeight="1" x14ac:dyDescent="0.25">
      <c r="A240" s="51"/>
      <c r="B240" s="83">
        <v>24</v>
      </c>
      <c r="C240" s="53" t="s">
        <v>54</v>
      </c>
      <c r="D240" s="53" t="s">
        <v>92</v>
      </c>
      <c r="E240" s="54" t="s">
        <v>68</v>
      </c>
      <c r="F240" s="55">
        <v>370.75833333333338</v>
      </c>
      <c r="G240" s="98">
        <v>38</v>
      </c>
      <c r="H240" s="99">
        <f t="shared" si="165"/>
        <v>14088.816666666669</v>
      </c>
      <c r="I240" s="50"/>
      <c r="J240" s="58">
        <f t="shared" si="163"/>
        <v>24</v>
      </c>
      <c r="K240" s="59" t="str">
        <f t="shared" si="164"/>
        <v>Краги спилковые</v>
      </c>
      <c r="L240" s="53" t="str">
        <f t="shared" si="173"/>
        <v>Размер 11</v>
      </c>
      <c r="M240" s="60"/>
      <c r="N240" s="61"/>
      <c r="O240" s="135" t="str">
        <f t="shared" si="166"/>
        <v>пар</v>
      </c>
      <c r="P240" s="62">
        <f t="shared" si="174"/>
        <v>370.75833333333338</v>
      </c>
      <c r="Q240" s="55"/>
      <c r="R240" s="63">
        <f t="shared" si="175"/>
        <v>38</v>
      </c>
      <c r="S240" s="64">
        <f t="shared" si="176"/>
        <v>0</v>
      </c>
      <c r="T240" s="50"/>
      <c r="U240" s="50"/>
      <c r="V240" s="50"/>
      <c r="W240" s="50"/>
      <c r="X240" s="50"/>
      <c r="Y240" s="50"/>
      <c r="Z240" s="50"/>
      <c r="AA240" s="50"/>
      <c r="AB240" s="50"/>
      <c r="AC240" s="50"/>
    </row>
    <row r="241" spans="1:29" s="48" customFormat="1" ht="30.75" customHeight="1" x14ac:dyDescent="0.25">
      <c r="A241" s="51"/>
      <c r="B241" s="83">
        <v>25</v>
      </c>
      <c r="C241" s="53" t="s">
        <v>55</v>
      </c>
      <c r="D241" s="53"/>
      <c r="E241" s="54" t="s">
        <v>68</v>
      </c>
      <c r="F241" s="55">
        <v>316.66666666666669</v>
      </c>
      <c r="G241" s="98">
        <v>34</v>
      </c>
      <c r="H241" s="99">
        <f t="shared" si="165"/>
        <v>10766.666666666668</v>
      </c>
      <c r="I241" s="50"/>
      <c r="J241" s="58">
        <f t="shared" si="163"/>
        <v>25</v>
      </c>
      <c r="K241" s="59" t="str">
        <f t="shared" si="164"/>
        <v>Наколенники</v>
      </c>
      <c r="L241" s="53"/>
      <c r="M241" s="60"/>
      <c r="N241" s="61"/>
      <c r="O241" s="135" t="str">
        <f t="shared" si="166"/>
        <v>пар</v>
      </c>
      <c r="P241" s="62">
        <f>F241</f>
        <v>316.66666666666669</v>
      </c>
      <c r="Q241" s="55"/>
      <c r="R241" s="63">
        <f>G241</f>
        <v>34</v>
      </c>
      <c r="S241" s="64">
        <f>Q241*R241</f>
        <v>0</v>
      </c>
      <c r="T241" s="50"/>
      <c r="U241" s="50"/>
      <c r="V241" s="50"/>
      <c r="W241" s="50"/>
      <c r="X241" s="50"/>
      <c r="Y241" s="50"/>
      <c r="Z241" s="50"/>
      <c r="AA241" s="50"/>
      <c r="AB241" s="50"/>
      <c r="AC241" s="50"/>
    </row>
    <row r="242" spans="1:29" s="48" customFormat="1" ht="30.75" customHeight="1" x14ac:dyDescent="0.25">
      <c r="A242" s="51"/>
      <c r="B242" s="83">
        <v>26</v>
      </c>
      <c r="C242" s="53" t="s">
        <v>56</v>
      </c>
      <c r="D242" s="53"/>
      <c r="E242" s="54" t="s">
        <v>68</v>
      </c>
      <c r="F242" s="55">
        <v>505.57500000000005</v>
      </c>
      <c r="G242" s="98">
        <v>27</v>
      </c>
      <c r="H242" s="99">
        <f t="shared" si="165"/>
        <v>13650.525000000001</v>
      </c>
      <c r="I242" s="50"/>
      <c r="J242" s="58">
        <f t="shared" si="163"/>
        <v>26</v>
      </c>
      <c r="K242" s="59" t="str">
        <f t="shared" si="164"/>
        <v>Нарукавники текстовиниловые</v>
      </c>
      <c r="L242" s="53"/>
      <c r="M242" s="60"/>
      <c r="N242" s="61"/>
      <c r="O242" s="135" t="str">
        <f t="shared" si="166"/>
        <v>пар</v>
      </c>
      <c r="P242" s="62">
        <f t="shared" ref="P242:P246" si="177">F242</f>
        <v>505.57500000000005</v>
      </c>
      <c r="Q242" s="55"/>
      <c r="R242" s="63">
        <f t="shared" ref="R242:R246" si="178">G242</f>
        <v>27</v>
      </c>
      <c r="S242" s="64">
        <f t="shared" ref="S242:S246" si="179">Q242*R242</f>
        <v>0</v>
      </c>
      <c r="T242" s="50"/>
      <c r="U242" s="50"/>
      <c r="V242" s="50"/>
      <c r="W242" s="50"/>
      <c r="X242" s="50"/>
      <c r="Y242" s="50"/>
      <c r="Z242" s="50"/>
      <c r="AA242" s="50"/>
      <c r="AB242" s="50"/>
      <c r="AC242" s="50"/>
    </row>
    <row r="243" spans="1:29" s="48" customFormat="1" ht="30.75" customHeight="1" x14ac:dyDescent="0.25">
      <c r="A243" s="51"/>
      <c r="B243" s="83">
        <v>27</v>
      </c>
      <c r="C243" s="53" t="s">
        <v>58</v>
      </c>
      <c r="D243" s="53" t="s">
        <v>91</v>
      </c>
      <c r="E243" s="54" t="s">
        <v>68</v>
      </c>
      <c r="F243" s="55">
        <v>134.81666666666666</v>
      </c>
      <c r="G243" s="98">
        <v>59</v>
      </c>
      <c r="H243" s="99">
        <f t="shared" si="165"/>
        <v>7954.1833333333334</v>
      </c>
      <c r="I243" s="50"/>
      <c r="J243" s="58">
        <f t="shared" si="163"/>
        <v>27</v>
      </c>
      <c r="K243" s="59" t="str">
        <f t="shared" si="164"/>
        <v>Перчатки нейлоновые (полное покрытие нитрилом)</v>
      </c>
      <c r="L243" s="53" t="str">
        <f t="shared" si="173"/>
        <v>Размер 10</v>
      </c>
      <c r="M243" s="60"/>
      <c r="N243" s="61"/>
      <c r="O243" s="135" t="str">
        <f t="shared" si="166"/>
        <v>пар</v>
      </c>
      <c r="P243" s="62">
        <f t="shared" si="177"/>
        <v>134.81666666666666</v>
      </c>
      <c r="Q243" s="55"/>
      <c r="R243" s="63">
        <f t="shared" si="178"/>
        <v>59</v>
      </c>
      <c r="S243" s="64">
        <f t="shared" si="179"/>
        <v>0</v>
      </c>
      <c r="T243" s="50"/>
      <c r="U243" s="50"/>
      <c r="V243" s="50"/>
      <c r="W243" s="50"/>
      <c r="X243" s="50"/>
      <c r="Y243" s="50"/>
      <c r="Z243" s="50"/>
      <c r="AA243" s="50"/>
      <c r="AB243" s="50"/>
      <c r="AC243" s="50"/>
    </row>
    <row r="244" spans="1:29" s="48" customFormat="1" ht="30.75" customHeight="1" x14ac:dyDescent="0.25">
      <c r="A244" s="51"/>
      <c r="B244" s="83">
        <v>28</v>
      </c>
      <c r="C244" s="53" t="s">
        <v>59</v>
      </c>
      <c r="D244" s="53" t="s">
        <v>94</v>
      </c>
      <c r="E244" s="54" t="s">
        <v>68</v>
      </c>
      <c r="F244" s="55">
        <v>112.35</v>
      </c>
      <c r="G244" s="98">
        <v>23</v>
      </c>
      <c r="H244" s="99">
        <f t="shared" si="165"/>
        <v>2584.0499999999997</v>
      </c>
      <c r="I244" s="50"/>
      <c r="J244" s="58">
        <f t="shared" si="163"/>
        <v>28</v>
      </c>
      <c r="K244" s="59" t="str">
        <f t="shared" si="164"/>
        <v>Перчатки нейлоновые (частичное покрытие нитрилом)</v>
      </c>
      <c r="L244" s="53" t="str">
        <f t="shared" si="173"/>
        <v>Размер 8</v>
      </c>
      <c r="M244" s="60"/>
      <c r="N244" s="61"/>
      <c r="O244" s="135" t="str">
        <f t="shared" si="166"/>
        <v>пар</v>
      </c>
      <c r="P244" s="62">
        <f t="shared" si="177"/>
        <v>112.35</v>
      </c>
      <c r="Q244" s="55"/>
      <c r="R244" s="63">
        <f t="shared" si="178"/>
        <v>23</v>
      </c>
      <c r="S244" s="64">
        <f t="shared" si="179"/>
        <v>0</v>
      </c>
      <c r="T244" s="50"/>
      <c r="U244" s="50"/>
      <c r="V244" s="50"/>
      <c r="W244" s="50"/>
      <c r="X244" s="50"/>
      <c r="Y244" s="50"/>
      <c r="Z244" s="50"/>
      <c r="AA244" s="50"/>
      <c r="AB244" s="50"/>
      <c r="AC244" s="50"/>
    </row>
    <row r="245" spans="1:29" s="48" customFormat="1" ht="30.75" customHeight="1" x14ac:dyDescent="0.25">
      <c r="A245" s="51"/>
      <c r="B245" s="83">
        <v>29</v>
      </c>
      <c r="C245" s="53" t="s">
        <v>59</v>
      </c>
      <c r="D245" s="53" t="s">
        <v>93</v>
      </c>
      <c r="E245" s="54" t="s">
        <v>68</v>
      </c>
      <c r="F245" s="55">
        <v>112.35</v>
      </c>
      <c r="G245" s="98">
        <v>36</v>
      </c>
      <c r="H245" s="99">
        <f t="shared" si="165"/>
        <v>4044.6</v>
      </c>
      <c r="I245" s="50"/>
      <c r="J245" s="58">
        <f t="shared" si="163"/>
        <v>29</v>
      </c>
      <c r="K245" s="59" t="str">
        <f t="shared" si="164"/>
        <v>Перчатки нейлоновые (частичное покрытие нитрилом)</v>
      </c>
      <c r="L245" s="53" t="str">
        <f t="shared" si="173"/>
        <v>Размер 9</v>
      </c>
      <c r="M245" s="60"/>
      <c r="N245" s="61"/>
      <c r="O245" s="135" t="str">
        <f t="shared" si="166"/>
        <v>пар</v>
      </c>
      <c r="P245" s="62">
        <f t="shared" si="177"/>
        <v>112.35</v>
      </c>
      <c r="Q245" s="55"/>
      <c r="R245" s="63">
        <f t="shared" si="178"/>
        <v>36</v>
      </c>
      <c r="S245" s="64">
        <f t="shared" si="179"/>
        <v>0</v>
      </c>
      <c r="T245" s="50"/>
      <c r="U245" s="50"/>
      <c r="V245" s="50"/>
      <c r="W245" s="50"/>
      <c r="X245" s="50"/>
      <c r="Y245" s="50"/>
      <c r="Z245" s="50"/>
      <c r="AA245" s="50"/>
      <c r="AB245" s="50"/>
      <c r="AC245" s="50"/>
    </row>
    <row r="246" spans="1:29" s="48" customFormat="1" ht="30.75" customHeight="1" x14ac:dyDescent="0.25">
      <c r="A246" s="51"/>
      <c r="B246" s="83">
        <v>30</v>
      </c>
      <c r="C246" s="53" t="s">
        <v>59</v>
      </c>
      <c r="D246" s="53" t="s">
        <v>91</v>
      </c>
      <c r="E246" s="54" t="s">
        <v>68</v>
      </c>
      <c r="F246" s="55">
        <v>112.35</v>
      </c>
      <c r="G246" s="98">
        <v>67</v>
      </c>
      <c r="H246" s="99">
        <f t="shared" si="165"/>
        <v>7527.45</v>
      </c>
      <c r="I246" s="50"/>
      <c r="J246" s="58">
        <f t="shared" si="163"/>
        <v>30</v>
      </c>
      <c r="K246" s="59" t="str">
        <f t="shared" si="164"/>
        <v>Перчатки нейлоновые (частичное покрытие нитрилом)</v>
      </c>
      <c r="L246" s="53" t="str">
        <f t="shared" si="173"/>
        <v>Размер 10</v>
      </c>
      <c r="M246" s="60"/>
      <c r="N246" s="61"/>
      <c r="O246" s="135" t="str">
        <f t="shared" si="166"/>
        <v>пар</v>
      </c>
      <c r="P246" s="62">
        <f t="shared" si="177"/>
        <v>112.35</v>
      </c>
      <c r="Q246" s="55"/>
      <c r="R246" s="63">
        <f t="shared" si="178"/>
        <v>67</v>
      </c>
      <c r="S246" s="64">
        <f t="shared" si="179"/>
        <v>0</v>
      </c>
      <c r="T246" s="50"/>
      <c r="U246" s="50"/>
      <c r="V246" s="50"/>
      <c r="W246" s="50"/>
      <c r="X246" s="50"/>
      <c r="Y246" s="50"/>
      <c r="Z246" s="50"/>
      <c r="AA246" s="50"/>
      <c r="AB246" s="50"/>
      <c r="AC246" s="50"/>
    </row>
    <row r="247" spans="1:29" s="48" customFormat="1" ht="30.75" customHeight="1" x14ac:dyDescent="0.25">
      <c r="A247" s="51"/>
      <c r="B247" s="83">
        <v>31</v>
      </c>
      <c r="C247" s="53" t="s">
        <v>59</v>
      </c>
      <c r="D247" s="53" t="s">
        <v>92</v>
      </c>
      <c r="E247" s="54" t="s">
        <v>68</v>
      </c>
      <c r="F247" s="106">
        <v>112.35</v>
      </c>
      <c r="G247" s="98">
        <v>12</v>
      </c>
      <c r="H247" s="99">
        <f t="shared" si="165"/>
        <v>1348.1999999999998</v>
      </c>
      <c r="I247" s="50"/>
      <c r="J247" s="58">
        <f t="shared" si="163"/>
        <v>31</v>
      </c>
      <c r="K247" s="59" t="str">
        <f t="shared" si="164"/>
        <v>Перчатки нейлоновые (частичное покрытие нитрилом)</v>
      </c>
      <c r="L247" s="53" t="str">
        <f t="shared" si="173"/>
        <v>Размер 11</v>
      </c>
      <c r="M247" s="60"/>
      <c r="N247" s="61"/>
      <c r="O247" s="135" t="str">
        <f t="shared" si="166"/>
        <v>пар</v>
      </c>
      <c r="P247" s="62">
        <f>F247</f>
        <v>112.35</v>
      </c>
      <c r="Q247" s="55"/>
      <c r="R247" s="63">
        <f>G247</f>
        <v>12</v>
      </c>
      <c r="S247" s="64">
        <f>Q247*R247</f>
        <v>0</v>
      </c>
      <c r="T247" s="50"/>
      <c r="U247" s="50"/>
      <c r="V247" s="50"/>
      <c r="W247" s="50"/>
      <c r="X247" s="50"/>
      <c r="Y247" s="50"/>
      <c r="Z247" s="50"/>
      <c r="AA247" s="50"/>
      <c r="AB247" s="50"/>
      <c r="AC247" s="50"/>
    </row>
    <row r="248" spans="1:29" s="48" customFormat="1" ht="30.75" customHeight="1" x14ac:dyDescent="0.25">
      <c r="A248" s="51"/>
      <c r="B248" s="83">
        <v>32</v>
      </c>
      <c r="C248" s="53" t="s">
        <v>60</v>
      </c>
      <c r="D248" s="53" t="s">
        <v>93</v>
      </c>
      <c r="E248" s="54" t="s">
        <v>68</v>
      </c>
      <c r="F248" s="55">
        <v>483.10833333333335</v>
      </c>
      <c r="G248" s="98">
        <v>46</v>
      </c>
      <c r="H248" s="99">
        <f t="shared" si="165"/>
        <v>22222.983333333334</v>
      </c>
      <c r="I248" s="50"/>
      <c r="J248" s="58">
        <f t="shared" si="163"/>
        <v>32</v>
      </c>
      <c r="K248" s="59" t="str">
        <f t="shared" si="164"/>
        <v>Перчатки порезостойкие (спец. волокно, полиуретан)</v>
      </c>
      <c r="L248" s="53" t="str">
        <f t="shared" si="173"/>
        <v>Размер 9</v>
      </c>
      <c r="M248" s="60"/>
      <c r="N248" s="61"/>
      <c r="O248" s="135" t="str">
        <f t="shared" si="166"/>
        <v>пар</v>
      </c>
      <c r="P248" s="62">
        <f t="shared" ref="P248:P254" si="180">F248</f>
        <v>483.10833333333335</v>
      </c>
      <c r="Q248" s="55"/>
      <c r="R248" s="63">
        <f t="shared" ref="R248:R254" si="181">G248</f>
        <v>46</v>
      </c>
      <c r="S248" s="64">
        <f t="shared" ref="S248:S254" si="182">Q248*R248</f>
        <v>0</v>
      </c>
      <c r="T248" s="50"/>
      <c r="U248" s="50"/>
      <c r="V248" s="50"/>
      <c r="W248" s="50"/>
      <c r="X248" s="50"/>
      <c r="Y248" s="50"/>
      <c r="Z248" s="50"/>
      <c r="AA248" s="50"/>
      <c r="AB248" s="50"/>
      <c r="AC248" s="50"/>
    </row>
    <row r="249" spans="1:29" s="48" customFormat="1" ht="30.75" customHeight="1" x14ac:dyDescent="0.25">
      <c r="A249" s="51"/>
      <c r="B249" s="83">
        <v>33</v>
      </c>
      <c r="C249" s="53" t="s">
        <v>60</v>
      </c>
      <c r="D249" s="53" t="s">
        <v>91</v>
      </c>
      <c r="E249" s="54" t="s">
        <v>68</v>
      </c>
      <c r="F249" s="55">
        <v>483.10833333333335</v>
      </c>
      <c r="G249" s="98">
        <v>74</v>
      </c>
      <c r="H249" s="99">
        <f t="shared" si="165"/>
        <v>35750.01666666667</v>
      </c>
      <c r="I249" s="50"/>
      <c r="J249" s="58">
        <f t="shared" si="163"/>
        <v>33</v>
      </c>
      <c r="K249" s="59" t="str">
        <f t="shared" si="164"/>
        <v>Перчатки порезостойкие (спец. волокно, полиуретан)</v>
      </c>
      <c r="L249" s="53" t="str">
        <f t="shared" si="173"/>
        <v>Размер 10</v>
      </c>
      <c r="M249" s="60"/>
      <c r="N249" s="61"/>
      <c r="O249" s="135" t="str">
        <f t="shared" si="166"/>
        <v>пар</v>
      </c>
      <c r="P249" s="62">
        <f t="shared" si="180"/>
        <v>483.10833333333335</v>
      </c>
      <c r="Q249" s="55"/>
      <c r="R249" s="63">
        <f t="shared" si="181"/>
        <v>74</v>
      </c>
      <c r="S249" s="64">
        <f t="shared" si="182"/>
        <v>0</v>
      </c>
      <c r="T249" s="50"/>
      <c r="U249" s="50"/>
      <c r="V249" s="50"/>
      <c r="W249" s="50"/>
      <c r="X249" s="50"/>
      <c r="Y249" s="50"/>
      <c r="Z249" s="50"/>
      <c r="AA249" s="50"/>
      <c r="AB249" s="50"/>
      <c r="AC249" s="50"/>
    </row>
    <row r="250" spans="1:29" s="48" customFormat="1" ht="30.75" customHeight="1" x14ac:dyDescent="0.25">
      <c r="A250" s="51"/>
      <c r="B250" s="83">
        <v>34</v>
      </c>
      <c r="C250" s="53" t="s">
        <v>60</v>
      </c>
      <c r="D250" s="53" t="s">
        <v>92</v>
      </c>
      <c r="E250" s="54" t="s">
        <v>68</v>
      </c>
      <c r="F250" s="55">
        <v>483.10833333333335</v>
      </c>
      <c r="G250" s="98">
        <v>24</v>
      </c>
      <c r="H250" s="99">
        <f t="shared" si="165"/>
        <v>11594.6</v>
      </c>
      <c r="I250" s="50"/>
      <c r="J250" s="58">
        <f t="shared" si="163"/>
        <v>34</v>
      </c>
      <c r="K250" s="59" t="str">
        <f t="shared" si="164"/>
        <v>Перчатки порезостойкие (спец. волокно, полиуретан)</v>
      </c>
      <c r="L250" s="53" t="str">
        <f t="shared" si="173"/>
        <v>Размер 11</v>
      </c>
      <c r="M250" s="60"/>
      <c r="N250" s="61"/>
      <c r="O250" s="135" t="str">
        <f t="shared" si="166"/>
        <v>пар</v>
      </c>
      <c r="P250" s="62">
        <f t="shared" si="180"/>
        <v>483.10833333333335</v>
      </c>
      <c r="Q250" s="55"/>
      <c r="R250" s="63">
        <f t="shared" si="181"/>
        <v>24</v>
      </c>
      <c r="S250" s="64">
        <f t="shared" si="182"/>
        <v>0</v>
      </c>
      <c r="T250" s="50"/>
      <c r="U250" s="50"/>
      <c r="V250" s="50"/>
      <c r="W250" s="50"/>
      <c r="X250" s="50"/>
      <c r="Y250" s="50"/>
      <c r="Z250" s="50"/>
      <c r="AA250" s="50"/>
      <c r="AB250" s="50"/>
      <c r="AC250" s="50"/>
    </row>
    <row r="251" spans="1:29" s="48" customFormat="1" ht="30.75" customHeight="1" x14ac:dyDescent="0.25">
      <c r="A251" s="51"/>
      <c r="B251" s="83">
        <v>35</v>
      </c>
      <c r="C251" s="53" t="s">
        <v>61</v>
      </c>
      <c r="D251" s="53" t="s">
        <v>94</v>
      </c>
      <c r="E251" s="54" t="s">
        <v>68</v>
      </c>
      <c r="F251" s="55">
        <v>112.35</v>
      </c>
      <c r="G251" s="98">
        <v>124</v>
      </c>
      <c r="H251" s="99">
        <f t="shared" si="165"/>
        <v>13931.4</v>
      </c>
      <c r="I251" s="50"/>
      <c r="J251" s="58">
        <f t="shared" si="163"/>
        <v>35</v>
      </c>
      <c r="K251" s="59" t="str">
        <f t="shared" si="164"/>
        <v>Перчатки резиновые бытовые (латекс)</v>
      </c>
      <c r="L251" s="53" t="str">
        <f t="shared" si="173"/>
        <v>Размер 8</v>
      </c>
      <c r="M251" s="60"/>
      <c r="N251" s="61"/>
      <c r="O251" s="135" t="str">
        <f t="shared" si="166"/>
        <v>пар</v>
      </c>
      <c r="P251" s="62">
        <f t="shared" si="180"/>
        <v>112.35</v>
      </c>
      <c r="Q251" s="55"/>
      <c r="R251" s="63">
        <f t="shared" si="181"/>
        <v>124</v>
      </c>
      <c r="S251" s="64">
        <f t="shared" si="182"/>
        <v>0</v>
      </c>
      <c r="T251" s="50"/>
      <c r="U251" s="50"/>
      <c r="V251" s="50"/>
      <c r="W251" s="50"/>
      <c r="X251" s="50"/>
      <c r="Y251" s="50"/>
      <c r="Z251" s="50"/>
      <c r="AA251" s="50"/>
      <c r="AB251" s="50"/>
      <c r="AC251" s="50"/>
    </row>
    <row r="252" spans="1:29" s="48" customFormat="1" ht="30.75" customHeight="1" x14ac:dyDescent="0.25">
      <c r="A252" s="51"/>
      <c r="B252" s="83">
        <v>36</v>
      </c>
      <c r="C252" s="53" t="s">
        <v>61</v>
      </c>
      <c r="D252" s="53" t="s">
        <v>93</v>
      </c>
      <c r="E252" s="54" t="s">
        <v>68</v>
      </c>
      <c r="F252" s="55">
        <v>112.35</v>
      </c>
      <c r="G252" s="98">
        <v>16</v>
      </c>
      <c r="H252" s="99">
        <f t="shared" si="165"/>
        <v>1797.6</v>
      </c>
      <c r="I252" s="50"/>
      <c r="J252" s="58">
        <f t="shared" si="163"/>
        <v>36</v>
      </c>
      <c r="K252" s="59" t="str">
        <f t="shared" si="164"/>
        <v>Перчатки резиновые бытовые (латекс)</v>
      </c>
      <c r="L252" s="53" t="str">
        <f t="shared" si="173"/>
        <v>Размер 9</v>
      </c>
      <c r="M252" s="60"/>
      <c r="N252" s="61"/>
      <c r="O252" s="135" t="str">
        <f t="shared" si="166"/>
        <v>пар</v>
      </c>
      <c r="P252" s="62">
        <f t="shared" si="180"/>
        <v>112.35</v>
      </c>
      <c r="Q252" s="55"/>
      <c r="R252" s="63">
        <f t="shared" si="181"/>
        <v>16</v>
      </c>
      <c r="S252" s="64">
        <f t="shared" si="182"/>
        <v>0</v>
      </c>
      <c r="T252" s="50"/>
      <c r="U252" s="50"/>
      <c r="V252" s="50"/>
      <c r="W252" s="50"/>
      <c r="X252" s="50"/>
      <c r="Y252" s="50"/>
      <c r="Z252" s="50"/>
      <c r="AA252" s="50"/>
      <c r="AB252" s="50"/>
      <c r="AC252" s="50"/>
    </row>
    <row r="253" spans="1:29" s="48" customFormat="1" ht="30.75" customHeight="1" x14ac:dyDescent="0.25">
      <c r="A253" s="51"/>
      <c r="B253" s="83">
        <v>37</v>
      </c>
      <c r="C253" s="53" t="s">
        <v>61</v>
      </c>
      <c r="D253" s="53" t="s">
        <v>92</v>
      </c>
      <c r="E253" s="54" t="s">
        <v>68</v>
      </c>
      <c r="F253" s="55">
        <v>112.35</v>
      </c>
      <c r="G253" s="98">
        <v>12</v>
      </c>
      <c r="H253" s="99">
        <f t="shared" si="165"/>
        <v>1348.1999999999998</v>
      </c>
      <c r="I253" s="50"/>
      <c r="J253" s="58">
        <f t="shared" si="163"/>
        <v>37</v>
      </c>
      <c r="K253" s="59" t="str">
        <f t="shared" si="164"/>
        <v>Перчатки резиновые бытовые (латекс)</v>
      </c>
      <c r="L253" s="53" t="str">
        <f t="shared" si="173"/>
        <v>Размер 11</v>
      </c>
      <c r="M253" s="60"/>
      <c r="N253" s="61"/>
      <c r="O253" s="135" t="str">
        <f t="shared" si="166"/>
        <v>пар</v>
      </c>
      <c r="P253" s="62">
        <f t="shared" si="180"/>
        <v>112.35</v>
      </c>
      <c r="Q253" s="55"/>
      <c r="R253" s="63">
        <f t="shared" si="181"/>
        <v>12</v>
      </c>
      <c r="S253" s="64">
        <f t="shared" si="182"/>
        <v>0</v>
      </c>
      <c r="T253" s="50"/>
      <c r="U253" s="50"/>
      <c r="V253" s="50"/>
      <c r="W253" s="50"/>
      <c r="X253" s="50"/>
      <c r="Y253" s="50"/>
      <c r="Z253" s="50"/>
      <c r="AA253" s="50"/>
      <c r="AB253" s="50"/>
      <c r="AC253" s="50"/>
    </row>
    <row r="254" spans="1:29" s="48" customFormat="1" ht="30.75" customHeight="1" x14ac:dyDescent="0.25">
      <c r="A254" s="51"/>
      <c r="B254" s="83">
        <v>38</v>
      </c>
      <c r="C254" s="53" t="s">
        <v>74</v>
      </c>
      <c r="D254" s="53" t="s">
        <v>91</v>
      </c>
      <c r="E254" s="54" t="s">
        <v>68</v>
      </c>
      <c r="F254" s="55">
        <v>50.558333333333337</v>
      </c>
      <c r="G254" s="98">
        <v>450</v>
      </c>
      <c r="H254" s="99">
        <f t="shared" si="165"/>
        <v>22751.25</v>
      </c>
      <c r="I254" s="50"/>
      <c r="J254" s="58">
        <f t="shared" si="163"/>
        <v>38</v>
      </c>
      <c r="K254" s="59" t="str">
        <f t="shared" si="164"/>
        <v>Перчатки трикотажные с ПВХ покрытием (полное)</v>
      </c>
      <c r="L254" s="53" t="str">
        <f t="shared" si="173"/>
        <v>Размер 10</v>
      </c>
      <c r="M254" s="60"/>
      <c r="N254" s="61"/>
      <c r="O254" s="135" t="str">
        <f t="shared" si="166"/>
        <v>пар</v>
      </c>
      <c r="P254" s="62">
        <f t="shared" si="180"/>
        <v>50.558333333333337</v>
      </c>
      <c r="Q254" s="55"/>
      <c r="R254" s="63">
        <f t="shared" si="181"/>
        <v>450</v>
      </c>
      <c r="S254" s="64">
        <f t="shared" si="182"/>
        <v>0</v>
      </c>
      <c r="T254" s="50"/>
      <c r="U254" s="50"/>
      <c r="V254" s="50"/>
      <c r="W254" s="50"/>
      <c r="X254" s="50"/>
      <c r="Y254" s="50"/>
      <c r="Z254" s="50"/>
      <c r="AA254" s="50"/>
      <c r="AB254" s="50"/>
      <c r="AC254" s="50"/>
    </row>
    <row r="255" spans="1:29" s="48" customFormat="1" ht="30.75" customHeight="1" x14ac:dyDescent="0.25">
      <c r="A255" s="51"/>
      <c r="B255" s="83">
        <v>39</v>
      </c>
      <c r="C255" s="53" t="s">
        <v>65</v>
      </c>
      <c r="D255" s="53" t="s">
        <v>94</v>
      </c>
      <c r="E255" s="54" t="s">
        <v>68</v>
      </c>
      <c r="F255" s="55">
        <v>17.975000000000001</v>
      </c>
      <c r="G255" s="98">
        <v>488</v>
      </c>
      <c r="H255" s="99">
        <f t="shared" si="165"/>
        <v>8771.8000000000011</v>
      </c>
      <c r="I255" s="50"/>
      <c r="J255" s="58">
        <f t="shared" si="163"/>
        <v>39</v>
      </c>
      <c r="K255" s="59" t="str">
        <f t="shared" si="164"/>
        <v>Перчатки трикотажные с ПВХ покрытием (точечное)</v>
      </c>
      <c r="L255" s="53" t="str">
        <f t="shared" si="173"/>
        <v>Размер 8</v>
      </c>
      <c r="M255" s="60"/>
      <c r="N255" s="61"/>
      <c r="O255" s="135" t="str">
        <f t="shared" si="166"/>
        <v>пар</v>
      </c>
      <c r="P255" s="62">
        <f>F255</f>
        <v>17.975000000000001</v>
      </c>
      <c r="Q255" s="55"/>
      <c r="R255" s="63">
        <f>G255</f>
        <v>488</v>
      </c>
      <c r="S255" s="64">
        <f>Q255*R255</f>
        <v>0</v>
      </c>
      <c r="T255" s="50"/>
      <c r="U255" s="50"/>
      <c r="V255" s="50"/>
      <c r="W255" s="50"/>
      <c r="X255" s="50"/>
      <c r="Y255" s="50"/>
      <c r="Z255" s="50"/>
      <c r="AA255" s="50"/>
      <c r="AB255" s="50"/>
      <c r="AC255" s="50"/>
    </row>
    <row r="256" spans="1:29" s="48" customFormat="1" ht="30.75" customHeight="1" x14ac:dyDescent="0.25">
      <c r="A256" s="51"/>
      <c r="B256" s="83">
        <v>40</v>
      </c>
      <c r="C256" s="53" t="s">
        <v>65</v>
      </c>
      <c r="D256" s="53" t="s">
        <v>93</v>
      </c>
      <c r="E256" s="54" t="s">
        <v>68</v>
      </c>
      <c r="F256" s="55">
        <v>17.975000000000001</v>
      </c>
      <c r="G256" s="98">
        <v>480</v>
      </c>
      <c r="H256" s="99">
        <f t="shared" si="165"/>
        <v>8628</v>
      </c>
      <c r="I256" s="50"/>
      <c r="J256" s="58">
        <f t="shared" si="163"/>
        <v>40</v>
      </c>
      <c r="K256" s="59" t="str">
        <f t="shared" si="164"/>
        <v>Перчатки трикотажные с ПВХ покрытием (точечное)</v>
      </c>
      <c r="L256" s="53" t="str">
        <f t="shared" si="173"/>
        <v>Размер 9</v>
      </c>
      <c r="M256" s="60"/>
      <c r="N256" s="61"/>
      <c r="O256" s="135" t="str">
        <f t="shared" si="166"/>
        <v>пар</v>
      </c>
      <c r="P256" s="62">
        <f t="shared" ref="P256:P258" si="183">F256</f>
        <v>17.975000000000001</v>
      </c>
      <c r="Q256" s="55"/>
      <c r="R256" s="63">
        <f t="shared" ref="R256:R258" si="184">G256</f>
        <v>480</v>
      </c>
      <c r="S256" s="64">
        <f t="shared" ref="S256:S258" si="185">Q256*R256</f>
        <v>0</v>
      </c>
      <c r="T256" s="50"/>
      <c r="U256" s="50"/>
      <c r="V256" s="50"/>
      <c r="W256" s="50"/>
      <c r="X256" s="50"/>
      <c r="Y256" s="50"/>
      <c r="Z256" s="50"/>
      <c r="AA256" s="50"/>
      <c r="AB256" s="50"/>
      <c r="AC256" s="50"/>
    </row>
    <row r="257" spans="1:29" s="48" customFormat="1" ht="30.75" customHeight="1" x14ac:dyDescent="0.25">
      <c r="A257" s="51"/>
      <c r="B257" s="83">
        <v>41</v>
      </c>
      <c r="C257" s="53" t="s">
        <v>65</v>
      </c>
      <c r="D257" s="53" t="s">
        <v>91</v>
      </c>
      <c r="E257" s="54" t="s">
        <v>68</v>
      </c>
      <c r="F257" s="55">
        <v>17.975000000000001</v>
      </c>
      <c r="G257" s="103">
        <v>1356</v>
      </c>
      <c r="H257" s="99">
        <f t="shared" si="165"/>
        <v>24374.100000000002</v>
      </c>
      <c r="I257" s="50"/>
      <c r="J257" s="58">
        <f t="shared" si="163"/>
        <v>41</v>
      </c>
      <c r="K257" s="59" t="str">
        <f t="shared" si="164"/>
        <v>Перчатки трикотажные с ПВХ покрытием (точечное)</v>
      </c>
      <c r="L257" s="53" t="str">
        <f t="shared" si="173"/>
        <v>Размер 10</v>
      </c>
      <c r="M257" s="60"/>
      <c r="N257" s="61"/>
      <c r="O257" s="135" t="str">
        <f t="shared" si="166"/>
        <v>пар</v>
      </c>
      <c r="P257" s="62">
        <f t="shared" si="183"/>
        <v>17.975000000000001</v>
      </c>
      <c r="Q257" s="55"/>
      <c r="R257" s="63">
        <f t="shared" si="184"/>
        <v>1356</v>
      </c>
      <c r="S257" s="64">
        <f t="shared" si="185"/>
        <v>0</v>
      </c>
      <c r="T257" s="50"/>
      <c r="U257" s="50"/>
      <c r="V257" s="50"/>
      <c r="W257" s="50"/>
      <c r="X257" s="50"/>
      <c r="Y257" s="50"/>
      <c r="Z257" s="50"/>
      <c r="AA257" s="50"/>
      <c r="AB257" s="50"/>
      <c r="AC257" s="50"/>
    </row>
    <row r="258" spans="1:29" s="48" customFormat="1" ht="30.75" customHeight="1" x14ac:dyDescent="0.25">
      <c r="A258" s="51"/>
      <c r="B258" s="83">
        <v>42</v>
      </c>
      <c r="C258" s="53" t="s">
        <v>65</v>
      </c>
      <c r="D258" s="53" t="s">
        <v>92</v>
      </c>
      <c r="E258" s="54" t="s">
        <v>68</v>
      </c>
      <c r="F258" s="55">
        <v>17.975000000000001</v>
      </c>
      <c r="G258" s="103">
        <v>1186</v>
      </c>
      <c r="H258" s="99">
        <f t="shared" si="165"/>
        <v>21318.350000000002</v>
      </c>
      <c r="I258" s="50"/>
      <c r="J258" s="58">
        <f t="shared" ref="J258" si="186">B258</f>
        <v>42</v>
      </c>
      <c r="K258" s="59" t="str">
        <f t="shared" ref="K258" si="187">C258</f>
        <v>Перчатки трикотажные с ПВХ покрытием (точечное)</v>
      </c>
      <c r="L258" s="53" t="str">
        <f t="shared" si="173"/>
        <v>Размер 11</v>
      </c>
      <c r="M258" s="60"/>
      <c r="N258" s="61"/>
      <c r="O258" s="135" t="str">
        <f t="shared" si="166"/>
        <v>пар</v>
      </c>
      <c r="P258" s="62">
        <f t="shared" si="183"/>
        <v>17.975000000000001</v>
      </c>
      <c r="Q258" s="55"/>
      <c r="R258" s="63">
        <f t="shared" si="184"/>
        <v>1186</v>
      </c>
      <c r="S258" s="64">
        <f t="shared" si="185"/>
        <v>0</v>
      </c>
      <c r="T258" s="50"/>
      <c r="U258" s="50"/>
      <c r="V258" s="50"/>
      <c r="W258" s="50"/>
      <c r="X258" s="50"/>
      <c r="Y258" s="50"/>
      <c r="Z258" s="50"/>
      <c r="AA258" s="50"/>
      <c r="AB258" s="50"/>
      <c r="AC258" s="50"/>
    </row>
    <row r="259" spans="1:29" s="82" customFormat="1" ht="15.75" x14ac:dyDescent="0.25">
      <c r="A259" s="65"/>
      <c r="B259" s="66"/>
      <c r="C259" s="67" t="s">
        <v>16</v>
      </c>
      <c r="D259" s="68"/>
      <c r="E259" s="69"/>
      <c r="F259" s="137"/>
      <c r="G259" s="107"/>
      <c r="H259" s="108">
        <f>SUM(H217:H258)</f>
        <v>560527.95833333337</v>
      </c>
      <c r="I259" s="73"/>
      <c r="J259" s="74"/>
      <c r="K259" s="75" t="str">
        <f>C259</f>
        <v>ИТОГО:</v>
      </c>
      <c r="L259" s="68"/>
      <c r="M259" s="95"/>
      <c r="N259" s="136"/>
      <c r="O259" s="96"/>
      <c r="P259" s="78"/>
      <c r="Q259" s="79"/>
      <c r="R259" s="80"/>
      <c r="S259" s="81"/>
      <c r="T259" s="73"/>
      <c r="U259" s="73"/>
      <c r="V259" s="73"/>
      <c r="W259" s="73"/>
      <c r="X259" s="73"/>
      <c r="Y259" s="73"/>
      <c r="Z259" s="73"/>
      <c r="AA259" s="73"/>
      <c r="AB259" s="73"/>
      <c r="AC259" s="73"/>
    </row>
    <row r="260" spans="1:29" s="82" customFormat="1" ht="49.5" customHeight="1" x14ac:dyDescent="0.25">
      <c r="A260" s="65"/>
      <c r="B260" s="157" t="s">
        <v>112</v>
      </c>
      <c r="C260" s="158"/>
      <c r="D260" s="158"/>
      <c r="E260" s="158"/>
      <c r="F260" s="158"/>
      <c r="G260" s="158"/>
      <c r="H260" s="159"/>
      <c r="I260" s="73"/>
      <c r="J260" s="160" t="s">
        <v>102</v>
      </c>
      <c r="K260" s="161"/>
      <c r="L260" s="161"/>
      <c r="M260" s="161"/>
      <c r="N260" s="162"/>
      <c r="O260" s="161"/>
      <c r="P260" s="161"/>
      <c r="Q260" s="161"/>
      <c r="R260" s="161"/>
      <c r="S260" s="163"/>
      <c r="T260" s="73"/>
      <c r="U260" s="73"/>
      <c r="V260" s="73"/>
      <c r="W260" s="73"/>
      <c r="X260" s="73"/>
      <c r="Y260" s="73"/>
      <c r="Z260" s="73"/>
      <c r="AA260" s="73"/>
      <c r="AB260" s="73"/>
      <c r="AC260" s="73"/>
    </row>
    <row r="261" spans="1:29" s="48" customFormat="1" ht="49.5" customHeight="1" x14ac:dyDescent="0.25">
      <c r="A261" s="51"/>
      <c r="B261" s="83">
        <v>1</v>
      </c>
      <c r="C261" s="53" t="s">
        <v>20</v>
      </c>
      <c r="D261" s="53"/>
      <c r="E261" s="54" t="s">
        <v>15</v>
      </c>
      <c r="F261" s="55">
        <v>3483.3333333333335</v>
      </c>
      <c r="G261" s="98">
        <v>7</v>
      </c>
      <c r="H261" s="99">
        <f>F261*G261</f>
        <v>24383.333333333336</v>
      </c>
      <c r="I261" s="50"/>
      <c r="J261" s="58">
        <f>B261</f>
        <v>1</v>
      </c>
      <c r="K261" s="59" t="str">
        <f>C261</f>
        <v>Костюм для защиты от вредных и опасных биологических факторов (клещей и кровососущих насекомых) р. 48-50/170-176</v>
      </c>
      <c r="L261" s="53"/>
      <c r="M261" s="60"/>
      <c r="N261" s="61"/>
      <c r="O261" s="135" t="s">
        <v>15</v>
      </c>
      <c r="P261" s="62">
        <f>F261</f>
        <v>3483.3333333333335</v>
      </c>
      <c r="Q261" s="55"/>
      <c r="R261" s="63">
        <f>G261</f>
        <v>7</v>
      </c>
      <c r="S261" s="64">
        <f>Q261*R261</f>
        <v>0</v>
      </c>
      <c r="T261" s="50"/>
      <c r="U261" s="50"/>
      <c r="V261" s="50"/>
      <c r="W261" s="50"/>
      <c r="X261" s="50"/>
      <c r="Y261" s="50"/>
      <c r="Z261" s="50"/>
      <c r="AA261" s="50"/>
      <c r="AB261" s="50"/>
      <c r="AC261" s="50"/>
    </row>
    <row r="262" spans="1:29" s="48" customFormat="1" ht="48.75" customHeight="1" x14ac:dyDescent="0.25">
      <c r="A262" s="51"/>
      <c r="B262" s="83">
        <v>2</v>
      </c>
      <c r="C262" s="53" t="s">
        <v>28</v>
      </c>
      <c r="D262" s="53"/>
      <c r="E262" s="54" t="s">
        <v>15</v>
      </c>
      <c r="F262" s="106">
        <v>3483.3333333333335</v>
      </c>
      <c r="G262" s="98">
        <v>4</v>
      </c>
      <c r="H262" s="99">
        <f t="shared" ref="H262:H271" si="188">F262*G262</f>
        <v>13933.333333333334</v>
      </c>
      <c r="I262" s="50"/>
      <c r="J262" s="58">
        <f t="shared" ref="J262" si="189">B262</f>
        <v>2</v>
      </c>
      <c r="K262" s="59" t="str">
        <f t="shared" ref="K262:L271" si="190">C262</f>
        <v>Костюм для защиты от вредных и опасных биологических факторов (клещей и кровососущих насекомых) р.52-54/170-176</v>
      </c>
      <c r="L262" s="53"/>
      <c r="M262" s="60"/>
      <c r="N262" s="61"/>
      <c r="O262" s="135" t="s">
        <v>15</v>
      </c>
      <c r="P262" s="62">
        <f>F262</f>
        <v>3483.3333333333335</v>
      </c>
      <c r="Q262" s="55"/>
      <c r="R262" s="63">
        <f>G262</f>
        <v>4</v>
      </c>
      <c r="S262" s="64">
        <f>Q262*R262</f>
        <v>0</v>
      </c>
      <c r="T262" s="50"/>
      <c r="U262" s="50"/>
      <c r="V262" s="50"/>
      <c r="W262" s="50"/>
      <c r="X262" s="50"/>
      <c r="Y262" s="50"/>
      <c r="Z262" s="50"/>
      <c r="AA262" s="50"/>
      <c r="AB262" s="50"/>
      <c r="AC262" s="50"/>
    </row>
    <row r="263" spans="1:29" s="48" customFormat="1" ht="50.25" customHeight="1" x14ac:dyDescent="0.25">
      <c r="A263" s="51"/>
      <c r="B263" s="83">
        <v>3</v>
      </c>
      <c r="C263" s="53" t="s">
        <v>29</v>
      </c>
      <c r="D263" s="53"/>
      <c r="E263" s="54" t="s">
        <v>15</v>
      </c>
      <c r="F263" s="55">
        <v>3483.3333333333335</v>
      </c>
      <c r="G263" s="98">
        <v>1</v>
      </c>
      <c r="H263" s="99">
        <f t="shared" si="188"/>
        <v>3483.3333333333335</v>
      </c>
      <c r="I263" s="50"/>
      <c r="J263" s="58">
        <f>B263</f>
        <v>3</v>
      </c>
      <c r="K263" s="59" t="str">
        <f>C263</f>
        <v>Костюм для защиты от вредных и опасных биологических факторов (клещей и кровососущих насекомых) р.52-54/182-188</v>
      </c>
      <c r="L263" s="53"/>
      <c r="M263" s="60"/>
      <c r="N263" s="61"/>
      <c r="O263" s="135" t="s">
        <v>15</v>
      </c>
      <c r="P263" s="62">
        <f>F263</f>
        <v>3483.3333333333335</v>
      </c>
      <c r="Q263" s="55"/>
      <c r="R263" s="63">
        <f>G263</f>
        <v>1</v>
      </c>
      <c r="S263" s="64">
        <f>Q263*R263</f>
        <v>0</v>
      </c>
      <c r="T263" s="50"/>
      <c r="U263" s="50"/>
      <c r="V263" s="50"/>
      <c r="W263" s="50"/>
      <c r="X263" s="50"/>
      <c r="Y263" s="50"/>
      <c r="Z263" s="50"/>
      <c r="AA263" s="50"/>
      <c r="AB263" s="50"/>
      <c r="AC263" s="50"/>
    </row>
    <row r="264" spans="1:29" s="48" customFormat="1" ht="48.75" customHeight="1" x14ac:dyDescent="0.25">
      <c r="A264" s="51"/>
      <c r="B264" s="83">
        <v>4</v>
      </c>
      <c r="C264" s="53" t="s">
        <v>22</v>
      </c>
      <c r="D264" s="53"/>
      <c r="E264" s="54" t="s">
        <v>15</v>
      </c>
      <c r="F264" s="55">
        <v>3483.3333333333335</v>
      </c>
      <c r="G264" s="98">
        <v>1</v>
      </c>
      <c r="H264" s="99">
        <f t="shared" si="188"/>
        <v>3483.3333333333335</v>
      </c>
      <c r="I264" s="50"/>
      <c r="J264" s="58">
        <f t="shared" ref="J264" si="191">B264</f>
        <v>4</v>
      </c>
      <c r="K264" s="59" t="str">
        <f t="shared" ref="K264" si="192">C264</f>
        <v>Костюм для защиты от вредных и опасных биологических факторов (клещей и кровососущих насекомых) р. 52-54/194-200</v>
      </c>
      <c r="L264" s="53"/>
      <c r="M264" s="60"/>
      <c r="N264" s="61"/>
      <c r="O264" s="135" t="s">
        <v>15</v>
      </c>
      <c r="P264" s="62">
        <f t="shared" ref="P264" si="193">F264</f>
        <v>3483.3333333333335</v>
      </c>
      <c r="Q264" s="55"/>
      <c r="R264" s="63">
        <f t="shared" ref="R264" si="194">G264</f>
        <v>1</v>
      </c>
      <c r="S264" s="64">
        <f t="shared" ref="S264" si="195">Q264*R264</f>
        <v>0</v>
      </c>
      <c r="T264" s="50"/>
      <c r="U264" s="50"/>
      <c r="V264" s="50"/>
      <c r="W264" s="50"/>
      <c r="X264" s="50"/>
      <c r="Y264" s="50"/>
      <c r="Z264" s="50"/>
      <c r="AA264" s="50"/>
      <c r="AB264" s="50"/>
      <c r="AC264" s="50"/>
    </row>
    <row r="265" spans="1:29" s="48" customFormat="1" ht="33.75" customHeight="1" x14ac:dyDescent="0.25">
      <c r="A265" s="51"/>
      <c r="B265" s="83">
        <v>5</v>
      </c>
      <c r="C265" s="134" t="s">
        <v>45</v>
      </c>
      <c r="D265" s="53"/>
      <c r="E265" s="54" t="s">
        <v>15</v>
      </c>
      <c r="F265" s="55">
        <v>2333</v>
      </c>
      <c r="G265" s="98">
        <v>1</v>
      </c>
      <c r="H265" s="99">
        <f t="shared" si="188"/>
        <v>2333</v>
      </c>
      <c r="I265" s="50"/>
      <c r="J265" s="58">
        <f>B265</f>
        <v>5</v>
      </c>
      <c r="K265" s="59" t="str">
        <f>C265</f>
        <v>Костюм женский для защиты от ОПЗ (для контролеров) р. 96-100/170-176</v>
      </c>
      <c r="L265" s="53"/>
      <c r="M265" s="60"/>
      <c r="N265" s="61"/>
      <c r="O265" s="135" t="s">
        <v>15</v>
      </c>
      <c r="P265" s="62">
        <f>F265</f>
        <v>2333</v>
      </c>
      <c r="Q265" s="55"/>
      <c r="R265" s="63">
        <f>G265</f>
        <v>1</v>
      </c>
      <c r="S265" s="64">
        <f>Q265*R265</f>
        <v>0</v>
      </c>
      <c r="T265" s="50"/>
      <c r="U265" s="50"/>
      <c r="V265" s="50"/>
      <c r="W265" s="50"/>
      <c r="X265" s="50"/>
      <c r="Y265" s="50"/>
      <c r="Z265" s="50"/>
      <c r="AA265" s="50"/>
      <c r="AB265" s="50"/>
      <c r="AC265" s="50"/>
    </row>
    <row r="266" spans="1:29" s="48" customFormat="1" ht="27" customHeight="1" x14ac:dyDescent="0.25">
      <c r="A266" s="51"/>
      <c r="B266" s="83">
        <v>6</v>
      </c>
      <c r="C266" s="53" t="s">
        <v>53</v>
      </c>
      <c r="D266" s="53" t="s">
        <v>92</v>
      </c>
      <c r="E266" s="54" t="s">
        <v>68</v>
      </c>
      <c r="F266" s="55">
        <v>101.11666666666667</v>
      </c>
      <c r="G266" s="98">
        <v>8</v>
      </c>
      <c r="H266" s="99">
        <f t="shared" si="188"/>
        <v>808.93333333333339</v>
      </c>
      <c r="I266" s="50"/>
      <c r="J266" s="58">
        <f>B266</f>
        <v>6</v>
      </c>
      <c r="K266" s="59" t="str">
        <f>C266</f>
        <v>Краги брезентовые</v>
      </c>
      <c r="L266" s="53" t="str">
        <f t="shared" si="190"/>
        <v>Размер 11</v>
      </c>
      <c r="M266" s="60"/>
      <c r="N266" s="61"/>
      <c r="O266" s="135" t="s">
        <v>15</v>
      </c>
      <c r="P266" s="62">
        <f>F266</f>
        <v>101.11666666666667</v>
      </c>
      <c r="Q266" s="55"/>
      <c r="R266" s="63">
        <f>G266</f>
        <v>8</v>
      </c>
      <c r="S266" s="64">
        <f>Q266*R266</f>
        <v>0</v>
      </c>
      <c r="T266" s="50"/>
      <c r="U266" s="50"/>
      <c r="V266" s="50"/>
      <c r="W266" s="50"/>
      <c r="X266" s="50"/>
      <c r="Y266" s="50"/>
      <c r="Z266" s="50"/>
      <c r="AA266" s="50"/>
      <c r="AB266" s="50"/>
      <c r="AC266" s="50"/>
    </row>
    <row r="267" spans="1:29" s="48" customFormat="1" ht="30" customHeight="1" x14ac:dyDescent="0.25">
      <c r="A267" s="51"/>
      <c r="B267" s="83">
        <v>7</v>
      </c>
      <c r="C267" s="53" t="s">
        <v>55</v>
      </c>
      <c r="D267" s="53"/>
      <c r="E267" s="54" t="s">
        <v>68</v>
      </c>
      <c r="F267" s="55">
        <v>316.66666666666669</v>
      </c>
      <c r="G267" s="98">
        <v>8</v>
      </c>
      <c r="H267" s="99">
        <f t="shared" si="188"/>
        <v>2533.3333333333335</v>
      </c>
      <c r="I267" s="50"/>
      <c r="J267" s="58">
        <f t="shared" ref="J267" si="196">B267</f>
        <v>7</v>
      </c>
      <c r="K267" s="59" t="str">
        <f t="shared" ref="K267" si="197">C267</f>
        <v>Наколенники</v>
      </c>
      <c r="L267" s="53"/>
      <c r="M267" s="60"/>
      <c r="N267" s="61"/>
      <c r="O267" s="135" t="s">
        <v>15</v>
      </c>
      <c r="P267" s="62">
        <f t="shared" ref="P267" si="198">F267</f>
        <v>316.66666666666669</v>
      </c>
      <c r="Q267" s="55"/>
      <c r="R267" s="63">
        <f t="shared" ref="R267" si="199">G267</f>
        <v>8</v>
      </c>
      <c r="S267" s="64">
        <f t="shared" ref="S267" si="200">Q267*R267</f>
        <v>0</v>
      </c>
      <c r="T267" s="50"/>
      <c r="U267" s="50"/>
      <c r="V267" s="50"/>
      <c r="W267" s="50"/>
      <c r="X267" s="50"/>
      <c r="Y267" s="50"/>
      <c r="Z267" s="50"/>
      <c r="AA267" s="50"/>
      <c r="AB267" s="50"/>
      <c r="AC267" s="50"/>
    </row>
    <row r="268" spans="1:29" s="48" customFormat="1" ht="30" customHeight="1" x14ac:dyDescent="0.25">
      <c r="A268" s="51"/>
      <c r="B268" s="83">
        <v>8</v>
      </c>
      <c r="C268" s="53" t="s">
        <v>56</v>
      </c>
      <c r="D268" s="53"/>
      <c r="E268" s="54" t="s">
        <v>68</v>
      </c>
      <c r="F268" s="55">
        <v>505.57500000000005</v>
      </c>
      <c r="G268" s="98">
        <v>11</v>
      </c>
      <c r="H268" s="99">
        <f t="shared" si="188"/>
        <v>5561.3250000000007</v>
      </c>
      <c r="I268" s="50"/>
      <c r="J268" s="58">
        <f>B268</f>
        <v>8</v>
      </c>
      <c r="K268" s="59" t="str">
        <f>C268</f>
        <v>Нарукавники текстовиниловые</v>
      </c>
      <c r="L268" s="53"/>
      <c r="M268" s="60"/>
      <c r="N268" s="61"/>
      <c r="O268" s="135" t="s">
        <v>15</v>
      </c>
      <c r="P268" s="62">
        <f>F268</f>
        <v>505.57500000000005</v>
      </c>
      <c r="Q268" s="55"/>
      <c r="R268" s="63">
        <f>G268</f>
        <v>11</v>
      </c>
      <c r="S268" s="64">
        <f>Q268*R268</f>
        <v>0</v>
      </c>
      <c r="T268" s="50"/>
      <c r="U268" s="50"/>
      <c r="V268" s="50"/>
      <c r="W268" s="50"/>
      <c r="X268" s="50"/>
      <c r="Y268" s="50"/>
      <c r="Z268" s="50"/>
      <c r="AA268" s="50"/>
      <c r="AB268" s="50"/>
      <c r="AC268" s="50"/>
    </row>
    <row r="269" spans="1:29" s="48" customFormat="1" ht="30" customHeight="1" x14ac:dyDescent="0.25">
      <c r="A269" s="51"/>
      <c r="B269" s="83">
        <v>9</v>
      </c>
      <c r="C269" s="53" t="s">
        <v>61</v>
      </c>
      <c r="D269" s="53" t="s">
        <v>94</v>
      </c>
      <c r="E269" s="54" t="s">
        <v>68</v>
      </c>
      <c r="F269" s="55">
        <v>112.35</v>
      </c>
      <c r="G269" s="98">
        <v>11</v>
      </c>
      <c r="H269" s="99">
        <f t="shared" si="188"/>
        <v>1235.8499999999999</v>
      </c>
      <c r="I269" s="50"/>
      <c r="J269" s="58">
        <f>B269</f>
        <v>9</v>
      </c>
      <c r="K269" s="59" t="str">
        <f>C269</f>
        <v>Перчатки резиновые бытовые (латекс)</v>
      </c>
      <c r="L269" s="53" t="str">
        <f t="shared" si="190"/>
        <v>Размер 8</v>
      </c>
      <c r="M269" s="60"/>
      <c r="N269" s="61"/>
      <c r="O269" s="135" t="s">
        <v>15</v>
      </c>
      <c r="P269" s="62">
        <f>F269</f>
        <v>112.35</v>
      </c>
      <c r="Q269" s="55"/>
      <c r="R269" s="63">
        <f>G269</f>
        <v>11</v>
      </c>
      <c r="S269" s="64">
        <f>Q269*R269</f>
        <v>0</v>
      </c>
      <c r="T269" s="50"/>
      <c r="U269" s="50"/>
      <c r="V269" s="50"/>
      <c r="W269" s="50"/>
      <c r="X269" s="50"/>
      <c r="Y269" s="50"/>
      <c r="Z269" s="50"/>
      <c r="AA269" s="50"/>
      <c r="AB269" s="50"/>
      <c r="AC269" s="50"/>
    </row>
    <row r="270" spans="1:29" s="48" customFormat="1" ht="30" customHeight="1" x14ac:dyDescent="0.25">
      <c r="A270" s="51"/>
      <c r="B270" s="83">
        <v>10</v>
      </c>
      <c r="C270" s="53" t="s">
        <v>61</v>
      </c>
      <c r="D270" s="53" t="s">
        <v>93</v>
      </c>
      <c r="E270" s="54" t="s">
        <v>68</v>
      </c>
      <c r="F270" s="55">
        <v>112.35</v>
      </c>
      <c r="G270" s="98">
        <v>11</v>
      </c>
      <c r="H270" s="99">
        <f t="shared" si="188"/>
        <v>1235.8499999999999</v>
      </c>
      <c r="I270" s="50"/>
      <c r="J270" s="58">
        <f t="shared" ref="J270:J271" si="201">B270</f>
        <v>10</v>
      </c>
      <c r="K270" s="59" t="str">
        <f t="shared" ref="K270:K271" si="202">C270</f>
        <v>Перчатки резиновые бытовые (латекс)</v>
      </c>
      <c r="L270" s="53" t="str">
        <f t="shared" si="190"/>
        <v>Размер 9</v>
      </c>
      <c r="M270" s="60"/>
      <c r="N270" s="61"/>
      <c r="O270" s="135" t="s">
        <v>68</v>
      </c>
      <c r="P270" s="62">
        <f t="shared" ref="P270:P271" si="203">F270</f>
        <v>112.35</v>
      </c>
      <c r="Q270" s="55"/>
      <c r="R270" s="63">
        <f t="shared" ref="R270:R271" si="204">G270</f>
        <v>11</v>
      </c>
      <c r="S270" s="64">
        <f t="shared" ref="S270:S271" si="205">Q270*R270</f>
        <v>0</v>
      </c>
      <c r="T270" s="50"/>
      <c r="U270" s="50"/>
      <c r="V270" s="50"/>
      <c r="W270" s="50"/>
      <c r="X270" s="50"/>
      <c r="Y270" s="50"/>
      <c r="Z270" s="50"/>
      <c r="AA270" s="50"/>
      <c r="AB270" s="50"/>
      <c r="AC270" s="50"/>
    </row>
    <row r="271" spans="1:29" s="48" customFormat="1" ht="30" customHeight="1" x14ac:dyDescent="0.25">
      <c r="A271" s="51"/>
      <c r="B271" s="83">
        <v>11</v>
      </c>
      <c r="C271" s="53" t="s">
        <v>74</v>
      </c>
      <c r="D271" s="53" t="s">
        <v>92</v>
      </c>
      <c r="E271" s="54" t="s">
        <v>68</v>
      </c>
      <c r="F271" s="55">
        <v>50.558333333333337</v>
      </c>
      <c r="G271" s="98">
        <v>1000</v>
      </c>
      <c r="H271" s="99">
        <f t="shared" si="188"/>
        <v>50558.333333333336</v>
      </c>
      <c r="I271" s="50"/>
      <c r="J271" s="58">
        <f t="shared" si="201"/>
        <v>11</v>
      </c>
      <c r="K271" s="59" t="str">
        <f t="shared" si="202"/>
        <v>Перчатки трикотажные с ПВХ покрытием (полное)</v>
      </c>
      <c r="L271" s="53" t="str">
        <f t="shared" si="190"/>
        <v>Размер 11</v>
      </c>
      <c r="M271" s="60"/>
      <c r="N271" s="61"/>
      <c r="O271" s="135" t="s">
        <v>68</v>
      </c>
      <c r="P271" s="62">
        <f t="shared" si="203"/>
        <v>50.558333333333337</v>
      </c>
      <c r="Q271" s="55"/>
      <c r="R271" s="63">
        <f t="shared" si="204"/>
        <v>1000</v>
      </c>
      <c r="S271" s="64">
        <f t="shared" si="205"/>
        <v>0</v>
      </c>
      <c r="T271" s="50"/>
      <c r="U271" s="50"/>
      <c r="V271" s="50"/>
      <c r="W271" s="50"/>
      <c r="X271" s="50"/>
      <c r="Y271" s="50"/>
      <c r="Z271" s="50"/>
      <c r="AA271" s="50"/>
      <c r="AB271" s="50"/>
      <c r="AC271" s="50"/>
    </row>
    <row r="272" spans="1:29" s="82" customFormat="1" ht="15.75" x14ac:dyDescent="0.25">
      <c r="A272" s="65"/>
      <c r="B272" s="66"/>
      <c r="C272" s="67" t="s">
        <v>16</v>
      </c>
      <c r="D272" s="68"/>
      <c r="E272" s="69"/>
      <c r="F272" s="70"/>
      <c r="G272" s="109"/>
      <c r="H272" s="110">
        <f>SUM(H261:H271)</f>
        <v>109549.95833333334</v>
      </c>
      <c r="I272" s="73"/>
      <c r="J272" s="74"/>
      <c r="K272" s="75" t="str">
        <f t="shared" ref="K272" si="206">C272</f>
        <v>ИТОГО:</v>
      </c>
      <c r="L272" s="68"/>
      <c r="M272" s="95"/>
      <c r="N272" s="136"/>
      <c r="O272" s="96"/>
      <c r="P272" s="78"/>
      <c r="Q272" s="79"/>
      <c r="R272" s="80"/>
      <c r="S272" s="81"/>
      <c r="T272" s="73"/>
      <c r="U272" s="73"/>
      <c r="V272" s="73"/>
      <c r="W272" s="73"/>
      <c r="X272" s="73"/>
      <c r="Y272" s="73"/>
      <c r="Z272" s="73"/>
      <c r="AA272" s="73"/>
      <c r="AB272" s="73"/>
      <c r="AC272" s="73"/>
    </row>
    <row r="273" spans="1:29" s="82" customFormat="1" ht="48.75" customHeight="1" x14ac:dyDescent="0.25">
      <c r="A273" s="65"/>
      <c r="B273" s="157" t="s">
        <v>113</v>
      </c>
      <c r="C273" s="158"/>
      <c r="D273" s="158"/>
      <c r="E273" s="158"/>
      <c r="F273" s="158"/>
      <c r="G273" s="158"/>
      <c r="H273" s="159"/>
      <c r="I273" s="73"/>
      <c r="J273" s="160" t="s">
        <v>103</v>
      </c>
      <c r="K273" s="161"/>
      <c r="L273" s="161"/>
      <c r="M273" s="161"/>
      <c r="N273" s="161"/>
      <c r="O273" s="161"/>
      <c r="P273" s="161"/>
      <c r="Q273" s="161"/>
      <c r="R273" s="161"/>
      <c r="S273" s="163"/>
      <c r="T273" s="73"/>
      <c r="U273" s="73"/>
      <c r="V273" s="73"/>
      <c r="W273" s="73"/>
      <c r="X273" s="73"/>
      <c r="Y273" s="73"/>
      <c r="Z273" s="73"/>
      <c r="AA273" s="73"/>
      <c r="AB273" s="73"/>
      <c r="AC273" s="73"/>
    </row>
    <row r="274" spans="1:29" s="48" customFormat="1" ht="25.5" customHeight="1" x14ac:dyDescent="0.25">
      <c r="A274" s="51"/>
      <c r="B274" s="83">
        <v>1</v>
      </c>
      <c r="C274" s="53" t="s">
        <v>146</v>
      </c>
      <c r="D274" s="53"/>
      <c r="E274" s="54" t="s">
        <v>15</v>
      </c>
      <c r="F274" s="106">
        <v>169.00000000000003</v>
      </c>
      <c r="G274" s="98">
        <v>8</v>
      </c>
      <c r="H274" s="99">
        <f>F274*G274</f>
        <v>1352.0000000000002</v>
      </c>
      <c r="I274" s="50"/>
      <c r="J274" s="58">
        <f t="shared" ref="J274:J293" si="207">B274</f>
        <v>1</v>
      </c>
      <c r="K274" s="59" t="str">
        <f t="shared" ref="K274:K306" si="208">C274</f>
        <v>Жилет сигнальный р. 64-66/170-176</v>
      </c>
      <c r="L274" s="53"/>
      <c r="M274" s="86"/>
      <c r="N274" s="86"/>
      <c r="O274" s="87" t="str">
        <f>E274</f>
        <v>шт</v>
      </c>
      <c r="P274" s="62">
        <f>F274</f>
        <v>169.00000000000003</v>
      </c>
      <c r="Q274" s="55"/>
      <c r="R274" s="63">
        <f>G274</f>
        <v>8</v>
      </c>
      <c r="S274" s="64">
        <f>Q274*R274</f>
        <v>0</v>
      </c>
      <c r="T274" s="50"/>
      <c r="U274" s="50"/>
      <c r="V274" s="50"/>
      <c r="W274" s="50"/>
      <c r="X274" s="50"/>
      <c r="Y274" s="50"/>
      <c r="Z274" s="50"/>
      <c r="AA274" s="50"/>
      <c r="AB274" s="50"/>
      <c r="AC274" s="50"/>
    </row>
    <row r="275" spans="1:29" s="48" customFormat="1" ht="40.5" customHeight="1" x14ac:dyDescent="0.25">
      <c r="A275" s="51"/>
      <c r="B275" s="83">
        <v>2</v>
      </c>
      <c r="C275" s="53" t="s">
        <v>18</v>
      </c>
      <c r="D275" s="53"/>
      <c r="E275" s="54" t="s">
        <v>15</v>
      </c>
      <c r="F275" s="55">
        <v>3483.3333333333335</v>
      </c>
      <c r="G275" s="98">
        <v>7</v>
      </c>
      <c r="H275" s="99">
        <f t="shared" ref="H275:H297" si="209">F275*G275</f>
        <v>24383.333333333336</v>
      </c>
      <c r="I275" s="50"/>
      <c r="J275" s="58">
        <f t="shared" si="207"/>
        <v>2</v>
      </c>
      <c r="K275" s="59" t="str">
        <f t="shared" si="208"/>
        <v>Костюм для защиты от вредных и опасных биологических факторов (клещей и кровососущих насекомых) р. 44-46/158-164</v>
      </c>
      <c r="L275" s="53"/>
      <c r="M275" s="86"/>
      <c r="N275" s="86"/>
      <c r="O275" s="87" t="str">
        <f t="shared" ref="O275:O283" si="210">E275</f>
        <v>шт</v>
      </c>
      <c r="P275" s="62">
        <f t="shared" ref="P275:P283" si="211">F275</f>
        <v>3483.3333333333335</v>
      </c>
      <c r="Q275" s="55"/>
      <c r="R275" s="63">
        <f t="shared" ref="R275:R283" si="212">G275</f>
        <v>7</v>
      </c>
      <c r="S275" s="64">
        <f t="shared" ref="S275:S283" si="213">Q275*R275</f>
        <v>0</v>
      </c>
      <c r="T275" s="50"/>
      <c r="U275" s="50"/>
      <c r="V275" s="50"/>
      <c r="W275" s="50"/>
      <c r="X275" s="50"/>
      <c r="Y275" s="50"/>
      <c r="Z275" s="50"/>
      <c r="AA275" s="50"/>
      <c r="AB275" s="50"/>
      <c r="AC275" s="50"/>
    </row>
    <row r="276" spans="1:29" s="48" customFormat="1" ht="40.5" customHeight="1" x14ac:dyDescent="0.25">
      <c r="A276" s="51"/>
      <c r="B276" s="83">
        <v>3</v>
      </c>
      <c r="C276" s="53" t="s">
        <v>24</v>
      </c>
      <c r="D276" s="53"/>
      <c r="E276" s="54" t="s">
        <v>15</v>
      </c>
      <c r="F276" s="55">
        <v>3483.3333333333335</v>
      </c>
      <c r="G276" s="98">
        <v>4</v>
      </c>
      <c r="H276" s="99">
        <f t="shared" si="209"/>
        <v>13933.333333333334</v>
      </c>
      <c r="I276" s="50"/>
      <c r="J276" s="58">
        <f>B276</f>
        <v>3</v>
      </c>
      <c r="K276" s="59" t="str">
        <f>C276</f>
        <v>Костюм для защиты от вредных и опасных биологических факторов (клещей и кровососущих насекомых) р.44-46/170-176</v>
      </c>
      <c r="L276" s="53"/>
      <c r="M276" s="86"/>
      <c r="N276" s="86"/>
      <c r="O276" s="87" t="str">
        <f>E276</f>
        <v>шт</v>
      </c>
      <c r="P276" s="62">
        <f>F276</f>
        <v>3483.3333333333335</v>
      </c>
      <c r="Q276" s="55"/>
      <c r="R276" s="63">
        <f>G276</f>
        <v>4</v>
      </c>
      <c r="S276" s="64">
        <f>Q276*R276</f>
        <v>0</v>
      </c>
      <c r="T276" s="50"/>
      <c r="U276" s="50"/>
      <c r="V276" s="50"/>
      <c r="W276" s="50"/>
      <c r="X276" s="50"/>
      <c r="Y276" s="50"/>
      <c r="Z276" s="50"/>
      <c r="AA276" s="50"/>
      <c r="AB276" s="50"/>
      <c r="AC276" s="50"/>
    </row>
    <row r="277" spans="1:29" s="48" customFormat="1" ht="40.5" customHeight="1" x14ac:dyDescent="0.25">
      <c r="A277" s="51"/>
      <c r="B277" s="83">
        <v>4</v>
      </c>
      <c r="C277" s="53" t="s">
        <v>25</v>
      </c>
      <c r="D277" s="53"/>
      <c r="E277" s="54" t="s">
        <v>15</v>
      </c>
      <c r="F277" s="55">
        <v>3483.3333333333335</v>
      </c>
      <c r="G277" s="98">
        <v>2</v>
      </c>
      <c r="H277" s="99">
        <f t="shared" si="209"/>
        <v>6966.666666666667</v>
      </c>
      <c r="I277" s="50"/>
      <c r="J277" s="58">
        <f t="shared" si="207"/>
        <v>4</v>
      </c>
      <c r="K277" s="59" t="str">
        <f t="shared" si="208"/>
        <v>Костюм для защиты от вредных и опасных биологических факторов (клещей и кровососущих насекомых) р.44-46/182-188</v>
      </c>
      <c r="L277" s="53"/>
      <c r="M277" s="86"/>
      <c r="N277" s="86"/>
      <c r="O277" s="87" t="str">
        <f t="shared" si="210"/>
        <v>шт</v>
      </c>
      <c r="P277" s="62">
        <f t="shared" si="211"/>
        <v>3483.3333333333335</v>
      </c>
      <c r="Q277" s="55"/>
      <c r="R277" s="63">
        <f t="shared" si="212"/>
        <v>2</v>
      </c>
      <c r="S277" s="64">
        <f t="shared" si="213"/>
        <v>0</v>
      </c>
      <c r="T277" s="50"/>
      <c r="U277" s="50"/>
      <c r="V277" s="50"/>
      <c r="W277" s="50"/>
      <c r="X277" s="50"/>
      <c r="Y277" s="50"/>
      <c r="Z277" s="50"/>
      <c r="AA277" s="50"/>
      <c r="AB277" s="50"/>
      <c r="AC277" s="50"/>
    </row>
    <row r="278" spans="1:29" s="48" customFormat="1" ht="40.5" customHeight="1" x14ac:dyDescent="0.25">
      <c r="A278" s="51"/>
      <c r="B278" s="83">
        <v>5</v>
      </c>
      <c r="C278" s="53" t="s">
        <v>19</v>
      </c>
      <c r="D278" s="53"/>
      <c r="E278" s="54" t="s">
        <v>15</v>
      </c>
      <c r="F278" s="55">
        <v>3483.3333333333335</v>
      </c>
      <c r="G278" s="98">
        <v>7</v>
      </c>
      <c r="H278" s="99">
        <f t="shared" si="209"/>
        <v>24383.333333333336</v>
      </c>
      <c r="I278" s="50"/>
      <c r="J278" s="58">
        <f>B278</f>
        <v>5</v>
      </c>
      <c r="K278" s="59" t="str">
        <f>C278</f>
        <v>Костюм для защиты от вредных и опасных биологических факторов (клещей и кровососущих насекомых) р. 48-50/158-164</v>
      </c>
      <c r="L278" s="53"/>
      <c r="M278" s="86"/>
      <c r="N278" s="86"/>
      <c r="O278" s="87" t="str">
        <f>E278</f>
        <v>шт</v>
      </c>
      <c r="P278" s="62">
        <f>F278</f>
        <v>3483.3333333333335</v>
      </c>
      <c r="Q278" s="55"/>
      <c r="R278" s="63">
        <f>G278</f>
        <v>7</v>
      </c>
      <c r="S278" s="64">
        <f>Q278*R278</f>
        <v>0</v>
      </c>
      <c r="T278" s="50"/>
      <c r="U278" s="50"/>
      <c r="V278" s="50"/>
      <c r="W278" s="50"/>
      <c r="X278" s="50"/>
      <c r="Y278" s="50"/>
      <c r="Z278" s="50"/>
      <c r="AA278" s="50"/>
      <c r="AB278" s="50"/>
      <c r="AC278" s="50"/>
    </row>
    <row r="279" spans="1:29" s="48" customFormat="1" ht="40.5" customHeight="1" x14ac:dyDescent="0.25">
      <c r="A279" s="51"/>
      <c r="B279" s="83">
        <v>6</v>
      </c>
      <c r="C279" s="53" t="s">
        <v>26</v>
      </c>
      <c r="D279" s="53"/>
      <c r="E279" s="54" t="s">
        <v>15</v>
      </c>
      <c r="F279" s="55">
        <v>3483.3333333333335</v>
      </c>
      <c r="G279" s="98">
        <v>38</v>
      </c>
      <c r="H279" s="99">
        <f t="shared" si="209"/>
        <v>132366.66666666669</v>
      </c>
      <c r="I279" s="50"/>
      <c r="J279" s="58">
        <f>B279</f>
        <v>6</v>
      </c>
      <c r="K279" s="59" t="str">
        <f>C279</f>
        <v>Костюм для защиты от вредных и опасных биологических факторов (клещей и кровососущих насекомых) р.48-50/170-176</v>
      </c>
      <c r="L279" s="53"/>
      <c r="M279" s="86"/>
      <c r="N279" s="86"/>
      <c r="O279" s="87" t="str">
        <f>E279</f>
        <v>шт</v>
      </c>
      <c r="P279" s="62">
        <f>F279</f>
        <v>3483.3333333333335</v>
      </c>
      <c r="Q279" s="55"/>
      <c r="R279" s="63">
        <f>G279</f>
        <v>38</v>
      </c>
      <c r="S279" s="64">
        <f>Q279*R279</f>
        <v>0</v>
      </c>
      <c r="T279" s="50"/>
      <c r="U279" s="50"/>
      <c r="V279" s="50"/>
      <c r="W279" s="50"/>
      <c r="X279" s="50"/>
      <c r="Y279" s="50"/>
      <c r="Z279" s="50"/>
      <c r="AA279" s="50"/>
      <c r="AB279" s="50"/>
      <c r="AC279" s="50"/>
    </row>
    <row r="280" spans="1:29" s="48" customFormat="1" ht="40.5" customHeight="1" x14ac:dyDescent="0.25">
      <c r="A280" s="51"/>
      <c r="B280" s="83">
        <v>7</v>
      </c>
      <c r="C280" s="53" t="s">
        <v>27</v>
      </c>
      <c r="D280" s="53"/>
      <c r="E280" s="54" t="s">
        <v>15</v>
      </c>
      <c r="F280" s="55">
        <v>3483.3333333333335</v>
      </c>
      <c r="G280" s="98">
        <v>12</v>
      </c>
      <c r="H280" s="99">
        <f t="shared" si="209"/>
        <v>41800</v>
      </c>
      <c r="I280" s="50"/>
      <c r="J280" s="58">
        <f t="shared" si="207"/>
        <v>7</v>
      </c>
      <c r="K280" s="59" t="str">
        <f t="shared" si="208"/>
        <v>Костюм для защиты от вредных и опасных биологических факторов (клещей и кровососущих насекомых) р.48-50/182-188</v>
      </c>
      <c r="L280" s="53"/>
      <c r="M280" s="86"/>
      <c r="N280" s="86"/>
      <c r="O280" s="87" t="str">
        <f t="shared" si="210"/>
        <v>шт</v>
      </c>
      <c r="P280" s="62">
        <f t="shared" si="211"/>
        <v>3483.3333333333335</v>
      </c>
      <c r="Q280" s="55"/>
      <c r="R280" s="63">
        <f t="shared" si="212"/>
        <v>12</v>
      </c>
      <c r="S280" s="64">
        <f t="shared" si="213"/>
        <v>0</v>
      </c>
      <c r="T280" s="50"/>
      <c r="U280" s="50"/>
      <c r="V280" s="50"/>
      <c r="W280" s="50"/>
      <c r="X280" s="50"/>
      <c r="Y280" s="50"/>
      <c r="Z280" s="50"/>
      <c r="AA280" s="50"/>
      <c r="AB280" s="50"/>
      <c r="AC280" s="50"/>
    </row>
    <row r="281" spans="1:29" s="48" customFormat="1" ht="40.5" customHeight="1" x14ac:dyDescent="0.25">
      <c r="A281" s="51"/>
      <c r="B281" s="83">
        <v>8</v>
      </c>
      <c r="C281" s="53" t="s">
        <v>79</v>
      </c>
      <c r="D281" s="53"/>
      <c r="E281" s="54" t="s">
        <v>15</v>
      </c>
      <c r="F281" s="55">
        <v>3483.3333333333335</v>
      </c>
      <c r="G281" s="98">
        <v>1</v>
      </c>
      <c r="H281" s="99">
        <f t="shared" si="209"/>
        <v>3483.3333333333335</v>
      </c>
      <c r="I281" s="50"/>
      <c r="J281" s="58">
        <f>B281</f>
        <v>8</v>
      </c>
      <c r="K281" s="59" t="str">
        <f>C281</f>
        <v>Костюм для защиты от вредных и опасных биологических факторов (клещей и кровососущих насекомых) р. 48-50/194-200</v>
      </c>
      <c r="L281" s="53"/>
      <c r="M281" s="86"/>
      <c r="N281" s="86"/>
      <c r="O281" s="87" t="str">
        <f>E281</f>
        <v>шт</v>
      </c>
      <c r="P281" s="62">
        <f>F281</f>
        <v>3483.3333333333335</v>
      </c>
      <c r="Q281" s="55"/>
      <c r="R281" s="63">
        <f>G281</f>
        <v>1</v>
      </c>
      <c r="S281" s="64">
        <f>Q281*R281</f>
        <v>0</v>
      </c>
      <c r="T281" s="50"/>
      <c r="U281" s="50"/>
      <c r="V281" s="50"/>
      <c r="W281" s="50"/>
      <c r="X281" s="50"/>
      <c r="Y281" s="50"/>
      <c r="Z281" s="50"/>
      <c r="AA281" s="50"/>
      <c r="AB281" s="50"/>
      <c r="AC281" s="50"/>
    </row>
    <row r="282" spans="1:29" s="48" customFormat="1" ht="40.5" customHeight="1" x14ac:dyDescent="0.25">
      <c r="A282" s="51"/>
      <c r="B282" s="83">
        <v>9</v>
      </c>
      <c r="C282" s="53" t="s">
        <v>21</v>
      </c>
      <c r="D282" s="53"/>
      <c r="E282" s="54" t="s">
        <v>15</v>
      </c>
      <c r="F282" s="55">
        <v>3483.3333333333335</v>
      </c>
      <c r="G282" s="98">
        <v>1</v>
      </c>
      <c r="H282" s="99">
        <f t="shared" si="209"/>
        <v>3483.3333333333335</v>
      </c>
      <c r="I282" s="50"/>
      <c r="J282" s="58">
        <f>B282</f>
        <v>9</v>
      </c>
      <c r="K282" s="59" t="str">
        <f>C282</f>
        <v>Костюм для защиты от вредных и опасных биологических факторов (клещей и кровососущих насекомых) р. 52-54/158-164</v>
      </c>
      <c r="L282" s="53"/>
      <c r="M282" s="86"/>
      <c r="N282" s="86"/>
      <c r="O282" s="87" t="str">
        <f>E282</f>
        <v>шт</v>
      </c>
      <c r="P282" s="62">
        <f>F282</f>
        <v>3483.3333333333335</v>
      </c>
      <c r="Q282" s="55"/>
      <c r="R282" s="63">
        <f>G282</f>
        <v>1</v>
      </c>
      <c r="S282" s="64">
        <f>Q282*R282</f>
        <v>0</v>
      </c>
      <c r="T282" s="50"/>
      <c r="U282" s="50"/>
      <c r="V282" s="50"/>
      <c r="W282" s="50"/>
      <c r="X282" s="50"/>
      <c r="Y282" s="50"/>
      <c r="Z282" s="50"/>
      <c r="AA282" s="50"/>
      <c r="AB282" s="50"/>
      <c r="AC282" s="50"/>
    </row>
    <row r="283" spans="1:29" s="48" customFormat="1" ht="40.5" customHeight="1" x14ac:dyDescent="0.25">
      <c r="A283" s="51"/>
      <c r="B283" s="83">
        <v>10</v>
      </c>
      <c r="C283" s="53" t="s">
        <v>28</v>
      </c>
      <c r="D283" s="53"/>
      <c r="E283" s="54" t="s">
        <v>15</v>
      </c>
      <c r="F283" s="55">
        <v>3483.3333333333335</v>
      </c>
      <c r="G283" s="98">
        <v>27</v>
      </c>
      <c r="H283" s="99">
        <f t="shared" si="209"/>
        <v>94050</v>
      </c>
      <c r="I283" s="50"/>
      <c r="J283" s="58">
        <f t="shared" si="207"/>
        <v>10</v>
      </c>
      <c r="K283" s="59" t="str">
        <f t="shared" si="208"/>
        <v>Костюм для защиты от вредных и опасных биологических факторов (клещей и кровососущих насекомых) р.52-54/170-176</v>
      </c>
      <c r="L283" s="53"/>
      <c r="M283" s="86"/>
      <c r="N283" s="86"/>
      <c r="O283" s="87" t="str">
        <f t="shared" si="210"/>
        <v>шт</v>
      </c>
      <c r="P283" s="62">
        <f t="shared" si="211"/>
        <v>3483.3333333333335</v>
      </c>
      <c r="Q283" s="55"/>
      <c r="R283" s="63">
        <f t="shared" si="212"/>
        <v>27</v>
      </c>
      <c r="S283" s="64">
        <f t="shared" si="213"/>
        <v>0</v>
      </c>
      <c r="T283" s="50"/>
      <c r="U283" s="50"/>
      <c r="V283" s="50"/>
      <c r="W283" s="50"/>
      <c r="X283" s="50"/>
      <c r="Y283" s="50"/>
      <c r="Z283" s="50"/>
      <c r="AA283" s="50"/>
      <c r="AB283" s="50"/>
      <c r="AC283" s="50"/>
    </row>
    <row r="284" spans="1:29" s="48" customFormat="1" ht="40.5" customHeight="1" x14ac:dyDescent="0.25">
      <c r="A284" s="51"/>
      <c r="B284" s="83">
        <v>11</v>
      </c>
      <c r="C284" s="53" t="s">
        <v>29</v>
      </c>
      <c r="D284" s="53"/>
      <c r="E284" s="54" t="s">
        <v>15</v>
      </c>
      <c r="F284" s="55">
        <v>3483.3333333333335</v>
      </c>
      <c r="G284" s="98">
        <v>18</v>
      </c>
      <c r="H284" s="99">
        <f t="shared" si="209"/>
        <v>62700</v>
      </c>
      <c r="I284" s="50"/>
      <c r="J284" s="58">
        <f t="shared" si="207"/>
        <v>11</v>
      </c>
      <c r="K284" s="59" t="str">
        <f t="shared" si="208"/>
        <v>Костюм для защиты от вредных и опасных биологических факторов (клещей и кровососущих насекомых) р.52-54/182-188</v>
      </c>
      <c r="L284" s="53"/>
      <c r="M284" s="86"/>
      <c r="N284" s="86"/>
      <c r="O284" s="87" t="str">
        <f t="shared" ref="O284:O291" si="214">E284</f>
        <v>шт</v>
      </c>
      <c r="P284" s="62">
        <f t="shared" ref="P284:P291" si="215">F284</f>
        <v>3483.3333333333335</v>
      </c>
      <c r="Q284" s="55"/>
      <c r="R284" s="63">
        <f t="shared" ref="R284:R291" si="216">G284</f>
        <v>18</v>
      </c>
      <c r="S284" s="64">
        <f t="shared" ref="S284:S291" si="217">Q284*R284</f>
        <v>0</v>
      </c>
      <c r="T284" s="50"/>
      <c r="U284" s="50"/>
      <c r="V284" s="50"/>
      <c r="W284" s="50"/>
      <c r="X284" s="50"/>
      <c r="Y284" s="50"/>
      <c r="Z284" s="50"/>
      <c r="AA284" s="50"/>
      <c r="AB284" s="50"/>
      <c r="AC284" s="50"/>
    </row>
    <row r="285" spans="1:29" s="48" customFormat="1" ht="40.5" customHeight="1" x14ac:dyDescent="0.25">
      <c r="A285" s="51"/>
      <c r="B285" s="83">
        <v>12</v>
      </c>
      <c r="C285" s="53" t="s">
        <v>22</v>
      </c>
      <c r="D285" s="53"/>
      <c r="E285" s="54" t="s">
        <v>15</v>
      </c>
      <c r="F285" s="55">
        <v>3483.3333333333335</v>
      </c>
      <c r="G285" s="98">
        <v>2</v>
      </c>
      <c r="H285" s="99">
        <f t="shared" si="209"/>
        <v>6966.666666666667</v>
      </c>
      <c r="I285" s="50"/>
      <c r="J285" s="58">
        <f t="shared" si="207"/>
        <v>12</v>
      </c>
      <c r="K285" s="59" t="str">
        <f t="shared" si="208"/>
        <v>Костюм для защиты от вредных и опасных биологических факторов (клещей и кровососущих насекомых) р. 52-54/194-200</v>
      </c>
      <c r="L285" s="53"/>
      <c r="M285" s="86"/>
      <c r="N285" s="86"/>
      <c r="O285" s="87" t="str">
        <f t="shared" si="214"/>
        <v>шт</v>
      </c>
      <c r="P285" s="62">
        <f t="shared" si="215"/>
        <v>3483.3333333333335</v>
      </c>
      <c r="Q285" s="55"/>
      <c r="R285" s="63">
        <f t="shared" si="216"/>
        <v>2</v>
      </c>
      <c r="S285" s="64">
        <f t="shared" si="217"/>
        <v>0</v>
      </c>
      <c r="T285" s="50"/>
      <c r="U285" s="50"/>
      <c r="V285" s="50"/>
      <c r="W285" s="50"/>
      <c r="X285" s="50"/>
      <c r="Y285" s="50"/>
      <c r="Z285" s="50"/>
      <c r="AA285" s="50"/>
      <c r="AB285" s="50"/>
      <c r="AC285" s="50"/>
    </row>
    <row r="286" spans="1:29" s="48" customFormat="1" ht="40.5" customHeight="1" x14ac:dyDescent="0.25">
      <c r="A286" s="51"/>
      <c r="B286" s="83">
        <v>13</v>
      </c>
      <c r="C286" s="53" t="s">
        <v>30</v>
      </c>
      <c r="D286" s="53"/>
      <c r="E286" s="54" t="s">
        <v>15</v>
      </c>
      <c r="F286" s="55">
        <v>3483.3333333333335</v>
      </c>
      <c r="G286" s="98">
        <v>9</v>
      </c>
      <c r="H286" s="99">
        <f t="shared" si="209"/>
        <v>31350</v>
      </c>
      <c r="I286" s="50"/>
      <c r="J286" s="58">
        <f t="shared" si="207"/>
        <v>13</v>
      </c>
      <c r="K286" s="59" t="str">
        <f t="shared" si="208"/>
        <v>Костюм для защиты от вредных и опасных биологических факторов (клещей и кровососущих насекомых) р.56-58/170-176</v>
      </c>
      <c r="L286" s="53"/>
      <c r="M286" s="86"/>
      <c r="N286" s="86"/>
      <c r="O286" s="87" t="str">
        <f t="shared" si="214"/>
        <v>шт</v>
      </c>
      <c r="P286" s="62">
        <f t="shared" si="215"/>
        <v>3483.3333333333335</v>
      </c>
      <c r="Q286" s="55"/>
      <c r="R286" s="63">
        <f t="shared" si="216"/>
        <v>9</v>
      </c>
      <c r="S286" s="64">
        <f t="shared" si="217"/>
        <v>0</v>
      </c>
      <c r="T286" s="50"/>
      <c r="U286" s="50"/>
      <c r="V286" s="50"/>
      <c r="W286" s="50"/>
      <c r="X286" s="50"/>
      <c r="Y286" s="50"/>
      <c r="Z286" s="50"/>
      <c r="AA286" s="50"/>
      <c r="AB286" s="50"/>
      <c r="AC286" s="50"/>
    </row>
    <row r="287" spans="1:29" s="48" customFormat="1" ht="40.5" customHeight="1" x14ac:dyDescent="0.25">
      <c r="A287" s="51"/>
      <c r="B287" s="83">
        <v>14</v>
      </c>
      <c r="C287" s="53" t="s">
        <v>31</v>
      </c>
      <c r="D287" s="53"/>
      <c r="E287" s="54" t="s">
        <v>15</v>
      </c>
      <c r="F287" s="55">
        <v>3483.3333333333335</v>
      </c>
      <c r="G287" s="98">
        <v>5</v>
      </c>
      <c r="H287" s="99">
        <f t="shared" si="209"/>
        <v>17416.666666666668</v>
      </c>
      <c r="I287" s="50"/>
      <c r="J287" s="58">
        <f t="shared" si="207"/>
        <v>14</v>
      </c>
      <c r="K287" s="59" t="str">
        <f t="shared" si="208"/>
        <v>Костюм для защиты от вредных и опасных биологических факторов (клещей и кровососущих насекомых) р.56-58/182-188</v>
      </c>
      <c r="L287" s="53"/>
      <c r="M287" s="86"/>
      <c r="N287" s="86"/>
      <c r="O287" s="87" t="str">
        <f t="shared" si="214"/>
        <v>шт</v>
      </c>
      <c r="P287" s="62">
        <f t="shared" si="215"/>
        <v>3483.3333333333335</v>
      </c>
      <c r="Q287" s="55"/>
      <c r="R287" s="63">
        <f t="shared" si="216"/>
        <v>5</v>
      </c>
      <c r="S287" s="64">
        <f t="shared" si="217"/>
        <v>0</v>
      </c>
      <c r="T287" s="50"/>
      <c r="U287" s="50"/>
      <c r="V287" s="50"/>
      <c r="W287" s="50"/>
      <c r="X287" s="50"/>
      <c r="Y287" s="50"/>
      <c r="Z287" s="50"/>
      <c r="AA287" s="50"/>
      <c r="AB287" s="50"/>
      <c r="AC287" s="50"/>
    </row>
    <row r="288" spans="1:29" s="48" customFormat="1" ht="35.25" customHeight="1" x14ac:dyDescent="0.25">
      <c r="A288" s="51"/>
      <c r="B288" s="83">
        <v>15</v>
      </c>
      <c r="C288" s="53" t="s">
        <v>32</v>
      </c>
      <c r="D288" s="53"/>
      <c r="E288" s="54" t="s">
        <v>15</v>
      </c>
      <c r="F288" s="55">
        <v>3483.3333333333335</v>
      </c>
      <c r="G288" s="98">
        <v>3</v>
      </c>
      <c r="H288" s="99">
        <f t="shared" si="209"/>
        <v>10450</v>
      </c>
      <c r="I288" s="50"/>
      <c r="J288" s="58">
        <f t="shared" si="207"/>
        <v>15</v>
      </c>
      <c r="K288" s="59" t="str">
        <f t="shared" si="208"/>
        <v>Костюм для защиты от вредных и опасных биологических факторов (клещей и кровососущих насекомых) р.60-62/170-176</v>
      </c>
      <c r="L288" s="53"/>
      <c r="M288" s="86"/>
      <c r="N288" s="86"/>
      <c r="O288" s="87" t="str">
        <f t="shared" si="214"/>
        <v>шт</v>
      </c>
      <c r="P288" s="62">
        <f t="shared" si="215"/>
        <v>3483.3333333333335</v>
      </c>
      <c r="Q288" s="55"/>
      <c r="R288" s="63">
        <f t="shared" si="216"/>
        <v>3</v>
      </c>
      <c r="S288" s="64">
        <f t="shared" si="217"/>
        <v>0</v>
      </c>
      <c r="T288" s="50"/>
      <c r="U288" s="50"/>
      <c r="V288" s="50"/>
      <c r="W288" s="50"/>
      <c r="X288" s="50"/>
      <c r="Y288" s="50"/>
      <c r="Z288" s="50"/>
      <c r="AA288" s="50"/>
      <c r="AB288" s="50"/>
      <c r="AC288" s="50"/>
    </row>
    <row r="289" spans="1:29" s="48" customFormat="1" ht="35.25" customHeight="1" x14ac:dyDescent="0.25">
      <c r="A289" s="51"/>
      <c r="B289" s="83">
        <v>16</v>
      </c>
      <c r="C289" s="53" t="s">
        <v>33</v>
      </c>
      <c r="D289" s="53"/>
      <c r="E289" s="54" t="s">
        <v>15</v>
      </c>
      <c r="F289" s="55">
        <v>3483.3333333333335</v>
      </c>
      <c r="G289" s="98">
        <v>1</v>
      </c>
      <c r="H289" s="99">
        <f t="shared" si="209"/>
        <v>3483.3333333333335</v>
      </c>
      <c r="I289" s="50"/>
      <c r="J289" s="58">
        <f t="shared" si="207"/>
        <v>16</v>
      </c>
      <c r="K289" s="59" t="str">
        <f t="shared" si="208"/>
        <v>Костюм для защиты от вредных и опасных биологических факторов (клещей и кровососущих насекомых) р.60-62/182-188</v>
      </c>
      <c r="L289" s="53"/>
      <c r="M289" s="86"/>
      <c r="N289" s="86"/>
      <c r="O289" s="87" t="str">
        <f t="shared" si="214"/>
        <v>шт</v>
      </c>
      <c r="P289" s="62">
        <f t="shared" si="215"/>
        <v>3483.3333333333335</v>
      </c>
      <c r="Q289" s="55"/>
      <c r="R289" s="63">
        <f t="shared" si="216"/>
        <v>1</v>
      </c>
      <c r="S289" s="64">
        <f t="shared" si="217"/>
        <v>0</v>
      </c>
      <c r="T289" s="50"/>
      <c r="U289" s="50"/>
      <c r="V289" s="50"/>
      <c r="W289" s="50"/>
      <c r="X289" s="50"/>
      <c r="Y289" s="50"/>
      <c r="Z289" s="50"/>
      <c r="AA289" s="50"/>
      <c r="AB289" s="50"/>
      <c r="AC289" s="50"/>
    </row>
    <row r="290" spans="1:29" s="48" customFormat="1" ht="39.75" customHeight="1" x14ac:dyDescent="0.25">
      <c r="A290" s="51"/>
      <c r="B290" s="83">
        <v>17</v>
      </c>
      <c r="C290" s="53" t="s">
        <v>76</v>
      </c>
      <c r="D290" s="53"/>
      <c r="E290" s="54" t="s">
        <v>15</v>
      </c>
      <c r="F290" s="55">
        <v>3483.3333333333335</v>
      </c>
      <c r="G290" s="98">
        <v>1</v>
      </c>
      <c r="H290" s="99">
        <f t="shared" si="209"/>
        <v>3483.3333333333335</v>
      </c>
      <c r="I290" s="50"/>
      <c r="J290" s="58">
        <f>B290</f>
        <v>17</v>
      </c>
      <c r="K290" s="59" t="str">
        <f>C290</f>
        <v>Костюм для защиты от вредных и опасных биологических факторов (клещей и кровососущих насекомых) р. 60-62/194-200</v>
      </c>
      <c r="L290" s="53"/>
      <c r="M290" s="86"/>
      <c r="N290" s="86"/>
      <c r="O290" s="87" t="str">
        <f>E290</f>
        <v>шт</v>
      </c>
      <c r="P290" s="62">
        <f>F290</f>
        <v>3483.3333333333335</v>
      </c>
      <c r="Q290" s="55"/>
      <c r="R290" s="63">
        <f>G290</f>
        <v>1</v>
      </c>
      <c r="S290" s="64">
        <f>Q290*R290</f>
        <v>0</v>
      </c>
      <c r="T290" s="50"/>
      <c r="U290" s="50"/>
      <c r="V290" s="50"/>
      <c r="W290" s="50"/>
      <c r="X290" s="50"/>
      <c r="Y290" s="50"/>
      <c r="Z290" s="50"/>
      <c r="AA290" s="50"/>
      <c r="AB290" s="50"/>
      <c r="AC290" s="50"/>
    </row>
    <row r="291" spans="1:29" s="48" customFormat="1" ht="28.5" customHeight="1" x14ac:dyDescent="0.25">
      <c r="A291" s="51"/>
      <c r="B291" s="83">
        <v>18</v>
      </c>
      <c r="C291" s="53" t="s">
        <v>35</v>
      </c>
      <c r="D291" s="53"/>
      <c r="E291" s="54" t="s">
        <v>15</v>
      </c>
      <c r="F291" s="55">
        <v>1925</v>
      </c>
      <c r="G291" s="98">
        <v>1</v>
      </c>
      <c r="H291" s="99">
        <f t="shared" si="209"/>
        <v>1925</v>
      </c>
      <c r="I291" s="50"/>
      <c r="J291" s="58">
        <f t="shared" si="207"/>
        <v>18</v>
      </c>
      <c r="K291" s="59" t="str">
        <f t="shared" si="208"/>
        <v>Костюм для защиты от растворов кислот и щелочей р.48-50/170-176</v>
      </c>
      <c r="L291" s="53"/>
      <c r="M291" s="86"/>
      <c r="N291" s="86"/>
      <c r="O291" s="87" t="str">
        <f t="shared" si="214"/>
        <v>шт</v>
      </c>
      <c r="P291" s="62">
        <f t="shared" si="215"/>
        <v>1925</v>
      </c>
      <c r="Q291" s="55"/>
      <c r="R291" s="63">
        <f t="shared" si="216"/>
        <v>1</v>
      </c>
      <c r="S291" s="64">
        <f t="shared" si="217"/>
        <v>0</v>
      </c>
      <c r="T291" s="50"/>
      <c r="U291" s="50"/>
      <c r="V291" s="50"/>
      <c r="W291" s="50"/>
      <c r="X291" s="50"/>
      <c r="Y291" s="50"/>
      <c r="Z291" s="50"/>
      <c r="AA291" s="50"/>
      <c r="AB291" s="50"/>
      <c r="AC291" s="50"/>
    </row>
    <row r="292" spans="1:29" s="48" customFormat="1" ht="28.5" customHeight="1" x14ac:dyDescent="0.25">
      <c r="A292" s="51"/>
      <c r="B292" s="83">
        <v>19</v>
      </c>
      <c r="C292" s="53" t="s">
        <v>119</v>
      </c>
      <c r="D292" s="53"/>
      <c r="E292" s="54" t="s">
        <v>15</v>
      </c>
      <c r="F292" s="55">
        <v>1925</v>
      </c>
      <c r="G292" s="103">
        <v>1</v>
      </c>
      <c r="H292" s="99">
        <f t="shared" si="209"/>
        <v>1925</v>
      </c>
      <c r="I292" s="50"/>
      <c r="J292" s="58">
        <f>B292</f>
        <v>19</v>
      </c>
      <c r="K292" s="59" t="str">
        <f>C292</f>
        <v>Костюм для защиты от растворов кислот и щелочей р.56-58/170-176</v>
      </c>
      <c r="L292" s="53"/>
      <c r="M292" s="86"/>
      <c r="N292" s="86"/>
      <c r="O292" s="87" t="str">
        <f>E292</f>
        <v>шт</v>
      </c>
      <c r="P292" s="62">
        <f>F292</f>
        <v>1925</v>
      </c>
      <c r="Q292" s="55"/>
      <c r="R292" s="63">
        <f>G292</f>
        <v>1</v>
      </c>
      <c r="S292" s="64">
        <f>Q292*R292</f>
        <v>0</v>
      </c>
      <c r="T292" s="50"/>
      <c r="U292" s="50"/>
      <c r="V292" s="50"/>
      <c r="W292" s="50"/>
      <c r="X292" s="50"/>
      <c r="Y292" s="50"/>
      <c r="Z292" s="50"/>
      <c r="AA292" s="50"/>
      <c r="AB292" s="50"/>
      <c r="AC292" s="50"/>
    </row>
    <row r="293" spans="1:29" s="48" customFormat="1" ht="22.5" customHeight="1" x14ac:dyDescent="0.25">
      <c r="A293" s="51"/>
      <c r="B293" s="83">
        <v>20</v>
      </c>
      <c r="C293" s="53" t="s">
        <v>47</v>
      </c>
      <c r="D293" s="53"/>
      <c r="E293" s="54" t="s">
        <v>15</v>
      </c>
      <c r="F293" s="55">
        <v>2531.5000000000005</v>
      </c>
      <c r="G293" s="98">
        <v>1</v>
      </c>
      <c r="H293" s="99">
        <f t="shared" si="209"/>
        <v>2531.5000000000005</v>
      </c>
      <c r="I293" s="50"/>
      <c r="J293" s="58">
        <f t="shared" si="207"/>
        <v>20</v>
      </c>
      <c r="K293" s="59" t="str">
        <f t="shared" si="208"/>
        <v>Костюм сварщика брезентовый р. 52-54/170-176</v>
      </c>
      <c r="L293" s="53"/>
      <c r="M293" s="86"/>
      <c r="N293" s="86"/>
      <c r="O293" s="87" t="str">
        <f>E293</f>
        <v>шт</v>
      </c>
      <c r="P293" s="62">
        <f>F293</f>
        <v>2531.5000000000005</v>
      </c>
      <c r="Q293" s="55"/>
      <c r="R293" s="63">
        <f>G293</f>
        <v>1</v>
      </c>
      <c r="S293" s="64">
        <f>Q293*R293</f>
        <v>0</v>
      </c>
      <c r="T293" s="50"/>
      <c r="U293" s="50"/>
      <c r="V293" s="50"/>
      <c r="W293" s="50"/>
      <c r="X293" s="50"/>
      <c r="Y293" s="50"/>
      <c r="Z293" s="50"/>
      <c r="AA293" s="50"/>
      <c r="AB293" s="50"/>
      <c r="AC293" s="50"/>
    </row>
    <row r="294" spans="1:29" s="48" customFormat="1" ht="24" customHeight="1" x14ac:dyDescent="0.25">
      <c r="A294" s="51"/>
      <c r="B294" s="83">
        <v>21</v>
      </c>
      <c r="C294" s="53" t="s">
        <v>147</v>
      </c>
      <c r="D294" s="53"/>
      <c r="E294" s="54" t="s">
        <v>15</v>
      </c>
      <c r="F294" s="55">
        <v>2531.5000000000005</v>
      </c>
      <c r="G294" s="98">
        <v>1</v>
      </c>
      <c r="H294" s="99">
        <f t="shared" si="209"/>
        <v>2531.5000000000005</v>
      </c>
      <c r="I294" s="50"/>
      <c r="J294" s="58">
        <f t="shared" ref="J294:J304" si="218">B294</f>
        <v>21</v>
      </c>
      <c r="K294" s="59" t="str">
        <f t="shared" ref="K294:K304" si="219">C294</f>
        <v>Костюм сварщика брезентовый р.60-62/182-188</v>
      </c>
      <c r="L294" s="53"/>
      <c r="M294" s="86"/>
      <c r="N294" s="86"/>
      <c r="O294" s="87" t="str">
        <f t="shared" ref="O294:O304" si="220">E294</f>
        <v>шт</v>
      </c>
      <c r="P294" s="62">
        <f t="shared" ref="P294:P304" si="221">F294</f>
        <v>2531.5000000000005</v>
      </c>
      <c r="Q294" s="55"/>
      <c r="R294" s="63">
        <f t="shared" ref="R294:R304" si="222">G294</f>
        <v>1</v>
      </c>
      <c r="S294" s="64">
        <f t="shared" ref="S294:S304" si="223">Q294*R294</f>
        <v>0</v>
      </c>
      <c r="T294" s="50"/>
      <c r="U294" s="50"/>
      <c r="V294" s="50"/>
      <c r="W294" s="50"/>
      <c r="X294" s="50"/>
      <c r="Y294" s="50"/>
      <c r="Z294" s="50"/>
      <c r="AA294" s="50"/>
      <c r="AB294" s="50"/>
      <c r="AC294" s="50"/>
    </row>
    <row r="295" spans="1:29" s="48" customFormat="1" ht="24.75" customHeight="1" x14ac:dyDescent="0.25">
      <c r="A295" s="51"/>
      <c r="B295" s="83">
        <v>22</v>
      </c>
      <c r="C295" s="53" t="s">
        <v>55</v>
      </c>
      <c r="D295" s="53"/>
      <c r="E295" s="54" t="s">
        <v>68</v>
      </c>
      <c r="F295" s="55">
        <v>316.66666666666669</v>
      </c>
      <c r="G295" s="98">
        <v>80</v>
      </c>
      <c r="H295" s="99">
        <f t="shared" si="209"/>
        <v>25333.333333333336</v>
      </c>
      <c r="I295" s="50"/>
      <c r="J295" s="58">
        <f t="shared" si="218"/>
        <v>22</v>
      </c>
      <c r="K295" s="59" t="str">
        <f t="shared" si="219"/>
        <v>Наколенники</v>
      </c>
      <c r="L295" s="53"/>
      <c r="M295" s="86"/>
      <c r="N295" s="86"/>
      <c r="O295" s="87" t="str">
        <f t="shared" si="220"/>
        <v>пар</v>
      </c>
      <c r="P295" s="62">
        <f t="shared" si="221"/>
        <v>316.66666666666669</v>
      </c>
      <c r="Q295" s="55"/>
      <c r="R295" s="63">
        <f t="shared" si="222"/>
        <v>80</v>
      </c>
      <c r="S295" s="64">
        <f t="shared" si="223"/>
        <v>0</v>
      </c>
      <c r="T295" s="50"/>
      <c r="U295" s="50"/>
      <c r="V295" s="50"/>
      <c r="W295" s="50"/>
      <c r="X295" s="50"/>
      <c r="Y295" s="50"/>
      <c r="Z295" s="50"/>
      <c r="AA295" s="50"/>
      <c r="AB295" s="50"/>
      <c r="AC295" s="50"/>
    </row>
    <row r="296" spans="1:29" s="48" customFormat="1" ht="25.5" customHeight="1" x14ac:dyDescent="0.25">
      <c r="A296" s="51"/>
      <c r="B296" s="83">
        <v>23</v>
      </c>
      <c r="C296" s="88" t="s">
        <v>101</v>
      </c>
      <c r="D296" s="88"/>
      <c r="E296" s="133" t="s">
        <v>15</v>
      </c>
      <c r="F296" s="55">
        <v>346.66666666666669</v>
      </c>
      <c r="G296" s="102">
        <v>10</v>
      </c>
      <c r="H296" s="99">
        <f t="shared" si="209"/>
        <v>3466.666666666667</v>
      </c>
      <c r="I296" s="148"/>
      <c r="J296" s="58">
        <f t="shared" si="218"/>
        <v>23</v>
      </c>
      <c r="K296" s="59" t="str">
        <f t="shared" si="219"/>
        <v>Наплечники</v>
      </c>
      <c r="L296" s="88"/>
      <c r="M296" s="86"/>
      <c r="N296" s="86"/>
      <c r="O296" s="87" t="str">
        <f t="shared" si="220"/>
        <v>шт</v>
      </c>
      <c r="P296" s="62">
        <f t="shared" si="221"/>
        <v>346.66666666666669</v>
      </c>
      <c r="Q296" s="55"/>
      <c r="R296" s="63">
        <f t="shared" si="222"/>
        <v>10</v>
      </c>
      <c r="S296" s="64">
        <f t="shared" si="223"/>
        <v>0</v>
      </c>
      <c r="T296" s="148"/>
      <c r="U296" s="148"/>
      <c r="V296" s="148"/>
      <c r="W296" s="148"/>
      <c r="X296" s="148"/>
      <c r="Y296" s="148"/>
      <c r="Z296" s="148"/>
      <c r="AA296" s="148"/>
      <c r="AB296" s="148"/>
      <c r="AC296" s="148"/>
    </row>
    <row r="297" spans="1:29" s="48" customFormat="1" ht="27" customHeight="1" x14ac:dyDescent="0.25">
      <c r="A297" s="51"/>
      <c r="B297" s="83">
        <v>24</v>
      </c>
      <c r="C297" s="53" t="s">
        <v>56</v>
      </c>
      <c r="D297" s="53"/>
      <c r="E297" s="54" t="s">
        <v>68</v>
      </c>
      <c r="F297" s="55">
        <v>505.57500000000005</v>
      </c>
      <c r="G297" s="98">
        <v>30</v>
      </c>
      <c r="H297" s="99">
        <f t="shared" si="209"/>
        <v>15167.250000000002</v>
      </c>
      <c r="I297" s="50"/>
      <c r="J297" s="58">
        <f t="shared" si="218"/>
        <v>24</v>
      </c>
      <c r="K297" s="59" t="str">
        <f t="shared" si="219"/>
        <v>Нарукавники текстовиниловые</v>
      </c>
      <c r="L297" s="53"/>
      <c r="M297" s="86"/>
      <c r="N297" s="86"/>
      <c r="O297" s="87" t="str">
        <f t="shared" si="220"/>
        <v>пар</v>
      </c>
      <c r="P297" s="62">
        <f t="shared" si="221"/>
        <v>505.57500000000005</v>
      </c>
      <c r="Q297" s="55"/>
      <c r="R297" s="63">
        <f t="shared" si="222"/>
        <v>30</v>
      </c>
      <c r="S297" s="64">
        <f t="shared" si="223"/>
        <v>0</v>
      </c>
      <c r="T297" s="50"/>
      <c r="U297" s="50"/>
      <c r="V297" s="50"/>
      <c r="W297" s="50"/>
      <c r="X297" s="50"/>
      <c r="Y297" s="50"/>
      <c r="Z297" s="50"/>
      <c r="AA297" s="50"/>
      <c r="AB297" s="50"/>
      <c r="AC297" s="50"/>
    </row>
    <row r="298" spans="1:29" s="48" customFormat="1" ht="33.75" customHeight="1" x14ac:dyDescent="0.25">
      <c r="A298" s="51"/>
      <c r="B298" s="83">
        <v>25</v>
      </c>
      <c r="C298" s="53" t="s">
        <v>60</v>
      </c>
      <c r="D298" s="53" t="s">
        <v>93</v>
      </c>
      <c r="E298" s="54" t="s">
        <v>68</v>
      </c>
      <c r="F298" s="55">
        <v>483.10833333333335</v>
      </c>
      <c r="G298" s="98">
        <v>70</v>
      </c>
      <c r="H298" s="99">
        <f t="shared" ref="H298:H305" si="224">F298*G298</f>
        <v>33817.583333333336</v>
      </c>
      <c r="I298" s="50"/>
      <c r="J298" s="58">
        <f t="shared" si="218"/>
        <v>25</v>
      </c>
      <c r="K298" s="59" t="str">
        <f t="shared" si="219"/>
        <v>Перчатки порезостойкие (спец. волокно, полиуретан)</v>
      </c>
      <c r="L298" s="53" t="str">
        <f t="shared" ref="L298:L304" si="225">D298</f>
        <v>Размер 9</v>
      </c>
      <c r="M298" s="86"/>
      <c r="N298" s="86"/>
      <c r="O298" s="87" t="str">
        <f t="shared" si="220"/>
        <v>пар</v>
      </c>
      <c r="P298" s="62">
        <f t="shared" si="221"/>
        <v>483.10833333333335</v>
      </c>
      <c r="Q298" s="55"/>
      <c r="R298" s="63">
        <f t="shared" si="222"/>
        <v>70</v>
      </c>
      <c r="S298" s="64">
        <f t="shared" si="223"/>
        <v>0</v>
      </c>
      <c r="T298" s="50"/>
      <c r="U298" s="50"/>
      <c r="V298" s="50"/>
      <c r="W298" s="50"/>
      <c r="X298" s="50"/>
      <c r="Y298" s="50"/>
      <c r="Z298" s="50"/>
      <c r="AA298" s="50"/>
      <c r="AB298" s="50"/>
      <c r="AC298" s="50"/>
    </row>
    <row r="299" spans="1:29" s="48" customFormat="1" ht="33.75" customHeight="1" x14ac:dyDescent="0.25">
      <c r="A299" s="51"/>
      <c r="B299" s="83">
        <v>26</v>
      </c>
      <c r="C299" s="53" t="s">
        <v>60</v>
      </c>
      <c r="D299" s="53" t="s">
        <v>91</v>
      </c>
      <c r="E299" s="54" t="s">
        <v>68</v>
      </c>
      <c r="F299" s="55">
        <v>483.10833333333335</v>
      </c>
      <c r="G299" s="98">
        <v>70</v>
      </c>
      <c r="H299" s="99">
        <f t="shared" si="224"/>
        <v>33817.583333333336</v>
      </c>
      <c r="I299" s="50"/>
      <c r="J299" s="58">
        <f t="shared" si="218"/>
        <v>26</v>
      </c>
      <c r="K299" s="59" t="str">
        <f t="shared" si="219"/>
        <v>Перчатки порезостойкие (спец. волокно, полиуретан)</v>
      </c>
      <c r="L299" s="53" t="str">
        <f t="shared" si="225"/>
        <v>Размер 10</v>
      </c>
      <c r="M299" s="86"/>
      <c r="N299" s="86"/>
      <c r="O299" s="87" t="str">
        <f t="shared" si="220"/>
        <v>пар</v>
      </c>
      <c r="P299" s="62">
        <f t="shared" si="221"/>
        <v>483.10833333333335</v>
      </c>
      <c r="Q299" s="55"/>
      <c r="R299" s="63">
        <f t="shared" si="222"/>
        <v>70</v>
      </c>
      <c r="S299" s="64">
        <f t="shared" si="223"/>
        <v>0</v>
      </c>
      <c r="T299" s="50"/>
      <c r="U299" s="50"/>
      <c r="V299" s="50"/>
      <c r="W299" s="50"/>
      <c r="X299" s="50"/>
      <c r="Y299" s="50"/>
      <c r="Z299" s="50"/>
      <c r="AA299" s="50"/>
      <c r="AB299" s="50"/>
      <c r="AC299" s="50"/>
    </row>
    <row r="300" spans="1:29" s="48" customFormat="1" ht="33.75" customHeight="1" x14ac:dyDescent="0.25">
      <c r="A300" s="51"/>
      <c r="B300" s="83">
        <v>27</v>
      </c>
      <c r="C300" s="53" t="s">
        <v>61</v>
      </c>
      <c r="D300" s="53" t="s">
        <v>93</v>
      </c>
      <c r="E300" s="54" t="s">
        <v>68</v>
      </c>
      <c r="F300" s="55">
        <v>112.35</v>
      </c>
      <c r="G300" s="98">
        <v>84</v>
      </c>
      <c r="H300" s="99">
        <f t="shared" si="224"/>
        <v>9437.4</v>
      </c>
      <c r="I300" s="50"/>
      <c r="J300" s="58">
        <f t="shared" si="218"/>
        <v>27</v>
      </c>
      <c r="K300" s="59" t="str">
        <f t="shared" si="219"/>
        <v>Перчатки резиновые бытовые (латекс)</v>
      </c>
      <c r="L300" s="53" t="str">
        <f t="shared" si="225"/>
        <v>Размер 9</v>
      </c>
      <c r="M300" s="86"/>
      <c r="N300" s="86"/>
      <c r="O300" s="87" t="str">
        <f t="shared" si="220"/>
        <v>пар</v>
      </c>
      <c r="P300" s="62">
        <f t="shared" si="221"/>
        <v>112.35</v>
      </c>
      <c r="Q300" s="55"/>
      <c r="R300" s="63">
        <f t="shared" si="222"/>
        <v>84</v>
      </c>
      <c r="S300" s="64">
        <f t="shared" si="223"/>
        <v>0</v>
      </c>
      <c r="T300" s="50"/>
      <c r="U300" s="50"/>
      <c r="V300" s="50"/>
      <c r="W300" s="50"/>
      <c r="X300" s="50"/>
      <c r="Y300" s="50"/>
      <c r="Z300" s="50"/>
      <c r="AA300" s="50"/>
      <c r="AB300" s="50"/>
      <c r="AC300" s="50"/>
    </row>
    <row r="301" spans="1:29" s="48" customFormat="1" ht="33.75" customHeight="1" x14ac:dyDescent="0.25">
      <c r="A301" s="51"/>
      <c r="B301" s="83">
        <v>28</v>
      </c>
      <c r="C301" s="53" t="s">
        <v>63</v>
      </c>
      <c r="D301" s="53" t="s">
        <v>93</v>
      </c>
      <c r="E301" s="54" t="s">
        <v>68</v>
      </c>
      <c r="F301" s="55">
        <v>662.86666666666679</v>
      </c>
      <c r="G301" s="98">
        <v>40</v>
      </c>
      <c r="H301" s="99">
        <f t="shared" si="224"/>
        <v>26514.666666666672</v>
      </c>
      <c r="I301" s="50"/>
      <c r="J301" s="58">
        <f t="shared" si="218"/>
        <v>28</v>
      </c>
      <c r="K301" s="59" t="str">
        <f t="shared" si="219"/>
        <v>Перчатки спилковые</v>
      </c>
      <c r="L301" s="53" t="str">
        <f t="shared" si="225"/>
        <v>Размер 9</v>
      </c>
      <c r="M301" s="86"/>
      <c r="N301" s="86"/>
      <c r="O301" s="87" t="str">
        <f t="shared" si="220"/>
        <v>пар</v>
      </c>
      <c r="P301" s="62">
        <f t="shared" si="221"/>
        <v>662.86666666666679</v>
      </c>
      <c r="Q301" s="55"/>
      <c r="R301" s="63">
        <f t="shared" si="222"/>
        <v>40</v>
      </c>
      <c r="S301" s="64">
        <f t="shared" si="223"/>
        <v>0</v>
      </c>
      <c r="T301" s="50"/>
      <c r="U301" s="50"/>
      <c r="V301" s="50"/>
      <c r="W301" s="50"/>
      <c r="X301" s="50"/>
      <c r="Y301" s="50"/>
      <c r="Z301" s="50"/>
      <c r="AA301" s="50"/>
      <c r="AB301" s="50"/>
      <c r="AC301" s="50"/>
    </row>
    <row r="302" spans="1:29" s="48" customFormat="1" ht="33.75" customHeight="1" x14ac:dyDescent="0.25">
      <c r="A302" s="51"/>
      <c r="B302" s="83">
        <v>29</v>
      </c>
      <c r="C302" s="53" t="s">
        <v>63</v>
      </c>
      <c r="D302" s="53" t="s">
        <v>91</v>
      </c>
      <c r="E302" s="54" t="s">
        <v>68</v>
      </c>
      <c r="F302" s="55">
        <v>662.86666666666679</v>
      </c>
      <c r="G302" s="98">
        <v>40</v>
      </c>
      <c r="H302" s="99">
        <f t="shared" si="224"/>
        <v>26514.666666666672</v>
      </c>
      <c r="I302" s="50"/>
      <c r="J302" s="58">
        <f t="shared" si="218"/>
        <v>29</v>
      </c>
      <c r="K302" s="59" t="str">
        <f t="shared" si="219"/>
        <v>Перчатки спилковые</v>
      </c>
      <c r="L302" s="53" t="str">
        <f t="shared" si="225"/>
        <v>Размер 10</v>
      </c>
      <c r="M302" s="86"/>
      <c r="N302" s="86"/>
      <c r="O302" s="87" t="str">
        <f t="shared" si="220"/>
        <v>пар</v>
      </c>
      <c r="P302" s="62">
        <f t="shared" si="221"/>
        <v>662.86666666666679</v>
      </c>
      <c r="Q302" s="55"/>
      <c r="R302" s="63">
        <f t="shared" si="222"/>
        <v>40</v>
      </c>
      <c r="S302" s="64">
        <f t="shared" si="223"/>
        <v>0</v>
      </c>
      <c r="T302" s="50"/>
      <c r="U302" s="50"/>
      <c r="V302" s="50"/>
      <c r="W302" s="50"/>
      <c r="X302" s="50"/>
      <c r="Y302" s="50"/>
      <c r="Z302" s="50"/>
      <c r="AA302" s="50"/>
      <c r="AB302" s="50"/>
      <c r="AC302" s="50"/>
    </row>
    <row r="303" spans="1:29" s="48" customFormat="1" ht="33.75" customHeight="1" x14ac:dyDescent="0.25">
      <c r="A303" s="51"/>
      <c r="B303" s="83">
        <v>30</v>
      </c>
      <c r="C303" s="53" t="s">
        <v>65</v>
      </c>
      <c r="D303" s="53" t="s">
        <v>93</v>
      </c>
      <c r="E303" s="54" t="s">
        <v>68</v>
      </c>
      <c r="F303" s="55">
        <v>17.975000000000001</v>
      </c>
      <c r="G303" s="98">
        <v>2100</v>
      </c>
      <c r="H303" s="99">
        <f t="shared" si="224"/>
        <v>37747.5</v>
      </c>
      <c r="I303" s="50"/>
      <c r="J303" s="58">
        <f t="shared" si="218"/>
        <v>30</v>
      </c>
      <c r="K303" s="59" t="str">
        <f t="shared" si="219"/>
        <v>Перчатки трикотажные с ПВХ покрытием (точечное)</v>
      </c>
      <c r="L303" s="53" t="str">
        <f t="shared" si="225"/>
        <v>Размер 9</v>
      </c>
      <c r="M303" s="86"/>
      <c r="N303" s="86"/>
      <c r="O303" s="87" t="str">
        <f t="shared" si="220"/>
        <v>пар</v>
      </c>
      <c r="P303" s="62">
        <f t="shared" si="221"/>
        <v>17.975000000000001</v>
      </c>
      <c r="Q303" s="55"/>
      <c r="R303" s="63">
        <f t="shared" si="222"/>
        <v>2100</v>
      </c>
      <c r="S303" s="64">
        <f t="shared" si="223"/>
        <v>0</v>
      </c>
      <c r="T303" s="50"/>
      <c r="U303" s="50"/>
      <c r="V303" s="50"/>
      <c r="W303" s="50"/>
      <c r="X303" s="50"/>
      <c r="Y303" s="50"/>
      <c r="Z303" s="50"/>
      <c r="AA303" s="50"/>
      <c r="AB303" s="50"/>
      <c r="AC303" s="50"/>
    </row>
    <row r="304" spans="1:29" s="48" customFormat="1" ht="33.75" customHeight="1" x14ac:dyDescent="0.25">
      <c r="A304" s="51"/>
      <c r="B304" s="83">
        <v>31</v>
      </c>
      <c r="C304" s="53" t="s">
        <v>65</v>
      </c>
      <c r="D304" s="53" t="s">
        <v>91</v>
      </c>
      <c r="E304" s="54" t="s">
        <v>68</v>
      </c>
      <c r="F304" s="55">
        <v>17.975000000000001</v>
      </c>
      <c r="G304" s="98">
        <v>2050</v>
      </c>
      <c r="H304" s="99">
        <f t="shared" si="224"/>
        <v>36848.75</v>
      </c>
      <c r="I304" s="50"/>
      <c r="J304" s="58">
        <f t="shared" si="218"/>
        <v>31</v>
      </c>
      <c r="K304" s="59" t="str">
        <f t="shared" si="219"/>
        <v>Перчатки трикотажные с ПВХ покрытием (точечное)</v>
      </c>
      <c r="L304" s="53" t="str">
        <f t="shared" si="225"/>
        <v>Размер 10</v>
      </c>
      <c r="M304" s="86"/>
      <c r="N304" s="86"/>
      <c r="O304" s="87" t="str">
        <f t="shared" si="220"/>
        <v>пар</v>
      </c>
      <c r="P304" s="62">
        <f t="shared" si="221"/>
        <v>17.975000000000001</v>
      </c>
      <c r="Q304" s="55"/>
      <c r="R304" s="63">
        <f t="shared" si="222"/>
        <v>2050</v>
      </c>
      <c r="S304" s="64">
        <f t="shared" si="223"/>
        <v>0</v>
      </c>
      <c r="T304" s="50"/>
      <c r="U304" s="50"/>
      <c r="V304" s="50"/>
      <c r="W304" s="50"/>
      <c r="X304" s="50"/>
      <c r="Y304" s="50"/>
      <c r="Z304" s="50"/>
      <c r="AA304" s="50"/>
      <c r="AB304" s="50"/>
      <c r="AC304" s="50"/>
    </row>
    <row r="305" spans="1:29" s="48" customFormat="1" ht="33.75" customHeight="1" x14ac:dyDescent="0.25">
      <c r="A305" s="51"/>
      <c r="B305" s="83">
        <v>32</v>
      </c>
      <c r="C305" s="53" t="s">
        <v>144</v>
      </c>
      <c r="D305" s="53"/>
      <c r="E305" s="54" t="s">
        <v>15</v>
      </c>
      <c r="F305" s="55">
        <v>503.00000000000006</v>
      </c>
      <c r="G305" s="98">
        <v>1</v>
      </c>
      <c r="H305" s="99">
        <f t="shared" si="224"/>
        <v>503.00000000000006</v>
      </c>
      <c r="I305" s="50"/>
      <c r="J305" s="58">
        <f>B305</f>
        <v>32</v>
      </c>
      <c r="K305" s="59" t="str">
        <f>C305</f>
        <v>Плащ для защиты от воды р.128-132/170-176</v>
      </c>
      <c r="L305" s="53"/>
      <c r="M305" s="86"/>
      <c r="N305" s="86"/>
      <c r="O305" s="87" t="str">
        <f>E305</f>
        <v>шт</v>
      </c>
      <c r="P305" s="62">
        <f>F305</f>
        <v>503.00000000000006</v>
      </c>
      <c r="Q305" s="55"/>
      <c r="R305" s="63">
        <f>G305</f>
        <v>1</v>
      </c>
      <c r="S305" s="64">
        <f>Q305*R305</f>
        <v>0</v>
      </c>
      <c r="T305" s="50"/>
      <c r="U305" s="50"/>
      <c r="V305" s="50"/>
      <c r="W305" s="50"/>
      <c r="X305" s="50"/>
      <c r="Y305" s="50"/>
      <c r="Z305" s="50"/>
      <c r="AA305" s="50"/>
      <c r="AB305" s="50"/>
      <c r="AC305" s="50"/>
    </row>
    <row r="306" spans="1:29" s="82" customFormat="1" ht="15.75" x14ac:dyDescent="0.25">
      <c r="A306" s="65"/>
      <c r="B306" s="111"/>
      <c r="C306" s="67" t="s">
        <v>16</v>
      </c>
      <c r="D306" s="68"/>
      <c r="E306" s="69"/>
      <c r="F306" s="70"/>
      <c r="G306" s="109"/>
      <c r="H306" s="112">
        <f>SUM(H274:H305)</f>
        <v>740133.40000000014</v>
      </c>
      <c r="I306" s="73"/>
      <c r="J306" s="111"/>
      <c r="K306" s="113" t="str">
        <f t="shared" si="208"/>
        <v>ИТОГО:</v>
      </c>
      <c r="L306" s="68"/>
      <c r="M306" s="77"/>
      <c r="N306" s="77"/>
      <c r="O306" s="114"/>
      <c r="P306" s="115"/>
      <c r="Q306" s="70"/>
      <c r="R306" s="116"/>
      <c r="S306" s="115"/>
      <c r="T306" s="73"/>
      <c r="U306" s="73"/>
      <c r="V306" s="73"/>
      <c r="W306" s="73"/>
      <c r="X306" s="73"/>
      <c r="Y306" s="73"/>
      <c r="Z306" s="73"/>
      <c r="AA306" s="73"/>
      <c r="AB306" s="73"/>
      <c r="AC306" s="73"/>
    </row>
    <row r="307" spans="1:29" s="82" customFormat="1" ht="47.25" customHeight="1" x14ac:dyDescent="0.25">
      <c r="A307" s="65"/>
      <c r="B307" s="167" t="s">
        <v>114</v>
      </c>
      <c r="C307" s="161"/>
      <c r="D307" s="161"/>
      <c r="E307" s="161"/>
      <c r="F307" s="161"/>
      <c r="G307" s="161"/>
      <c r="H307" s="168"/>
      <c r="I307" s="73"/>
      <c r="J307" s="160" t="s">
        <v>115</v>
      </c>
      <c r="K307" s="169"/>
      <c r="L307" s="170"/>
      <c r="M307" s="170"/>
      <c r="N307" s="170"/>
      <c r="O307" s="170"/>
      <c r="P307" s="170"/>
      <c r="Q307" s="170"/>
      <c r="R307" s="170"/>
      <c r="S307" s="171"/>
      <c r="T307" s="73"/>
      <c r="U307" s="73"/>
      <c r="V307" s="73"/>
      <c r="W307" s="73"/>
      <c r="X307" s="73"/>
      <c r="Y307" s="73"/>
      <c r="Z307" s="73"/>
      <c r="AA307" s="73"/>
      <c r="AB307" s="73"/>
      <c r="AC307" s="73"/>
    </row>
    <row r="308" spans="1:29" s="82" customFormat="1" ht="27" customHeight="1" x14ac:dyDescent="0.25">
      <c r="A308" s="65"/>
      <c r="B308" s="138">
        <v>1</v>
      </c>
      <c r="C308" s="53" t="s">
        <v>146</v>
      </c>
      <c r="D308" s="88"/>
      <c r="E308" s="54" t="s">
        <v>15</v>
      </c>
      <c r="F308" s="117">
        <v>169.00000000000003</v>
      </c>
      <c r="G308" s="98">
        <v>4</v>
      </c>
      <c r="H308" s="85">
        <f t="shared" ref="H308" si="226">F308*G308</f>
        <v>676.00000000000011</v>
      </c>
      <c r="I308" s="73"/>
      <c r="J308" s="138">
        <v>1</v>
      </c>
      <c r="K308" s="53" t="s">
        <v>135</v>
      </c>
      <c r="L308" s="144"/>
      <c r="M308" s="144"/>
      <c r="N308" s="144"/>
      <c r="O308" s="144" t="s">
        <v>15</v>
      </c>
      <c r="P308" s="146">
        <v>169.00000000000003</v>
      </c>
      <c r="Q308" s="144"/>
      <c r="R308" s="144">
        <v>4</v>
      </c>
      <c r="S308" s="145">
        <f t="shared" ref="S308:S313" si="227">Q308*R308</f>
        <v>0</v>
      </c>
      <c r="T308" s="73"/>
      <c r="U308" s="73"/>
      <c r="V308" s="73"/>
      <c r="W308" s="73"/>
      <c r="X308" s="73"/>
      <c r="Y308" s="73"/>
      <c r="Z308" s="73"/>
      <c r="AA308" s="73"/>
      <c r="AB308" s="73"/>
      <c r="AC308" s="73"/>
    </row>
    <row r="309" spans="1:29" s="48" customFormat="1" ht="42" customHeight="1" x14ac:dyDescent="0.25">
      <c r="A309" s="51"/>
      <c r="B309" s="138">
        <v>2</v>
      </c>
      <c r="C309" s="53" t="s">
        <v>18</v>
      </c>
      <c r="D309" s="53"/>
      <c r="E309" s="54" t="s">
        <v>15</v>
      </c>
      <c r="F309" s="117">
        <v>3483.3333333333335</v>
      </c>
      <c r="G309" s="98">
        <v>1</v>
      </c>
      <c r="H309" s="85">
        <f t="shared" ref="H309:H319" si="228">F309*G309</f>
        <v>3483.3333333333335</v>
      </c>
      <c r="I309" s="50"/>
      <c r="J309" s="58">
        <f t="shared" ref="J309:J319" si="229">B309</f>
        <v>2</v>
      </c>
      <c r="K309" s="59" t="str">
        <f t="shared" si="162"/>
        <v>Костюм для защиты от вредных и опасных биологических факторов (клещей и кровососущих насекомых) р. 44-46/158-164</v>
      </c>
      <c r="L309" s="144"/>
      <c r="M309" s="139"/>
      <c r="N309" s="139"/>
      <c r="O309" s="140" t="str">
        <f t="shared" ref="O309:O313" si="230">E309</f>
        <v>шт</v>
      </c>
      <c r="P309" s="141">
        <f t="shared" ref="P309:P313" si="231">F309</f>
        <v>3483.3333333333335</v>
      </c>
      <c r="Q309" s="106"/>
      <c r="R309" s="142">
        <f t="shared" ref="R309:R313" si="232">G309</f>
        <v>1</v>
      </c>
      <c r="S309" s="143">
        <f t="shared" si="227"/>
        <v>0</v>
      </c>
      <c r="T309" s="50"/>
      <c r="U309" s="50"/>
      <c r="V309" s="50"/>
      <c r="W309" s="50"/>
      <c r="X309" s="50"/>
      <c r="Y309" s="50"/>
      <c r="Z309" s="50"/>
      <c r="AA309" s="50"/>
      <c r="AB309" s="50"/>
      <c r="AC309" s="50"/>
    </row>
    <row r="310" spans="1:29" s="48" customFormat="1" ht="42" customHeight="1" x14ac:dyDescent="0.25">
      <c r="A310" s="51"/>
      <c r="B310" s="138">
        <v>3</v>
      </c>
      <c r="C310" s="53" t="s">
        <v>19</v>
      </c>
      <c r="D310" s="53"/>
      <c r="E310" s="54" t="s">
        <v>15</v>
      </c>
      <c r="F310" s="117">
        <v>3483.3333333333335</v>
      </c>
      <c r="G310" s="98">
        <v>1</v>
      </c>
      <c r="H310" s="85">
        <f t="shared" si="228"/>
        <v>3483.3333333333335</v>
      </c>
      <c r="I310" s="50"/>
      <c r="J310" s="58">
        <f t="shared" si="229"/>
        <v>3</v>
      </c>
      <c r="K310" s="59" t="str">
        <f t="shared" si="162"/>
        <v>Костюм для защиты от вредных и опасных биологических факторов (клещей и кровососущих насекомых) р. 48-50/158-164</v>
      </c>
      <c r="L310" s="144"/>
      <c r="M310" s="86"/>
      <c r="N310" s="86"/>
      <c r="O310" s="87" t="str">
        <f t="shared" si="230"/>
        <v>шт</v>
      </c>
      <c r="P310" s="62">
        <f t="shared" si="231"/>
        <v>3483.3333333333335</v>
      </c>
      <c r="Q310" s="55"/>
      <c r="R310" s="63">
        <f t="shared" si="232"/>
        <v>1</v>
      </c>
      <c r="S310" s="64">
        <f t="shared" si="227"/>
        <v>0</v>
      </c>
      <c r="T310" s="50"/>
      <c r="U310" s="50"/>
      <c r="V310" s="50"/>
      <c r="W310" s="50"/>
      <c r="X310" s="50"/>
      <c r="Y310" s="50"/>
      <c r="Z310" s="50"/>
      <c r="AA310" s="50"/>
      <c r="AB310" s="50"/>
      <c r="AC310" s="50"/>
    </row>
    <row r="311" spans="1:29" s="48" customFormat="1" ht="42" customHeight="1" x14ac:dyDescent="0.25">
      <c r="A311" s="51"/>
      <c r="B311" s="138">
        <v>4</v>
      </c>
      <c r="C311" s="53" t="s">
        <v>20</v>
      </c>
      <c r="D311" s="53"/>
      <c r="E311" s="54" t="s">
        <v>15</v>
      </c>
      <c r="F311" s="117">
        <v>3483.3333333333335</v>
      </c>
      <c r="G311" s="98">
        <v>4</v>
      </c>
      <c r="H311" s="85">
        <f t="shared" si="228"/>
        <v>13933.333333333334</v>
      </c>
      <c r="I311" s="50"/>
      <c r="J311" s="58">
        <f t="shared" si="229"/>
        <v>4</v>
      </c>
      <c r="K311" s="59" t="str">
        <f t="shared" si="162"/>
        <v>Костюм для защиты от вредных и опасных биологических факторов (клещей и кровососущих насекомых) р. 48-50/170-176</v>
      </c>
      <c r="L311" s="144"/>
      <c r="M311" s="86"/>
      <c r="N311" s="86"/>
      <c r="O311" s="87" t="str">
        <f t="shared" si="230"/>
        <v>шт</v>
      </c>
      <c r="P311" s="62">
        <f t="shared" si="231"/>
        <v>3483.3333333333335</v>
      </c>
      <c r="Q311" s="55"/>
      <c r="R311" s="63">
        <f t="shared" si="232"/>
        <v>4</v>
      </c>
      <c r="S311" s="64">
        <f t="shared" si="227"/>
        <v>0</v>
      </c>
      <c r="T311" s="50"/>
      <c r="U311" s="50"/>
      <c r="V311" s="50"/>
      <c r="W311" s="50"/>
      <c r="X311" s="50"/>
      <c r="Y311" s="50"/>
      <c r="Z311" s="50"/>
      <c r="AA311" s="50"/>
      <c r="AB311" s="50"/>
      <c r="AC311" s="50"/>
    </row>
    <row r="312" spans="1:29" s="48" customFormat="1" ht="42" customHeight="1" x14ac:dyDescent="0.25">
      <c r="A312" s="51"/>
      <c r="B312" s="138">
        <v>5</v>
      </c>
      <c r="C312" s="53" t="s">
        <v>27</v>
      </c>
      <c r="D312" s="53"/>
      <c r="E312" s="54" t="s">
        <v>15</v>
      </c>
      <c r="F312" s="117">
        <v>3483.3333333333335</v>
      </c>
      <c r="G312" s="98">
        <v>1</v>
      </c>
      <c r="H312" s="85">
        <f t="shared" si="228"/>
        <v>3483.3333333333335</v>
      </c>
      <c r="I312" s="50"/>
      <c r="J312" s="58">
        <f t="shared" si="229"/>
        <v>5</v>
      </c>
      <c r="K312" s="59" t="str">
        <f t="shared" si="162"/>
        <v>Костюм для защиты от вредных и опасных биологических факторов (клещей и кровососущих насекомых) р.48-50/182-188</v>
      </c>
      <c r="L312" s="144"/>
      <c r="M312" s="86"/>
      <c r="N312" s="86"/>
      <c r="O312" s="87" t="str">
        <f t="shared" si="230"/>
        <v>шт</v>
      </c>
      <c r="P312" s="62">
        <f t="shared" si="231"/>
        <v>3483.3333333333335</v>
      </c>
      <c r="Q312" s="55"/>
      <c r="R312" s="63">
        <f t="shared" si="232"/>
        <v>1</v>
      </c>
      <c r="S312" s="64">
        <f t="shared" si="227"/>
        <v>0</v>
      </c>
      <c r="T312" s="50"/>
      <c r="U312" s="50"/>
      <c r="V312" s="50"/>
      <c r="W312" s="50"/>
      <c r="X312" s="50"/>
      <c r="Y312" s="50"/>
      <c r="Z312" s="50"/>
      <c r="AA312" s="50"/>
      <c r="AB312" s="50"/>
      <c r="AC312" s="50"/>
    </row>
    <row r="313" spans="1:29" s="48" customFormat="1" ht="42" customHeight="1" x14ac:dyDescent="0.25">
      <c r="A313" s="51"/>
      <c r="B313" s="138">
        <v>6</v>
      </c>
      <c r="C313" s="53" t="s">
        <v>28</v>
      </c>
      <c r="D313" s="53"/>
      <c r="E313" s="54" t="s">
        <v>15</v>
      </c>
      <c r="F313" s="117">
        <v>3483.3333333333335</v>
      </c>
      <c r="G313" s="98">
        <v>5</v>
      </c>
      <c r="H313" s="85">
        <f t="shared" si="228"/>
        <v>17416.666666666668</v>
      </c>
      <c r="I313" s="50"/>
      <c r="J313" s="58">
        <f t="shared" si="229"/>
        <v>6</v>
      </c>
      <c r="K313" s="59" t="str">
        <f t="shared" si="162"/>
        <v>Костюм для защиты от вредных и опасных биологических факторов (клещей и кровососущих насекомых) р.52-54/170-176</v>
      </c>
      <c r="L313" s="144"/>
      <c r="M313" s="86"/>
      <c r="N313" s="86"/>
      <c r="O313" s="87" t="str">
        <f t="shared" si="230"/>
        <v>шт</v>
      </c>
      <c r="P313" s="62">
        <f t="shared" si="231"/>
        <v>3483.3333333333335</v>
      </c>
      <c r="Q313" s="55"/>
      <c r="R313" s="63">
        <f t="shared" si="232"/>
        <v>5</v>
      </c>
      <c r="S313" s="64">
        <f t="shared" si="227"/>
        <v>0</v>
      </c>
      <c r="T313" s="50"/>
      <c r="U313" s="50"/>
      <c r="V313" s="50"/>
      <c r="W313" s="50"/>
      <c r="X313" s="50"/>
      <c r="Y313" s="50"/>
      <c r="Z313" s="50"/>
      <c r="AA313" s="50"/>
      <c r="AB313" s="50"/>
      <c r="AC313" s="50"/>
    </row>
    <row r="314" spans="1:29" s="48" customFormat="1" ht="42" customHeight="1" x14ac:dyDescent="0.25">
      <c r="A314" s="51"/>
      <c r="B314" s="138">
        <v>7</v>
      </c>
      <c r="C314" s="53" t="s">
        <v>29</v>
      </c>
      <c r="D314" s="53"/>
      <c r="E314" s="54" t="s">
        <v>15</v>
      </c>
      <c r="F314" s="117">
        <v>3483.3333333333335</v>
      </c>
      <c r="G314" s="98">
        <v>5</v>
      </c>
      <c r="H314" s="85">
        <f t="shared" si="228"/>
        <v>17416.666666666668</v>
      </c>
      <c r="I314" s="50"/>
      <c r="J314" s="58">
        <f t="shared" si="229"/>
        <v>7</v>
      </c>
      <c r="K314" s="59" t="str">
        <f t="shared" si="162"/>
        <v>Костюм для защиты от вредных и опасных биологических факторов (клещей и кровососущих насекомых) р.52-54/182-188</v>
      </c>
      <c r="L314" s="144"/>
      <c r="M314" s="86"/>
      <c r="N314" s="86"/>
      <c r="O314" s="87" t="str">
        <f>E314</f>
        <v>шт</v>
      </c>
      <c r="P314" s="62">
        <f>F314</f>
        <v>3483.3333333333335</v>
      </c>
      <c r="Q314" s="55"/>
      <c r="R314" s="63">
        <f>G314</f>
        <v>5</v>
      </c>
      <c r="S314" s="64">
        <f>Q314*R314</f>
        <v>0</v>
      </c>
      <c r="T314" s="50"/>
      <c r="U314" s="50"/>
      <c r="V314" s="50"/>
      <c r="W314" s="50"/>
      <c r="X314" s="50"/>
      <c r="Y314" s="50"/>
      <c r="Z314" s="50"/>
      <c r="AA314" s="50"/>
      <c r="AB314" s="50"/>
      <c r="AC314" s="50"/>
    </row>
    <row r="315" spans="1:29" s="48" customFormat="1" ht="30" customHeight="1" x14ac:dyDescent="0.25">
      <c r="A315" s="51"/>
      <c r="B315" s="138">
        <v>8</v>
      </c>
      <c r="C315" s="53" t="s">
        <v>35</v>
      </c>
      <c r="D315" s="53"/>
      <c r="E315" s="54" t="s">
        <v>15</v>
      </c>
      <c r="F315" s="117">
        <v>1925.07</v>
      </c>
      <c r="G315" s="98">
        <v>1</v>
      </c>
      <c r="H315" s="85">
        <f t="shared" si="228"/>
        <v>1925.07</v>
      </c>
      <c r="I315" s="50"/>
      <c r="J315" s="58">
        <f t="shared" si="229"/>
        <v>8</v>
      </c>
      <c r="K315" s="59" t="str">
        <f t="shared" si="162"/>
        <v>Костюм для защиты от растворов кислот и щелочей р.48-50/170-176</v>
      </c>
      <c r="L315" s="144"/>
      <c r="M315" s="86"/>
      <c r="N315" s="86"/>
      <c r="O315" s="87" t="str">
        <f t="shared" ref="O315:O319" si="233">E315</f>
        <v>шт</v>
      </c>
      <c r="P315" s="62">
        <f t="shared" ref="P315:P319" si="234">F315</f>
        <v>1925.07</v>
      </c>
      <c r="Q315" s="55"/>
      <c r="R315" s="63">
        <f t="shared" ref="R315:R319" si="235">G315</f>
        <v>1</v>
      </c>
      <c r="S315" s="64">
        <f t="shared" ref="S315:S319" si="236">Q315*R315</f>
        <v>0</v>
      </c>
      <c r="T315" s="50"/>
      <c r="U315" s="50"/>
      <c r="V315" s="50"/>
      <c r="W315" s="50"/>
      <c r="X315" s="50"/>
      <c r="Y315" s="50"/>
      <c r="Z315" s="50"/>
      <c r="AA315" s="50"/>
      <c r="AB315" s="50"/>
      <c r="AC315" s="50"/>
    </row>
    <row r="316" spans="1:29" s="48" customFormat="1" ht="30" customHeight="1" x14ac:dyDescent="0.25">
      <c r="A316" s="51"/>
      <c r="B316" s="138">
        <v>9</v>
      </c>
      <c r="C316" s="53" t="s">
        <v>128</v>
      </c>
      <c r="D316" s="53"/>
      <c r="E316" s="54" t="s">
        <v>15</v>
      </c>
      <c r="F316" s="117">
        <v>2531.5000000000005</v>
      </c>
      <c r="G316" s="98">
        <v>1</v>
      </c>
      <c r="H316" s="85">
        <f t="shared" si="228"/>
        <v>2531.5000000000005</v>
      </c>
      <c r="I316" s="50"/>
      <c r="J316" s="58">
        <f t="shared" si="229"/>
        <v>9</v>
      </c>
      <c r="K316" s="59" t="str">
        <f t="shared" si="162"/>
        <v>Костюм сварщика со спилком р. 48-50/158-164</v>
      </c>
      <c r="L316" s="144"/>
      <c r="M316" s="86"/>
      <c r="N316" s="86"/>
      <c r="O316" s="87" t="str">
        <f t="shared" si="233"/>
        <v>шт</v>
      </c>
      <c r="P316" s="62">
        <f t="shared" si="234"/>
        <v>2531.5000000000005</v>
      </c>
      <c r="Q316" s="55"/>
      <c r="R316" s="63">
        <f t="shared" si="235"/>
        <v>1</v>
      </c>
      <c r="S316" s="64">
        <f t="shared" si="236"/>
        <v>0</v>
      </c>
      <c r="T316" s="50"/>
      <c r="U316" s="50"/>
      <c r="V316" s="50"/>
      <c r="W316" s="50"/>
      <c r="X316" s="50"/>
      <c r="Y316" s="50"/>
      <c r="Z316" s="50"/>
      <c r="AA316" s="50"/>
      <c r="AB316" s="50"/>
      <c r="AC316" s="50"/>
    </row>
    <row r="317" spans="1:29" s="48" customFormat="1" ht="30" customHeight="1" x14ac:dyDescent="0.25">
      <c r="A317" s="51"/>
      <c r="B317" s="138">
        <v>10</v>
      </c>
      <c r="C317" s="53" t="s">
        <v>55</v>
      </c>
      <c r="D317" s="53"/>
      <c r="E317" s="54" t="s">
        <v>68</v>
      </c>
      <c r="F317" s="101">
        <v>316.66666666666669</v>
      </c>
      <c r="G317" s="98">
        <v>5</v>
      </c>
      <c r="H317" s="85">
        <f t="shared" si="228"/>
        <v>1583.3333333333335</v>
      </c>
      <c r="I317" s="50"/>
      <c r="J317" s="58">
        <f t="shared" si="229"/>
        <v>10</v>
      </c>
      <c r="K317" s="59" t="str">
        <f t="shared" si="162"/>
        <v>Наколенники</v>
      </c>
      <c r="L317" s="144"/>
      <c r="M317" s="86"/>
      <c r="N317" s="86"/>
      <c r="O317" s="87" t="str">
        <f t="shared" si="233"/>
        <v>пар</v>
      </c>
      <c r="P317" s="62">
        <f t="shared" si="234"/>
        <v>316.66666666666669</v>
      </c>
      <c r="Q317" s="55"/>
      <c r="R317" s="63">
        <f t="shared" si="235"/>
        <v>5</v>
      </c>
      <c r="S317" s="64">
        <f t="shared" si="236"/>
        <v>0</v>
      </c>
      <c r="T317" s="50"/>
      <c r="U317" s="50"/>
      <c r="V317" s="50"/>
      <c r="W317" s="50"/>
      <c r="X317" s="50"/>
      <c r="Y317" s="50"/>
      <c r="Z317" s="50"/>
      <c r="AA317" s="50"/>
      <c r="AB317" s="50"/>
      <c r="AC317" s="50"/>
    </row>
    <row r="318" spans="1:29" s="48" customFormat="1" ht="30" customHeight="1" x14ac:dyDescent="0.25">
      <c r="A318" s="51"/>
      <c r="B318" s="138">
        <v>11</v>
      </c>
      <c r="C318" s="88" t="s">
        <v>101</v>
      </c>
      <c r="D318" s="88"/>
      <c r="E318" s="133" t="s">
        <v>15</v>
      </c>
      <c r="F318" s="101">
        <v>346.66666666666669</v>
      </c>
      <c r="G318" s="150">
        <v>5</v>
      </c>
      <c r="H318" s="85">
        <f t="shared" si="228"/>
        <v>1733.3333333333335</v>
      </c>
      <c r="I318" s="148"/>
      <c r="J318" s="58">
        <f t="shared" si="229"/>
        <v>11</v>
      </c>
      <c r="K318" s="59" t="str">
        <f t="shared" si="162"/>
        <v>Наплечники</v>
      </c>
      <c r="L318" s="144"/>
      <c r="M318" s="86"/>
      <c r="N318" s="86"/>
      <c r="O318" s="87" t="str">
        <f t="shared" si="233"/>
        <v>шт</v>
      </c>
      <c r="P318" s="62">
        <f t="shared" si="234"/>
        <v>346.66666666666669</v>
      </c>
      <c r="Q318" s="55"/>
      <c r="R318" s="63">
        <f t="shared" si="235"/>
        <v>5</v>
      </c>
      <c r="S318" s="64">
        <f t="shared" si="236"/>
        <v>0</v>
      </c>
      <c r="T318" s="148"/>
      <c r="U318" s="148"/>
      <c r="V318" s="148"/>
      <c r="W318" s="148"/>
      <c r="X318" s="148"/>
      <c r="Y318" s="148"/>
      <c r="Z318" s="148"/>
      <c r="AA318" s="148"/>
      <c r="AB318" s="148"/>
      <c r="AC318" s="148"/>
    </row>
    <row r="319" spans="1:29" s="48" customFormat="1" ht="30" customHeight="1" x14ac:dyDescent="0.25">
      <c r="A319" s="51"/>
      <c r="B319" s="138">
        <v>12</v>
      </c>
      <c r="C319" s="53" t="s">
        <v>56</v>
      </c>
      <c r="D319" s="53"/>
      <c r="E319" s="54" t="s">
        <v>68</v>
      </c>
      <c r="F319" s="101">
        <v>505.57500000000005</v>
      </c>
      <c r="G319" s="103">
        <v>23</v>
      </c>
      <c r="H319" s="85">
        <f t="shared" si="228"/>
        <v>11628.225</v>
      </c>
      <c r="I319" s="50"/>
      <c r="J319" s="58">
        <f t="shared" si="229"/>
        <v>12</v>
      </c>
      <c r="K319" s="59" t="str">
        <f t="shared" si="162"/>
        <v>Нарукавники текстовиниловые</v>
      </c>
      <c r="L319" s="144"/>
      <c r="M319" s="86"/>
      <c r="N319" s="86"/>
      <c r="O319" s="87" t="str">
        <f t="shared" si="233"/>
        <v>пар</v>
      </c>
      <c r="P319" s="62">
        <f t="shared" si="234"/>
        <v>505.57500000000005</v>
      </c>
      <c r="Q319" s="55"/>
      <c r="R319" s="63">
        <f t="shared" si="235"/>
        <v>23</v>
      </c>
      <c r="S319" s="64">
        <f t="shared" si="236"/>
        <v>0</v>
      </c>
      <c r="T319" s="50"/>
      <c r="U319" s="50"/>
      <c r="V319" s="50"/>
      <c r="W319" s="50"/>
      <c r="X319" s="50"/>
      <c r="Y319" s="50"/>
      <c r="Z319" s="50"/>
      <c r="AA319" s="50"/>
      <c r="AB319" s="50"/>
      <c r="AC319" s="50"/>
    </row>
    <row r="320" spans="1:29" s="48" customFormat="1" ht="30" customHeight="1" x14ac:dyDescent="0.25">
      <c r="A320" s="51"/>
      <c r="B320" s="138">
        <v>13</v>
      </c>
      <c r="C320" s="53" t="s">
        <v>60</v>
      </c>
      <c r="D320" s="53" t="s">
        <v>91</v>
      </c>
      <c r="E320" s="54" t="s">
        <v>68</v>
      </c>
      <c r="F320" s="117">
        <v>483.10833333333335</v>
      </c>
      <c r="G320" s="98">
        <v>38</v>
      </c>
      <c r="H320" s="85">
        <f t="shared" ref="H320:H323" si="237">F320*G320</f>
        <v>18358.116666666669</v>
      </c>
      <c r="I320" s="50"/>
      <c r="J320" s="58">
        <f t="shared" ref="J320:J323" si="238">B320</f>
        <v>13</v>
      </c>
      <c r="K320" s="59" t="str">
        <f t="shared" ref="K320:K323" si="239">C320</f>
        <v>Перчатки порезостойкие (спец. волокно, полиуретан)</v>
      </c>
      <c r="L320" s="147" t="str">
        <f t="shared" ref="L320:L322" si="240">D320</f>
        <v>Размер 10</v>
      </c>
      <c r="M320" s="86"/>
      <c r="N320" s="86"/>
      <c r="O320" s="87" t="str">
        <f t="shared" ref="O320:O323" si="241">E320</f>
        <v>пар</v>
      </c>
      <c r="P320" s="62">
        <f t="shared" ref="P320:P323" si="242">F320</f>
        <v>483.10833333333335</v>
      </c>
      <c r="Q320" s="55"/>
      <c r="R320" s="63">
        <f t="shared" ref="R320:R323" si="243">G320</f>
        <v>38</v>
      </c>
      <c r="S320" s="64">
        <f t="shared" ref="S320:S323" si="244">Q320*R320</f>
        <v>0</v>
      </c>
      <c r="T320" s="50"/>
      <c r="U320" s="50"/>
      <c r="V320" s="50"/>
      <c r="W320" s="50"/>
      <c r="X320" s="50"/>
      <c r="Y320" s="50"/>
      <c r="Z320" s="50"/>
      <c r="AA320" s="50"/>
      <c r="AB320" s="50"/>
      <c r="AC320" s="50"/>
    </row>
    <row r="321" spans="1:29" s="48" customFormat="1" ht="30" customHeight="1" x14ac:dyDescent="0.25">
      <c r="A321" s="51"/>
      <c r="B321" s="138">
        <v>14</v>
      </c>
      <c r="C321" s="53" t="s">
        <v>74</v>
      </c>
      <c r="D321" s="53" t="s">
        <v>91</v>
      </c>
      <c r="E321" s="54" t="s">
        <v>68</v>
      </c>
      <c r="F321" s="101">
        <v>50.558333333333337</v>
      </c>
      <c r="G321" s="98">
        <v>1338</v>
      </c>
      <c r="H321" s="85">
        <f t="shared" si="237"/>
        <v>67647.05</v>
      </c>
      <c r="I321" s="50"/>
      <c r="J321" s="58">
        <f t="shared" si="238"/>
        <v>14</v>
      </c>
      <c r="K321" s="59" t="str">
        <f t="shared" si="239"/>
        <v>Перчатки трикотажные с ПВХ покрытием (полное)</v>
      </c>
      <c r="L321" s="147" t="str">
        <f t="shared" si="240"/>
        <v>Размер 10</v>
      </c>
      <c r="M321" s="86"/>
      <c r="N321" s="86"/>
      <c r="O321" s="87" t="str">
        <f t="shared" si="241"/>
        <v>пар</v>
      </c>
      <c r="P321" s="62">
        <f t="shared" si="242"/>
        <v>50.558333333333337</v>
      </c>
      <c r="Q321" s="55"/>
      <c r="R321" s="63">
        <f t="shared" si="243"/>
        <v>1338</v>
      </c>
      <c r="S321" s="64">
        <f t="shared" si="244"/>
        <v>0</v>
      </c>
      <c r="T321" s="50"/>
      <c r="U321" s="50"/>
      <c r="V321" s="50"/>
      <c r="W321" s="50"/>
      <c r="X321" s="50"/>
      <c r="Y321" s="50"/>
      <c r="Z321" s="50"/>
      <c r="AA321" s="50"/>
      <c r="AB321" s="50"/>
      <c r="AC321" s="50"/>
    </row>
    <row r="322" spans="1:29" s="48" customFormat="1" ht="30" customHeight="1" x14ac:dyDescent="0.25">
      <c r="A322" s="51"/>
      <c r="B322" s="138">
        <v>15</v>
      </c>
      <c r="C322" s="53" t="s">
        <v>65</v>
      </c>
      <c r="D322" s="53" t="s">
        <v>91</v>
      </c>
      <c r="E322" s="54" t="s">
        <v>68</v>
      </c>
      <c r="F322" s="101">
        <v>17.975000000000001</v>
      </c>
      <c r="G322" s="103">
        <v>1750</v>
      </c>
      <c r="H322" s="85">
        <f t="shared" si="237"/>
        <v>31456.250000000004</v>
      </c>
      <c r="I322" s="50"/>
      <c r="J322" s="58">
        <f t="shared" si="238"/>
        <v>15</v>
      </c>
      <c r="K322" s="59" t="str">
        <f t="shared" si="239"/>
        <v>Перчатки трикотажные с ПВХ покрытием (точечное)</v>
      </c>
      <c r="L322" s="147" t="str">
        <f t="shared" si="240"/>
        <v>Размер 10</v>
      </c>
      <c r="M322" s="86"/>
      <c r="N322" s="86"/>
      <c r="O322" s="87" t="str">
        <f t="shared" si="241"/>
        <v>пар</v>
      </c>
      <c r="P322" s="62">
        <f t="shared" si="242"/>
        <v>17.975000000000001</v>
      </c>
      <c r="Q322" s="55"/>
      <c r="R322" s="63">
        <f t="shared" si="243"/>
        <v>1750</v>
      </c>
      <c r="S322" s="64">
        <f t="shared" si="244"/>
        <v>0</v>
      </c>
      <c r="T322" s="50"/>
      <c r="U322" s="50"/>
      <c r="V322" s="50"/>
      <c r="W322" s="50"/>
      <c r="X322" s="50"/>
      <c r="Y322" s="50"/>
      <c r="Z322" s="50"/>
      <c r="AA322" s="50"/>
      <c r="AB322" s="50"/>
      <c r="AC322" s="50"/>
    </row>
    <row r="323" spans="1:29" s="48" customFormat="1" ht="30" customHeight="1" x14ac:dyDescent="0.25">
      <c r="A323" s="51"/>
      <c r="B323" s="138">
        <v>16</v>
      </c>
      <c r="C323" s="53" t="s">
        <v>132</v>
      </c>
      <c r="D323" s="53"/>
      <c r="E323" s="54" t="s">
        <v>15</v>
      </c>
      <c r="F323" s="101">
        <v>503.00000000000006</v>
      </c>
      <c r="G323" s="103">
        <v>2</v>
      </c>
      <c r="H323" s="85">
        <f t="shared" si="237"/>
        <v>1006.0000000000001</v>
      </c>
      <c r="I323" s="50"/>
      <c r="J323" s="58">
        <f t="shared" si="238"/>
        <v>16</v>
      </c>
      <c r="K323" s="59" t="str">
        <f t="shared" si="239"/>
        <v>Плащ для защиты от воды р.128-132/182-188</v>
      </c>
      <c r="L323" s="144"/>
      <c r="M323" s="86"/>
      <c r="N323" s="86"/>
      <c r="O323" s="87" t="str">
        <f t="shared" si="241"/>
        <v>шт</v>
      </c>
      <c r="P323" s="62">
        <f t="shared" si="242"/>
        <v>503.00000000000006</v>
      </c>
      <c r="Q323" s="55"/>
      <c r="R323" s="63">
        <f t="shared" si="243"/>
        <v>2</v>
      </c>
      <c r="S323" s="64">
        <f t="shared" si="244"/>
        <v>0</v>
      </c>
      <c r="T323" s="50"/>
      <c r="U323" s="50"/>
      <c r="V323" s="50"/>
      <c r="W323" s="50"/>
      <c r="X323" s="50"/>
      <c r="Y323" s="50"/>
      <c r="Z323" s="50"/>
      <c r="AA323" s="50"/>
      <c r="AB323" s="50"/>
      <c r="AC323" s="50"/>
    </row>
    <row r="324" spans="1:29" s="82" customFormat="1" ht="16.5" thickBot="1" x14ac:dyDescent="0.3">
      <c r="A324" s="65"/>
      <c r="B324" s="118"/>
      <c r="C324" s="119" t="s">
        <v>16</v>
      </c>
      <c r="D324" s="120"/>
      <c r="E324" s="121"/>
      <c r="F324" s="121"/>
      <c r="G324" s="122"/>
      <c r="H324" s="123">
        <f>SUM(H308:H323)</f>
        <v>197761.54500000001</v>
      </c>
      <c r="I324" s="73"/>
      <c r="J324" s="74"/>
      <c r="K324" s="124" t="str">
        <f t="shared" si="93"/>
        <v>ИТОГО:</v>
      </c>
      <c r="L324" s="124"/>
      <c r="M324" s="125"/>
      <c r="N324" s="125"/>
      <c r="O324" s="96">
        <f t="shared" ref="O324" si="245">E324</f>
        <v>0</v>
      </c>
      <c r="P324" s="78">
        <f t="shared" si="6"/>
        <v>0</v>
      </c>
      <c r="Q324" s="79"/>
      <c r="R324" s="80">
        <f t="shared" si="7"/>
        <v>0</v>
      </c>
      <c r="S324" s="81">
        <f t="shared" si="8"/>
        <v>0</v>
      </c>
      <c r="T324" s="73"/>
      <c r="U324" s="73"/>
      <c r="V324" s="73"/>
      <c r="W324" s="73"/>
      <c r="X324" s="73"/>
      <c r="Y324" s="73"/>
      <c r="Z324" s="73"/>
      <c r="AA324" s="73"/>
      <c r="AB324" s="73"/>
      <c r="AC324" s="73"/>
    </row>
    <row r="325" spans="1:29" s="48" customFormat="1" ht="21" customHeight="1" thickBot="1" x14ac:dyDescent="0.3">
      <c r="A325" s="51"/>
      <c r="B325" s="175" t="s">
        <v>5</v>
      </c>
      <c r="C325" s="176"/>
      <c r="D325" s="176"/>
      <c r="E325" s="176"/>
      <c r="F325" s="176"/>
      <c r="G325" s="177"/>
      <c r="H325" s="126">
        <f>H324+H215+H259+H179+H100+H306+H272</f>
        <v>6736840.2033333359</v>
      </c>
      <c r="I325" s="50"/>
      <c r="J325" s="199" t="s">
        <v>5</v>
      </c>
      <c r="K325" s="200"/>
      <c r="L325" s="200"/>
      <c r="M325" s="200"/>
      <c r="N325" s="200"/>
      <c r="O325" s="200"/>
      <c r="P325" s="200"/>
      <c r="Q325" s="200"/>
      <c r="R325" s="201"/>
      <c r="S325" s="127">
        <f>SUM(S12:S324)</f>
        <v>0</v>
      </c>
      <c r="T325" s="50"/>
      <c r="U325" s="50"/>
      <c r="V325" s="50"/>
      <c r="W325" s="50"/>
      <c r="X325" s="50"/>
      <c r="Y325" s="50"/>
      <c r="Z325" s="50"/>
      <c r="AA325" s="50"/>
      <c r="AB325" s="50"/>
      <c r="AC325" s="50"/>
    </row>
    <row r="326" spans="1:29" s="82" customFormat="1" ht="15" customHeight="1" x14ac:dyDescent="0.25">
      <c r="A326" s="65"/>
      <c r="B326" s="187" t="s">
        <v>14</v>
      </c>
      <c r="C326" s="188"/>
      <c r="D326" s="188"/>
      <c r="E326" s="188"/>
      <c r="F326" s="188"/>
      <c r="G326" s="128">
        <v>0.2</v>
      </c>
      <c r="H326" s="129">
        <f>H325*G326</f>
        <v>1347368.0406666673</v>
      </c>
      <c r="I326" s="73"/>
      <c r="J326" s="187" t="s">
        <v>14</v>
      </c>
      <c r="K326" s="188"/>
      <c r="L326" s="188"/>
      <c r="M326" s="188"/>
      <c r="N326" s="188"/>
      <c r="O326" s="188"/>
      <c r="P326" s="188"/>
      <c r="Q326" s="188"/>
      <c r="R326" s="130">
        <v>0.2</v>
      </c>
      <c r="S326" s="129">
        <f>S325*R326</f>
        <v>0</v>
      </c>
      <c r="T326" s="73"/>
      <c r="U326" s="73"/>
      <c r="V326" s="73"/>
      <c r="W326" s="73"/>
      <c r="X326" s="73"/>
      <c r="Y326" s="73"/>
      <c r="Z326" s="73"/>
      <c r="AA326" s="73"/>
      <c r="AB326" s="73"/>
      <c r="AC326" s="73"/>
    </row>
    <row r="327" spans="1:29" s="82" customFormat="1" ht="15.75" customHeight="1" thickBot="1" x14ac:dyDescent="0.3">
      <c r="A327" s="65"/>
      <c r="B327" s="178" t="s">
        <v>6</v>
      </c>
      <c r="C327" s="179"/>
      <c r="D327" s="179"/>
      <c r="E327" s="179"/>
      <c r="F327" s="179"/>
      <c r="G327" s="180"/>
      <c r="H327" s="131">
        <f>H325+H326</f>
        <v>8084208.2440000027</v>
      </c>
      <c r="I327" s="73"/>
      <c r="J327" s="178" t="s">
        <v>6</v>
      </c>
      <c r="K327" s="179"/>
      <c r="L327" s="179"/>
      <c r="M327" s="179"/>
      <c r="N327" s="179"/>
      <c r="O327" s="179"/>
      <c r="P327" s="179"/>
      <c r="Q327" s="179"/>
      <c r="R327" s="180"/>
      <c r="S327" s="131">
        <f>S325+S326</f>
        <v>0</v>
      </c>
      <c r="T327" s="73"/>
      <c r="U327" s="73"/>
      <c r="V327" s="73"/>
      <c r="W327" s="73"/>
      <c r="X327" s="73"/>
      <c r="Y327" s="73"/>
      <c r="Z327" s="73"/>
      <c r="AA327" s="73"/>
      <c r="AB327" s="73"/>
      <c r="AC327" s="73"/>
    </row>
    <row r="328" spans="1:29" s="8" customFormat="1" ht="15.75" customHeight="1" x14ac:dyDescent="0.25">
      <c r="A328" s="7"/>
      <c r="B328" s="9"/>
      <c r="C328" s="10"/>
      <c r="D328" s="9"/>
      <c r="E328" s="15"/>
      <c r="F328" s="28"/>
      <c r="G328" s="29"/>
      <c r="H328" s="11"/>
      <c r="I328" s="12"/>
      <c r="J328" s="13"/>
      <c r="K328" s="13"/>
      <c r="L328" s="13"/>
      <c r="M328" s="13"/>
      <c r="N328" s="13"/>
      <c r="O328" s="32"/>
      <c r="P328" s="32"/>
      <c r="Q328" s="32"/>
      <c r="R328" s="33"/>
      <c r="S328" s="14"/>
      <c r="T328" s="12"/>
      <c r="U328" s="12"/>
      <c r="V328" s="12"/>
      <c r="W328" s="12"/>
      <c r="X328" s="12"/>
      <c r="Y328" s="12"/>
      <c r="Z328" s="12"/>
      <c r="AA328" s="12"/>
      <c r="AB328" s="12"/>
      <c r="AC328" s="12"/>
    </row>
    <row r="329" spans="1:29" x14ac:dyDescent="0.25">
      <c r="AC329" s="1"/>
    </row>
    <row r="330" spans="1:29" ht="157.5" customHeight="1" x14ac:dyDescent="0.25">
      <c r="K330" s="155" t="s">
        <v>86</v>
      </c>
      <c r="L330" s="156"/>
    </row>
  </sheetData>
  <mergeCells count="28">
    <mergeCell ref="B1:S1"/>
    <mergeCell ref="B3:F3"/>
    <mergeCell ref="B325:G325"/>
    <mergeCell ref="B327:G327"/>
    <mergeCell ref="B4:H4"/>
    <mergeCell ref="B9:H9"/>
    <mergeCell ref="J327:R327"/>
    <mergeCell ref="B326:F326"/>
    <mergeCell ref="J326:Q326"/>
    <mergeCell ref="J11:S11"/>
    <mergeCell ref="B101:H101"/>
    <mergeCell ref="J101:S101"/>
    <mergeCell ref="B216:H216"/>
    <mergeCell ref="J216:S216"/>
    <mergeCell ref="J9:S9"/>
    <mergeCell ref="J325:R325"/>
    <mergeCell ref="J3:S3"/>
    <mergeCell ref="J4:M4"/>
    <mergeCell ref="K330:L330"/>
    <mergeCell ref="B260:H260"/>
    <mergeCell ref="J260:S260"/>
    <mergeCell ref="C11:H11"/>
    <mergeCell ref="B180:H180"/>
    <mergeCell ref="J180:S180"/>
    <mergeCell ref="B307:H307"/>
    <mergeCell ref="J307:S307"/>
    <mergeCell ref="B273:H273"/>
    <mergeCell ref="J273:S273"/>
  </mergeCells>
  <pageMargins left="0.70866141732283472" right="0.70866141732283472" top="0.74803149606299213" bottom="0.74803149606299213" header="0.31496062992125984" footer="0.31496062992125984"/>
  <pageSetup paperSize="9" scale="26" fitToHeight="0" orientation="landscape" r:id="rId1"/>
  <ignoredErrors>
    <ignoredError sqref="O324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ЛОТ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Хахулина Виктория Сергеевна</cp:lastModifiedBy>
  <cp:lastPrinted>2020-08-26T04:20:18Z</cp:lastPrinted>
  <dcterms:created xsi:type="dcterms:W3CDTF">2018-05-22T01:14:50Z</dcterms:created>
  <dcterms:modified xsi:type="dcterms:W3CDTF">2021-09-21T01:47:26Z</dcterms:modified>
</cp:coreProperties>
</file>