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lak_da\Desktop\рабочие папки\Рабочие папки 2022\3118 Кабели силовые с бумажной пропитанной изоляцией (БПИ)\"/>
    </mc:Choice>
  </mc:AlternateContent>
  <bookViews>
    <workbookView xWindow="0" yWindow="60" windowWidth="14670" windowHeight="12690"/>
  </bookViews>
  <sheets>
    <sheet name="Структура НМЦ" sheetId="1" r:id="rId1"/>
    <sheet name="Лист1" sheetId="2" r:id="rId2"/>
  </sheets>
  <externalReferences>
    <externalReference r:id="rId3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5" i="1" l="1"/>
  <c r="G10" i="1" l="1"/>
  <c r="G11" i="1"/>
  <c r="G12" i="1"/>
  <c r="P23" i="1"/>
  <c r="Q23" i="1" s="1"/>
  <c r="N23" i="1"/>
  <c r="M23" i="1"/>
  <c r="J23" i="1"/>
  <c r="G23" i="1"/>
  <c r="P22" i="1"/>
  <c r="Q22" i="1" s="1"/>
  <c r="N22" i="1"/>
  <c r="M22" i="1"/>
  <c r="J22" i="1"/>
  <c r="G22" i="1"/>
  <c r="P21" i="1"/>
  <c r="Q21" i="1" s="1"/>
  <c r="N21" i="1"/>
  <c r="M21" i="1"/>
  <c r="J21" i="1"/>
  <c r="G21" i="1"/>
  <c r="P18" i="1"/>
  <c r="Q18" i="1" s="1"/>
  <c r="N18" i="1"/>
  <c r="M18" i="1"/>
  <c r="J18" i="1"/>
  <c r="I18" i="1"/>
  <c r="G18" i="1"/>
  <c r="P17" i="1"/>
  <c r="Q17" i="1" s="1"/>
  <c r="N17" i="1"/>
  <c r="M17" i="1"/>
  <c r="J17" i="1"/>
  <c r="I17" i="1"/>
  <c r="G17" i="1"/>
  <c r="P16" i="1"/>
  <c r="Q16" i="1" s="1"/>
  <c r="N16" i="1"/>
  <c r="M16" i="1"/>
  <c r="J16" i="1"/>
  <c r="I16" i="1"/>
  <c r="G16" i="1"/>
  <c r="P15" i="1"/>
  <c r="Q15" i="1" s="1"/>
  <c r="N15" i="1"/>
  <c r="M15" i="1"/>
  <c r="J15" i="1"/>
  <c r="I15" i="1"/>
  <c r="G15" i="1"/>
  <c r="P12" i="1"/>
  <c r="Q12" i="1" s="1"/>
  <c r="N12" i="1"/>
  <c r="M12" i="1"/>
  <c r="J12" i="1"/>
  <c r="I12" i="1"/>
  <c r="P11" i="1"/>
  <c r="Q11" i="1" s="1"/>
  <c r="N11" i="1"/>
  <c r="M11" i="1"/>
  <c r="J11" i="1"/>
  <c r="I11" i="1"/>
  <c r="P10" i="1"/>
  <c r="Q10" i="1" s="1"/>
  <c r="N10" i="1"/>
  <c r="M10" i="1"/>
  <c r="J10" i="1"/>
  <c r="I10" i="1"/>
  <c r="Q24" i="1" l="1"/>
  <c r="G24" i="1"/>
  <c r="G13" i="1"/>
  <c r="G19" i="1"/>
  <c r="Q13" i="1"/>
  <c r="Q19" i="1"/>
  <c r="G25" i="1" l="1"/>
  <c r="F3" i="1" s="1"/>
  <c r="Q26" i="1"/>
  <c r="Q27" i="1" s="1"/>
  <c r="G26" i="1" l="1"/>
  <c r="G27" i="1" s="1"/>
</calcChain>
</file>

<file path=xl/sharedStrings.xml><?xml version="1.0" encoding="utf-8"?>
<sst xmlns="http://schemas.openxmlformats.org/spreadsheetml/2006/main" count="62" uniqueCount="40">
  <si>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</si>
  <si>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</si>
  <si>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</si>
  <si>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</si>
  <si>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</si>
  <si>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</si>
  <si>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</si>
  <si>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</si>
  <si>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</si>
  <si>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</si>
  <si>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</si>
  <si>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</si>
  <si>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</si>
  <si>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</si>
  <si>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</si>
  <si>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 по филиалу "ПЭС"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</si>
  <si>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</si>
  <si>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</si>
  <si>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</si>
  <si>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Приложение к Документации о закупке – Структура НМЦ (в т.ч. форма Коммерческого предложения)</t>
  </si>
  <si>
    <r>
      <t xml:space="preserve">Страна происхождения товара
</t>
    </r>
    <r>
      <rPr>
        <i/>
        <sz val="12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</si>
  <si>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</si>
  <si>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КОММЕРЧЕСКОЕ ПРЕДЛОЖЕНИЕ</t>
  </si>
  <si>
    <t>2. филиал АО "ДРСК" "Приморские электрические сети"</t>
  </si>
  <si>
    <t>1. филиал АО «ДРСК» «Амурские электрические сети»</t>
  </si>
  <si>
    <t>ИТОГО по филиалу "АЭС"</t>
  </si>
  <si>
    <t>Итого по филиалу "ЮЯЭС"</t>
  </si>
  <si>
    <r>
      <t xml:space="preserve">Кабель силовой бронированный </t>
    </r>
    <r>
      <rPr>
        <b/>
        <sz val="12"/>
        <color theme="1"/>
        <rFont val="Times New Roman"/>
        <family val="1"/>
        <charset val="204"/>
      </rPr>
      <t>ААБл-10 3х185</t>
    </r>
  </si>
  <si>
    <t>км.</t>
  </si>
  <si>
    <r>
      <t xml:space="preserve">Кабель силовой бронированный </t>
    </r>
    <r>
      <rPr>
        <b/>
        <sz val="12"/>
        <color theme="1"/>
        <rFont val="Times New Roman"/>
        <family val="1"/>
        <charset val="204"/>
      </rPr>
      <t>ААБл-10 3х70</t>
    </r>
  </si>
  <si>
    <r>
      <t xml:space="preserve">Кабель силовой бронированный </t>
    </r>
    <r>
      <rPr>
        <b/>
        <sz val="12"/>
        <color theme="1"/>
        <rFont val="Times New Roman"/>
        <family val="1"/>
        <charset val="204"/>
      </rPr>
      <t>ААБл-10 3х95</t>
    </r>
  </si>
  <si>
    <r>
      <t xml:space="preserve">Кабель силовой бронированный </t>
    </r>
    <r>
      <rPr>
        <b/>
        <sz val="12"/>
        <color theme="1"/>
        <rFont val="Times New Roman"/>
        <family val="1"/>
        <charset val="204"/>
      </rPr>
      <t>ААБл-10 3х240</t>
    </r>
  </si>
  <si>
    <r>
      <t xml:space="preserve">Кабель силовой бронированный </t>
    </r>
    <r>
      <rPr>
        <b/>
        <sz val="12"/>
        <color theme="1"/>
        <rFont val="Times New Roman"/>
        <family val="1"/>
        <charset val="204"/>
      </rPr>
      <t>ААБл-10 3х50</t>
    </r>
  </si>
  <si>
    <r>
      <t xml:space="preserve">Кабель силовой бронированный </t>
    </r>
    <r>
      <rPr>
        <b/>
        <sz val="12"/>
        <color theme="1"/>
        <rFont val="Times New Roman"/>
        <family val="1"/>
        <charset val="204"/>
      </rPr>
      <t>ААБл-6 3х120</t>
    </r>
  </si>
  <si>
    <r>
      <t xml:space="preserve">Кабель силовой бронированный </t>
    </r>
    <r>
      <rPr>
        <b/>
        <sz val="12"/>
        <color theme="1"/>
        <rFont val="Times New Roman"/>
        <family val="1"/>
        <charset val="204"/>
      </rPr>
      <t>ААШв-10 3х120</t>
    </r>
  </si>
  <si>
    <t>3. филиал АО «ДРСК» «Электрические сети ЕАО»</t>
  </si>
  <si>
    <r>
      <t xml:space="preserve">Кабель силовой бронированный </t>
    </r>
    <r>
      <rPr>
        <b/>
        <sz val="12"/>
        <color theme="1"/>
        <rFont val="Times New Roman"/>
        <family val="1"/>
        <charset val="204"/>
      </rPr>
      <t>ААБл-10 3х120</t>
    </r>
  </si>
  <si>
    <r>
      <t xml:space="preserve">Кабель силовой бронированный </t>
    </r>
    <r>
      <rPr>
        <b/>
        <sz val="12"/>
        <color theme="1"/>
        <rFont val="Times New Roman"/>
        <family val="1"/>
        <charset val="204"/>
      </rPr>
      <t>ААШв-1 4х70</t>
    </r>
  </si>
  <si>
    <t>Итого по филиалу "ЭС ЕАО"</t>
  </si>
  <si>
    <t>Кабели силовые с бумажной пропитанной изоляцией (БПИ)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</si>
</sst>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9" formatCode="0.000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i/>
      <sz val="12"/>
      <color rgb="FFFF000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2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/>
      <right/>
      <top style="thin">
        <color rgb="FF002060"/>
      </top>
      <bottom/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44">
    <xf numFmtId="0" fontId="0" fillId="0" borderId="0" xfId="0"/>
    <xf numFmtId="0" fontId="7" fillId="0" borderId="0" xfId="0" applyFont="1"/>
    <xf numFmtId="0" fontId="8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9" fillId="5" borderId="4" xfId="0" applyNumberFormat="1" applyFont="1" applyFill="1" applyBorder="1" applyAlignment="1">
      <alignment horizontal="left" vertical="top" wrapText="1"/>
    </xf>
    <xf numFmtId="3" fontId="9" fillId="5" borderId="4" xfId="0" applyNumberFormat="1" applyFont="1" applyFill="1" applyBorder="1" applyAlignment="1">
      <alignment horizontal="center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164" fontId="9" fillId="5" borderId="4" xfId="0" applyNumberFormat="1" applyFont="1" applyFill="1" applyBorder="1" applyAlignment="1">
      <alignment horizontal="center" vertical="top" wrapText="1"/>
    </xf>
    <xf numFmtId="4" fontId="8" fillId="5" borderId="4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4" fontId="2" fillId="4" borderId="9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/>
    <xf numFmtId="0" fontId="4" fillId="0" borderId="4" xfId="0" applyFont="1" applyBorder="1" applyAlignment="1">
      <alignment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7" fillId="5" borderId="26" xfId="0" applyFont="1" applyFill="1" applyBorder="1" applyAlignment="1">
      <alignment horizontal="center"/>
    </xf>
    <xf numFmtId="49" fontId="9" fillId="5" borderId="22" xfId="0" applyNumberFormat="1" applyFont="1" applyFill="1" applyBorder="1" applyAlignment="1">
      <alignment horizontal="left" vertical="top" wrapText="1"/>
    </xf>
    <xf numFmtId="49" fontId="2" fillId="2" borderId="21" xfId="0" applyNumberFormat="1" applyFont="1" applyFill="1" applyBorder="1" applyAlignment="1" applyProtection="1">
      <alignment horizontal="left" vertical="top" wrapText="1"/>
      <protection locked="0"/>
    </xf>
    <xf numFmtId="3" fontId="9" fillId="5" borderId="21" xfId="0" applyNumberFormat="1" applyFont="1" applyFill="1" applyBorder="1" applyAlignment="1">
      <alignment horizontal="center" vertical="top" wrapText="1"/>
    </xf>
    <xf numFmtId="4" fontId="9" fillId="5" borderId="21" xfId="0" applyNumberFormat="1" applyFont="1" applyFill="1" applyBorder="1" applyAlignment="1">
      <alignment horizontal="center" vertical="top" wrapText="1"/>
    </xf>
    <xf numFmtId="4" fontId="2" fillId="2" borderId="21" xfId="0" applyNumberFormat="1" applyFont="1" applyFill="1" applyBorder="1" applyAlignment="1" applyProtection="1">
      <alignment horizontal="center" vertical="top" wrapText="1"/>
      <protection locked="0"/>
    </xf>
    <xf numFmtId="164" fontId="9" fillId="5" borderId="21" xfId="0" applyNumberFormat="1" applyFont="1" applyFill="1" applyBorder="1" applyAlignment="1">
      <alignment horizontal="center" vertical="top" wrapText="1"/>
    </xf>
    <xf numFmtId="4" fontId="9" fillId="5" borderId="27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/>
    </xf>
    <xf numFmtId="49" fontId="9" fillId="5" borderId="29" xfId="0" applyNumberFormat="1" applyFont="1" applyFill="1" applyBorder="1" applyAlignment="1">
      <alignment horizontal="left" vertical="top" wrapText="1"/>
    </xf>
    <xf numFmtId="49" fontId="2" fillId="2" borderId="30" xfId="0" applyNumberFormat="1" applyFont="1" applyFill="1" applyBorder="1" applyAlignment="1" applyProtection="1">
      <alignment horizontal="left" vertical="top" wrapText="1"/>
      <protection locked="0"/>
    </xf>
    <xf numFmtId="3" fontId="9" fillId="5" borderId="30" xfId="0" applyNumberFormat="1" applyFont="1" applyFill="1" applyBorder="1" applyAlignment="1">
      <alignment horizontal="center" vertical="top" wrapText="1"/>
    </xf>
    <xf numFmtId="4" fontId="9" fillId="5" borderId="30" xfId="0" applyNumberFormat="1" applyFont="1" applyFill="1" applyBorder="1" applyAlignment="1">
      <alignment horizontal="center" vertical="top" wrapText="1"/>
    </xf>
    <xf numFmtId="4" fontId="2" fillId="2" borderId="30" xfId="0" applyNumberFormat="1" applyFont="1" applyFill="1" applyBorder="1" applyAlignment="1" applyProtection="1">
      <alignment horizontal="center" vertical="top" wrapText="1"/>
      <protection locked="0"/>
    </xf>
    <xf numFmtId="164" fontId="9" fillId="5" borderId="30" xfId="0" applyNumberFormat="1" applyFont="1" applyFill="1" applyBorder="1" applyAlignment="1">
      <alignment horizontal="center" vertical="top" wrapText="1"/>
    </xf>
    <xf numFmtId="49" fontId="2" fillId="2" borderId="31" xfId="0" applyNumberFormat="1" applyFont="1" applyFill="1" applyBorder="1" applyAlignment="1" applyProtection="1">
      <alignment horizontal="left" vertical="top" wrapText="1"/>
      <protection locked="0"/>
    </xf>
    <xf numFmtId="4" fontId="2" fillId="2" borderId="31" xfId="0" applyNumberFormat="1" applyFont="1" applyFill="1" applyBorder="1" applyAlignment="1" applyProtection="1">
      <alignment horizontal="center" vertical="top" wrapText="1"/>
      <protection locked="0"/>
    </xf>
    <xf numFmtId="4" fontId="8" fillId="5" borderId="34" xfId="0" applyNumberFormat="1" applyFont="1" applyFill="1" applyBorder="1" applyAlignment="1">
      <alignment horizontal="center" vertical="top" wrapText="1"/>
    </xf>
    <xf numFmtId="49" fontId="2" fillId="2" borderId="18" xfId="0" applyNumberFormat="1" applyFont="1" applyFill="1" applyBorder="1" applyAlignment="1" applyProtection="1">
      <alignment horizontal="left" vertical="top" wrapText="1"/>
      <protection locked="0"/>
    </xf>
    <xf numFmtId="4" fontId="2" fillId="2" borderId="18" xfId="0" applyNumberFormat="1" applyFont="1" applyFill="1" applyBorder="1" applyAlignment="1" applyProtection="1">
      <alignment horizontal="center" vertical="top" wrapText="1"/>
      <protection locked="0"/>
    </xf>
    <xf numFmtId="4" fontId="9" fillId="5" borderId="38" xfId="0" applyNumberFormat="1" applyFont="1" applyFill="1" applyBorder="1" applyAlignment="1">
      <alignment horizontal="center" vertical="top" wrapText="1"/>
    </xf>
    <xf numFmtId="4" fontId="9" fillId="5" borderId="39" xfId="0" applyNumberFormat="1" applyFont="1" applyFill="1" applyBorder="1" applyAlignment="1">
      <alignment horizontal="center" vertical="top" wrapText="1"/>
    </xf>
    <xf numFmtId="4" fontId="8" fillId="5" borderId="39" xfId="0" applyNumberFormat="1" applyFont="1" applyFill="1" applyBorder="1" applyAlignment="1">
      <alignment horizontal="center" vertical="top" wrapText="1"/>
    </xf>
    <xf numFmtId="4" fontId="3" fillId="0" borderId="5" xfId="1" applyNumberFormat="1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4" fontId="8" fillId="4" borderId="48" xfId="0" applyNumberFormat="1" applyFont="1" applyFill="1" applyBorder="1" applyAlignment="1">
      <alignment horizontal="center" vertical="center" wrapText="1"/>
    </xf>
    <xf numFmtId="9" fontId="2" fillId="2" borderId="51" xfId="0" applyNumberFormat="1" applyFont="1" applyFill="1" applyBorder="1" applyAlignment="1" applyProtection="1">
      <alignment horizontal="center" vertical="top" wrapText="1"/>
    </xf>
    <xf numFmtId="4" fontId="9" fillId="4" borderId="25" xfId="0" applyNumberFormat="1" applyFont="1" applyFill="1" applyBorder="1" applyAlignment="1">
      <alignment horizontal="center" vertical="top" wrapText="1"/>
    </xf>
    <xf numFmtId="4" fontId="9" fillId="4" borderId="55" xfId="0" applyNumberFormat="1" applyFont="1" applyFill="1" applyBorder="1" applyAlignment="1">
      <alignment horizontal="center" vertical="top" wrapText="1"/>
    </xf>
    <xf numFmtId="4" fontId="6" fillId="0" borderId="5" xfId="1" applyNumberFormat="1" applyFont="1" applyBorder="1" applyAlignment="1">
      <alignment horizontal="right" vertical="top"/>
    </xf>
    <xf numFmtId="4" fontId="3" fillId="0" borderId="4" xfId="1" applyNumberFormat="1" applyFont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4" fontId="5" fillId="4" borderId="48" xfId="0" applyNumberFormat="1" applyFont="1" applyFill="1" applyBorder="1" applyAlignment="1">
      <alignment horizontal="center" vertical="center" wrapText="1"/>
    </xf>
    <xf numFmtId="9" fontId="14" fillId="2" borderId="51" xfId="0" applyNumberFormat="1" applyFont="1" applyFill="1" applyBorder="1" applyAlignment="1" applyProtection="1">
      <alignment horizontal="center" vertical="top" wrapText="1"/>
    </xf>
    <xf numFmtId="4" fontId="4" fillId="4" borderId="25" xfId="0" applyNumberFormat="1" applyFont="1" applyFill="1" applyBorder="1" applyAlignment="1">
      <alignment horizontal="center" vertical="top" wrapText="1"/>
    </xf>
    <xf numFmtId="4" fontId="4" fillId="4" borderId="55" xfId="0" applyNumberFormat="1" applyFont="1" applyFill="1" applyBorder="1" applyAlignment="1">
      <alignment horizontal="center" vertical="top" wrapText="1"/>
    </xf>
    <xf numFmtId="0" fontId="9" fillId="0" borderId="57" xfId="0" applyFont="1" applyBorder="1" applyAlignment="1">
      <alignment horizontal="center" vertical="top" wrapText="1"/>
    </xf>
    <xf numFmtId="4" fontId="14" fillId="5" borderId="62" xfId="0" applyNumberFormat="1" applyFont="1" applyFill="1" applyBorder="1" applyAlignment="1" applyProtection="1">
      <alignment horizontal="center" vertical="center" wrapText="1"/>
    </xf>
    <xf numFmtId="4" fontId="13" fillId="5" borderId="66" xfId="0" applyNumberFormat="1" applyFont="1" applyFill="1" applyBorder="1" applyAlignment="1" applyProtection="1">
      <alignment horizontal="center" vertical="top" wrapText="1"/>
    </xf>
    <xf numFmtId="4" fontId="14" fillId="5" borderId="69" xfId="0" applyNumberFormat="1" applyFont="1" applyFill="1" applyBorder="1" applyAlignment="1" applyProtection="1">
      <alignment horizontal="center" vertical="center" wrapText="1"/>
    </xf>
    <xf numFmtId="0" fontId="4" fillId="0" borderId="71" xfId="0" applyFont="1" applyBorder="1" applyAlignment="1">
      <alignment horizontal="center"/>
    </xf>
    <xf numFmtId="4" fontId="14" fillId="5" borderId="73" xfId="0" applyNumberFormat="1" applyFont="1" applyFill="1" applyBorder="1" applyAlignment="1" applyProtection="1">
      <alignment horizontal="center" vertical="top" wrapText="1"/>
    </xf>
    <xf numFmtId="4" fontId="13" fillId="5" borderId="75" xfId="0" applyNumberFormat="1" applyFont="1" applyFill="1" applyBorder="1" applyAlignment="1" applyProtection="1">
      <alignment horizontal="center" vertical="top" wrapText="1"/>
    </xf>
    <xf numFmtId="0" fontId="8" fillId="2" borderId="44" xfId="0" applyFont="1" applyFill="1" applyBorder="1" applyAlignment="1"/>
    <xf numFmtId="0" fontId="4" fillId="2" borderId="74" xfId="0" applyFont="1" applyFill="1" applyBorder="1" applyAlignment="1">
      <alignment horizontal="center"/>
    </xf>
    <xf numFmtId="0" fontId="4" fillId="0" borderId="7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justify" vertical="top" wrapText="1"/>
    </xf>
    <xf numFmtId="0" fontId="5" fillId="6" borderId="67" xfId="0" applyFont="1" applyFill="1" applyBorder="1" applyAlignment="1">
      <alignment horizontal="center"/>
    </xf>
    <xf numFmtId="0" fontId="5" fillId="6" borderId="56" xfId="0" applyFont="1" applyFill="1" applyBorder="1" applyAlignment="1">
      <alignment horizontal="center"/>
    </xf>
    <xf numFmtId="0" fontId="5" fillId="6" borderId="60" xfId="0" applyFont="1" applyFill="1" applyBorder="1" applyAlignment="1">
      <alignment horizontal="center"/>
    </xf>
    <xf numFmtId="0" fontId="5" fillId="6" borderId="68" xfId="0" applyFont="1" applyFill="1" applyBorder="1" applyAlignment="1">
      <alignment horizontal="center"/>
    </xf>
    <xf numFmtId="0" fontId="8" fillId="6" borderId="24" xfId="0" applyFont="1" applyFill="1" applyBorder="1" applyAlignment="1">
      <alignment horizontal="center"/>
    </xf>
    <xf numFmtId="0" fontId="8" fillId="6" borderId="36" xfId="0" applyFont="1" applyFill="1" applyBorder="1" applyAlignment="1">
      <alignment horizontal="center"/>
    </xf>
    <xf numFmtId="0" fontId="5" fillId="6" borderId="63" xfId="0" applyFont="1" applyFill="1" applyBorder="1" applyAlignment="1">
      <alignment horizontal="left"/>
    </xf>
    <xf numFmtId="0" fontId="4" fillId="6" borderId="64" xfId="0" applyFont="1" applyFill="1" applyBorder="1" applyAlignment="1">
      <alignment horizontal="left"/>
    </xf>
    <xf numFmtId="0" fontId="4" fillId="6" borderId="65" xfId="0" applyFont="1" applyFill="1" applyBorder="1" applyAlignment="1">
      <alignment horizontal="left"/>
    </xf>
    <xf numFmtId="0" fontId="8" fillId="5" borderId="40" xfId="0" applyFont="1" applyFill="1" applyBorder="1" applyAlignment="1">
      <alignment horizontal="left"/>
    </xf>
    <xf numFmtId="0" fontId="7" fillId="5" borderId="35" xfId="0" applyFont="1" applyFill="1" applyBorder="1" applyAlignment="1">
      <alignment horizontal="left"/>
    </xf>
    <xf numFmtId="0" fontId="7" fillId="5" borderId="41" xfId="0" applyFont="1" applyFill="1" applyBorder="1" applyAlignment="1">
      <alignment horizontal="left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5" fillId="6" borderId="58" xfId="0" applyFont="1" applyFill="1" applyBorder="1" applyAlignment="1">
      <alignment horizontal="center" vertical="center" wrapText="1"/>
    </xf>
    <xf numFmtId="0" fontId="5" fillId="6" borderId="61" xfId="0" applyFont="1" applyFill="1" applyBorder="1" applyAlignment="1">
      <alignment horizontal="center" vertical="center" wrapText="1"/>
    </xf>
    <xf numFmtId="0" fontId="5" fillId="6" borderId="59" xfId="0" applyFont="1" applyFill="1" applyBorder="1" applyAlignment="1">
      <alignment horizontal="center" vertical="center" wrapText="1"/>
    </xf>
    <xf numFmtId="0" fontId="5" fillId="6" borderId="70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5" fillId="6" borderId="72" xfId="0" applyFont="1" applyFill="1" applyBorder="1" applyAlignment="1">
      <alignment horizontal="left"/>
    </xf>
    <xf numFmtId="0" fontId="5" fillId="6" borderId="64" xfId="0" applyFont="1" applyFill="1" applyBorder="1" applyAlignment="1">
      <alignment horizontal="left"/>
    </xf>
    <xf numFmtId="0" fontId="5" fillId="6" borderId="65" xfId="0" applyFont="1" applyFill="1" applyBorder="1" applyAlignment="1">
      <alignment horizontal="left"/>
    </xf>
    <xf numFmtId="0" fontId="8" fillId="5" borderId="32" xfId="0" applyFont="1" applyFill="1" applyBorder="1" applyAlignment="1">
      <alignment horizontal="left"/>
    </xf>
    <xf numFmtId="0" fontId="7" fillId="5" borderId="33" xfId="0" applyFont="1" applyFill="1" applyBorder="1" applyAlignment="1">
      <alignment horizontal="left"/>
    </xf>
    <xf numFmtId="0" fontId="7" fillId="5" borderId="29" xfId="0" applyFont="1" applyFill="1" applyBorder="1" applyAlignment="1">
      <alignment horizontal="left"/>
    </xf>
    <xf numFmtId="4" fontId="14" fillId="4" borderId="49" xfId="0" applyNumberFormat="1" applyFont="1" applyFill="1" applyBorder="1" applyAlignment="1" applyProtection="1">
      <alignment horizontal="right" vertical="top" wrapText="1"/>
    </xf>
    <xf numFmtId="4" fontId="14" fillId="4" borderId="50" xfId="0" applyNumberFormat="1" applyFont="1" applyFill="1" applyBorder="1" applyAlignment="1" applyProtection="1">
      <alignment horizontal="right" vertical="top" wrapText="1"/>
    </xf>
    <xf numFmtId="4" fontId="2" fillId="4" borderId="49" xfId="0" applyNumberFormat="1" applyFont="1" applyFill="1" applyBorder="1" applyAlignment="1" applyProtection="1">
      <alignment horizontal="right" vertical="top" wrapText="1"/>
    </xf>
    <xf numFmtId="4" fontId="2" fillId="4" borderId="50" xfId="0" applyNumberFormat="1" applyFont="1" applyFill="1" applyBorder="1" applyAlignment="1" applyProtection="1">
      <alignment horizontal="right" vertical="top" wrapText="1"/>
    </xf>
    <xf numFmtId="4" fontId="14" fillId="4" borderId="52" xfId="0" applyNumberFormat="1" applyFont="1" applyFill="1" applyBorder="1" applyAlignment="1" applyProtection="1">
      <alignment horizontal="right" vertical="top" wrapText="1"/>
    </xf>
    <xf numFmtId="4" fontId="14" fillId="4" borderId="53" xfId="0" applyNumberFormat="1" applyFont="1" applyFill="1" applyBorder="1" applyAlignment="1" applyProtection="1">
      <alignment horizontal="right" vertical="top" wrapText="1"/>
    </xf>
    <xf numFmtId="4" fontId="14" fillId="4" borderId="54" xfId="0" applyNumberFormat="1" applyFont="1" applyFill="1" applyBorder="1" applyAlignment="1" applyProtection="1">
      <alignment horizontal="right" vertical="top" wrapText="1"/>
    </xf>
    <xf numFmtId="4" fontId="2" fillId="4" borderId="52" xfId="0" applyNumberFormat="1" applyFont="1" applyFill="1" applyBorder="1" applyAlignment="1" applyProtection="1">
      <alignment horizontal="right" vertical="top" wrapText="1"/>
    </xf>
    <xf numFmtId="4" fontId="2" fillId="4" borderId="53" xfId="0" applyNumberFormat="1" applyFont="1" applyFill="1" applyBorder="1" applyAlignment="1" applyProtection="1">
      <alignment horizontal="right" vertical="top" wrapText="1"/>
    </xf>
    <xf numFmtId="4" fontId="2" fillId="4" borderId="54" xfId="0" applyNumberFormat="1" applyFont="1" applyFill="1" applyBorder="1" applyAlignment="1" applyProtection="1">
      <alignment horizontal="right" vertical="top" wrapText="1"/>
    </xf>
    <xf numFmtId="0" fontId="5" fillId="6" borderId="76" xfId="0" applyFont="1" applyFill="1" applyBorder="1" applyAlignment="1">
      <alignment horizontal="center"/>
    </xf>
    <xf numFmtId="0" fontId="8" fillId="6" borderId="42" xfId="0" applyFont="1" applyFill="1" applyBorder="1" applyAlignment="1">
      <alignment horizontal="center"/>
    </xf>
    <xf numFmtId="0" fontId="8" fillId="6" borderId="37" xfId="0" applyFont="1" applyFill="1" applyBorder="1" applyAlignment="1">
      <alignment horizontal="center"/>
    </xf>
    <xf numFmtId="0" fontId="8" fillId="6" borderId="43" xfId="0" applyFont="1" applyFill="1" applyBorder="1" applyAlignment="1">
      <alignment horizontal="center"/>
    </xf>
    <xf numFmtId="0" fontId="5" fillId="0" borderId="77" xfId="0" applyFont="1" applyBorder="1" applyAlignment="1">
      <alignment horizontal="left"/>
    </xf>
    <xf numFmtId="0" fontId="4" fillId="0" borderId="64" xfId="0" applyFont="1" applyBorder="1" applyAlignment="1">
      <alignment horizontal="left"/>
    </xf>
    <xf numFmtId="0" fontId="4" fillId="0" borderId="78" xfId="0" applyFont="1" applyBorder="1" applyAlignment="1">
      <alignment horizontal="left"/>
    </xf>
    <xf numFmtId="0" fontId="4" fillId="0" borderId="79" xfId="0" applyFont="1" applyBorder="1" applyAlignment="1">
      <alignment horizontal="left"/>
    </xf>
    <xf numFmtId="0" fontId="12" fillId="5" borderId="42" xfId="0" applyFont="1" applyFill="1" applyBorder="1" applyAlignment="1">
      <alignment horizontal="left"/>
    </xf>
    <xf numFmtId="0" fontId="12" fillId="5" borderId="37" xfId="0" applyFont="1" applyFill="1" applyBorder="1" applyAlignment="1">
      <alignment horizontal="left"/>
    </xf>
    <xf numFmtId="0" fontId="12" fillId="5" borderId="43" xfId="0" applyFont="1" applyFill="1" applyBorder="1" applyAlignment="1">
      <alignment horizontal="left"/>
    </xf>
    <xf numFmtId="4" fontId="13" fillId="4" borderId="45" xfId="0" applyNumberFormat="1" applyFont="1" applyFill="1" applyBorder="1" applyAlignment="1" applyProtection="1">
      <alignment horizontal="right" vertical="center" wrapText="1"/>
    </xf>
    <xf numFmtId="4" fontId="13" fillId="4" borderId="46" xfId="0" applyNumberFormat="1" applyFont="1" applyFill="1" applyBorder="1" applyAlignment="1" applyProtection="1">
      <alignment horizontal="right" vertical="center" wrapText="1"/>
    </xf>
    <xf numFmtId="4" fontId="13" fillId="4" borderId="47" xfId="0" applyNumberFormat="1" applyFont="1" applyFill="1" applyBorder="1" applyAlignment="1" applyProtection="1">
      <alignment horizontal="right" vertical="center" wrapText="1"/>
    </xf>
    <xf numFmtId="4" fontId="1" fillId="4" borderId="45" xfId="0" applyNumberFormat="1" applyFont="1" applyFill="1" applyBorder="1" applyAlignment="1" applyProtection="1">
      <alignment horizontal="right" vertical="center" wrapText="1"/>
    </xf>
    <xf numFmtId="4" fontId="1" fillId="4" borderId="46" xfId="0" applyNumberFormat="1" applyFont="1" applyFill="1" applyBorder="1" applyAlignment="1" applyProtection="1">
      <alignment horizontal="right" vertical="center" wrapText="1"/>
    </xf>
    <xf numFmtId="4" fontId="1" fillId="4" borderId="47" xfId="0" applyNumberFormat="1" applyFont="1" applyFill="1" applyBorder="1" applyAlignment="1" applyProtection="1">
      <alignment horizontal="right" vertical="center" wrapText="1"/>
    </xf>
    <xf numFmtId="169" fontId="5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7"/>
  <sheetViews>
    <sheetView tabSelected="1" zoomScale="70" zoomScaleNormal="70" workbookViewId="0">
      <selection activeCell="N33" sqref="N33"/>
    </sheetView>
  </sheetViews>
  <sheetFormatPr defaultRowHeight="15.75" x14ac:dyDescent="0.25"/>
  <cols>
    <col min="1" max="1" width="4.5703125" style="1" customWidth="1"/>
    <col min="2" max="2" width="9.140625" style="1" customWidth="1"/>
    <col min="3" max="3" width="49.7109375" style="1" customWidth="1"/>
    <col min="4" max="4" width="7.140625" style="1" customWidth="1"/>
    <col min="5" max="5" width="17.140625" style="1" customWidth="1"/>
    <col min="6" max="6" width="16.7109375" style="1" customWidth="1"/>
    <col min="7" max="7" width="22.85546875" style="1" customWidth="1"/>
    <col min="8" max="9" width="9.140625" style="1"/>
    <col min="10" max="10" width="39" style="1" customWidth="1"/>
    <col min="11" max="11" width="21.28515625" style="1" customWidth="1"/>
    <col min="12" max="12" width="23.5703125" style="1" customWidth="1"/>
    <col min="13" max="13" width="7.28515625" style="1" customWidth="1"/>
    <col min="14" max="14" width="15" style="1" customWidth="1"/>
    <col min="15" max="15" width="13.85546875" style="1" customWidth="1"/>
    <col min="16" max="16" width="11.5703125" style="1" customWidth="1"/>
    <col min="17" max="17" width="22.7109375" style="1" customWidth="1"/>
    <col min="18" max="16384" width="9.140625" style="1"/>
  </cols>
  <sheetData>
    <row r="1" spans="1:27" ht="34.5" customHeight="1" x14ac:dyDescent="0.25">
      <c r="B1" s="81" t="s">
        <v>19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6.5" thickBot="1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customFormat="1" ht="34.5" customHeight="1" thickBot="1" x14ac:dyDescent="0.3">
      <c r="B3" s="82" t="s">
        <v>10</v>
      </c>
      <c r="C3" s="83"/>
      <c r="D3" s="83"/>
      <c r="E3" s="84"/>
      <c r="F3" s="13">
        <f>G25</f>
        <v>2451241.3199999998</v>
      </c>
      <c r="G3" s="14" t="s">
        <v>2</v>
      </c>
      <c r="H3" s="11"/>
      <c r="I3" s="77" t="s">
        <v>16</v>
      </c>
      <c r="J3" s="78"/>
      <c r="K3" s="78"/>
      <c r="L3" s="78"/>
      <c r="M3" s="78"/>
      <c r="N3" s="78"/>
      <c r="O3" s="78"/>
      <c r="P3" s="78"/>
      <c r="Q3" s="79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27" customFormat="1" ht="33.75" customHeight="1" x14ac:dyDescent="0.25">
      <c r="B4" s="85" t="s">
        <v>39</v>
      </c>
      <c r="C4" s="85"/>
      <c r="D4" s="85"/>
      <c r="E4" s="85"/>
      <c r="F4" s="85"/>
      <c r="G4" s="85"/>
      <c r="H4" s="11"/>
      <c r="I4" s="80" t="s">
        <v>17</v>
      </c>
      <c r="J4" s="80"/>
      <c r="K4" s="80"/>
      <c r="L4" s="8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 customFormat="1" ht="21.75" customHeight="1" x14ac:dyDescent="0.25">
      <c r="B5" s="11"/>
      <c r="C5" s="11"/>
      <c r="D5" s="11"/>
      <c r="E5" s="11"/>
      <c r="F5" s="11"/>
      <c r="G5" s="11"/>
      <c r="H5" s="11"/>
      <c r="I5" s="12" t="s">
        <v>18</v>
      </c>
      <c r="J5" s="12"/>
      <c r="K5" s="12"/>
      <c r="L5" s="1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ht="16.5" thickBot="1" x14ac:dyDescent="0.3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32.25" customHeight="1" thickBot="1" x14ac:dyDescent="0.3">
      <c r="B7" s="98" t="s">
        <v>11</v>
      </c>
      <c r="C7" s="99"/>
      <c r="D7" s="100"/>
      <c r="E7" s="100"/>
      <c r="F7" s="101"/>
      <c r="G7" s="102"/>
      <c r="H7" s="4"/>
      <c r="I7" s="77" t="s">
        <v>22</v>
      </c>
      <c r="J7" s="78"/>
      <c r="K7" s="78"/>
      <c r="L7" s="78"/>
      <c r="M7" s="78"/>
      <c r="N7" s="78"/>
      <c r="O7" s="78"/>
      <c r="P7" s="78"/>
      <c r="Q7" s="79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82.25" customHeight="1" thickBot="1" x14ac:dyDescent="0.3">
      <c r="B8" s="58" t="s">
        <v>3</v>
      </c>
      <c r="C8" s="59" t="s">
        <v>0</v>
      </c>
      <c r="D8" s="59" t="s">
        <v>7</v>
      </c>
      <c r="E8" s="60" t="s">
        <v>8</v>
      </c>
      <c r="F8" s="60" t="s">
        <v>4</v>
      </c>
      <c r="G8" s="61" t="s">
        <v>9</v>
      </c>
      <c r="H8" s="21"/>
      <c r="I8" s="17" t="s">
        <v>3</v>
      </c>
      <c r="J8" s="18" t="s">
        <v>1</v>
      </c>
      <c r="K8" s="22" t="s">
        <v>20</v>
      </c>
      <c r="L8" s="23" t="s">
        <v>21</v>
      </c>
      <c r="M8" s="18" t="s">
        <v>7</v>
      </c>
      <c r="N8" s="19" t="s">
        <v>8</v>
      </c>
      <c r="O8" s="19" t="s">
        <v>12</v>
      </c>
      <c r="P8" s="19" t="s">
        <v>4</v>
      </c>
      <c r="Q8" s="20" t="s">
        <v>13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6.5" thickBot="1" x14ac:dyDescent="0.3">
      <c r="A9" s="5"/>
      <c r="B9" s="103" t="s">
        <v>24</v>
      </c>
      <c r="C9" s="104"/>
      <c r="D9" s="104"/>
      <c r="E9" s="105"/>
      <c r="F9" s="104"/>
      <c r="G9" s="106"/>
      <c r="H9" s="24"/>
      <c r="I9" s="107" t="s">
        <v>24</v>
      </c>
      <c r="J9" s="108"/>
      <c r="K9" s="108"/>
      <c r="L9" s="108"/>
      <c r="M9" s="108"/>
      <c r="N9" s="108"/>
      <c r="O9" s="108"/>
      <c r="P9" s="108"/>
      <c r="Q9" s="109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24" customHeight="1" x14ac:dyDescent="0.25">
      <c r="A10" s="5"/>
      <c r="B10" s="70">
        <v>1</v>
      </c>
      <c r="C10" s="16" t="s">
        <v>27</v>
      </c>
      <c r="D10" s="76" t="s">
        <v>28</v>
      </c>
      <c r="E10" s="57">
        <v>831428.84</v>
      </c>
      <c r="F10" s="33">
        <v>0.33</v>
      </c>
      <c r="G10" s="69">
        <f>E10*F10</f>
        <v>274371.5172</v>
      </c>
      <c r="H10" s="3"/>
      <c r="I10" s="25">
        <f>B10</f>
        <v>1</v>
      </c>
      <c r="J10" s="26" t="str">
        <f>C10</f>
        <v>Кабель силовой бронированный ААБл-10 3х185</v>
      </c>
      <c r="K10" s="27"/>
      <c r="L10" s="27"/>
      <c r="M10" s="28" t="str">
        <f>D10</f>
        <v>км.</v>
      </c>
      <c r="N10" s="29">
        <f>E10</f>
        <v>831428.84</v>
      </c>
      <c r="O10" s="30"/>
      <c r="P10" s="31">
        <f>F10</f>
        <v>0.33</v>
      </c>
      <c r="Q10" s="32">
        <f>O10*P10</f>
        <v>0</v>
      </c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21" customHeight="1" x14ac:dyDescent="0.25">
      <c r="A11" s="5"/>
      <c r="B11" s="70">
        <v>2</v>
      </c>
      <c r="C11" s="16" t="s">
        <v>29</v>
      </c>
      <c r="D11" s="76" t="s">
        <v>28</v>
      </c>
      <c r="E11" s="57">
        <v>673200</v>
      </c>
      <c r="F11" s="33">
        <v>0.72199999999999998</v>
      </c>
      <c r="G11" s="67">
        <f t="shared" ref="G11:G12" si="0">E11*F11</f>
        <v>486050.39999999997</v>
      </c>
      <c r="H11" s="3"/>
      <c r="I11" s="34">
        <f t="shared" ref="I11:J12" si="1">B11</f>
        <v>2</v>
      </c>
      <c r="J11" s="35" t="str">
        <f t="shared" si="1"/>
        <v>Кабель силовой бронированный ААБл-10 3х70</v>
      </c>
      <c r="K11" s="36"/>
      <c r="L11" s="36"/>
      <c r="M11" s="37" t="str">
        <f t="shared" ref="M11:N21" si="2">D11</f>
        <v>км.</v>
      </c>
      <c r="N11" s="38">
        <f t="shared" si="2"/>
        <v>673200</v>
      </c>
      <c r="O11" s="39"/>
      <c r="P11" s="40">
        <f t="shared" ref="P11:P21" si="3">F11</f>
        <v>0.72199999999999998</v>
      </c>
      <c r="Q11" s="32">
        <f t="shared" ref="Q11:Q12" si="4">O11*P11</f>
        <v>0</v>
      </c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24.75" customHeight="1" x14ac:dyDescent="0.25">
      <c r="A12" s="5"/>
      <c r="B12" s="70">
        <v>3</v>
      </c>
      <c r="C12" s="16" t="s">
        <v>30</v>
      </c>
      <c r="D12" s="76" t="s">
        <v>28</v>
      </c>
      <c r="E12" s="57">
        <v>623977.59</v>
      </c>
      <c r="F12" s="33">
        <v>0.11</v>
      </c>
      <c r="G12" s="67">
        <f t="shared" si="0"/>
        <v>68637.534899999999</v>
      </c>
      <c r="H12" s="3"/>
      <c r="I12" s="34">
        <f t="shared" si="1"/>
        <v>3</v>
      </c>
      <c r="J12" s="35" t="str">
        <f t="shared" si="1"/>
        <v>Кабель силовой бронированный ААБл-10 3х95</v>
      </c>
      <c r="K12" s="36"/>
      <c r="L12" s="36"/>
      <c r="M12" s="37" t="str">
        <f t="shared" si="2"/>
        <v>км.</v>
      </c>
      <c r="N12" s="38">
        <f t="shared" si="2"/>
        <v>623977.59</v>
      </c>
      <c r="O12" s="39"/>
      <c r="P12" s="40">
        <f t="shared" si="3"/>
        <v>0.11</v>
      </c>
      <c r="Q12" s="32">
        <f t="shared" si="4"/>
        <v>0</v>
      </c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16.5" thickBot="1" x14ac:dyDescent="0.3">
      <c r="B13" s="110" t="s">
        <v>25</v>
      </c>
      <c r="C13" s="111"/>
      <c r="D13" s="111"/>
      <c r="E13" s="111"/>
      <c r="F13" s="112"/>
      <c r="G13" s="68">
        <f>SUM(G10:G12)</f>
        <v>829059.45209999999</v>
      </c>
      <c r="H13" s="66"/>
      <c r="I13" s="113" t="s">
        <v>25</v>
      </c>
      <c r="J13" s="114"/>
      <c r="K13" s="114"/>
      <c r="L13" s="114"/>
      <c r="M13" s="114"/>
      <c r="N13" s="114"/>
      <c r="O13" s="114"/>
      <c r="P13" s="115"/>
      <c r="Q13" s="43">
        <f>SUM(Q10:Q12)</f>
        <v>0</v>
      </c>
    </row>
    <row r="14" spans="1:27" x14ac:dyDescent="0.25">
      <c r="B14" s="86" t="s">
        <v>23</v>
      </c>
      <c r="C14" s="87"/>
      <c r="D14" s="87"/>
      <c r="E14" s="88"/>
      <c r="F14" s="87"/>
      <c r="G14" s="89"/>
      <c r="H14" s="15"/>
      <c r="I14" s="90" t="s">
        <v>23</v>
      </c>
      <c r="J14" s="90"/>
      <c r="K14" s="90"/>
      <c r="L14" s="90"/>
      <c r="M14" s="90"/>
      <c r="N14" s="90"/>
      <c r="O14" s="90"/>
      <c r="P14" s="90"/>
      <c r="Q14" s="91"/>
    </row>
    <row r="15" spans="1:27" ht="31.5" x14ac:dyDescent="0.25">
      <c r="B15" s="75">
        <v>1</v>
      </c>
      <c r="C15" s="16" t="s">
        <v>31</v>
      </c>
      <c r="D15" s="76" t="s">
        <v>28</v>
      </c>
      <c r="E15" s="57">
        <v>990874.41</v>
      </c>
      <c r="F15" s="143">
        <v>0.2</v>
      </c>
      <c r="G15" s="69">
        <f t="shared" ref="G15:G23" si="5">E15*F15</f>
        <v>198174.88200000001</v>
      </c>
      <c r="H15" s="3"/>
      <c r="I15" s="25">
        <f>B15</f>
        <v>1</v>
      </c>
      <c r="J15" s="26" t="str">
        <f t="shared" ref="J15:J23" si="6">C15</f>
        <v>Кабель силовой бронированный ААБл-10 3х240</v>
      </c>
      <c r="K15" s="44"/>
      <c r="L15" s="44"/>
      <c r="M15" s="28" t="str">
        <f>D15</f>
        <v>км.</v>
      </c>
      <c r="N15" s="29">
        <f>E15</f>
        <v>990874.41</v>
      </c>
      <c r="O15" s="45"/>
      <c r="P15" s="31">
        <f>F15</f>
        <v>0.2</v>
      </c>
      <c r="Q15" s="46">
        <f>O15*P15</f>
        <v>0</v>
      </c>
    </row>
    <row r="16" spans="1:27" ht="31.5" x14ac:dyDescent="0.25">
      <c r="B16" s="75">
        <v>2</v>
      </c>
      <c r="C16" s="16" t="s">
        <v>32</v>
      </c>
      <c r="D16" s="76" t="s">
        <v>28</v>
      </c>
      <c r="E16" s="57">
        <v>613010.26</v>
      </c>
      <c r="F16" s="143">
        <v>0.36</v>
      </c>
      <c r="G16" s="67">
        <f t="shared" si="5"/>
        <v>220683.6936</v>
      </c>
      <c r="H16" s="3"/>
      <c r="I16" s="34">
        <f>B16</f>
        <v>2</v>
      </c>
      <c r="J16" s="35" t="str">
        <f t="shared" si="6"/>
        <v>Кабель силовой бронированный ААБл-10 3х50</v>
      </c>
      <c r="K16" s="41"/>
      <c r="L16" s="41"/>
      <c r="M16" s="37" t="str">
        <f t="shared" ref="M16:N18" si="7">D16</f>
        <v>км.</v>
      </c>
      <c r="N16" s="38">
        <f t="shared" si="7"/>
        <v>613010.26</v>
      </c>
      <c r="O16" s="42"/>
      <c r="P16" s="40">
        <f t="shared" ref="P16:P18" si="8">F16</f>
        <v>0.36</v>
      </c>
      <c r="Q16" s="47">
        <f t="shared" ref="Q16:Q18" si="9">O16*P16</f>
        <v>0</v>
      </c>
    </row>
    <row r="17" spans="2:17" ht="31.5" x14ac:dyDescent="0.25">
      <c r="B17" s="75">
        <v>3</v>
      </c>
      <c r="C17" s="16" t="s">
        <v>33</v>
      </c>
      <c r="D17" s="76" t="s">
        <v>28</v>
      </c>
      <c r="E17" s="57">
        <v>613509.14</v>
      </c>
      <c r="F17" s="143">
        <v>0.495</v>
      </c>
      <c r="G17" s="67">
        <f t="shared" si="5"/>
        <v>303687.02429999999</v>
      </c>
      <c r="H17" s="3"/>
      <c r="I17" s="34">
        <f t="shared" ref="I17:I18" si="10">B17</f>
        <v>3</v>
      </c>
      <c r="J17" s="35" t="str">
        <f t="shared" si="6"/>
        <v>Кабель силовой бронированный ААБл-6 3х120</v>
      </c>
      <c r="K17" s="41"/>
      <c r="L17" s="41"/>
      <c r="M17" s="37" t="str">
        <f t="shared" si="7"/>
        <v>км.</v>
      </c>
      <c r="N17" s="38">
        <f t="shared" si="7"/>
        <v>613509.14</v>
      </c>
      <c r="O17" s="42"/>
      <c r="P17" s="40">
        <f t="shared" si="8"/>
        <v>0.495</v>
      </c>
      <c r="Q17" s="47">
        <f t="shared" si="9"/>
        <v>0</v>
      </c>
    </row>
    <row r="18" spans="2:17" ht="31.5" x14ac:dyDescent="0.25">
      <c r="B18" s="75">
        <v>4</v>
      </c>
      <c r="C18" s="16" t="s">
        <v>34</v>
      </c>
      <c r="D18" s="76" t="s">
        <v>28</v>
      </c>
      <c r="E18" s="57">
        <v>659450</v>
      </c>
      <c r="F18" s="143">
        <v>0.2</v>
      </c>
      <c r="G18" s="67">
        <f t="shared" si="5"/>
        <v>131890</v>
      </c>
      <c r="H18" s="3"/>
      <c r="I18" s="34">
        <f t="shared" si="10"/>
        <v>4</v>
      </c>
      <c r="J18" s="35" t="str">
        <f t="shared" si="6"/>
        <v>Кабель силовой бронированный ААШв-10 3х120</v>
      </c>
      <c r="K18" s="41"/>
      <c r="L18" s="41"/>
      <c r="M18" s="37" t="str">
        <f t="shared" si="7"/>
        <v>км.</v>
      </c>
      <c r="N18" s="38">
        <f t="shared" si="7"/>
        <v>659450</v>
      </c>
      <c r="O18" s="42"/>
      <c r="P18" s="40">
        <f t="shared" si="8"/>
        <v>0.2</v>
      </c>
      <c r="Q18" s="47">
        <f t="shared" si="9"/>
        <v>0</v>
      </c>
    </row>
    <row r="19" spans="2:17" ht="16.5" thickBot="1" x14ac:dyDescent="0.3">
      <c r="B19" s="92" t="s">
        <v>15</v>
      </c>
      <c r="C19" s="93"/>
      <c r="D19" s="93"/>
      <c r="E19" s="93"/>
      <c r="F19" s="94"/>
      <c r="G19" s="68">
        <f>SUM(G15:G18)</f>
        <v>854435.59990000003</v>
      </c>
      <c r="H19" s="66"/>
      <c r="I19" s="95" t="s">
        <v>15</v>
      </c>
      <c r="J19" s="96"/>
      <c r="K19" s="96"/>
      <c r="L19" s="96"/>
      <c r="M19" s="96"/>
      <c r="N19" s="96"/>
      <c r="O19" s="96"/>
      <c r="P19" s="97"/>
      <c r="Q19" s="48">
        <f>SUM(Q15:Q18)</f>
        <v>0</v>
      </c>
    </row>
    <row r="20" spans="2:17" x14ac:dyDescent="0.25">
      <c r="B20" s="126" t="s">
        <v>35</v>
      </c>
      <c r="C20" s="87"/>
      <c r="D20" s="87"/>
      <c r="E20" s="88"/>
      <c r="F20" s="87"/>
      <c r="G20" s="89"/>
      <c r="H20" s="73"/>
      <c r="I20" s="127" t="s">
        <v>35</v>
      </c>
      <c r="J20" s="128"/>
      <c r="K20" s="128"/>
      <c r="L20" s="128"/>
      <c r="M20" s="128"/>
      <c r="N20" s="128"/>
      <c r="O20" s="128"/>
      <c r="P20" s="128"/>
      <c r="Q20" s="129"/>
    </row>
    <row r="21" spans="2:17" ht="31.5" x14ac:dyDescent="0.25">
      <c r="B21" s="74">
        <v>1</v>
      </c>
      <c r="C21" s="16" t="s">
        <v>36</v>
      </c>
      <c r="D21" s="76" t="s">
        <v>28</v>
      </c>
      <c r="E21" s="49">
        <v>949855.18</v>
      </c>
      <c r="F21" s="143">
        <v>0.6</v>
      </c>
      <c r="G21" s="71">
        <f t="shared" si="5"/>
        <v>569913.10800000001</v>
      </c>
      <c r="H21" s="50"/>
      <c r="I21" s="34">
        <v>1</v>
      </c>
      <c r="J21" s="6" t="str">
        <f t="shared" si="6"/>
        <v>Кабель силовой бронированный ААБл-10 3х120</v>
      </c>
      <c r="K21" s="51"/>
      <c r="L21" s="51"/>
      <c r="M21" s="7" t="str">
        <f t="shared" si="2"/>
        <v>км.</v>
      </c>
      <c r="N21" s="8">
        <f t="shared" si="2"/>
        <v>949855.18</v>
      </c>
      <c r="O21" s="51"/>
      <c r="P21" s="9">
        <f t="shared" si="3"/>
        <v>0.6</v>
      </c>
      <c r="Q21" s="8">
        <f t="shared" ref="Q21:Q23" si="11">O21*P21</f>
        <v>0</v>
      </c>
    </row>
    <row r="22" spans="2:17" ht="31.5" x14ac:dyDescent="0.25">
      <c r="B22" s="74">
        <v>2</v>
      </c>
      <c r="C22" s="16" t="s">
        <v>37</v>
      </c>
      <c r="D22" s="76" t="s">
        <v>28</v>
      </c>
      <c r="E22" s="49">
        <v>752311.08</v>
      </c>
      <c r="F22" s="143">
        <v>0.1</v>
      </c>
      <c r="G22" s="71">
        <f t="shared" si="5"/>
        <v>75231.107999999993</v>
      </c>
      <c r="H22" s="50"/>
      <c r="I22" s="34">
        <v>2</v>
      </c>
      <c r="J22" s="6" t="str">
        <f t="shared" si="6"/>
        <v>Кабель силовой бронированный ААШв-1 4х70</v>
      </c>
      <c r="K22" s="51"/>
      <c r="L22" s="51"/>
      <c r="M22" s="7" t="str">
        <f t="shared" ref="M22:N23" si="12">D22</f>
        <v>км.</v>
      </c>
      <c r="N22" s="8">
        <f t="shared" si="12"/>
        <v>752311.08</v>
      </c>
      <c r="O22" s="51"/>
      <c r="P22" s="9">
        <f t="shared" ref="P22:P23" si="13">F22</f>
        <v>0.1</v>
      </c>
      <c r="Q22" s="8">
        <f t="shared" si="11"/>
        <v>0</v>
      </c>
    </row>
    <row r="23" spans="2:17" ht="31.5" x14ac:dyDescent="0.25">
      <c r="B23" s="74">
        <v>3</v>
      </c>
      <c r="C23" s="16" t="s">
        <v>32</v>
      </c>
      <c r="D23" s="76" t="s">
        <v>28</v>
      </c>
      <c r="E23" s="49">
        <v>613010.26</v>
      </c>
      <c r="F23" s="143">
        <v>0.2</v>
      </c>
      <c r="G23" s="71">
        <f t="shared" si="5"/>
        <v>122602.05200000001</v>
      </c>
      <c r="H23" s="50"/>
      <c r="I23" s="34">
        <v>3</v>
      </c>
      <c r="J23" s="6" t="str">
        <f t="shared" si="6"/>
        <v>Кабель силовой бронированный ААБл-10 3х50</v>
      </c>
      <c r="K23" s="51"/>
      <c r="L23" s="51"/>
      <c r="M23" s="7" t="str">
        <f t="shared" si="12"/>
        <v>км.</v>
      </c>
      <c r="N23" s="8">
        <f t="shared" si="12"/>
        <v>613010.26</v>
      </c>
      <c r="O23" s="51"/>
      <c r="P23" s="9">
        <f t="shared" si="13"/>
        <v>0.2</v>
      </c>
      <c r="Q23" s="8">
        <f t="shared" si="11"/>
        <v>0</v>
      </c>
    </row>
    <row r="24" spans="2:17" ht="16.5" thickBot="1" x14ac:dyDescent="0.3">
      <c r="B24" s="130" t="s">
        <v>38</v>
      </c>
      <c r="C24" s="131"/>
      <c r="D24" s="131"/>
      <c r="E24" s="132"/>
      <c r="F24" s="133"/>
      <c r="G24" s="72">
        <f>SUM(G21:G23)</f>
        <v>767746.26800000004</v>
      </c>
      <c r="H24" s="3"/>
      <c r="I24" s="134" t="s">
        <v>26</v>
      </c>
      <c r="J24" s="135"/>
      <c r="K24" s="135"/>
      <c r="L24" s="135"/>
      <c r="M24" s="135"/>
      <c r="N24" s="135"/>
      <c r="O24" s="135"/>
      <c r="P24" s="136"/>
      <c r="Q24" s="10">
        <f>SUM(Q21:Q23)</f>
        <v>0</v>
      </c>
    </row>
    <row r="25" spans="2:17" ht="16.5" thickBot="1" x14ac:dyDescent="0.3">
      <c r="B25" s="137" t="s">
        <v>5</v>
      </c>
      <c r="C25" s="138"/>
      <c r="D25" s="138"/>
      <c r="E25" s="138"/>
      <c r="F25" s="139"/>
      <c r="G25" s="62">
        <f>G24+G19+G13</f>
        <v>2451241.3199999998</v>
      </c>
      <c r="H25" s="3"/>
      <c r="I25" s="140" t="s">
        <v>5</v>
      </c>
      <c r="J25" s="141"/>
      <c r="K25" s="141"/>
      <c r="L25" s="141"/>
      <c r="M25" s="141"/>
      <c r="N25" s="141"/>
      <c r="O25" s="141"/>
      <c r="P25" s="142"/>
      <c r="Q25" s="52">
        <f>Q24+Q19+Q13</f>
        <v>0</v>
      </c>
    </row>
    <row r="26" spans="2:17" x14ac:dyDescent="0.25">
      <c r="B26" s="116" t="s">
        <v>14</v>
      </c>
      <c r="C26" s="117"/>
      <c r="D26" s="117"/>
      <c r="E26" s="117"/>
      <c r="F26" s="63">
        <v>0.2</v>
      </c>
      <c r="G26" s="64">
        <f>G25*F26</f>
        <v>490248.26399999997</v>
      </c>
      <c r="H26" s="3"/>
      <c r="I26" s="118" t="s">
        <v>14</v>
      </c>
      <c r="J26" s="119"/>
      <c r="K26" s="119"/>
      <c r="L26" s="119"/>
      <c r="M26" s="119"/>
      <c r="N26" s="119"/>
      <c r="O26" s="119"/>
      <c r="P26" s="53">
        <v>0.2</v>
      </c>
      <c r="Q26" s="54">
        <f>Q25*P26</f>
        <v>0</v>
      </c>
    </row>
    <row r="27" spans="2:17" ht="16.5" thickBot="1" x14ac:dyDescent="0.3">
      <c r="B27" s="120" t="s">
        <v>6</v>
      </c>
      <c r="C27" s="121"/>
      <c r="D27" s="121"/>
      <c r="E27" s="121"/>
      <c r="F27" s="122"/>
      <c r="G27" s="65">
        <f>G25+G26</f>
        <v>2941489.5839999998</v>
      </c>
      <c r="H27" s="3"/>
      <c r="I27" s="123" t="s">
        <v>6</v>
      </c>
      <c r="J27" s="124"/>
      <c r="K27" s="124"/>
      <c r="L27" s="124"/>
      <c r="M27" s="124"/>
      <c r="N27" s="124"/>
      <c r="O27" s="124"/>
      <c r="P27" s="125"/>
      <c r="Q27" s="55">
        <f>Q25+Q26</f>
        <v>0</v>
      </c>
    </row>
  </sheetData>
  <mergeCells count="25">
    <mergeCell ref="B26:E26"/>
    <mergeCell ref="I26:O26"/>
    <mergeCell ref="B27:F27"/>
    <mergeCell ref="I27:P27"/>
    <mergeCell ref="B20:G20"/>
    <mergeCell ref="I20:Q20"/>
    <mergeCell ref="B24:F24"/>
    <mergeCell ref="I24:P24"/>
    <mergeCell ref="B25:F25"/>
    <mergeCell ref="I25:P25"/>
    <mergeCell ref="B14:G14"/>
    <mergeCell ref="I14:Q14"/>
    <mergeCell ref="B19:F19"/>
    <mergeCell ref="I19:P19"/>
    <mergeCell ref="B7:G7"/>
    <mergeCell ref="I7:Q7"/>
    <mergeCell ref="B9:G9"/>
    <mergeCell ref="I9:Q9"/>
    <mergeCell ref="B13:F13"/>
    <mergeCell ref="I13:P13"/>
    <mergeCell ref="I3:Q3"/>
    <mergeCell ref="I4:L4"/>
    <mergeCell ref="B1:Q1"/>
    <mergeCell ref="B3:E3"/>
    <mergeCell ref="B4:G4"/>
  </mergeCells>
  <pageMargins left="0.7" right="0.7" top="0.75" bottom="0.75" header="0.3" footer="0.3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J1" sqref="J1:J3"/>
    </sheetView>
  </sheetViews>
  <sheetFormatPr defaultRowHeight="15" x14ac:dyDescent="0.25"/>
  <sheetData>
    <row r="1" spans="1:10" x14ac:dyDescent="0.25">
      <c r="A1" s="56">
        <v>49818.44</v>
      </c>
      <c r="B1" s="56">
        <v>49818.44</v>
      </c>
      <c r="C1" s="56">
        <v>126604.09</v>
      </c>
      <c r="D1" s="56">
        <v>126604.09</v>
      </c>
      <c r="E1" s="56">
        <v>126604.09</v>
      </c>
      <c r="F1" s="56">
        <v>35302.080000000002</v>
      </c>
      <c r="H1" s="56">
        <v>831428.84</v>
      </c>
      <c r="I1" s="56">
        <v>990874.41</v>
      </c>
      <c r="J1" s="56">
        <v>949855.15</v>
      </c>
    </row>
    <row r="2" spans="1:10" x14ac:dyDescent="0.25">
      <c r="A2" s="56">
        <v>248581.83</v>
      </c>
      <c r="B2" s="56">
        <v>152866.63</v>
      </c>
      <c r="C2" s="56">
        <v>132288.47</v>
      </c>
      <c r="D2" s="56">
        <v>132288.47</v>
      </c>
      <c r="E2" s="56">
        <v>158668.13</v>
      </c>
      <c r="F2" s="56">
        <v>69740.7</v>
      </c>
      <c r="H2" s="56">
        <v>673200</v>
      </c>
      <c r="I2" s="56">
        <v>613010.26</v>
      </c>
      <c r="J2" s="56">
        <v>752311.08</v>
      </c>
    </row>
    <row r="3" spans="1:10" x14ac:dyDescent="0.25">
      <c r="A3" s="56">
        <v>69740.7</v>
      </c>
      <c r="B3" s="56">
        <v>69740.7</v>
      </c>
      <c r="C3" s="56">
        <v>158668.13</v>
      </c>
      <c r="D3" s="56">
        <v>158668.13</v>
      </c>
      <c r="E3" s="56">
        <v>218275.01</v>
      </c>
      <c r="F3" s="56">
        <v>344872.39</v>
      </c>
      <c r="H3" s="56">
        <v>623977.59</v>
      </c>
      <c r="I3" s="56">
        <v>613509.14</v>
      </c>
      <c r="J3" s="56">
        <v>613010.26</v>
      </c>
    </row>
    <row r="4" spans="1:10" x14ac:dyDescent="0.25">
      <c r="A4" s="56">
        <v>95045.86</v>
      </c>
      <c r="B4" s="56">
        <v>71990.61</v>
      </c>
      <c r="C4" s="56">
        <v>209320.61</v>
      </c>
      <c r="D4" s="56">
        <v>172559.08</v>
      </c>
      <c r="E4" s="56">
        <v>44097.86</v>
      </c>
      <c r="F4" s="56">
        <v>126604.09</v>
      </c>
      <c r="I4" s="56">
        <v>659450</v>
      </c>
    </row>
    <row r="5" spans="1:10" x14ac:dyDescent="0.25">
      <c r="A5" s="56">
        <v>354804.03</v>
      </c>
      <c r="B5" s="56">
        <v>94599.4</v>
      </c>
      <c r="C5" s="56">
        <v>218275.01</v>
      </c>
      <c r="D5" s="56">
        <v>209320.61</v>
      </c>
      <c r="E5" s="56">
        <v>30370.77</v>
      </c>
      <c r="F5" s="56">
        <v>158668.13</v>
      </c>
    </row>
    <row r="6" spans="1:10" x14ac:dyDescent="0.25">
      <c r="A6" s="56">
        <v>94599.4</v>
      </c>
      <c r="B6" s="56">
        <v>126604.09</v>
      </c>
      <c r="C6" s="56">
        <v>44097.86</v>
      </c>
      <c r="D6" s="56">
        <v>218275.01</v>
      </c>
      <c r="F6" s="56">
        <v>209320.61</v>
      </c>
    </row>
    <row r="7" spans="1:10" x14ac:dyDescent="0.25">
      <c r="A7" s="56">
        <v>132288.47</v>
      </c>
      <c r="B7" s="56">
        <v>132288.47</v>
      </c>
      <c r="C7" s="56">
        <v>60417.9</v>
      </c>
      <c r="D7" s="56">
        <v>44097.86</v>
      </c>
      <c r="F7" s="56">
        <v>218275.01</v>
      </c>
    </row>
    <row r="8" spans="1:10" x14ac:dyDescent="0.25">
      <c r="A8" s="56">
        <v>159210.51999999999</v>
      </c>
      <c r="B8" s="56">
        <v>158668.13</v>
      </c>
      <c r="C8" s="56">
        <v>30370.77</v>
      </c>
      <c r="D8" s="56">
        <v>60417.9</v>
      </c>
      <c r="F8" s="56">
        <v>390197</v>
      </c>
    </row>
    <row r="9" spans="1:10" x14ac:dyDescent="0.25">
      <c r="A9" s="56">
        <v>158668.13</v>
      </c>
      <c r="B9" s="56">
        <v>182500.9</v>
      </c>
      <c r="C9" s="56">
        <v>60075.07</v>
      </c>
      <c r="D9" s="56">
        <v>30370.77</v>
      </c>
      <c r="F9" s="56">
        <v>100387.78</v>
      </c>
    </row>
    <row r="10" spans="1:10" x14ac:dyDescent="0.25">
      <c r="A10" s="56">
        <v>178122.2</v>
      </c>
      <c r="B10" s="56">
        <v>172559.08</v>
      </c>
      <c r="C10" s="56">
        <v>85729.43</v>
      </c>
      <c r="D10" s="56">
        <v>60075.07</v>
      </c>
      <c r="F10" s="56">
        <v>44097.86</v>
      </c>
    </row>
    <row r="11" spans="1:10" x14ac:dyDescent="0.25">
      <c r="A11" s="56">
        <v>182500.9</v>
      </c>
      <c r="B11" s="56">
        <v>296858.83</v>
      </c>
      <c r="D11" s="56">
        <v>85729.43</v>
      </c>
      <c r="F11" s="56">
        <v>60417.9</v>
      </c>
    </row>
    <row r="12" spans="1:10" x14ac:dyDescent="0.25">
      <c r="A12" s="56">
        <v>218275.01</v>
      </c>
      <c r="B12" s="56">
        <v>209320.61</v>
      </c>
      <c r="F12" s="56">
        <v>79300.17</v>
      </c>
    </row>
    <row r="13" spans="1:10" x14ac:dyDescent="0.25">
      <c r="A13" s="56">
        <v>100387.78</v>
      </c>
      <c r="B13" s="56">
        <v>218275.01</v>
      </c>
      <c r="F13" s="56">
        <v>60075.07</v>
      </c>
    </row>
    <row r="14" spans="1:10" x14ac:dyDescent="0.25">
      <c r="A14" s="56">
        <v>44097.86</v>
      </c>
      <c r="B14" s="56">
        <v>44097.86</v>
      </c>
      <c r="F14" s="56">
        <v>85729.43</v>
      </c>
    </row>
    <row r="15" spans="1:10" x14ac:dyDescent="0.25">
      <c r="A15" s="56">
        <v>60417.9</v>
      </c>
      <c r="B15" s="56">
        <v>60417.9</v>
      </c>
      <c r="F15" s="56">
        <v>284124.39</v>
      </c>
    </row>
    <row r="16" spans="1:10" x14ac:dyDescent="0.25">
      <c r="A16" s="56">
        <v>79300.17</v>
      </c>
      <c r="B16" s="56">
        <v>79300.17</v>
      </c>
    </row>
    <row r="17" spans="1:2" x14ac:dyDescent="0.25">
      <c r="A17" s="56">
        <v>30370.77</v>
      </c>
      <c r="B17" s="56">
        <v>30370.77</v>
      </c>
    </row>
    <row r="18" spans="1:2" x14ac:dyDescent="0.25">
      <c r="A18" s="56">
        <v>60429.41</v>
      </c>
      <c r="B18" s="56">
        <v>60075.07</v>
      </c>
    </row>
    <row r="19" spans="1:2" x14ac:dyDescent="0.25">
      <c r="A19" s="56">
        <v>60075.07</v>
      </c>
      <c r="B19" s="56">
        <v>85729.43</v>
      </c>
    </row>
    <row r="20" spans="1:2" x14ac:dyDescent="0.25">
      <c r="A20" s="56">
        <v>85729.43</v>
      </c>
      <c r="B20" s="56">
        <v>153599.94</v>
      </c>
    </row>
    <row r="21" spans="1:2" x14ac:dyDescent="0.25">
      <c r="A21" s="56">
        <v>218383.74</v>
      </c>
      <c r="B21" s="56">
        <v>218383.74</v>
      </c>
    </row>
    <row r="22" spans="1:2" x14ac:dyDescent="0.25">
      <c r="A22" s="56">
        <v>284124.39</v>
      </c>
      <c r="B22" s="56">
        <v>293181.13</v>
      </c>
    </row>
    <row r="23" spans="1:2" x14ac:dyDescent="0.25">
      <c r="B23" s="56">
        <v>284124.39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НМЦ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Балак Дмитрий Алексеевич</cp:lastModifiedBy>
  <cp:lastPrinted>2019-08-27T00:43:30Z</cp:lastPrinted>
  <dcterms:created xsi:type="dcterms:W3CDTF">2018-05-22T01:14:50Z</dcterms:created>
  <dcterms:modified xsi:type="dcterms:W3CDTF">2021-08-18T05:08:27Z</dcterms:modified>
</cp:coreProperties>
</file>