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troitelev_pv\Desktop\Корнеев Д.С\1101 - Шкафы учета укомплектованные\"/>
    </mc:Choice>
  </mc:AlternateContent>
  <bookViews>
    <workbookView xWindow="0" yWindow="0" windowWidth="15360" windowHeight="820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5" i="1" l="1"/>
  <c r="G21" i="1"/>
  <c r="G22" i="1"/>
  <c r="G23" i="1"/>
  <c r="G20" i="1"/>
  <c r="Q14" i="1"/>
  <c r="G10" i="1"/>
  <c r="I10" i="1"/>
  <c r="M10" i="1"/>
  <c r="N10" i="1"/>
  <c r="P10" i="1"/>
  <c r="G11" i="1"/>
  <c r="M11" i="1"/>
  <c r="N11" i="1"/>
  <c r="P11" i="1"/>
  <c r="G12" i="1"/>
  <c r="M12" i="1"/>
  <c r="N12" i="1"/>
  <c r="P12" i="1"/>
  <c r="G13" i="1"/>
  <c r="M13" i="1"/>
  <c r="N13" i="1"/>
  <c r="P13" i="1"/>
  <c r="G24" i="1" l="1"/>
  <c r="G14" i="1"/>
  <c r="P17" i="1"/>
  <c r="Q17" i="1" s="1"/>
  <c r="G17" i="1"/>
  <c r="N17" i="1"/>
  <c r="M17" i="1"/>
  <c r="P23" i="1"/>
  <c r="Q23" i="1" s="1"/>
  <c r="N23" i="1"/>
  <c r="M23" i="1"/>
  <c r="P22" i="1"/>
  <c r="Q22" i="1" s="1"/>
  <c r="N22" i="1"/>
  <c r="M22" i="1"/>
  <c r="P21" i="1"/>
  <c r="Q21" i="1" s="1"/>
  <c r="N21" i="1"/>
  <c r="M21" i="1"/>
  <c r="P20" i="1"/>
  <c r="Q20" i="1" s="1"/>
  <c r="N20" i="1"/>
  <c r="M20" i="1"/>
  <c r="I20" i="1"/>
  <c r="P16" i="1"/>
  <c r="Q16" i="1" s="1"/>
  <c r="N16" i="1"/>
  <c r="M16" i="1"/>
  <c r="I16" i="1"/>
  <c r="G16" i="1"/>
  <c r="Q11" i="1"/>
  <c r="Q12" i="1"/>
  <c r="Q13" i="1"/>
  <c r="Q24" i="1" l="1"/>
  <c r="G18" i="1"/>
  <c r="G25" i="1" s="1"/>
  <c r="Q18" i="1"/>
  <c r="Q10" i="1" l="1"/>
  <c r="G26" i="1" l="1"/>
  <c r="G27" i="1" s="1"/>
  <c r="Q26" i="1"/>
  <c r="Q27" i="1" s="1"/>
</calcChain>
</file>

<file path=xl/sharedStrings.xml><?xml version="1.0" encoding="utf-8"?>
<sst xmlns="http://schemas.openxmlformats.org/spreadsheetml/2006/main" count="60" uniqueCount="40">
  <si>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</si>
  <si>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</si>
  <si>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</si>
  <si>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</si>
  <si>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</si>
  <si>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</si>
  <si>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</si>
  <si>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</si>
  <si>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</si>
  <si>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</si>
  <si>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</si>
  <si>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</si>
  <si>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</si>
  <si>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</si>
  <si>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</si>
  <si>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</si>
  <si>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</si>
  <si>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</si>
  <si>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</si>
  <si>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</si>
  <si>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</si>
  <si>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</si>
  <si>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</si>
  <si>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</si>
  <si>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Итого по филиалу АЭС</t>
  </si>
  <si>
    <t>Итого по филиалу ПЭС</t>
  </si>
  <si>
    <t>1.3. филиал АО "ДРСК" "Приморские электрические сети"</t>
  </si>
  <si>
    <t>Итого по филиалу ЮЯЭС</t>
  </si>
  <si>
    <t>Шкафы учета укомплектованные</t>
  </si>
  <si>
    <t>1.1. филиал АО "ДРСК" "Амурские электрические сети"</t>
  </si>
  <si>
    <t>1.3. филиал АО "ДРСК" "Южно-Якутские электрические сети"</t>
  </si>
  <si>
    <t xml:space="preserve">Шкаф учета укомплектованный тремя трансформаторами тока Т-0,66-200/5. 
Сборка согласно техническим требованиям и Приложению №1 - 1 комплектация №5
</t>
  </si>
  <si>
    <t xml:space="preserve">Шкаф учета укомплектованный тремя трансформаторами тока Т-0,66-300/5. 
Сборка согласно техническим требованиям и Приложению №1 - 1 комплектация №6
</t>
  </si>
  <si>
    <t xml:space="preserve">Шкаф учета укомплектованный тремя трансформаторами тока Т-0,66-400/5. 
Сборка согласно техническим требованиям и Приложению №1 - 1 комплектация №7
</t>
  </si>
  <si>
    <t xml:space="preserve">Шкаф учета укомплектованный тремя трансформаторами тока Т-0,66-600/5. 
Сборка согласно техническим требованиям и Приложению №1 - 1 комплектация №8
</t>
  </si>
  <si>
    <t xml:space="preserve">Шкаф учета укомплектованный тремя трансформаторами тока Т-0,66-150/5. 
Сборка согласно техническим требованиям и Приложению №1 – 1 комплектация №2 </t>
  </si>
  <si>
    <t xml:space="preserve">Шкаф учета укомплектованный тремя трансформаторами тока Т-0,66-200/5. 
Сборка согласно техническим требованиям и Приложению №1 - 1 комплектация №3
</t>
  </si>
  <si>
    <t xml:space="preserve">Шкаф учета укомплектованный тремя трансформаторами тока Т-0,66-100/5. 
Сборка согласно техническим требованиям и Приложению №1 - 1 комплектация №1
</t>
  </si>
  <si>
    <t xml:space="preserve">Шкаф учета укомплектованный тремя трансформаторами тока Т-0,66-150/5. 
Сборка согласно техническим требованиям и Приложению №1 - 1 комплектация №2
</t>
  </si>
  <si>
    <t xml:space="preserve">Шкаф учета укомплектованный тремя трансформаторами тока Т-0,66-300/5. 
Сборка согласно техническим требованиям и Приложению №1 - 1 комплектация №4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</si>
</sst>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4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/>
    </xf>
    <xf numFmtId="4" fontId="8" fillId="5" borderId="10" xfId="0" applyNumberFormat="1" applyFont="1" applyFill="1" applyBorder="1" applyAlignment="1" applyProtection="1">
      <alignment horizontal="center" vertical="center" wrapText="1"/>
    </xf>
    <xf numFmtId="49" fontId="2" fillId="6" borderId="10" xfId="0" applyNumberFormat="1" applyFont="1" applyFill="1" applyBorder="1" applyAlignment="1">
      <alignment horizontal="left" vertical="top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2" fillId="5" borderId="10" xfId="0" applyNumberFormat="1" applyFont="1" applyFill="1" applyBorder="1" applyAlignment="1">
      <alignment horizontal="center" vertical="top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>
      <alignment horizontal="center" vertical="top" wrapText="1"/>
    </xf>
    <xf numFmtId="4" fontId="8" fillId="5" borderId="10" xfId="0" applyNumberFormat="1" applyFont="1" applyFill="1" applyBorder="1" applyAlignment="1" applyProtection="1">
      <alignment horizontal="center" vertical="top" wrapText="1"/>
    </xf>
    <xf numFmtId="4" fontId="1" fillId="4" borderId="10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 applyProtection="1">
      <alignment horizontal="center" vertical="top" wrapText="1"/>
    </xf>
    <xf numFmtId="4" fontId="2" fillId="4" borderId="10" xfId="0" applyNumberFormat="1" applyFont="1" applyFill="1" applyBorder="1" applyAlignment="1">
      <alignment horizontal="center" vertical="top" wrapText="1"/>
    </xf>
    <xf numFmtId="4" fontId="8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17" xfId="0" applyNumberFormat="1" applyFont="1" applyFill="1" applyBorder="1" applyAlignment="1" applyProtection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3" fontId="2" fillId="5" borderId="10" xfId="0" applyNumberFormat="1" applyFont="1" applyFill="1" applyBorder="1" applyAlignment="1">
      <alignment horizontal="center" vertical="center" wrapText="1"/>
    </xf>
    <xf numFmtId="4" fontId="2" fillId="5" borderId="10" xfId="0" applyNumberFormat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7" fillId="2" borderId="1" xfId="0" applyFont="1" applyFill="1" applyBorder="1" applyAlignment="1">
      <alignment horizontal="justify" vertical="top" wrapText="1"/>
    </xf>
    <xf numFmtId="0" fontId="18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8" fillId="4" borderId="1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Normal="100" workbookViewId="0">
      <selection activeCell="E23" sqref="E2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9.42578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0" t="s">
        <v>17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1" t="s">
        <v>10</v>
      </c>
      <c r="C3" s="42"/>
      <c r="D3" s="42"/>
      <c r="E3" s="43"/>
      <c r="F3" s="12">
        <v>2980186.22</v>
      </c>
      <c r="G3" s="7" t="s">
        <v>2</v>
      </c>
      <c r="H3" s="1"/>
      <c r="I3" s="41" t="s">
        <v>22</v>
      </c>
      <c r="J3" s="42"/>
      <c r="K3" s="42"/>
      <c r="L3" s="42"/>
      <c r="M3" s="42"/>
      <c r="N3" s="42"/>
      <c r="O3" s="42"/>
      <c r="P3" s="42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5" t="s">
        <v>28</v>
      </c>
      <c r="C4" s="46"/>
      <c r="D4" s="46"/>
      <c r="E4" s="46"/>
      <c r="F4" s="46"/>
      <c r="G4" s="46"/>
      <c r="H4" s="1"/>
      <c r="I4" s="51" t="s">
        <v>18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1" t="s">
        <v>19</v>
      </c>
      <c r="J5" s="11"/>
      <c r="K5" s="11"/>
      <c r="L5" s="1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7" t="s">
        <v>11</v>
      </c>
      <c r="C7" s="43"/>
      <c r="D7" s="48"/>
      <c r="E7" s="48"/>
      <c r="F7" s="49"/>
      <c r="G7" s="50"/>
      <c r="H7" s="5"/>
      <c r="I7" s="41" t="s">
        <v>21</v>
      </c>
      <c r="J7" s="42"/>
      <c r="K7" s="42"/>
      <c r="L7" s="42"/>
      <c r="M7" s="42"/>
      <c r="N7" s="42"/>
      <c r="O7" s="42"/>
      <c r="P7" s="42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13" t="s">
        <v>3</v>
      </c>
      <c r="C8" s="14" t="s">
        <v>0</v>
      </c>
      <c r="D8" s="14" t="s">
        <v>7</v>
      </c>
      <c r="E8" s="15" t="s">
        <v>8</v>
      </c>
      <c r="F8" s="15" t="s">
        <v>4</v>
      </c>
      <c r="G8" s="16" t="s">
        <v>9</v>
      </c>
      <c r="H8" s="1"/>
      <c r="I8" s="13" t="s">
        <v>3</v>
      </c>
      <c r="J8" s="14" t="s">
        <v>1</v>
      </c>
      <c r="K8" s="15" t="s">
        <v>20</v>
      </c>
      <c r="L8" s="14" t="s">
        <v>23</v>
      </c>
      <c r="M8" s="14" t="s">
        <v>7</v>
      </c>
      <c r="N8" s="15" t="s">
        <v>8</v>
      </c>
      <c r="O8" s="15" t="s">
        <v>13</v>
      </c>
      <c r="P8" s="15" t="s">
        <v>4</v>
      </c>
      <c r="Q8" s="16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customHeight="1" x14ac:dyDescent="0.25">
      <c r="B9" s="54" t="s">
        <v>29</v>
      </c>
      <c r="C9" s="54"/>
      <c r="D9" s="54"/>
      <c r="E9" s="54"/>
      <c r="F9" s="55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66.9" customHeight="1" x14ac:dyDescent="0.25">
      <c r="A10" s="6"/>
      <c r="B10" s="21">
        <v>1</v>
      </c>
      <c r="C10" s="18" t="s">
        <v>31</v>
      </c>
      <c r="D10" s="20" t="s">
        <v>12</v>
      </c>
      <c r="E10" s="32">
        <v>31397.63</v>
      </c>
      <c r="F10" s="34">
        <v>27</v>
      </c>
      <c r="G10" s="33">
        <f>E10*F10</f>
        <v>847736.01</v>
      </c>
      <c r="H10" s="53"/>
      <c r="I10" s="37">
        <f>B10</f>
        <v>1</v>
      </c>
      <c r="J10" s="23"/>
      <c r="K10" s="24"/>
      <c r="L10" s="24"/>
      <c r="M10" s="35" t="str">
        <f>D10</f>
        <v>шт.</v>
      </c>
      <c r="N10" s="36">
        <f>E10</f>
        <v>31397.63</v>
      </c>
      <c r="O10" s="20"/>
      <c r="P10" s="35">
        <f>F10</f>
        <v>27</v>
      </c>
      <c r="Q10" s="36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1.44999999999999" customHeight="1" x14ac:dyDescent="0.25">
      <c r="A11" s="6"/>
      <c r="B11" s="21">
        <v>2</v>
      </c>
      <c r="C11" s="18" t="s">
        <v>32</v>
      </c>
      <c r="D11" s="20" t="s">
        <v>12</v>
      </c>
      <c r="E11" s="32">
        <v>31602.38</v>
      </c>
      <c r="F11" s="34">
        <v>16</v>
      </c>
      <c r="G11" s="33">
        <f t="shared" ref="G11:G13" si="0">E11*F11</f>
        <v>505638.08</v>
      </c>
      <c r="H11" s="53"/>
      <c r="I11" s="37">
        <v>2</v>
      </c>
      <c r="J11" s="23"/>
      <c r="K11" s="24"/>
      <c r="L11" s="24"/>
      <c r="M11" s="35" t="str">
        <f t="shared" ref="M11:M13" si="1">D11</f>
        <v>шт.</v>
      </c>
      <c r="N11" s="36">
        <f t="shared" ref="N11:N13" si="2">E11</f>
        <v>31602.38</v>
      </c>
      <c r="O11" s="20"/>
      <c r="P11" s="35">
        <f t="shared" ref="P11:P13" si="3">F11</f>
        <v>16</v>
      </c>
      <c r="Q11" s="36">
        <f t="shared" ref="Q11:Q13" si="4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80.6" customHeight="1" x14ac:dyDescent="0.25">
      <c r="A12" s="6"/>
      <c r="B12" s="21">
        <v>3</v>
      </c>
      <c r="C12" s="18" t="s">
        <v>33</v>
      </c>
      <c r="D12" s="20" t="s">
        <v>12</v>
      </c>
      <c r="E12" s="32">
        <v>31801.88</v>
      </c>
      <c r="F12" s="34">
        <v>13</v>
      </c>
      <c r="G12" s="33">
        <f t="shared" si="0"/>
        <v>413424.44</v>
      </c>
      <c r="H12" s="53"/>
      <c r="I12" s="37">
        <v>3</v>
      </c>
      <c r="J12" s="23"/>
      <c r="K12" s="24"/>
      <c r="L12" s="24"/>
      <c r="M12" s="35" t="str">
        <f t="shared" si="1"/>
        <v>шт.</v>
      </c>
      <c r="N12" s="36">
        <f t="shared" si="2"/>
        <v>31801.88</v>
      </c>
      <c r="O12" s="20"/>
      <c r="P12" s="35">
        <f t="shared" si="3"/>
        <v>13</v>
      </c>
      <c r="Q12" s="36">
        <f t="shared" si="4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72.15" customHeight="1" x14ac:dyDescent="0.25">
      <c r="A13" s="6"/>
      <c r="B13" s="21">
        <v>4</v>
      </c>
      <c r="C13" s="18" t="s">
        <v>34</v>
      </c>
      <c r="D13" s="20" t="s">
        <v>12</v>
      </c>
      <c r="E13" s="32">
        <v>43100.75</v>
      </c>
      <c r="F13" s="34">
        <v>3</v>
      </c>
      <c r="G13" s="33">
        <f t="shared" si="0"/>
        <v>129302.25</v>
      </c>
      <c r="H13" s="53"/>
      <c r="I13" s="37">
        <v>4</v>
      </c>
      <c r="J13" s="23"/>
      <c r="K13" s="24"/>
      <c r="L13" s="24"/>
      <c r="M13" s="35" t="str">
        <f t="shared" si="1"/>
        <v>шт.</v>
      </c>
      <c r="N13" s="36">
        <f t="shared" si="2"/>
        <v>43100.75</v>
      </c>
      <c r="O13" s="20"/>
      <c r="P13" s="35">
        <f t="shared" si="3"/>
        <v>3</v>
      </c>
      <c r="Q13" s="36">
        <f t="shared" si="4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6"/>
      <c r="B14" s="38" t="s">
        <v>24</v>
      </c>
      <c r="C14" s="38"/>
      <c r="D14" s="38"/>
      <c r="E14" s="38"/>
      <c r="F14" s="56"/>
      <c r="G14" s="28">
        <f>G10+G11+G12+G13</f>
        <v>1896100.78</v>
      </c>
      <c r="H14" s="53"/>
      <c r="I14" s="39" t="s">
        <v>24</v>
      </c>
      <c r="J14" s="39"/>
      <c r="K14" s="39"/>
      <c r="L14" s="39"/>
      <c r="M14" s="39"/>
      <c r="N14" s="39"/>
      <c r="O14" s="39"/>
      <c r="P14" s="39"/>
      <c r="Q14" s="25">
        <f>Q10+Q11+Q12+Q13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.75" customHeight="1" x14ac:dyDescent="0.25">
      <c r="B15" s="54" t="s">
        <v>26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5.45" customHeight="1" x14ac:dyDescent="0.25">
      <c r="A16" s="6"/>
      <c r="B16" s="21">
        <v>1</v>
      </c>
      <c r="C16" s="19" t="s">
        <v>35</v>
      </c>
      <c r="D16" s="20" t="s">
        <v>12</v>
      </c>
      <c r="E16" s="20">
        <v>25439.040000000001</v>
      </c>
      <c r="F16" s="17">
        <v>1</v>
      </c>
      <c r="G16" s="22">
        <f>E16*F16</f>
        <v>25439.040000000001</v>
      </c>
      <c r="H16" s="53"/>
      <c r="I16" s="37">
        <f t="shared" ref="I16" si="5">B16</f>
        <v>1</v>
      </c>
      <c r="J16" s="23"/>
      <c r="K16" s="24"/>
      <c r="L16" s="24"/>
      <c r="M16" s="35" t="str">
        <f t="shared" ref="M16:M17" si="6">D16</f>
        <v>шт.</v>
      </c>
      <c r="N16" s="36">
        <f t="shared" ref="N16:N17" si="7">E16</f>
        <v>25439.040000000001</v>
      </c>
      <c r="O16" s="26"/>
      <c r="P16" s="35">
        <f t="shared" ref="P16:P17" si="8">F16</f>
        <v>1</v>
      </c>
      <c r="Q16" s="36">
        <f t="shared" ref="Q16:Q17" si="9">O16*P16</f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5" x14ac:dyDescent="0.25">
      <c r="A17" s="6"/>
      <c r="B17" s="21">
        <v>2</v>
      </c>
      <c r="C17" s="19" t="s">
        <v>36</v>
      </c>
      <c r="D17" s="20" t="s">
        <v>12</v>
      </c>
      <c r="E17" s="20">
        <v>46120.73</v>
      </c>
      <c r="F17" s="17">
        <v>1</v>
      </c>
      <c r="G17" s="22">
        <f>E17*F17</f>
        <v>46120.73</v>
      </c>
      <c r="H17" s="53"/>
      <c r="I17" s="37">
        <v>2</v>
      </c>
      <c r="J17" s="23"/>
      <c r="K17" s="24"/>
      <c r="L17" s="24"/>
      <c r="M17" s="35" t="str">
        <f t="shared" si="6"/>
        <v>шт.</v>
      </c>
      <c r="N17" s="36">
        <f t="shared" si="7"/>
        <v>46120.73</v>
      </c>
      <c r="O17" s="26"/>
      <c r="P17" s="35">
        <f t="shared" si="8"/>
        <v>1</v>
      </c>
      <c r="Q17" s="36">
        <f t="shared" si="9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6"/>
      <c r="B18" s="38" t="s">
        <v>25</v>
      </c>
      <c r="C18" s="38"/>
      <c r="D18" s="38"/>
      <c r="E18" s="38"/>
      <c r="F18" s="38"/>
      <c r="G18" s="22">
        <f>G16+G17</f>
        <v>71559.77</v>
      </c>
      <c r="H18" s="53"/>
      <c r="I18" s="39" t="s">
        <v>25</v>
      </c>
      <c r="J18" s="39"/>
      <c r="K18" s="39"/>
      <c r="L18" s="39"/>
      <c r="M18" s="39"/>
      <c r="N18" s="39"/>
      <c r="O18" s="39"/>
      <c r="P18" s="39"/>
      <c r="Q18" s="25">
        <f>Q16+Q17</f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 x14ac:dyDescent="0.25">
      <c r="B19" s="54" t="s">
        <v>30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5" x14ac:dyDescent="0.25">
      <c r="A20" s="6"/>
      <c r="B20" s="21">
        <v>1</v>
      </c>
      <c r="C20" s="18" t="s">
        <v>37</v>
      </c>
      <c r="D20" s="20" t="s">
        <v>12</v>
      </c>
      <c r="E20" s="20">
        <v>29896.7</v>
      </c>
      <c r="F20" s="17">
        <v>7</v>
      </c>
      <c r="G20" s="22">
        <f>E20*F20</f>
        <v>209276.9</v>
      </c>
      <c r="H20" s="27"/>
      <c r="I20" s="37">
        <f>B20</f>
        <v>1</v>
      </c>
      <c r="J20" s="23"/>
      <c r="K20" s="24"/>
      <c r="L20" s="24"/>
      <c r="M20" s="35" t="str">
        <f>D20</f>
        <v>шт.</v>
      </c>
      <c r="N20" s="36">
        <f>E20</f>
        <v>29896.7</v>
      </c>
      <c r="O20" s="20"/>
      <c r="P20" s="35">
        <f>F20</f>
        <v>7</v>
      </c>
      <c r="Q20" s="36">
        <f>O20*P20</f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5" x14ac:dyDescent="0.25">
      <c r="A21" s="6"/>
      <c r="B21" s="21">
        <v>2</v>
      </c>
      <c r="C21" s="18" t="s">
        <v>38</v>
      </c>
      <c r="D21" s="20" t="s">
        <v>12</v>
      </c>
      <c r="E21" s="20">
        <v>30135.11</v>
      </c>
      <c r="F21" s="17">
        <v>10</v>
      </c>
      <c r="G21" s="22">
        <f t="shared" ref="G21:G23" si="10">E21*F21</f>
        <v>301351.09999999998</v>
      </c>
      <c r="H21" s="27"/>
      <c r="I21" s="37">
        <v>2</v>
      </c>
      <c r="J21" s="23"/>
      <c r="K21" s="24"/>
      <c r="L21" s="24"/>
      <c r="M21" s="35" t="str">
        <f t="shared" ref="M21:M23" si="11">D21</f>
        <v>шт.</v>
      </c>
      <c r="N21" s="36">
        <f t="shared" ref="N21:N23" si="12">E21</f>
        <v>30135.11</v>
      </c>
      <c r="O21" s="20"/>
      <c r="P21" s="35">
        <f t="shared" ref="P21:P23" si="13">F21</f>
        <v>10</v>
      </c>
      <c r="Q21" s="36">
        <f t="shared" ref="Q21:Q23" si="14">O21*P21</f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5" x14ac:dyDescent="0.25">
      <c r="A22" s="6"/>
      <c r="B22" s="21">
        <v>3</v>
      </c>
      <c r="C22" s="18" t="s">
        <v>36</v>
      </c>
      <c r="D22" s="20" t="s">
        <v>12</v>
      </c>
      <c r="E22" s="20">
        <v>31789.3</v>
      </c>
      <c r="F22" s="17">
        <v>9</v>
      </c>
      <c r="G22" s="22">
        <f t="shared" si="10"/>
        <v>286103.7</v>
      </c>
      <c r="H22" s="27"/>
      <c r="I22" s="37">
        <v>3</v>
      </c>
      <c r="J22" s="23"/>
      <c r="K22" s="24"/>
      <c r="L22" s="24"/>
      <c r="M22" s="35" t="str">
        <f t="shared" si="11"/>
        <v>шт.</v>
      </c>
      <c r="N22" s="36">
        <f t="shared" si="12"/>
        <v>31789.3</v>
      </c>
      <c r="O22" s="20"/>
      <c r="P22" s="35">
        <f t="shared" si="13"/>
        <v>9</v>
      </c>
      <c r="Q22" s="36">
        <f t="shared" si="14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5" x14ac:dyDescent="0.25">
      <c r="A23" s="6"/>
      <c r="B23" s="21">
        <v>4</v>
      </c>
      <c r="C23" s="18" t="s">
        <v>39</v>
      </c>
      <c r="D23" s="20" t="s">
        <v>12</v>
      </c>
      <c r="E23" s="20">
        <v>30827.71</v>
      </c>
      <c r="F23" s="17">
        <v>7</v>
      </c>
      <c r="G23" s="22">
        <f t="shared" si="10"/>
        <v>215793.97</v>
      </c>
      <c r="H23" s="27"/>
      <c r="I23" s="37">
        <v>4</v>
      </c>
      <c r="J23" s="23"/>
      <c r="K23" s="24"/>
      <c r="L23" s="24"/>
      <c r="M23" s="35" t="str">
        <f t="shared" si="11"/>
        <v>шт.</v>
      </c>
      <c r="N23" s="36">
        <f t="shared" si="12"/>
        <v>30827.71</v>
      </c>
      <c r="O23" s="20"/>
      <c r="P23" s="35">
        <f t="shared" si="13"/>
        <v>7</v>
      </c>
      <c r="Q23" s="36">
        <f t="shared" si="14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6"/>
      <c r="B24" s="38" t="s">
        <v>27</v>
      </c>
      <c r="C24" s="38"/>
      <c r="D24" s="38"/>
      <c r="E24" s="38"/>
      <c r="F24" s="38"/>
      <c r="G24" s="22">
        <f>G20+G21+G22+G23</f>
        <v>1012525.6699999999</v>
      </c>
      <c r="H24" s="27"/>
      <c r="I24" s="39" t="s">
        <v>27</v>
      </c>
      <c r="J24" s="39"/>
      <c r="K24" s="39"/>
      <c r="L24" s="39"/>
      <c r="M24" s="39"/>
      <c r="N24" s="39"/>
      <c r="O24" s="39"/>
      <c r="P24" s="39"/>
      <c r="Q24" s="25">
        <f>Q20+Q21+Q22+Q23</f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1" customHeight="1" x14ac:dyDescent="0.25">
      <c r="A25" s="6"/>
      <c r="B25" s="44" t="s">
        <v>5</v>
      </c>
      <c r="C25" s="44"/>
      <c r="D25" s="44"/>
      <c r="E25" s="44"/>
      <c r="F25" s="44"/>
      <c r="G25" s="29">
        <f>G14+G18+G24</f>
        <v>2980186.2199999997</v>
      </c>
      <c r="H25" s="27"/>
      <c r="I25" s="44" t="s">
        <v>5</v>
      </c>
      <c r="J25" s="44"/>
      <c r="K25" s="44"/>
      <c r="L25" s="44"/>
      <c r="M25" s="44"/>
      <c r="N25" s="44"/>
      <c r="O25" s="44"/>
      <c r="P25" s="44"/>
      <c r="Q25" s="29">
        <f>Q14+Q18+Q24</f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" customHeight="1" x14ac:dyDescent="0.25">
      <c r="A26" s="6"/>
      <c r="B26" s="62" t="s">
        <v>15</v>
      </c>
      <c r="C26" s="62"/>
      <c r="D26" s="62"/>
      <c r="E26" s="62"/>
      <c r="F26" s="30">
        <v>0.2</v>
      </c>
      <c r="G26" s="31">
        <f>G25*F26</f>
        <v>596037.24399999995</v>
      </c>
      <c r="H26" s="27"/>
      <c r="I26" s="62" t="s">
        <v>15</v>
      </c>
      <c r="J26" s="62"/>
      <c r="K26" s="62"/>
      <c r="L26" s="62"/>
      <c r="M26" s="62"/>
      <c r="N26" s="62"/>
      <c r="O26" s="62"/>
      <c r="P26" s="30">
        <v>0.2</v>
      </c>
      <c r="Q26" s="31">
        <f>Q25*P26</f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 x14ac:dyDescent="0.25">
      <c r="A27" s="6"/>
      <c r="B27" s="62" t="s">
        <v>6</v>
      </c>
      <c r="C27" s="62"/>
      <c r="D27" s="62"/>
      <c r="E27" s="62"/>
      <c r="F27" s="62"/>
      <c r="G27" s="31">
        <f>G25+G26</f>
        <v>3576223.4639999997</v>
      </c>
      <c r="H27" s="27"/>
      <c r="I27" s="62" t="s">
        <v>6</v>
      </c>
      <c r="J27" s="62"/>
      <c r="K27" s="62"/>
      <c r="L27" s="62"/>
      <c r="M27" s="62"/>
      <c r="N27" s="62"/>
      <c r="O27" s="62"/>
      <c r="P27" s="62"/>
      <c r="Q27" s="31">
        <f>Q25+Q26</f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3.75" customHeight="1" x14ac:dyDescent="0.25">
      <c r="B28" s="59"/>
      <c r="C28" s="59"/>
      <c r="D28" s="59"/>
      <c r="E28" s="59"/>
      <c r="F28" s="59"/>
      <c r="G28" s="59"/>
      <c r="H28" s="1"/>
      <c r="I28" s="1"/>
      <c r="J28" s="1"/>
      <c r="K28" s="1"/>
      <c r="L28" s="1"/>
      <c r="M28" s="2"/>
      <c r="N28" s="2"/>
      <c r="O28" s="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1.5" customHeight="1" x14ac:dyDescent="0.25">
      <c r="B29" s="59"/>
      <c r="C29" s="59"/>
      <c r="D29" s="59"/>
      <c r="E29" s="59"/>
      <c r="F29" s="59"/>
      <c r="G29" s="59"/>
      <c r="H29" s="3"/>
      <c r="I29" s="3"/>
      <c r="J29" s="60" t="s">
        <v>16</v>
      </c>
      <c r="K29" s="61"/>
      <c r="L29" s="10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1"/>
    </row>
    <row r="30" spans="1:27" ht="19.5" x14ac:dyDescent="0.25">
      <c r="J30" s="58"/>
      <c r="K30" s="58"/>
      <c r="L30" s="8"/>
      <c r="AA30" s="1"/>
    </row>
    <row r="31" spans="1:27" ht="16.5" x14ac:dyDescent="0.25">
      <c r="J31" s="57"/>
      <c r="K31" s="57"/>
      <c r="L31" s="9"/>
    </row>
    <row r="32" spans="1:27" ht="19.5" x14ac:dyDescent="0.25">
      <c r="J32" s="58"/>
      <c r="K32" s="58"/>
      <c r="L32" s="8"/>
    </row>
  </sheetData>
  <sheetProtection formatCells="0" formatColumns="0" formatRows="0" insertRows="0" deleteRows="0"/>
  <mergeCells count="30">
    <mergeCell ref="I14:P14"/>
    <mergeCell ref="B15:Q15"/>
    <mergeCell ref="B18:F18"/>
    <mergeCell ref="J31:K31"/>
    <mergeCell ref="J32:K32"/>
    <mergeCell ref="J30:K30"/>
    <mergeCell ref="B29:G29"/>
    <mergeCell ref="I25:P25"/>
    <mergeCell ref="B28:G28"/>
    <mergeCell ref="J29:K29"/>
    <mergeCell ref="B27:F27"/>
    <mergeCell ref="I27:P27"/>
    <mergeCell ref="B26:E26"/>
    <mergeCell ref="I26:O26"/>
    <mergeCell ref="B24:F24"/>
    <mergeCell ref="I24:P24"/>
    <mergeCell ref="B1:Q1"/>
    <mergeCell ref="B3:E3"/>
    <mergeCell ref="B25:F25"/>
    <mergeCell ref="B4:G4"/>
    <mergeCell ref="B7:G7"/>
    <mergeCell ref="I4:L4"/>
    <mergeCell ref="I3:Q3"/>
    <mergeCell ref="I18:P18"/>
    <mergeCell ref="H10:H14"/>
    <mergeCell ref="H16:H18"/>
    <mergeCell ref="B19:Q19"/>
    <mergeCell ref="I7:Q7"/>
    <mergeCell ref="B9:Q9"/>
    <mergeCell ref="B14:F14"/>
  </mergeCells>
  <pageMargins left="0" right="0" top="0.74803149606299213" bottom="0.74803149606299213" header="0.31496062992125984" footer="0.31496062992125984"/>
  <pageSetup paperSize="9" scale="54" fitToHeight="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Строителев Пётр Васильевич</cp:lastModifiedBy>
  <cp:lastPrinted>2021-07-20T01:52:51Z</cp:lastPrinted>
  <dcterms:created xsi:type="dcterms:W3CDTF">2018-05-22T01:14:50Z</dcterms:created>
  <dcterms:modified xsi:type="dcterms:W3CDTF">2021-07-20T01:52:52Z</dcterms:modified>
</cp:coreProperties>
</file>