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работа по ГКПЗ 2021\42601 А МСП повторно\ЗД\"/>
    </mc:Choice>
  </mc:AlternateContent>
  <bookViews>
    <workbookView xWindow="0" yWindow="0" windowWidth="37836" windowHeight="11844"/>
  </bookViews>
  <sheets>
    <sheet name="1 ЛОТ" sheetId="1" r:id="rId1"/>
  </sheets>
  <externalReferences>
    <externalReference r:id="rId2"/>
  </externalReferences>
  <definedNames>
    <definedName name="_xlnm._FilterDatabase" localSheetId="0" hidden="1">'1 ЛОТ'!$B$11:$I$217</definedName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06" i="1" l="1"/>
  <c r="I132" i="1" l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46" i="1"/>
  <c r="I42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13" i="1"/>
  <c r="T127" i="1" l="1"/>
  <c r="U127" i="1" s="1"/>
  <c r="R127" i="1"/>
  <c r="Q127" i="1"/>
  <c r="N127" i="1"/>
  <c r="M127" i="1"/>
  <c r="L127" i="1"/>
  <c r="K127" i="1"/>
  <c r="I127" i="1"/>
  <c r="T126" i="1"/>
  <c r="U126" i="1" s="1"/>
  <c r="R126" i="1"/>
  <c r="Q126" i="1"/>
  <c r="N126" i="1"/>
  <c r="M126" i="1"/>
  <c r="L126" i="1"/>
  <c r="K126" i="1"/>
  <c r="I126" i="1"/>
  <c r="T125" i="1"/>
  <c r="U125" i="1" s="1"/>
  <c r="R125" i="1"/>
  <c r="Q125" i="1"/>
  <c r="N125" i="1"/>
  <c r="M125" i="1"/>
  <c r="L125" i="1"/>
  <c r="K125" i="1"/>
  <c r="I125" i="1"/>
  <c r="T124" i="1"/>
  <c r="U124" i="1" s="1"/>
  <c r="R124" i="1"/>
  <c r="Q124" i="1"/>
  <c r="N124" i="1"/>
  <c r="M124" i="1"/>
  <c r="L124" i="1"/>
  <c r="K124" i="1"/>
  <c r="I124" i="1"/>
  <c r="T123" i="1"/>
  <c r="U123" i="1" s="1"/>
  <c r="R123" i="1"/>
  <c r="Q123" i="1"/>
  <c r="N123" i="1"/>
  <c r="M123" i="1"/>
  <c r="L123" i="1"/>
  <c r="K123" i="1"/>
  <c r="I123" i="1"/>
  <c r="T122" i="1"/>
  <c r="U122" i="1" s="1"/>
  <c r="R122" i="1"/>
  <c r="Q122" i="1"/>
  <c r="N122" i="1"/>
  <c r="M122" i="1"/>
  <c r="L122" i="1"/>
  <c r="K122" i="1"/>
  <c r="I122" i="1"/>
  <c r="T121" i="1"/>
  <c r="U121" i="1" s="1"/>
  <c r="R121" i="1"/>
  <c r="Q121" i="1"/>
  <c r="N121" i="1"/>
  <c r="M121" i="1"/>
  <c r="L121" i="1"/>
  <c r="K121" i="1"/>
  <c r="I121" i="1"/>
  <c r="T120" i="1"/>
  <c r="U120" i="1" s="1"/>
  <c r="R120" i="1"/>
  <c r="Q120" i="1"/>
  <c r="N120" i="1"/>
  <c r="M120" i="1"/>
  <c r="L120" i="1"/>
  <c r="K120" i="1"/>
  <c r="I120" i="1"/>
  <c r="T119" i="1"/>
  <c r="U119" i="1" s="1"/>
  <c r="R119" i="1"/>
  <c r="Q119" i="1"/>
  <c r="N119" i="1"/>
  <c r="M119" i="1"/>
  <c r="L119" i="1"/>
  <c r="K119" i="1"/>
  <c r="I119" i="1"/>
  <c r="T118" i="1"/>
  <c r="U118" i="1" s="1"/>
  <c r="R118" i="1"/>
  <c r="Q118" i="1"/>
  <c r="N118" i="1"/>
  <c r="M118" i="1"/>
  <c r="L118" i="1"/>
  <c r="K118" i="1"/>
  <c r="I118" i="1"/>
  <c r="T117" i="1"/>
  <c r="U117" i="1" s="1"/>
  <c r="R117" i="1"/>
  <c r="Q117" i="1"/>
  <c r="N117" i="1"/>
  <c r="M117" i="1"/>
  <c r="L117" i="1"/>
  <c r="K117" i="1"/>
  <c r="I117" i="1"/>
  <c r="T116" i="1"/>
  <c r="U116" i="1" s="1"/>
  <c r="R116" i="1"/>
  <c r="Q116" i="1"/>
  <c r="N116" i="1"/>
  <c r="M116" i="1"/>
  <c r="L116" i="1"/>
  <c r="K116" i="1"/>
  <c r="I116" i="1"/>
  <c r="T115" i="1"/>
  <c r="U115" i="1" s="1"/>
  <c r="R115" i="1"/>
  <c r="Q115" i="1"/>
  <c r="N115" i="1"/>
  <c r="M115" i="1"/>
  <c r="L115" i="1"/>
  <c r="K115" i="1"/>
  <c r="I115" i="1"/>
  <c r="T114" i="1"/>
  <c r="U114" i="1" s="1"/>
  <c r="R114" i="1"/>
  <c r="Q114" i="1"/>
  <c r="N114" i="1"/>
  <c r="M114" i="1"/>
  <c r="L114" i="1"/>
  <c r="K114" i="1"/>
  <c r="I114" i="1"/>
  <c r="T113" i="1"/>
  <c r="U113" i="1" s="1"/>
  <c r="R113" i="1"/>
  <c r="Q113" i="1"/>
  <c r="N113" i="1"/>
  <c r="M113" i="1"/>
  <c r="L113" i="1"/>
  <c r="K113" i="1"/>
  <c r="I113" i="1"/>
  <c r="T112" i="1"/>
  <c r="U112" i="1" s="1"/>
  <c r="R112" i="1"/>
  <c r="Q112" i="1"/>
  <c r="N112" i="1"/>
  <c r="M112" i="1"/>
  <c r="L112" i="1"/>
  <c r="K112" i="1"/>
  <c r="I112" i="1"/>
  <c r="T111" i="1"/>
  <c r="U111" i="1" s="1"/>
  <c r="R111" i="1"/>
  <c r="Q111" i="1"/>
  <c r="N111" i="1"/>
  <c r="M111" i="1"/>
  <c r="L111" i="1"/>
  <c r="K111" i="1"/>
  <c r="I111" i="1"/>
  <c r="T110" i="1"/>
  <c r="U110" i="1" s="1"/>
  <c r="R110" i="1"/>
  <c r="Q110" i="1"/>
  <c r="N110" i="1"/>
  <c r="M110" i="1"/>
  <c r="L110" i="1"/>
  <c r="K110" i="1"/>
  <c r="I110" i="1"/>
  <c r="T109" i="1"/>
  <c r="U109" i="1" s="1"/>
  <c r="R109" i="1"/>
  <c r="Q109" i="1"/>
  <c r="N109" i="1"/>
  <c r="M109" i="1"/>
  <c r="L109" i="1"/>
  <c r="K109" i="1"/>
  <c r="I109" i="1"/>
  <c r="T108" i="1"/>
  <c r="U108" i="1" s="1"/>
  <c r="R108" i="1"/>
  <c r="Q108" i="1"/>
  <c r="N108" i="1"/>
  <c r="M108" i="1"/>
  <c r="L108" i="1"/>
  <c r="K108" i="1"/>
  <c r="I108" i="1"/>
  <c r="T107" i="1"/>
  <c r="U107" i="1" s="1"/>
  <c r="R107" i="1"/>
  <c r="Q107" i="1"/>
  <c r="N107" i="1"/>
  <c r="M107" i="1"/>
  <c r="L107" i="1"/>
  <c r="K107" i="1"/>
  <c r="I107" i="1"/>
  <c r="T106" i="1"/>
  <c r="U106" i="1" s="1"/>
  <c r="R106" i="1"/>
  <c r="Q106" i="1"/>
  <c r="N106" i="1"/>
  <c r="M106" i="1"/>
  <c r="L106" i="1"/>
  <c r="K106" i="1"/>
  <c r="I106" i="1"/>
  <c r="T105" i="1"/>
  <c r="U105" i="1" s="1"/>
  <c r="R105" i="1"/>
  <c r="Q105" i="1"/>
  <c r="N105" i="1"/>
  <c r="M105" i="1"/>
  <c r="L105" i="1"/>
  <c r="K105" i="1"/>
  <c r="I105" i="1"/>
  <c r="T104" i="1"/>
  <c r="U104" i="1" s="1"/>
  <c r="R104" i="1"/>
  <c r="Q104" i="1"/>
  <c r="N104" i="1"/>
  <c r="M104" i="1"/>
  <c r="L104" i="1"/>
  <c r="K104" i="1"/>
  <c r="I104" i="1"/>
  <c r="T103" i="1"/>
  <c r="U103" i="1" s="1"/>
  <c r="R103" i="1"/>
  <c r="Q103" i="1"/>
  <c r="N103" i="1"/>
  <c r="M103" i="1"/>
  <c r="L103" i="1"/>
  <c r="K103" i="1"/>
  <c r="I103" i="1"/>
  <c r="T102" i="1"/>
  <c r="U102" i="1" s="1"/>
  <c r="R102" i="1"/>
  <c r="Q102" i="1"/>
  <c r="N102" i="1"/>
  <c r="M102" i="1"/>
  <c r="L102" i="1"/>
  <c r="K102" i="1"/>
  <c r="I102" i="1"/>
  <c r="T101" i="1"/>
  <c r="U101" i="1" s="1"/>
  <c r="R101" i="1"/>
  <c r="Q101" i="1"/>
  <c r="N101" i="1"/>
  <c r="M101" i="1"/>
  <c r="L101" i="1"/>
  <c r="K101" i="1"/>
  <c r="I101" i="1"/>
  <c r="T100" i="1"/>
  <c r="U100" i="1" s="1"/>
  <c r="R100" i="1"/>
  <c r="Q100" i="1"/>
  <c r="N100" i="1"/>
  <c r="M100" i="1"/>
  <c r="L100" i="1"/>
  <c r="K100" i="1"/>
  <c r="I100" i="1"/>
  <c r="T99" i="1"/>
  <c r="U99" i="1" s="1"/>
  <c r="R99" i="1"/>
  <c r="Q99" i="1"/>
  <c r="N99" i="1"/>
  <c r="M99" i="1"/>
  <c r="L99" i="1"/>
  <c r="K99" i="1"/>
  <c r="I99" i="1"/>
  <c r="I128" i="1" l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7" i="1"/>
  <c r="M208" i="1"/>
  <c r="M209" i="1"/>
  <c r="M210" i="1"/>
  <c r="M211" i="1"/>
  <c r="M212" i="1"/>
  <c r="M213" i="1"/>
  <c r="M193" i="1"/>
  <c r="T207" i="1"/>
  <c r="U207" i="1" s="1"/>
  <c r="R207" i="1"/>
  <c r="Q207" i="1"/>
  <c r="L207" i="1"/>
  <c r="K207" i="1"/>
  <c r="I207" i="1"/>
  <c r="T206" i="1"/>
  <c r="U206" i="1" s="1"/>
  <c r="R206" i="1"/>
  <c r="Q206" i="1"/>
  <c r="L206" i="1"/>
  <c r="K206" i="1"/>
  <c r="I206" i="1"/>
  <c r="T205" i="1"/>
  <c r="U205" i="1" s="1"/>
  <c r="R205" i="1"/>
  <c r="Q205" i="1"/>
  <c r="L205" i="1"/>
  <c r="K205" i="1"/>
  <c r="I205" i="1"/>
  <c r="T204" i="1"/>
  <c r="U204" i="1" s="1"/>
  <c r="R204" i="1"/>
  <c r="Q204" i="1"/>
  <c r="L204" i="1"/>
  <c r="K204" i="1"/>
  <c r="I204" i="1"/>
  <c r="T203" i="1"/>
  <c r="U203" i="1" s="1"/>
  <c r="R203" i="1"/>
  <c r="Q203" i="1"/>
  <c r="L203" i="1"/>
  <c r="K203" i="1"/>
  <c r="I203" i="1"/>
  <c r="T202" i="1"/>
  <c r="U202" i="1" s="1"/>
  <c r="R202" i="1"/>
  <c r="Q202" i="1"/>
  <c r="L202" i="1"/>
  <c r="K202" i="1"/>
  <c r="I202" i="1"/>
  <c r="T213" i="1"/>
  <c r="U213" i="1" s="1"/>
  <c r="R213" i="1"/>
  <c r="Q213" i="1"/>
  <c r="L213" i="1"/>
  <c r="K213" i="1"/>
  <c r="I213" i="1"/>
  <c r="T212" i="1"/>
  <c r="U212" i="1" s="1"/>
  <c r="R212" i="1"/>
  <c r="Q212" i="1"/>
  <c r="L212" i="1"/>
  <c r="K212" i="1"/>
  <c r="I212" i="1"/>
  <c r="T211" i="1"/>
  <c r="U211" i="1" s="1"/>
  <c r="R211" i="1"/>
  <c r="Q211" i="1"/>
  <c r="L211" i="1"/>
  <c r="K211" i="1"/>
  <c r="I211" i="1"/>
  <c r="T210" i="1"/>
  <c r="U210" i="1" s="1"/>
  <c r="R210" i="1"/>
  <c r="Q210" i="1"/>
  <c r="L210" i="1"/>
  <c r="K210" i="1"/>
  <c r="I210" i="1"/>
  <c r="T209" i="1"/>
  <c r="U209" i="1" s="1"/>
  <c r="R209" i="1"/>
  <c r="Q209" i="1"/>
  <c r="L209" i="1"/>
  <c r="K209" i="1"/>
  <c r="I209" i="1"/>
  <c r="N179" i="1"/>
  <c r="N180" i="1"/>
  <c r="N181" i="1"/>
  <c r="N182" i="1"/>
  <c r="N183" i="1"/>
  <c r="N184" i="1"/>
  <c r="N185" i="1"/>
  <c r="N186" i="1"/>
  <c r="N187" i="1"/>
  <c r="N188" i="1"/>
  <c r="N189" i="1"/>
  <c r="N178" i="1"/>
  <c r="M179" i="1"/>
  <c r="M180" i="1"/>
  <c r="M181" i="1"/>
  <c r="M182" i="1"/>
  <c r="M183" i="1"/>
  <c r="M184" i="1"/>
  <c r="M185" i="1"/>
  <c r="M186" i="1"/>
  <c r="M187" i="1"/>
  <c r="M188" i="1"/>
  <c r="M189" i="1"/>
  <c r="M178" i="1"/>
  <c r="L164" i="1"/>
  <c r="T163" i="1"/>
  <c r="U163" i="1" s="1"/>
  <c r="R163" i="1"/>
  <c r="Q163" i="1"/>
  <c r="N163" i="1"/>
  <c r="M163" i="1"/>
  <c r="L163" i="1"/>
  <c r="K163" i="1"/>
  <c r="T161" i="1"/>
  <c r="U161" i="1" s="1"/>
  <c r="R161" i="1"/>
  <c r="Q161" i="1"/>
  <c r="N161" i="1"/>
  <c r="M161" i="1"/>
  <c r="L161" i="1"/>
  <c r="K161" i="1"/>
  <c r="T160" i="1"/>
  <c r="U160" i="1" s="1"/>
  <c r="R160" i="1"/>
  <c r="Q160" i="1"/>
  <c r="N160" i="1"/>
  <c r="M160" i="1"/>
  <c r="L160" i="1"/>
  <c r="K160" i="1"/>
  <c r="T159" i="1"/>
  <c r="U159" i="1" s="1"/>
  <c r="R159" i="1"/>
  <c r="Q159" i="1"/>
  <c r="N159" i="1"/>
  <c r="M159" i="1"/>
  <c r="L159" i="1"/>
  <c r="K159" i="1"/>
  <c r="T158" i="1"/>
  <c r="U158" i="1" s="1"/>
  <c r="R158" i="1"/>
  <c r="Q158" i="1"/>
  <c r="N158" i="1"/>
  <c r="M158" i="1"/>
  <c r="L158" i="1"/>
  <c r="K158" i="1"/>
  <c r="T157" i="1"/>
  <c r="U157" i="1" s="1"/>
  <c r="R157" i="1"/>
  <c r="Q157" i="1"/>
  <c r="N157" i="1"/>
  <c r="M157" i="1"/>
  <c r="L157" i="1"/>
  <c r="K157" i="1"/>
  <c r="T156" i="1"/>
  <c r="U156" i="1" s="1"/>
  <c r="R156" i="1"/>
  <c r="Q156" i="1"/>
  <c r="N156" i="1"/>
  <c r="M156" i="1"/>
  <c r="L156" i="1"/>
  <c r="K156" i="1"/>
  <c r="T155" i="1"/>
  <c r="U155" i="1" s="1"/>
  <c r="R155" i="1"/>
  <c r="Q155" i="1"/>
  <c r="N155" i="1"/>
  <c r="M155" i="1"/>
  <c r="L155" i="1"/>
  <c r="K155" i="1"/>
  <c r="T154" i="1"/>
  <c r="U154" i="1" s="1"/>
  <c r="R154" i="1"/>
  <c r="Q154" i="1"/>
  <c r="N154" i="1"/>
  <c r="M154" i="1"/>
  <c r="L154" i="1"/>
  <c r="K154" i="1"/>
  <c r="T153" i="1"/>
  <c r="U153" i="1" s="1"/>
  <c r="R153" i="1"/>
  <c r="Q153" i="1"/>
  <c r="N153" i="1"/>
  <c r="M153" i="1"/>
  <c r="L153" i="1"/>
  <c r="K153" i="1"/>
  <c r="T152" i="1"/>
  <c r="U152" i="1" s="1"/>
  <c r="R152" i="1"/>
  <c r="Q152" i="1"/>
  <c r="N152" i="1"/>
  <c r="M152" i="1"/>
  <c r="L152" i="1"/>
  <c r="K152" i="1"/>
  <c r="T151" i="1"/>
  <c r="U151" i="1" s="1"/>
  <c r="R151" i="1"/>
  <c r="Q151" i="1"/>
  <c r="N151" i="1"/>
  <c r="M151" i="1"/>
  <c r="L151" i="1"/>
  <c r="K151" i="1"/>
  <c r="T150" i="1"/>
  <c r="U150" i="1" s="1"/>
  <c r="R150" i="1"/>
  <c r="Q150" i="1"/>
  <c r="N150" i="1"/>
  <c r="M150" i="1"/>
  <c r="L150" i="1"/>
  <c r="K150" i="1"/>
  <c r="T149" i="1"/>
  <c r="U149" i="1" s="1"/>
  <c r="R149" i="1"/>
  <c r="Q149" i="1"/>
  <c r="N149" i="1"/>
  <c r="M149" i="1"/>
  <c r="L149" i="1"/>
  <c r="K149" i="1"/>
  <c r="T148" i="1"/>
  <c r="U148" i="1" s="1"/>
  <c r="R148" i="1"/>
  <c r="Q148" i="1"/>
  <c r="N148" i="1"/>
  <c r="M148" i="1"/>
  <c r="L148" i="1"/>
  <c r="K148" i="1"/>
  <c r="T147" i="1"/>
  <c r="U147" i="1" s="1"/>
  <c r="R147" i="1"/>
  <c r="Q147" i="1"/>
  <c r="N147" i="1"/>
  <c r="M147" i="1"/>
  <c r="L147" i="1"/>
  <c r="K147" i="1"/>
  <c r="T146" i="1"/>
  <c r="U146" i="1" s="1"/>
  <c r="R146" i="1"/>
  <c r="Q146" i="1"/>
  <c r="N146" i="1"/>
  <c r="M146" i="1"/>
  <c r="L146" i="1"/>
  <c r="K146" i="1"/>
  <c r="T145" i="1"/>
  <c r="U145" i="1" s="1"/>
  <c r="R145" i="1"/>
  <c r="Q145" i="1"/>
  <c r="N145" i="1"/>
  <c r="M145" i="1"/>
  <c r="L145" i="1"/>
  <c r="K145" i="1"/>
  <c r="T144" i="1"/>
  <c r="U144" i="1" s="1"/>
  <c r="R144" i="1"/>
  <c r="Q144" i="1"/>
  <c r="N144" i="1"/>
  <c r="M144" i="1"/>
  <c r="L144" i="1"/>
  <c r="K144" i="1"/>
  <c r="T143" i="1"/>
  <c r="U143" i="1" s="1"/>
  <c r="R143" i="1"/>
  <c r="Q143" i="1"/>
  <c r="N143" i="1"/>
  <c r="M143" i="1"/>
  <c r="L143" i="1"/>
  <c r="K143" i="1"/>
  <c r="T142" i="1"/>
  <c r="U142" i="1" s="1"/>
  <c r="R142" i="1"/>
  <c r="Q142" i="1"/>
  <c r="N142" i="1"/>
  <c r="M142" i="1"/>
  <c r="L142" i="1"/>
  <c r="K142" i="1"/>
  <c r="T141" i="1"/>
  <c r="U141" i="1" s="1"/>
  <c r="R141" i="1"/>
  <c r="Q141" i="1"/>
  <c r="N141" i="1"/>
  <c r="M141" i="1"/>
  <c r="L141" i="1"/>
  <c r="K141" i="1"/>
  <c r="T140" i="1"/>
  <c r="U140" i="1" s="1"/>
  <c r="R140" i="1"/>
  <c r="Q140" i="1"/>
  <c r="N140" i="1"/>
  <c r="M140" i="1"/>
  <c r="L140" i="1"/>
  <c r="K140" i="1"/>
  <c r="T139" i="1"/>
  <c r="U139" i="1" s="1"/>
  <c r="R139" i="1"/>
  <c r="Q139" i="1"/>
  <c r="N139" i="1"/>
  <c r="M139" i="1"/>
  <c r="L139" i="1"/>
  <c r="K139" i="1"/>
  <c r="T138" i="1"/>
  <c r="U138" i="1" s="1"/>
  <c r="R138" i="1"/>
  <c r="Q138" i="1"/>
  <c r="N138" i="1"/>
  <c r="M138" i="1"/>
  <c r="L138" i="1"/>
  <c r="K138" i="1"/>
  <c r="T137" i="1"/>
  <c r="U137" i="1" s="1"/>
  <c r="R137" i="1"/>
  <c r="Q137" i="1"/>
  <c r="N137" i="1"/>
  <c r="M137" i="1"/>
  <c r="L137" i="1"/>
  <c r="K137" i="1"/>
  <c r="T136" i="1"/>
  <c r="U136" i="1" s="1"/>
  <c r="R136" i="1"/>
  <c r="Q136" i="1"/>
  <c r="N136" i="1"/>
  <c r="M136" i="1"/>
  <c r="L136" i="1"/>
  <c r="K136" i="1"/>
  <c r="T135" i="1"/>
  <c r="U135" i="1" s="1"/>
  <c r="R135" i="1"/>
  <c r="Q135" i="1"/>
  <c r="N135" i="1"/>
  <c r="M135" i="1"/>
  <c r="L135" i="1"/>
  <c r="K135" i="1"/>
  <c r="T134" i="1"/>
  <c r="U134" i="1" s="1"/>
  <c r="R134" i="1"/>
  <c r="Q134" i="1"/>
  <c r="N134" i="1"/>
  <c r="M134" i="1"/>
  <c r="L134" i="1"/>
  <c r="K134" i="1"/>
  <c r="T133" i="1"/>
  <c r="U133" i="1" s="1"/>
  <c r="R133" i="1"/>
  <c r="Q133" i="1"/>
  <c r="N133" i="1"/>
  <c r="M133" i="1"/>
  <c r="L133" i="1"/>
  <c r="K133" i="1"/>
  <c r="T132" i="1"/>
  <c r="U132" i="1" s="1"/>
  <c r="R132" i="1"/>
  <c r="Q132" i="1"/>
  <c r="N132" i="1"/>
  <c r="M132" i="1"/>
  <c r="L132" i="1"/>
  <c r="K132" i="1"/>
  <c r="T131" i="1"/>
  <c r="U131" i="1" s="1"/>
  <c r="R131" i="1"/>
  <c r="Q131" i="1"/>
  <c r="N131" i="1"/>
  <c r="M131" i="1"/>
  <c r="L131" i="1"/>
  <c r="K131" i="1"/>
  <c r="I131" i="1"/>
  <c r="Q168" i="1"/>
  <c r="Q169" i="1"/>
  <c r="Q170" i="1"/>
  <c r="Q171" i="1"/>
  <c r="Q172" i="1"/>
  <c r="Q173" i="1"/>
  <c r="Q174" i="1"/>
  <c r="Q167" i="1"/>
  <c r="N168" i="1"/>
  <c r="N169" i="1"/>
  <c r="N170" i="1"/>
  <c r="N171" i="1"/>
  <c r="N172" i="1"/>
  <c r="N173" i="1"/>
  <c r="N174" i="1"/>
  <c r="N167" i="1"/>
  <c r="M168" i="1"/>
  <c r="M169" i="1"/>
  <c r="M170" i="1"/>
  <c r="M171" i="1"/>
  <c r="M172" i="1"/>
  <c r="M173" i="1"/>
  <c r="M174" i="1"/>
  <c r="M167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46" i="1"/>
  <c r="L4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13" i="1"/>
  <c r="I179" i="1"/>
  <c r="I180" i="1"/>
  <c r="I181" i="1"/>
  <c r="I182" i="1"/>
  <c r="I183" i="1"/>
  <c r="I184" i="1"/>
  <c r="I185" i="1"/>
  <c r="I186" i="1"/>
  <c r="I187" i="1"/>
  <c r="I188" i="1"/>
  <c r="I189" i="1"/>
  <c r="L175" i="1"/>
  <c r="T174" i="1"/>
  <c r="U174" i="1" s="1"/>
  <c r="R174" i="1"/>
  <c r="L174" i="1"/>
  <c r="K174" i="1"/>
  <c r="I174" i="1"/>
  <c r="T173" i="1"/>
  <c r="U173" i="1" s="1"/>
  <c r="R173" i="1"/>
  <c r="L173" i="1"/>
  <c r="K173" i="1"/>
  <c r="I173" i="1"/>
  <c r="T172" i="1"/>
  <c r="U172" i="1" s="1"/>
  <c r="R172" i="1"/>
  <c r="L172" i="1"/>
  <c r="K172" i="1"/>
  <c r="I172" i="1"/>
  <c r="T171" i="1"/>
  <c r="U171" i="1" s="1"/>
  <c r="R171" i="1"/>
  <c r="L171" i="1"/>
  <c r="K171" i="1"/>
  <c r="I171" i="1"/>
  <c r="T170" i="1"/>
  <c r="U170" i="1" s="1"/>
  <c r="R170" i="1"/>
  <c r="L170" i="1"/>
  <c r="K170" i="1"/>
  <c r="I170" i="1"/>
  <c r="T169" i="1"/>
  <c r="U169" i="1" s="1"/>
  <c r="R169" i="1"/>
  <c r="L169" i="1"/>
  <c r="K169" i="1"/>
  <c r="I169" i="1"/>
  <c r="T168" i="1"/>
  <c r="U168" i="1" s="1"/>
  <c r="R168" i="1"/>
  <c r="L168" i="1"/>
  <c r="K168" i="1"/>
  <c r="I168" i="1"/>
  <c r="T167" i="1"/>
  <c r="U167" i="1" s="1"/>
  <c r="R167" i="1"/>
  <c r="L167" i="1"/>
  <c r="K167" i="1"/>
  <c r="I167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T38" i="1"/>
  <c r="U38" i="1" s="1"/>
  <c r="R38" i="1"/>
  <c r="L38" i="1"/>
  <c r="K38" i="1"/>
  <c r="T37" i="1"/>
  <c r="U37" i="1" s="1"/>
  <c r="R37" i="1"/>
  <c r="L37" i="1"/>
  <c r="K37" i="1"/>
  <c r="T36" i="1"/>
  <c r="U36" i="1" s="1"/>
  <c r="R36" i="1"/>
  <c r="L36" i="1"/>
  <c r="K36" i="1"/>
  <c r="T35" i="1"/>
  <c r="U35" i="1" s="1"/>
  <c r="R35" i="1"/>
  <c r="L35" i="1"/>
  <c r="K35" i="1"/>
  <c r="T34" i="1"/>
  <c r="U34" i="1" s="1"/>
  <c r="R34" i="1"/>
  <c r="L34" i="1"/>
  <c r="K34" i="1"/>
  <c r="T33" i="1"/>
  <c r="U33" i="1" s="1"/>
  <c r="R33" i="1"/>
  <c r="L33" i="1"/>
  <c r="K33" i="1"/>
  <c r="T32" i="1"/>
  <c r="U32" i="1" s="1"/>
  <c r="R32" i="1"/>
  <c r="L32" i="1"/>
  <c r="K32" i="1"/>
  <c r="T31" i="1"/>
  <c r="U31" i="1" s="1"/>
  <c r="R31" i="1"/>
  <c r="L31" i="1"/>
  <c r="K31" i="1"/>
  <c r="T30" i="1"/>
  <c r="U30" i="1" s="1"/>
  <c r="R30" i="1"/>
  <c r="L30" i="1"/>
  <c r="K30" i="1"/>
  <c r="T29" i="1"/>
  <c r="U29" i="1" s="1"/>
  <c r="R29" i="1"/>
  <c r="L29" i="1"/>
  <c r="K29" i="1"/>
  <c r="T28" i="1"/>
  <c r="U28" i="1" s="1"/>
  <c r="R28" i="1"/>
  <c r="L28" i="1"/>
  <c r="K28" i="1"/>
  <c r="T27" i="1"/>
  <c r="U27" i="1" s="1"/>
  <c r="R27" i="1"/>
  <c r="L27" i="1"/>
  <c r="K27" i="1"/>
  <c r="T26" i="1"/>
  <c r="U26" i="1" s="1"/>
  <c r="R26" i="1"/>
  <c r="L26" i="1"/>
  <c r="K26" i="1"/>
  <c r="I194" i="1"/>
  <c r="I195" i="1"/>
  <c r="I196" i="1"/>
  <c r="I197" i="1"/>
  <c r="I198" i="1"/>
  <c r="I199" i="1"/>
  <c r="I200" i="1"/>
  <c r="I201" i="1"/>
  <c r="I208" i="1"/>
  <c r="L190" i="1"/>
  <c r="T189" i="1"/>
  <c r="U189" i="1" s="1"/>
  <c r="R189" i="1"/>
  <c r="Q189" i="1"/>
  <c r="L189" i="1"/>
  <c r="K189" i="1"/>
  <c r="T188" i="1"/>
  <c r="U188" i="1" s="1"/>
  <c r="R188" i="1"/>
  <c r="Q188" i="1"/>
  <c r="L188" i="1"/>
  <c r="K188" i="1"/>
  <c r="T186" i="1"/>
  <c r="U186" i="1" s="1"/>
  <c r="R186" i="1"/>
  <c r="Q186" i="1"/>
  <c r="L186" i="1"/>
  <c r="K186" i="1"/>
  <c r="T185" i="1"/>
  <c r="U185" i="1" s="1"/>
  <c r="R185" i="1"/>
  <c r="Q185" i="1"/>
  <c r="L185" i="1"/>
  <c r="K185" i="1"/>
  <c r="T183" i="1"/>
  <c r="U183" i="1" s="1"/>
  <c r="R183" i="1"/>
  <c r="Q183" i="1"/>
  <c r="L183" i="1"/>
  <c r="K183" i="1"/>
  <c r="T182" i="1"/>
  <c r="U182" i="1" s="1"/>
  <c r="R182" i="1"/>
  <c r="Q182" i="1"/>
  <c r="L182" i="1"/>
  <c r="K182" i="1"/>
  <c r="T180" i="1"/>
  <c r="U180" i="1" s="1"/>
  <c r="R180" i="1"/>
  <c r="Q180" i="1"/>
  <c r="L180" i="1"/>
  <c r="K180" i="1"/>
  <c r="T187" i="1"/>
  <c r="U187" i="1" s="1"/>
  <c r="R187" i="1"/>
  <c r="Q187" i="1"/>
  <c r="L187" i="1"/>
  <c r="K187" i="1"/>
  <c r="T184" i="1"/>
  <c r="U184" i="1" s="1"/>
  <c r="R184" i="1"/>
  <c r="Q184" i="1"/>
  <c r="L184" i="1"/>
  <c r="K184" i="1"/>
  <c r="T181" i="1"/>
  <c r="U181" i="1" s="1"/>
  <c r="R181" i="1"/>
  <c r="Q181" i="1"/>
  <c r="L181" i="1"/>
  <c r="K181" i="1"/>
  <c r="T179" i="1"/>
  <c r="U179" i="1" s="1"/>
  <c r="R179" i="1"/>
  <c r="Q179" i="1"/>
  <c r="L179" i="1"/>
  <c r="K179" i="1"/>
  <c r="T178" i="1"/>
  <c r="U178" i="1" s="1"/>
  <c r="R178" i="1"/>
  <c r="Q178" i="1"/>
  <c r="L178" i="1"/>
  <c r="K178" i="1"/>
  <c r="I178" i="1"/>
  <c r="L128" i="1"/>
  <c r="T208" i="1"/>
  <c r="U208" i="1" s="1"/>
  <c r="Q208" i="1"/>
  <c r="L208" i="1"/>
  <c r="K208" i="1"/>
  <c r="T201" i="1"/>
  <c r="U201" i="1" s="1"/>
  <c r="Q201" i="1"/>
  <c r="L201" i="1"/>
  <c r="K201" i="1"/>
  <c r="T200" i="1"/>
  <c r="U200" i="1" s="1"/>
  <c r="Q200" i="1"/>
  <c r="L200" i="1"/>
  <c r="K200" i="1"/>
  <c r="T199" i="1"/>
  <c r="U199" i="1" s="1"/>
  <c r="Q199" i="1"/>
  <c r="L199" i="1"/>
  <c r="K199" i="1"/>
  <c r="T198" i="1"/>
  <c r="U198" i="1" s="1"/>
  <c r="Q198" i="1"/>
  <c r="L198" i="1"/>
  <c r="K198" i="1"/>
  <c r="T197" i="1"/>
  <c r="U197" i="1" s="1"/>
  <c r="Q197" i="1"/>
  <c r="L197" i="1"/>
  <c r="K197" i="1"/>
  <c r="T196" i="1"/>
  <c r="U196" i="1" s="1"/>
  <c r="Q196" i="1"/>
  <c r="L196" i="1"/>
  <c r="K196" i="1"/>
  <c r="T195" i="1"/>
  <c r="U195" i="1" s="1"/>
  <c r="Q195" i="1"/>
  <c r="L195" i="1"/>
  <c r="K195" i="1"/>
  <c r="T194" i="1"/>
  <c r="U194" i="1" s="1"/>
  <c r="Q194" i="1"/>
  <c r="L194" i="1"/>
  <c r="K194" i="1"/>
  <c r="T193" i="1"/>
  <c r="U193" i="1" s="1"/>
  <c r="Q193" i="1"/>
  <c r="L193" i="1"/>
  <c r="K193" i="1"/>
  <c r="L96" i="1"/>
  <c r="T95" i="1"/>
  <c r="U95" i="1" s="1"/>
  <c r="Q95" i="1"/>
  <c r="L95" i="1"/>
  <c r="K95" i="1"/>
  <c r="T94" i="1"/>
  <c r="U94" i="1" s="1"/>
  <c r="Q94" i="1"/>
  <c r="L94" i="1"/>
  <c r="K94" i="1"/>
  <c r="T93" i="1"/>
  <c r="U93" i="1" s="1"/>
  <c r="Q93" i="1"/>
  <c r="L93" i="1"/>
  <c r="K93" i="1"/>
  <c r="T92" i="1"/>
  <c r="U92" i="1" s="1"/>
  <c r="Q92" i="1"/>
  <c r="L92" i="1"/>
  <c r="K92" i="1"/>
  <c r="T89" i="1"/>
  <c r="U89" i="1" s="1"/>
  <c r="Q89" i="1"/>
  <c r="L89" i="1"/>
  <c r="K89" i="1"/>
  <c r="T88" i="1"/>
  <c r="U88" i="1" s="1"/>
  <c r="Q88" i="1"/>
  <c r="L88" i="1"/>
  <c r="K88" i="1"/>
  <c r="T90" i="1"/>
  <c r="U90" i="1" s="1"/>
  <c r="Q90" i="1"/>
  <c r="L90" i="1"/>
  <c r="K90" i="1"/>
  <c r="T91" i="1"/>
  <c r="U91" i="1" s="1"/>
  <c r="Q91" i="1"/>
  <c r="L91" i="1"/>
  <c r="K91" i="1"/>
  <c r="T86" i="1"/>
  <c r="U86" i="1" s="1"/>
  <c r="Q86" i="1"/>
  <c r="L86" i="1"/>
  <c r="K86" i="1"/>
  <c r="T84" i="1"/>
  <c r="U84" i="1" s="1"/>
  <c r="Q84" i="1"/>
  <c r="L84" i="1"/>
  <c r="K84" i="1"/>
  <c r="T82" i="1"/>
  <c r="U82" i="1" s="1"/>
  <c r="Q82" i="1"/>
  <c r="L82" i="1"/>
  <c r="K82" i="1"/>
  <c r="T81" i="1"/>
  <c r="U81" i="1" s="1"/>
  <c r="Q81" i="1"/>
  <c r="L81" i="1"/>
  <c r="K81" i="1"/>
  <c r="T85" i="1"/>
  <c r="U85" i="1" s="1"/>
  <c r="Q85" i="1"/>
  <c r="L85" i="1"/>
  <c r="K85" i="1"/>
  <c r="T83" i="1"/>
  <c r="U83" i="1" s="1"/>
  <c r="Q83" i="1"/>
  <c r="L83" i="1"/>
  <c r="K83" i="1"/>
  <c r="T87" i="1"/>
  <c r="U87" i="1" s="1"/>
  <c r="Q87" i="1"/>
  <c r="L87" i="1"/>
  <c r="K87" i="1"/>
  <c r="T80" i="1"/>
  <c r="U80" i="1" s="1"/>
  <c r="Q80" i="1"/>
  <c r="L80" i="1"/>
  <c r="K80" i="1"/>
  <c r="T79" i="1"/>
  <c r="U79" i="1" s="1"/>
  <c r="Q79" i="1"/>
  <c r="L79" i="1"/>
  <c r="K79" i="1"/>
  <c r="T48" i="1"/>
  <c r="U48" i="1" s="1"/>
  <c r="Q48" i="1"/>
  <c r="L48" i="1"/>
  <c r="K48" i="1"/>
  <c r="T78" i="1"/>
  <c r="U78" i="1" s="1"/>
  <c r="Q78" i="1"/>
  <c r="L78" i="1"/>
  <c r="K78" i="1"/>
  <c r="T77" i="1"/>
  <c r="U77" i="1" s="1"/>
  <c r="Q77" i="1"/>
  <c r="L77" i="1"/>
  <c r="K77" i="1"/>
  <c r="T76" i="1"/>
  <c r="U76" i="1" s="1"/>
  <c r="Q76" i="1"/>
  <c r="L76" i="1"/>
  <c r="K76" i="1"/>
  <c r="T75" i="1"/>
  <c r="U75" i="1" s="1"/>
  <c r="Q75" i="1"/>
  <c r="L75" i="1"/>
  <c r="K75" i="1"/>
  <c r="T74" i="1"/>
  <c r="U74" i="1" s="1"/>
  <c r="Q74" i="1"/>
  <c r="L74" i="1"/>
  <c r="K74" i="1"/>
  <c r="T73" i="1"/>
  <c r="U73" i="1" s="1"/>
  <c r="Q73" i="1"/>
  <c r="L73" i="1"/>
  <c r="K73" i="1"/>
  <c r="T71" i="1"/>
  <c r="U71" i="1" s="1"/>
  <c r="Q71" i="1"/>
  <c r="L71" i="1"/>
  <c r="K71" i="1"/>
  <c r="T70" i="1"/>
  <c r="U70" i="1" s="1"/>
  <c r="Q70" i="1"/>
  <c r="L70" i="1"/>
  <c r="K70" i="1"/>
  <c r="T69" i="1"/>
  <c r="U69" i="1" s="1"/>
  <c r="Q69" i="1"/>
  <c r="L69" i="1"/>
  <c r="K69" i="1"/>
  <c r="T72" i="1"/>
  <c r="U72" i="1" s="1"/>
  <c r="Q72" i="1"/>
  <c r="L72" i="1"/>
  <c r="K72" i="1"/>
  <c r="T67" i="1"/>
  <c r="U67" i="1" s="1"/>
  <c r="Q67" i="1"/>
  <c r="L67" i="1"/>
  <c r="K67" i="1"/>
  <c r="T65" i="1"/>
  <c r="U65" i="1" s="1"/>
  <c r="Q65" i="1"/>
  <c r="L65" i="1"/>
  <c r="K65" i="1"/>
  <c r="T64" i="1"/>
  <c r="U64" i="1" s="1"/>
  <c r="Q64" i="1"/>
  <c r="L64" i="1"/>
  <c r="K64" i="1"/>
  <c r="T61" i="1"/>
  <c r="U61" i="1" s="1"/>
  <c r="Q61" i="1"/>
  <c r="L61" i="1"/>
  <c r="K61" i="1"/>
  <c r="T60" i="1"/>
  <c r="U60" i="1" s="1"/>
  <c r="Q60" i="1"/>
  <c r="L60" i="1"/>
  <c r="K60" i="1"/>
  <c r="T58" i="1"/>
  <c r="U58" i="1" s="1"/>
  <c r="Q58" i="1"/>
  <c r="L58" i="1"/>
  <c r="K58" i="1"/>
  <c r="T57" i="1"/>
  <c r="U57" i="1" s="1"/>
  <c r="Q57" i="1"/>
  <c r="L57" i="1"/>
  <c r="K57" i="1"/>
  <c r="T54" i="1"/>
  <c r="U54" i="1" s="1"/>
  <c r="Q54" i="1"/>
  <c r="L54" i="1"/>
  <c r="K54" i="1"/>
  <c r="T51" i="1"/>
  <c r="U51" i="1" s="1"/>
  <c r="Q51" i="1"/>
  <c r="L51" i="1"/>
  <c r="K51" i="1"/>
  <c r="T50" i="1"/>
  <c r="U50" i="1" s="1"/>
  <c r="Q50" i="1"/>
  <c r="L50" i="1"/>
  <c r="K50" i="1"/>
  <c r="T63" i="1"/>
  <c r="U63" i="1" s="1"/>
  <c r="Q63" i="1"/>
  <c r="L63" i="1"/>
  <c r="K63" i="1"/>
  <c r="T62" i="1"/>
  <c r="U62" i="1" s="1"/>
  <c r="Q62" i="1"/>
  <c r="L62" i="1"/>
  <c r="K62" i="1"/>
  <c r="T59" i="1"/>
  <c r="U59" i="1" s="1"/>
  <c r="Q59" i="1"/>
  <c r="L59" i="1"/>
  <c r="K59" i="1"/>
  <c r="T56" i="1"/>
  <c r="U56" i="1" s="1"/>
  <c r="Q56" i="1"/>
  <c r="L56" i="1"/>
  <c r="K56" i="1"/>
  <c r="T55" i="1"/>
  <c r="U55" i="1" s="1"/>
  <c r="Q55" i="1"/>
  <c r="L55" i="1"/>
  <c r="K55" i="1"/>
  <c r="T53" i="1"/>
  <c r="U53" i="1" s="1"/>
  <c r="Q53" i="1"/>
  <c r="L53" i="1"/>
  <c r="K53" i="1"/>
  <c r="T52" i="1"/>
  <c r="U52" i="1" s="1"/>
  <c r="Q52" i="1"/>
  <c r="L52" i="1"/>
  <c r="K52" i="1"/>
  <c r="T49" i="1"/>
  <c r="U49" i="1" s="1"/>
  <c r="Q49" i="1"/>
  <c r="L49" i="1"/>
  <c r="K49" i="1"/>
  <c r="T66" i="1"/>
  <c r="U66" i="1" s="1"/>
  <c r="Q66" i="1"/>
  <c r="L66" i="1"/>
  <c r="K66" i="1"/>
  <c r="T68" i="1"/>
  <c r="U68" i="1" s="1"/>
  <c r="Q68" i="1"/>
  <c r="L68" i="1"/>
  <c r="K68" i="1"/>
  <c r="T47" i="1"/>
  <c r="U47" i="1" s="1"/>
  <c r="Q47" i="1"/>
  <c r="L47" i="1"/>
  <c r="K47" i="1"/>
  <c r="T46" i="1"/>
  <c r="U46" i="1" s="1"/>
  <c r="Q46" i="1"/>
  <c r="L46" i="1"/>
  <c r="K46" i="1"/>
  <c r="T42" i="1"/>
  <c r="U42" i="1" s="1"/>
  <c r="R42" i="1"/>
  <c r="L42" i="1"/>
  <c r="K42" i="1"/>
  <c r="T41" i="1"/>
  <c r="U41" i="1" s="1"/>
  <c r="R41" i="1"/>
  <c r="L41" i="1"/>
  <c r="K41" i="1"/>
  <c r="T40" i="1"/>
  <c r="U40" i="1" s="1"/>
  <c r="R40" i="1"/>
  <c r="L40" i="1"/>
  <c r="K40" i="1"/>
  <c r="T39" i="1"/>
  <c r="U39" i="1" s="1"/>
  <c r="R39" i="1"/>
  <c r="L39" i="1"/>
  <c r="K39" i="1"/>
  <c r="T25" i="1"/>
  <c r="U25" i="1" s="1"/>
  <c r="R25" i="1"/>
  <c r="L25" i="1"/>
  <c r="K25" i="1"/>
  <c r="T21" i="1"/>
  <c r="U21" i="1" s="1"/>
  <c r="R21" i="1"/>
  <c r="L21" i="1"/>
  <c r="K21" i="1"/>
  <c r="T24" i="1"/>
  <c r="U24" i="1" s="1"/>
  <c r="R24" i="1"/>
  <c r="L24" i="1"/>
  <c r="K24" i="1"/>
  <c r="T18" i="1"/>
  <c r="U18" i="1" s="1"/>
  <c r="R18" i="1"/>
  <c r="L18" i="1"/>
  <c r="K18" i="1"/>
  <c r="T17" i="1"/>
  <c r="U17" i="1" s="1"/>
  <c r="R17" i="1"/>
  <c r="L17" i="1"/>
  <c r="K17" i="1"/>
  <c r="T15" i="1"/>
  <c r="U15" i="1" s="1"/>
  <c r="R15" i="1"/>
  <c r="L15" i="1"/>
  <c r="K15" i="1"/>
  <c r="T23" i="1"/>
  <c r="U23" i="1" s="1"/>
  <c r="R23" i="1"/>
  <c r="L23" i="1"/>
  <c r="K23" i="1"/>
  <c r="T22" i="1"/>
  <c r="U22" i="1" s="1"/>
  <c r="R22" i="1"/>
  <c r="L22" i="1"/>
  <c r="K22" i="1"/>
  <c r="T20" i="1"/>
  <c r="U20" i="1" s="1"/>
  <c r="R20" i="1"/>
  <c r="L20" i="1"/>
  <c r="K20" i="1"/>
  <c r="T14" i="1"/>
  <c r="U14" i="1" s="1"/>
  <c r="R14" i="1"/>
  <c r="L14" i="1"/>
  <c r="K14" i="1"/>
  <c r="T13" i="1"/>
  <c r="U13" i="1" s="1"/>
  <c r="R13" i="1"/>
  <c r="L13" i="1"/>
  <c r="K13" i="1"/>
  <c r="K16" i="1"/>
  <c r="K19" i="1"/>
  <c r="R16" i="1"/>
  <c r="R19" i="1"/>
  <c r="R214" i="1"/>
  <c r="T16" i="1"/>
  <c r="U16" i="1" s="1"/>
  <c r="T19" i="1"/>
  <c r="U19" i="1" s="1"/>
  <c r="T214" i="1"/>
  <c r="U214" i="1" s="1"/>
  <c r="Q214" i="1"/>
  <c r="L16" i="1"/>
  <c r="L19" i="1"/>
  <c r="L214" i="1"/>
  <c r="R57" i="1"/>
  <c r="R77" i="1"/>
  <c r="R79" i="1"/>
  <c r="R55" i="1"/>
  <c r="R51" i="1"/>
  <c r="R64" i="1"/>
  <c r="R50" i="1"/>
  <c r="R82" i="1"/>
  <c r="R87" i="1"/>
  <c r="R49" i="1"/>
  <c r="R70" i="1"/>
  <c r="R68" i="1"/>
  <c r="R63" i="1"/>
  <c r="R84" i="1"/>
  <c r="R62" i="1"/>
  <c r="R76" i="1"/>
  <c r="R56" i="1"/>
  <c r="R89" i="1"/>
  <c r="R83" i="1"/>
  <c r="R54" i="1"/>
  <c r="R48" i="1"/>
  <c r="R72" i="1"/>
  <c r="R86" i="1"/>
  <c r="R67" i="1"/>
  <c r="R53" i="1"/>
  <c r="R60" i="1"/>
  <c r="R65" i="1"/>
  <c r="R81" i="1"/>
  <c r="R66" i="1"/>
  <c r="R59" i="1"/>
  <c r="R92" i="1"/>
  <c r="R85" i="1"/>
  <c r="R71" i="1"/>
  <c r="R94" i="1"/>
  <c r="R47" i="1"/>
  <c r="R90" i="1"/>
  <c r="R80" i="1"/>
  <c r="R58" i="1"/>
  <c r="R93" i="1"/>
  <c r="R73" i="1"/>
  <c r="R69" i="1"/>
  <c r="R52" i="1"/>
  <c r="R46" i="1"/>
  <c r="R74" i="1"/>
  <c r="R91" i="1"/>
  <c r="R78" i="1"/>
  <c r="R88" i="1"/>
  <c r="R95" i="1"/>
  <c r="R75" i="1"/>
  <c r="R61" i="1"/>
  <c r="R199" i="1"/>
  <c r="R195" i="1"/>
  <c r="R200" i="1"/>
  <c r="R196" i="1"/>
  <c r="R201" i="1"/>
  <c r="R197" i="1"/>
  <c r="R198" i="1"/>
  <c r="R208" i="1"/>
  <c r="R194" i="1"/>
  <c r="I193" i="1"/>
  <c r="R193" i="1"/>
  <c r="I43" i="1" l="1"/>
  <c r="I175" i="1"/>
  <c r="I164" i="1"/>
  <c r="I214" i="1"/>
  <c r="I96" i="1"/>
  <c r="I190" i="1"/>
  <c r="U215" i="1"/>
  <c r="I215" i="1" l="1"/>
  <c r="U216" i="1"/>
  <c r="U217" i="1" s="1"/>
  <c r="I216" i="1" l="1"/>
  <c r="I217" i="1" s="1"/>
</calcChain>
</file>

<file path=xl/sharedStrings.xml><?xml version="1.0" encoding="utf-8"?>
<sst xmlns="http://schemas.openxmlformats.org/spreadsheetml/2006/main" count="670" uniqueCount="225">
  <si>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</si>
  <si>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</si>
  <si>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</si>
  <si>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</si>
  <si>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</si>
  <si>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</si>
  <si>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</si>
  <si>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</si>
  <si>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</si>
  <si>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</si>
  <si>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</si>
  <si>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</si>
  <si>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</si>
  <si>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</si>
  <si>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</si>
  <si>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шт</t>
  </si>
  <si>
    <t>ИТОГО:</t>
  </si>
  <si>
    <t xml:space="preserve">Приложение к Документации о закупке – Структура НМЦ (в т.ч. форма Коммерческого предложения)               
</t>
  </si>
  <si>
    <t xml:space="preserve">Форма Коммерческого предложения Участника 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</si>
  <si>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</si>
  <si>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</si>
  <si>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</si>
  <si>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КОММЕРЧЕСКОЕ ПРЕДЛОЖЕНИЕ</t>
  </si>
  <si>
    <t>1.5. филиал АО "ДРСК" "Хабаровские электрические сети" СП Северные ЭС-НИКОЛАЕВСКИЙ РЭС (Отгрузочные реквизиты: ст. Комсомольск-на-Амуре ДВЖД, Код-960103, код предприятия-9531, ОКПО-98097847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681000, г. Комсомольск-на-Амуре, ул. Аллея Труда, 16А)</t>
  </si>
  <si>
    <t>1.6. филиал АО "ДРСК" "ЭС ЕАО" (Отгрузочные реквизиты: ст. Биробиджан-1 ДВЖД, Код-962804, код предприятия-9532, ОКПО-00106477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679011, ЕАО, г. Биробиджан, ул. Черноморская, 6)</t>
  </si>
  <si>
    <r>
      <t xml:space="preserve">Страна происхождения товара
</t>
    </r>
    <r>
      <rPr>
        <i/>
        <sz val="12"/>
        <color rgb="FFFF0000"/>
        <rFont val="Times New Roman"/>
        <family val="1"/>
        <charset val="204"/>
      </rPr>
      <t>[только для товаров, 
в соответствии с общероссийским классификатором стран мира]</t>
    </r>
  </si>
  <si>
    <r>
      <t xml:space="preserve">Производитель продукции
</t>
    </r>
    <r>
      <rPr>
        <i/>
        <sz val="12"/>
        <color rgb="FFFF0000"/>
        <rFont val="Times New Roman"/>
        <family val="1"/>
        <charset val="204"/>
      </rPr>
      <t>[в случае наличия в Едином реестре российской радиоэлектронной продукции – дополнительно указывается № реестровой записи]</t>
    </r>
  </si>
  <si>
    <r>
      <rPr>
        <b/>
        <u/>
        <sz val="12"/>
        <rFont val="Times New Roman"/>
        <family val="1"/>
        <charset val="204"/>
      </rPr>
      <t>1.1 филиал АО "ДРСК" "Амурские ЭС"</t>
    </r>
    <r>
      <rPr>
        <b/>
        <sz val="12"/>
        <rFont val="Times New Roman"/>
        <family val="1"/>
        <charset val="204"/>
      </rPr>
      <t xml:space="preserve"> (Отгрузочные реквизиты: ст. Благовещенск Заб. Ж.Д., Код-954704, код предприятия-9533, ОКПО-97987579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675003, Амурская область, г. Благовещенск, ул. Театральная, 179)</t>
    </r>
  </si>
  <si>
    <r>
      <rPr>
        <b/>
        <u/>
        <sz val="12"/>
        <rFont val="Times New Roman"/>
        <family val="1"/>
        <charset val="204"/>
      </rPr>
      <t xml:space="preserve">1.1 филиал АО "ДРСК" "Амурские ЭС" </t>
    </r>
    <r>
      <rPr>
        <b/>
        <sz val="12"/>
        <rFont val="Times New Roman"/>
        <family val="1"/>
        <charset val="204"/>
      </rPr>
      <t>(Отгрузочные реквизиты: ст. Благовещенск Заб. Ж.Д., Код-954704, код предприятия-9533, ОКПО-97987579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675003, Амурская область, г. Благовещенск, ул. Театральная, 179)</t>
    </r>
  </si>
  <si>
    <r>
      <rPr>
        <b/>
        <u/>
        <sz val="12"/>
        <rFont val="Times New Roman"/>
        <family val="1"/>
        <charset val="204"/>
      </rPr>
      <t>1.2. филиал АО "ДРСК" "Приморские электрические сети"</t>
    </r>
    <r>
      <rPr>
        <b/>
        <sz val="12"/>
        <rFont val="Times New Roman"/>
        <family val="1"/>
        <charset val="204"/>
      </rPr>
      <t xml:space="preserve">  (Отгрузочные реквизиты: ст. Уссурийск ДВЖД, Код-988306, код предприятия-2452, ОКПО-97053894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692524, Приморский край, г. Уссурийск, ул. Ровная, 22А)   </t>
    </r>
  </si>
  <si>
    <r>
      <rPr>
        <b/>
        <u/>
        <sz val="12"/>
        <rFont val="Times New Roman"/>
        <family val="1"/>
        <charset val="204"/>
      </rPr>
      <t xml:space="preserve">1.3. филиал АО "ДРСК" "Хабаровские электрические сети" СП Центральные ЭС </t>
    </r>
    <r>
      <rPr>
        <b/>
        <sz val="12"/>
        <rFont val="Times New Roman"/>
        <family val="1"/>
        <charset val="204"/>
      </rPr>
      <t>(Отгрузочные реквизиты: ст. Хабаровск-2 ДВЖД, Код-970001, код предприятия-9531, ОКПО-98097847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680009, Хабаровский край, г. Хабаровск, ул. Промышленная, 13)</t>
    </r>
  </si>
  <si>
    <r>
      <rPr>
        <b/>
        <u/>
        <sz val="12"/>
        <rFont val="Times New Roman"/>
        <family val="1"/>
        <charset val="204"/>
      </rPr>
      <t>1.5. филиал АО "ДРСК" "Хабаровские электрические сети" СП Северные ЭС-НИКОЛАЕВСКИЙ РЭС</t>
    </r>
    <r>
      <rPr>
        <b/>
        <sz val="12"/>
        <rFont val="Times New Roman"/>
        <family val="1"/>
        <charset val="204"/>
      </rPr>
      <t xml:space="preserve"> (Отгрузочные реквизиты: ст. Комсомольск-на-Амуре ДВЖД, Код-960103, код предприятия-9531, ОКПО-98097847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681000, г. Комсомольск-на-Амуре, ул. Аллея Труда, 16А)</t>
    </r>
  </si>
  <si>
    <r>
      <rPr>
        <b/>
        <u/>
        <sz val="12"/>
        <rFont val="Times New Roman"/>
        <family val="1"/>
        <charset val="204"/>
      </rPr>
      <t>1.6. филиал АО "ДРСК" "ЭС ЕАО"</t>
    </r>
    <r>
      <rPr>
        <b/>
        <sz val="12"/>
        <rFont val="Times New Roman"/>
        <family val="1"/>
        <charset val="204"/>
      </rPr>
      <t xml:space="preserve"> (Отгрузочные реквизиты: ст. Биробиджан-1 ДВЖД, Код-962804, код предприятия-9532, ОКПО-00106477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679011, ЕАО, г. Биробиджан, ул. Черноморская, 6)</t>
    </r>
  </si>
  <si>
    <r>
      <rPr>
        <b/>
        <u/>
        <sz val="12"/>
        <rFont val="Times New Roman"/>
        <family val="1"/>
        <charset val="204"/>
      </rPr>
      <t>1.7. филиал АО "Южно-Якутские электрические сети"</t>
    </r>
    <r>
      <rPr>
        <b/>
        <sz val="12"/>
        <rFont val="Times New Roman"/>
        <family val="1"/>
        <charset val="204"/>
      </rPr>
      <t xml:space="preserve"> (Отгрузочные реквизиты для транспортной компании: Республика Саха (Якутия), г. Алдан, ул. Тарабукина 60а (для филиала АО "ДРСК" "ЮЯЭС"))        </t>
    </r>
  </si>
  <si>
    <t>Масла и смазки для автомобильной и спец. техники</t>
  </si>
  <si>
    <t>Антифриз</t>
  </si>
  <si>
    <t>Rinkai-45  ( красный)</t>
  </si>
  <si>
    <t>SIBIRIA ОЖ-40 зеленый</t>
  </si>
  <si>
    <t>TOTACHI NIRO LLC GREEN -50 C</t>
  </si>
  <si>
    <t>TOTACHI SUPER LLC RED-50 C</t>
  </si>
  <si>
    <t>Жидкость для стеклоомывателя</t>
  </si>
  <si>
    <t>Жидкость охлаждающая Тосол А-40</t>
  </si>
  <si>
    <t>Тосол А-40</t>
  </si>
  <si>
    <t>Жидкость тормозная</t>
  </si>
  <si>
    <t>ДОТ-4</t>
  </si>
  <si>
    <t>Масло ESSO Ultron диз. синт. 5W40 API CG-4</t>
  </si>
  <si>
    <t>5W40</t>
  </si>
  <si>
    <t>Масло HP Husgvarna 2T</t>
  </si>
  <si>
    <t>Husgvarna</t>
  </si>
  <si>
    <t>Масло гидравлическое</t>
  </si>
  <si>
    <t>ДЕВОН ВМГЗ (-60) МГ-15В</t>
  </si>
  <si>
    <t>МГ-15-В (-55С)</t>
  </si>
  <si>
    <t>Масло гидравлическое ВМГЗ</t>
  </si>
  <si>
    <t>ВМГЗ</t>
  </si>
  <si>
    <t>Масло дизельное М10Г2К</t>
  </si>
  <si>
    <t>М10Г2К</t>
  </si>
  <si>
    <t>Масло дизельное М-8ДМ</t>
  </si>
  <si>
    <t>М-8ДМ</t>
  </si>
  <si>
    <t>Масло для двухтактных двигателей GS Ultra 2 Stroke oil</t>
  </si>
  <si>
    <t>GS Ultra 2 Stroke oil</t>
  </si>
  <si>
    <t>Масло для двухтктных двигателей СHAMPION 2Т</t>
  </si>
  <si>
    <t>СHAMPION 2Т</t>
  </si>
  <si>
    <t>Масло моторное</t>
  </si>
  <si>
    <t>X-OIL 5w30 CF-4/SG</t>
  </si>
  <si>
    <t>Diesel CL-4 10W40 Девон</t>
  </si>
  <si>
    <t>Diesel CL-4 SAE 15W40 Девон</t>
  </si>
  <si>
    <t>TOTACHI NIRO HD  Cl-4/CH-4/SL 15W-40</t>
  </si>
  <si>
    <t>Масло моторное  Лукойл-стандарт SAE 10W30 SF/CC</t>
  </si>
  <si>
    <t>SAE 10W30 SF/CC</t>
  </si>
  <si>
    <t>Масло моторное KIXX GOLD SJ SAE10w30 API SJ/CF</t>
  </si>
  <si>
    <t>KIXX GOLD SJ SAE10w30 API SJ/CF</t>
  </si>
  <si>
    <t>Масло моторное Mobil Super 3000 5w40</t>
  </si>
  <si>
    <t>Масло моторное для двухконтактных двигателей</t>
  </si>
  <si>
    <t>ТНК 2Т API TC</t>
  </si>
  <si>
    <t>Масло моторное Лукойл-стандарт SAE 10W40 API SF/CC</t>
  </si>
  <si>
    <t>10W40</t>
  </si>
  <si>
    <t>Масло моторное М-10Г2</t>
  </si>
  <si>
    <t>М-10Г2</t>
  </si>
  <si>
    <t>Масло моторное М-8В</t>
  </si>
  <si>
    <t>М-8В</t>
  </si>
  <si>
    <t>Масло моторное М-8Г2к</t>
  </si>
  <si>
    <t>М-8Г2к</t>
  </si>
  <si>
    <t>Масло ТАД-17</t>
  </si>
  <si>
    <t>Масло трансмиссионное</t>
  </si>
  <si>
    <t>X-OIL 80w90 GL-5</t>
  </si>
  <si>
    <t>TRANS GEAR 9 FE 75W80</t>
  </si>
  <si>
    <t xml:space="preserve">Артикул, марка </t>
  </si>
  <si>
    <t>Необходимая фасовка</t>
  </si>
  <si>
    <t>кг</t>
  </si>
  <si>
    <t>л</t>
  </si>
  <si>
    <t>Масло компрессионное Mobil Raris 425</t>
  </si>
  <si>
    <t>Mobil Raris 425</t>
  </si>
  <si>
    <t>Масло моторное Motul 2Т,1л.</t>
  </si>
  <si>
    <t>Motul 2Т,1л.</t>
  </si>
  <si>
    <t>Масло моторное М-10ДМ</t>
  </si>
  <si>
    <t>М-10ДМ</t>
  </si>
  <si>
    <t>Девон-Супер Т CL-5 80W90</t>
  </si>
  <si>
    <t>Масло трансмиссионное ТСП-15К</t>
  </si>
  <si>
    <t>ТСП-15К</t>
  </si>
  <si>
    <t>Поставка до 31 июля 2021</t>
  </si>
  <si>
    <t>Масло гидравлическое Daphne super hydro 32A ISO VG46 (ISO VG32)</t>
  </si>
  <si>
    <t>ISO VG46 (ISO VG32)</t>
  </si>
  <si>
    <t>X-OIL 75w90 GL-5</t>
  </si>
  <si>
    <t>*</t>
  </si>
  <si>
    <t>Масло моторноe  ZIC MAHA 2T HP</t>
  </si>
  <si>
    <t>ZIC MAHA 2TP HP</t>
  </si>
  <si>
    <t>Роснефть Optimum 10W30 SG/CD</t>
  </si>
  <si>
    <t>Масло моторное МТ-16П</t>
  </si>
  <si>
    <t>МТ-16П</t>
  </si>
  <si>
    <t>Масло промывочное KIXX Clean GS Oil</t>
  </si>
  <si>
    <t>KIXX Clean GS Oil</t>
  </si>
  <si>
    <t>TOTACHI Extra Hypoid Gear LSD GL-5/MT-1 75w-90</t>
  </si>
  <si>
    <t>Titanium-40 зеленый</t>
  </si>
  <si>
    <t>Масло моторное GS KIXX G1 SAE 5W40</t>
  </si>
  <si>
    <t>GS KIXX G1 SAE 5W40</t>
  </si>
  <si>
    <t>Масло моторное М8В2</t>
  </si>
  <si>
    <t>М-8В2</t>
  </si>
  <si>
    <t>Девон 80W90 GL-5</t>
  </si>
  <si>
    <t>X-OIL 75w85 GL-4</t>
  </si>
  <si>
    <t>Тормозная жидкость ДОТ-3</t>
  </si>
  <si>
    <t>ДОТ-3</t>
  </si>
  <si>
    <t>Жидкость охлаждающая Антифриз Гостовский -40 (зеленый)</t>
  </si>
  <si>
    <t>Антифриз Гостовский -40 (зеленый)</t>
  </si>
  <si>
    <t>Масло Mobil dizel 5W40</t>
  </si>
  <si>
    <t>Масло для АКПП Dexron- III</t>
  </si>
  <si>
    <t>Dexron- III</t>
  </si>
  <si>
    <t>Devon Classik 10w40 SF/CC</t>
  </si>
  <si>
    <t>Sintoil Люкс SAE 5w40 п/с</t>
  </si>
  <si>
    <t>Масло моторное  Mobil  Delvac 1 SAE 5W40  синт.диз.</t>
  </si>
  <si>
    <t>Масло моторное KIXX Dynamic DI SAE 10w40 API CI-4/SL</t>
  </si>
  <si>
    <t>KIXX Dynamic DI SAE 10w40 API CI-4/SL</t>
  </si>
  <si>
    <t>Масло моторное минеральное</t>
  </si>
  <si>
    <t>Смазка Chevron Ulti-Plex Grease Synthetic EP NLGI 1.5</t>
  </si>
  <si>
    <t>397 г</t>
  </si>
  <si>
    <t>Масло моторное GS Kixx Dynamic  CF-4/SG SAE10W30</t>
  </si>
  <si>
    <t>Масло моторное GS KIXX G1 SAE 5W30</t>
  </si>
  <si>
    <t>PH Kinetic 80w90 GL-5</t>
  </si>
  <si>
    <r>
      <rPr>
        <b/>
        <u/>
        <sz val="12"/>
        <rFont val="Times New Roman"/>
        <family val="1"/>
        <charset val="204"/>
      </rPr>
      <t>1.4. филиал АО "ДРСК" "Хабаровские электрические сети" СП Северные ЭС</t>
    </r>
    <r>
      <rPr>
        <b/>
        <sz val="12"/>
        <rFont val="Times New Roman"/>
        <family val="1"/>
        <charset val="204"/>
      </rPr>
      <t xml:space="preserve"> (Отгрузочные реквизиты: ст. Комсомольск-на-Амуре ДВЖД, Код-960103, код предприятия-9531, ОКПО-98097847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681000, г. Комсомольск-на-Амуре, ул. Аллея Труда, 16А)</t>
    </r>
  </si>
  <si>
    <t>1.4. филиал АО "ДРСК" "Хабаровские электрические сети" СП Северные ЭС (Отгрузочные реквизиты: ст. Комсомольск-на-Амуре ДВЖД, Код-960103, код предприятия-9531, ОКПО-98097847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681000, г. Комсомольск-на-Амуре, ул. Аллея Труда, 16А)</t>
  </si>
  <si>
    <t>Жидкость  для гидроусилителя  руля</t>
  </si>
  <si>
    <t>PSF-32</t>
  </si>
  <si>
    <t>Керосин технический ТС-1 ГОСТ 18499-73</t>
  </si>
  <si>
    <t>ГОСТ 18499-73</t>
  </si>
  <si>
    <t>Масло гидравлическое минеральное SHELL TELLUS S2 V 32</t>
  </si>
  <si>
    <t>SHELL TELLUS S2 V 32</t>
  </si>
  <si>
    <t>Масло дизельное</t>
  </si>
  <si>
    <t>Масло промывочное МПА-2</t>
  </si>
  <si>
    <t>МПА-2 Лукойл</t>
  </si>
  <si>
    <t>Масло трансмиссионно-гидравлическое универсальное Q8 T 2200</t>
  </si>
  <si>
    <t>Масло трансмиссионное ZIC G-5 SAE 80W90</t>
  </si>
  <si>
    <t>ZIC G-5 SAE 80W90</t>
  </si>
  <si>
    <t>Масло  дизельное М10В2</t>
  </si>
  <si>
    <t>М10В2</t>
  </si>
  <si>
    <t>Масло  YAMALUBE 2 TC-W3 для 2-х тактных подвесных лодочных моторов</t>
  </si>
  <si>
    <t>л.</t>
  </si>
  <si>
    <t>Sintoil Hydraulic HLP 32</t>
  </si>
  <si>
    <t>Масло индустриальное  И-20А</t>
  </si>
  <si>
    <t>Масло И-20А</t>
  </si>
  <si>
    <t>Castrol Syntrax Limited Slip 75W140</t>
  </si>
  <si>
    <t>Мочевина AdBlue</t>
  </si>
  <si>
    <t>AdBlue</t>
  </si>
  <si>
    <r>
      <rPr>
        <b/>
        <u/>
        <sz val="12"/>
        <rFont val="Times New Roman"/>
        <family val="1"/>
        <charset val="204"/>
      </rPr>
      <t xml:space="preserve">1.7. филиал АО "Южно-Якутские электрические сети" </t>
    </r>
    <r>
      <rPr>
        <b/>
        <sz val="12"/>
        <rFont val="Times New Roman"/>
        <family val="1"/>
        <charset val="204"/>
      </rPr>
      <t xml:space="preserve">(Отгрузочные реквизиты для транспортной компании: Республика Саха (Якутия), г. Алдан, ул. Тарабукина 60а (для филиала АО "ДРСК" "ЮЯЭС")        </t>
    </r>
  </si>
  <si>
    <t>Жидкость охлаждающая Антифриз CoolStream Optima</t>
  </si>
  <si>
    <t>CoolStream Optima (зеленый)</t>
  </si>
  <si>
    <t>Девон Sprint 10w40 п/с</t>
  </si>
  <si>
    <t>Масло трансмиссионное ТАп-15В</t>
  </si>
  <si>
    <t>Mobil dizel 5W40</t>
  </si>
  <si>
    <t>Sintoil Hydraulic HLP 46</t>
  </si>
  <si>
    <t>Sintec Люкс  10W40 SL/CF</t>
  </si>
  <si>
    <t>Sintoil TRUCK SAE 10w40  API CI-4/SL</t>
  </si>
  <si>
    <t>Sintoil Стандарт SAE 10w40 SG/CD</t>
  </si>
  <si>
    <t>Sintoil Супер SAE 10w40 п/с</t>
  </si>
  <si>
    <t>Sintoil/Sintec ЛЮКС 10w30 SL/CF</t>
  </si>
  <si>
    <t>ВОЛГА ОЙЛ М8В SAE20 SD/CB мин.</t>
  </si>
  <si>
    <t>ВОЛГА-ОЙЛ Diesel 10w-40 CF-4/CF/SF п/с</t>
  </si>
  <si>
    <t>ДЕВОН Дизель CF-4 SAE 10W-30</t>
  </si>
  <si>
    <t>ДЕВОН М-10Г2 SAE30 CC</t>
  </si>
  <si>
    <t>GS Kixx Dynamic  CF-4/SG  SAE 10W30</t>
  </si>
  <si>
    <t>GS KIXX G1 SAE 5W30</t>
  </si>
  <si>
    <t>Mobil Super 3000 5W40</t>
  </si>
  <si>
    <t>ТАп-15В (ГОСТ23652-79)</t>
  </si>
  <si>
    <t>Масло дизельное синтетическое</t>
  </si>
  <si>
    <t>Texaco RANDO HDZ32</t>
  </si>
  <si>
    <t>X-Oil 5w40 CG-4</t>
  </si>
  <si>
    <t>ALPHA'S 5w30 DL-1/CF-4</t>
  </si>
  <si>
    <t>X-OIL 15w40 CI-4</t>
  </si>
  <si>
    <t>Девон DIЕSEL CI-4/SL SAE 5W-40</t>
  </si>
  <si>
    <t>Mobil SAE 5W40 синт. диз.</t>
  </si>
  <si>
    <t>TOYOTA MOTOR OIL SN/GF-5  0w-20</t>
  </si>
  <si>
    <t>TOTACHI NIRO HD s/s Cl-4/SL 10W-40</t>
  </si>
  <si>
    <t>Totachi Niro HD synthetic CI-4/CH-4/SL 5W40</t>
  </si>
  <si>
    <t>Q8 Formula T 1000 10W30</t>
  </si>
  <si>
    <t>TOTACHI Ultra Fuel Fully syn SN 5W-20</t>
  </si>
  <si>
    <t>Q8 T 2200</t>
  </si>
  <si>
    <t>YAMALUBE 2 TC-W3</t>
  </si>
  <si>
    <t>Девон HVLP 22</t>
  </si>
  <si>
    <t>X-OIL SAE 10w40 API SL</t>
  </si>
  <si>
    <t>1 или 4 л</t>
  </si>
  <si>
    <t>1 или 5 л</t>
  </si>
  <si>
    <t>1, 2 или 4 л.</t>
  </si>
  <si>
    <t>бочка 200 л (210 кг.)</t>
  </si>
  <si>
    <t>канистра 20 л</t>
  </si>
  <si>
    <t>0,91 кг</t>
  </si>
  <si>
    <t>10 л / 1 л</t>
  </si>
  <si>
    <t xml:space="preserve">бочка 200 л </t>
  </si>
  <si>
    <t>1 л</t>
  </si>
  <si>
    <t>канистра 4 л</t>
  </si>
  <si>
    <t xml:space="preserve">канистра 4 л                 </t>
  </si>
  <si>
    <t xml:space="preserve">бочка 200 л   </t>
  </si>
  <si>
    <t xml:space="preserve">канистра 20 л </t>
  </si>
  <si>
    <t>* до -30 без резкого запаха</t>
  </si>
  <si>
    <t>бочка, 20</t>
  </si>
  <si>
    <t>бочка, 4</t>
  </si>
  <si>
    <t>бочка</t>
  </si>
  <si>
    <t>4, 20</t>
  </si>
  <si>
    <t>1, 4, 20</t>
  </si>
  <si>
    <t>1, 20</t>
  </si>
  <si>
    <t>20, бочка</t>
  </si>
  <si>
    <t>20, 1</t>
  </si>
  <si>
    <t>4 (5)</t>
  </si>
  <si>
    <t>10</t>
  </si>
  <si>
    <t>10 и 20</t>
  </si>
  <si>
    <r>
      <t>GS KIXX G1 SAE 5W40 -</t>
    </r>
    <r>
      <rPr>
        <b/>
        <sz val="12"/>
        <color theme="1"/>
        <rFont val="Times New Roman"/>
        <family val="1"/>
        <charset val="204"/>
      </rPr>
      <t xml:space="preserve">  эквивалент не предусмотрен</t>
    </r>
  </si>
  <si>
    <r>
      <t>KIXX Dynamic DI SAE 10w40 API CI-4/SL -</t>
    </r>
    <r>
      <rPr>
        <b/>
        <sz val="12"/>
        <color theme="1"/>
        <rFont val="Times New Roman"/>
        <family val="1"/>
        <charset val="204"/>
      </rPr>
      <t xml:space="preserve"> эквивалент не предусмотрен</t>
    </r>
  </si>
  <si>
    <r>
      <t>KIXX GOLD SJ SAE10w30 API SJ/CF -</t>
    </r>
    <r>
      <rPr>
        <b/>
        <sz val="12"/>
        <color theme="1"/>
        <rFont val="Times New Roman"/>
        <family val="1"/>
        <charset val="204"/>
      </rPr>
      <t xml:space="preserve">  эквивалент не предусмотрен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</si>
</sst>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00"/>
  </numFmts>
  <fonts count="22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b/>
      <i/>
      <sz val="10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Calibri"/>
      <family val="2"/>
      <scheme val="minor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206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9"/>
        <bgColor indexed="64"/>
      </patternFill>
    </fill>
  </fills>
  <borders count="94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/>
      <top style="thin">
        <color rgb="FF002060"/>
      </top>
      <bottom/>
      <diagonal/>
    </border>
    <border>
      <left/>
      <right style="medium">
        <color rgb="FF002060"/>
      </right>
      <top style="thin">
        <color rgb="FF002060"/>
      </top>
      <bottom/>
      <diagonal/>
    </border>
    <border>
      <left style="medium">
        <color rgb="FF002060"/>
      </left>
      <right/>
      <top/>
      <bottom style="thin">
        <color rgb="FF002060"/>
      </bottom>
      <diagonal/>
    </border>
    <border>
      <left/>
      <right/>
      <top/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/>
      <diagonal/>
    </border>
    <border>
      <left/>
      <right style="thin">
        <color rgb="FF002060"/>
      </right>
      <top/>
      <bottom/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/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/>
      <right style="medium">
        <color rgb="FF002060"/>
      </right>
      <top/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indexed="64"/>
      </top>
      <bottom style="thin">
        <color rgb="FF002060"/>
      </bottom>
      <diagonal/>
    </border>
    <border>
      <left style="thin">
        <color rgb="FF002060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rgb="FF002060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indexed="64"/>
      </right>
      <top/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thin">
        <color rgb="FF002060"/>
      </top>
      <bottom style="thin">
        <color rgb="FF00206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rgb="FF002060"/>
      </bottom>
      <diagonal/>
    </border>
    <border>
      <left/>
      <right style="medium">
        <color indexed="64"/>
      </right>
      <top/>
      <bottom style="thin">
        <color rgb="FF002060"/>
      </bottom>
      <diagonal/>
    </border>
    <border>
      <left style="medium">
        <color indexed="64"/>
      </left>
      <right style="thin">
        <color rgb="FF002060"/>
      </right>
      <top style="thin">
        <color rgb="FF002060"/>
      </top>
      <bottom style="medium">
        <color indexed="64"/>
      </bottom>
      <diagonal/>
    </border>
    <border>
      <left/>
      <right style="thin">
        <color rgb="FF002060"/>
      </right>
      <top style="thin">
        <color rgb="FF002060"/>
      </top>
      <bottom style="medium">
        <color indexed="64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indexed="64"/>
      </bottom>
      <diagonal/>
    </border>
    <border>
      <left style="thin">
        <color rgb="FF002060"/>
      </left>
      <right style="medium">
        <color indexed="64"/>
      </right>
      <top style="thin">
        <color rgb="FF00206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/>
      <top style="thin">
        <color rgb="FF002060"/>
      </top>
      <bottom style="thin">
        <color rgb="FF002060"/>
      </bottom>
      <diagonal/>
    </border>
    <border>
      <left/>
      <right style="medium">
        <color indexed="64"/>
      </right>
      <top style="thin">
        <color rgb="FF002060"/>
      </top>
      <bottom style="thin">
        <color rgb="FF002060"/>
      </bottom>
      <diagonal/>
    </border>
    <border>
      <left/>
      <right style="medium">
        <color indexed="64"/>
      </right>
      <top style="thin">
        <color rgb="FF00206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rgb="FF002060"/>
      </left>
      <right style="thin">
        <color rgb="FF002060"/>
      </right>
      <top style="thin">
        <color rgb="FF002060"/>
      </top>
      <bottom/>
      <diagonal/>
    </border>
    <border>
      <left/>
      <right/>
      <top style="thin">
        <color rgb="FF000000"/>
      </top>
      <bottom/>
      <diagonal/>
    </border>
    <border>
      <left/>
      <right style="medium">
        <color rgb="FF00206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 style="thin">
        <color indexed="56"/>
      </right>
      <top/>
      <bottom style="thin">
        <color indexed="56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56"/>
      </left>
      <right style="medium">
        <color indexed="64"/>
      </right>
      <top/>
      <bottom style="thin">
        <color indexed="56"/>
      </bottom>
      <diagonal/>
    </border>
    <border>
      <left style="medium">
        <color indexed="56"/>
      </left>
      <right style="thin">
        <color indexed="56"/>
      </right>
      <top style="thin">
        <color indexed="56"/>
      </top>
      <bottom style="thin">
        <color indexed="56"/>
      </bottom>
      <diagonal/>
    </border>
    <border>
      <left/>
      <right style="thin">
        <color indexed="56"/>
      </right>
      <top style="thin">
        <color indexed="56"/>
      </top>
      <bottom style="thin">
        <color indexed="56"/>
      </bottom>
      <diagonal/>
    </border>
    <border>
      <left/>
      <right/>
      <top style="thin">
        <color indexed="56"/>
      </top>
      <bottom style="thin">
        <color indexed="56"/>
      </bottom>
      <diagonal/>
    </border>
    <border>
      <left/>
      <right/>
      <top style="thin">
        <color indexed="8"/>
      </top>
      <bottom/>
      <diagonal/>
    </border>
    <border>
      <left style="thin">
        <color indexed="56"/>
      </left>
      <right style="thin">
        <color indexed="56"/>
      </right>
      <top style="thin">
        <color indexed="56"/>
      </top>
      <bottom style="thin">
        <color indexed="56"/>
      </bottom>
      <diagonal/>
    </border>
    <border>
      <left style="thin">
        <color indexed="56"/>
      </left>
      <right style="medium">
        <color indexed="56"/>
      </right>
      <top style="thin">
        <color indexed="56"/>
      </top>
      <bottom style="thin">
        <color indexed="56"/>
      </bottom>
      <diagonal/>
    </border>
    <border>
      <left/>
      <right/>
      <top style="thin">
        <color rgb="FF002060"/>
      </top>
      <bottom style="thin">
        <color indexed="64"/>
      </bottom>
      <diagonal/>
    </border>
    <border>
      <left/>
      <right style="thin">
        <color rgb="FF002060"/>
      </right>
      <top style="thin">
        <color rgb="FF002060"/>
      </top>
      <bottom style="thin">
        <color indexed="64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indexed="64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indexed="64"/>
      </bottom>
      <diagonal/>
    </border>
    <border>
      <left style="medium">
        <color indexed="64"/>
      </left>
      <right style="thin">
        <color rgb="FF002060"/>
      </right>
      <top/>
      <bottom/>
      <diagonal/>
    </border>
  </borders>
  <cellStyleXfs count="1">
    <xf numFmtId="0" fontId="0" fillId="0" borderId="0"/>
  </cellStyleXfs>
  <cellXfs count="253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vertical="top" wrapText="1"/>
    </xf>
    <xf numFmtId="0" fontId="0" fillId="0" borderId="0" xfId="0" applyAlignment="1"/>
    <xf numFmtId="0" fontId="7" fillId="0" borderId="0" xfId="0" applyFont="1" applyBorder="1" applyAlignment="1">
      <alignment horizontal="center" vertical="top" wrapText="1"/>
    </xf>
    <xf numFmtId="0" fontId="9" fillId="2" borderId="0" xfId="0" applyFont="1" applyFill="1" applyAlignment="1">
      <alignment horizontal="center"/>
    </xf>
    <xf numFmtId="0" fontId="9" fillId="2" borderId="0" xfId="0" applyFont="1" applyFill="1"/>
    <xf numFmtId="4" fontId="10" fillId="2" borderId="27" xfId="0" applyNumberFormat="1" applyFont="1" applyFill="1" applyBorder="1" applyAlignment="1" applyProtection="1">
      <alignment horizontal="right" vertical="top" wrapText="1"/>
    </xf>
    <xf numFmtId="4" fontId="10" fillId="2" borderId="27" xfId="0" applyNumberFormat="1" applyFont="1" applyFill="1" applyBorder="1" applyAlignment="1" applyProtection="1">
      <alignment vertical="top" wrapText="1"/>
    </xf>
    <xf numFmtId="4" fontId="9" fillId="2" borderId="27" xfId="0" applyNumberFormat="1" applyFont="1" applyFill="1" applyBorder="1" applyAlignment="1">
      <alignment horizontal="center" vertical="top" wrapText="1"/>
    </xf>
    <xf numFmtId="0" fontId="9" fillId="2" borderId="0" xfId="0" applyFont="1" applyFill="1" applyBorder="1" applyAlignment="1">
      <alignment horizontal="center" vertical="top" wrapText="1"/>
    </xf>
    <xf numFmtId="4" fontId="10" fillId="2" borderId="0" xfId="0" applyNumberFormat="1" applyFont="1" applyFill="1" applyBorder="1" applyAlignment="1" applyProtection="1">
      <alignment horizontal="right" vertical="top" wrapText="1"/>
    </xf>
    <xf numFmtId="4" fontId="9" fillId="2" borderId="0" xfId="0" applyNumberFormat="1" applyFont="1" applyFill="1" applyBorder="1" applyAlignment="1">
      <alignment horizontal="center" vertical="top" wrapText="1"/>
    </xf>
    <xf numFmtId="4" fontId="10" fillId="2" borderId="27" xfId="0" applyNumberFormat="1" applyFont="1" applyFill="1" applyBorder="1" applyAlignment="1" applyProtection="1">
      <alignment horizontal="center" vertical="top" wrapText="1"/>
    </xf>
    <xf numFmtId="0" fontId="5" fillId="5" borderId="0" xfId="0" applyFont="1" applyFill="1" applyBorder="1" applyAlignment="1">
      <alignment horizontal="justify" vertical="top" wrapText="1"/>
    </xf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13" fillId="0" borderId="0" xfId="0" applyFont="1" applyAlignment="1">
      <alignment horizontal="left"/>
    </xf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13" fillId="0" borderId="0" xfId="0" applyFont="1" applyAlignment="1">
      <alignment horizontal="left"/>
    </xf>
    <xf numFmtId="0" fontId="13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4" fillId="4" borderId="5" xfId="0" applyFont="1" applyFill="1" applyBorder="1" applyAlignment="1">
      <alignment horizontal="center" vertical="center" wrapText="1"/>
    </xf>
    <xf numFmtId="0" fontId="5" fillId="5" borderId="0" xfId="0" applyFont="1" applyFill="1" applyBorder="1" applyAlignment="1">
      <alignment horizontal="center" vertical="top" wrapText="1"/>
    </xf>
    <xf numFmtId="4" fontId="6" fillId="2" borderId="27" xfId="0" applyNumberFormat="1" applyFont="1" applyFill="1" applyBorder="1" applyAlignment="1" applyProtection="1">
      <alignment horizontal="center" vertical="top" wrapText="1"/>
    </xf>
    <xf numFmtId="0" fontId="8" fillId="0" borderId="0" xfId="0" applyFont="1" applyAlignment="1">
      <alignment horizontal="center"/>
    </xf>
    <xf numFmtId="4" fontId="10" fillId="2" borderId="0" xfId="0" applyNumberFormat="1" applyFont="1" applyFill="1" applyBorder="1" applyAlignment="1" applyProtection="1">
      <alignment horizontal="center" vertical="top" wrapText="1"/>
    </xf>
    <xf numFmtId="0" fontId="13" fillId="0" borderId="0" xfId="0" applyFont="1"/>
    <xf numFmtId="0" fontId="13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top" wrapText="1"/>
    </xf>
    <xf numFmtId="0" fontId="15" fillId="4" borderId="36" xfId="0" applyFont="1" applyFill="1" applyBorder="1" applyAlignment="1">
      <alignment horizontal="center" vertical="center" wrapText="1"/>
    </xf>
    <xf numFmtId="0" fontId="15" fillId="4" borderId="37" xfId="0" applyFont="1" applyFill="1" applyBorder="1" applyAlignment="1">
      <alignment vertical="center" wrapText="1"/>
    </xf>
    <xf numFmtId="0" fontId="15" fillId="4" borderId="37" xfId="0" applyFont="1" applyFill="1" applyBorder="1" applyAlignment="1">
      <alignment horizontal="center" vertical="center" wrapText="1"/>
    </xf>
    <xf numFmtId="0" fontId="16" fillId="4" borderId="38" xfId="0" applyFont="1" applyFill="1" applyBorder="1" applyAlignment="1">
      <alignment horizontal="center" vertical="center" wrapText="1"/>
    </xf>
    <xf numFmtId="0" fontId="15" fillId="4" borderId="39" xfId="0" applyFont="1" applyFill="1" applyBorder="1" applyAlignment="1">
      <alignment horizontal="center" vertical="center" wrapText="1"/>
    </xf>
    <xf numFmtId="0" fontId="15" fillId="4" borderId="18" xfId="0" applyFont="1" applyFill="1" applyBorder="1" applyAlignment="1">
      <alignment horizontal="center" vertical="center" wrapText="1"/>
    </xf>
    <xf numFmtId="0" fontId="15" fillId="4" borderId="13" xfId="0" applyFont="1" applyFill="1" applyBorder="1" applyAlignment="1">
      <alignment horizontal="center" vertical="center" wrapText="1"/>
    </xf>
    <xf numFmtId="0" fontId="15" fillId="4" borderId="6" xfId="0" applyFont="1" applyFill="1" applyBorder="1" applyAlignment="1">
      <alignment horizontal="center" vertical="center" wrapText="1"/>
    </xf>
    <xf numFmtId="0" fontId="15" fillId="4" borderId="17" xfId="0" applyFont="1" applyFill="1" applyBorder="1" applyAlignment="1">
      <alignment horizontal="center" vertical="center" wrapText="1"/>
    </xf>
    <xf numFmtId="0" fontId="18" fillId="0" borderId="0" xfId="0" applyFont="1" applyFill="1" applyAlignment="1">
      <alignment vertical="top"/>
    </xf>
    <xf numFmtId="0" fontId="16" fillId="0" borderId="44" xfId="0" applyFont="1" applyFill="1" applyBorder="1" applyAlignment="1">
      <alignment horizontal="center" vertical="top" wrapText="1"/>
    </xf>
    <xf numFmtId="0" fontId="18" fillId="0" borderId="0" xfId="0" applyFont="1" applyFill="1" applyBorder="1" applyAlignment="1">
      <alignment horizontal="center" vertical="top" wrapText="1"/>
    </xf>
    <xf numFmtId="0" fontId="18" fillId="0" borderId="0" xfId="0" applyFont="1" applyFill="1" applyAlignment="1">
      <alignment horizontal="center" vertical="top"/>
    </xf>
    <xf numFmtId="0" fontId="18" fillId="0" borderId="48" xfId="0" applyFont="1" applyFill="1" applyBorder="1" applyAlignment="1">
      <alignment horizontal="center" vertical="top"/>
    </xf>
    <xf numFmtId="0" fontId="13" fillId="0" borderId="64" xfId="0" applyFont="1" applyBorder="1" applyAlignment="1">
      <alignment horizontal="left" vertical="top" wrapText="1"/>
    </xf>
    <xf numFmtId="0" fontId="13" fillId="0" borderId="64" xfId="0" applyFont="1" applyBorder="1" applyAlignment="1">
      <alignment horizontal="center" vertical="top"/>
    </xf>
    <xf numFmtId="4" fontId="18" fillId="0" borderId="8" xfId="0" applyNumberFormat="1" applyFont="1" applyFill="1" applyBorder="1" applyAlignment="1" applyProtection="1">
      <alignment horizontal="center" vertical="top" wrapText="1"/>
      <protection locked="0"/>
    </xf>
    <xf numFmtId="0" fontId="18" fillId="0" borderId="7" xfId="0" applyFont="1" applyFill="1" applyBorder="1" applyAlignment="1">
      <alignment horizontal="center" vertical="top"/>
    </xf>
    <xf numFmtId="49" fontId="18" fillId="0" borderId="14" xfId="0" applyNumberFormat="1" applyFont="1" applyFill="1" applyBorder="1" applyAlignment="1">
      <alignment horizontal="left" vertical="top" wrapText="1"/>
    </xf>
    <xf numFmtId="49" fontId="18" fillId="0" borderId="28" xfId="0" applyNumberFormat="1" applyFont="1" applyFill="1" applyBorder="1" applyAlignment="1" applyProtection="1">
      <alignment horizontal="left" vertical="top" wrapText="1"/>
      <protection locked="0"/>
    </xf>
    <xf numFmtId="4" fontId="18" fillId="0" borderId="8" xfId="0" applyNumberFormat="1" applyFont="1" applyFill="1" applyBorder="1" applyAlignment="1">
      <alignment horizontal="center" vertical="top" wrapText="1"/>
    </xf>
    <xf numFmtId="4" fontId="18" fillId="0" borderId="9" xfId="0" applyNumberFormat="1" applyFont="1" applyFill="1" applyBorder="1" applyAlignment="1">
      <alignment horizontal="center" vertical="top" wrapText="1"/>
    </xf>
    <xf numFmtId="0" fontId="16" fillId="0" borderId="0" xfId="0" applyFont="1" applyFill="1" applyAlignment="1">
      <alignment horizontal="center" vertical="top"/>
    </xf>
    <xf numFmtId="0" fontId="16" fillId="0" borderId="51" xfId="0" applyFont="1" applyFill="1" applyBorder="1" applyAlignment="1">
      <alignment horizontal="center" vertical="top"/>
    </xf>
    <xf numFmtId="0" fontId="16" fillId="0" borderId="28" xfId="0" applyFont="1" applyFill="1" applyBorder="1" applyAlignment="1">
      <alignment vertical="top" wrapText="1"/>
    </xf>
    <xf numFmtId="0" fontId="16" fillId="0" borderId="28" xfId="0" applyFont="1" applyFill="1" applyBorder="1" applyAlignment="1">
      <alignment horizontal="left" vertical="top" wrapText="1"/>
    </xf>
    <xf numFmtId="4" fontId="16" fillId="0" borderId="28" xfId="0" applyNumberFormat="1" applyFont="1" applyFill="1" applyBorder="1" applyAlignment="1" applyProtection="1">
      <alignment horizontal="center" vertical="top" wrapText="1"/>
      <protection locked="0"/>
    </xf>
    <xf numFmtId="4" fontId="16" fillId="0" borderId="49" xfId="0" applyNumberFormat="1" applyFont="1" applyFill="1" applyBorder="1" applyAlignment="1">
      <alignment horizontal="center" vertical="top" wrapText="1"/>
    </xf>
    <xf numFmtId="0" fontId="16" fillId="0" borderId="0" xfId="0" applyFont="1" applyFill="1" applyBorder="1" applyAlignment="1">
      <alignment horizontal="center" vertical="top" wrapText="1"/>
    </xf>
    <xf numFmtId="0" fontId="16" fillId="0" borderId="7" xfId="0" applyFont="1" applyFill="1" applyBorder="1" applyAlignment="1">
      <alignment horizontal="center" vertical="top"/>
    </xf>
    <xf numFmtId="49" fontId="16" fillId="0" borderId="24" xfId="0" applyNumberFormat="1" applyFont="1" applyFill="1" applyBorder="1" applyAlignment="1">
      <alignment horizontal="left" vertical="top" wrapText="1"/>
    </xf>
    <xf numFmtId="49" fontId="16" fillId="0" borderId="28" xfId="0" applyNumberFormat="1" applyFont="1" applyFill="1" applyBorder="1" applyAlignment="1" applyProtection="1">
      <alignment horizontal="left" vertical="top" wrapText="1"/>
      <protection locked="0"/>
    </xf>
    <xf numFmtId="4" fontId="16" fillId="0" borderId="8" xfId="0" applyNumberFormat="1" applyFont="1" applyFill="1" applyBorder="1" applyAlignment="1">
      <alignment horizontal="center" vertical="top" wrapText="1"/>
    </xf>
    <xf numFmtId="4" fontId="16" fillId="0" borderId="8" xfId="0" applyNumberFormat="1" applyFont="1" applyFill="1" applyBorder="1" applyAlignment="1" applyProtection="1">
      <alignment horizontal="center" vertical="top" wrapText="1"/>
      <protection locked="0"/>
    </xf>
    <xf numFmtId="4" fontId="16" fillId="0" borderId="9" xfId="0" applyNumberFormat="1" applyFont="1" applyFill="1" applyBorder="1" applyAlignment="1">
      <alignment horizontal="center" vertical="top" wrapText="1"/>
    </xf>
    <xf numFmtId="0" fontId="16" fillId="0" borderId="0" xfId="0" applyFont="1" applyFill="1" applyAlignment="1">
      <alignment vertical="top"/>
    </xf>
    <xf numFmtId="0" fontId="18" fillId="0" borderId="54" xfId="0" applyFont="1" applyFill="1" applyBorder="1" applyAlignment="1">
      <alignment horizontal="center" vertical="top"/>
    </xf>
    <xf numFmtId="4" fontId="18" fillId="0" borderId="28" xfId="0" applyNumberFormat="1" applyFont="1" applyFill="1" applyBorder="1" applyAlignment="1">
      <alignment horizontal="center" vertical="top"/>
    </xf>
    <xf numFmtId="4" fontId="18" fillId="0" borderId="56" xfId="0" applyNumberFormat="1" applyFont="1" applyFill="1" applyBorder="1" applyAlignment="1" applyProtection="1">
      <alignment horizontal="center" vertical="top" wrapText="1"/>
    </xf>
    <xf numFmtId="49" fontId="18" fillId="0" borderId="8" xfId="0" applyNumberFormat="1" applyFont="1" applyFill="1" applyBorder="1" applyAlignment="1" applyProtection="1">
      <alignment horizontal="left" vertical="top" wrapText="1"/>
      <protection locked="0"/>
    </xf>
    <xf numFmtId="3" fontId="18" fillId="0" borderId="8" xfId="0" applyNumberFormat="1" applyFont="1" applyFill="1" applyBorder="1" applyAlignment="1">
      <alignment horizontal="center" vertical="top" wrapText="1"/>
    </xf>
    <xf numFmtId="0" fontId="16" fillId="0" borderId="33" xfId="0" applyFont="1" applyFill="1" applyBorder="1" applyAlignment="1">
      <alignment vertical="top" wrapText="1"/>
    </xf>
    <xf numFmtId="0" fontId="16" fillId="0" borderId="33" xfId="0" applyFont="1" applyFill="1" applyBorder="1" applyAlignment="1">
      <alignment horizontal="left" vertical="top" wrapText="1"/>
    </xf>
    <xf numFmtId="0" fontId="16" fillId="0" borderId="33" xfId="0" applyFont="1" applyFill="1" applyBorder="1" applyAlignment="1">
      <alignment horizontal="center" vertical="top" wrapText="1"/>
    </xf>
    <xf numFmtId="4" fontId="16" fillId="0" borderId="33" xfId="0" applyNumberFormat="1" applyFont="1" applyFill="1" applyBorder="1" applyAlignment="1">
      <alignment horizontal="center" vertical="top"/>
    </xf>
    <xf numFmtId="4" fontId="16" fillId="0" borderId="50" xfId="0" applyNumberFormat="1" applyFont="1" applyFill="1" applyBorder="1" applyAlignment="1" applyProtection="1">
      <alignment horizontal="center" vertical="top" wrapText="1"/>
    </xf>
    <xf numFmtId="49" fontId="16" fillId="0" borderId="14" xfId="0" applyNumberFormat="1" applyFont="1" applyFill="1" applyBorder="1" applyAlignment="1" applyProtection="1">
      <alignment horizontal="left" vertical="top" wrapText="1"/>
      <protection locked="0"/>
    </xf>
    <xf numFmtId="3" fontId="16" fillId="0" borderId="8" xfId="0" applyNumberFormat="1" applyFont="1" applyFill="1" applyBorder="1" applyAlignment="1">
      <alignment horizontal="center" vertical="top" wrapText="1"/>
    </xf>
    <xf numFmtId="2" fontId="13" fillId="0" borderId="65" xfId="0" applyNumberFormat="1" applyFont="1" applyBorder="1" applyAlignment="1">
      <alignment horizontal="center" vertical="top"/>
    </xf>
    <xf numFmtId="4" fontId="18" fillId="0" borderId="55" xfId="0" applyNumberFormat="1" applyFont="1" applyFill="1" applyBorder="1" applyAlignment="1" applyProtection="1">
      <alignment horizontal="center" vertical="top" wrapText="1"/>
    </xf>
    <xf numFmtId="4" fontId="13" fillId="0" borderId="65" xfId="0" applyNumberFormat="1" applyFont="1" applyBorder="1" applyAlignment="1">
      <alignment horizontal="center" vertical="top"/>
    </xf>
    <xf numFmtId="2" fontId="13" fillId="0" borderId="65" xfId="0" applyNumberFormat="1" applyFont="1" applyFill="1" applyBorder="1" applyAlignment="1">
      <alignment horizontal="center" vertical="top"/>
    </xf>
    <xf numFmtId="0" fontId="16" fillId="0" borderId="66" xfId="0" applyFont="1" applyFill="1" applyBorder="1" applyAlignment="1">
      <alignment horizontal="center" vertical="top"/>
    </xf>
    <xf numFmtId="4" fontId="16" fillId="0" borderId="67" xfId="0" applyNumberFormat="1" applyFont="1" applyFill="1" applyBorder="1" applyAlignment="1" applyProtection="1">
      <alignment horizontal="center" vertical="top" wrapText="1"/>
    </xf>
    <xf numFmtId="4" fontId="18" fillId="0" borderId="6" xfId="0" applyNumberFormat="1" applyFont="1" applyFill="1" applyBorder="1" applyAlignment="1" applyProtection="1">
      <alignment horizontal="center" vertical="top" wrapText="1"/>
      <protection locked="0"/>
    </xf>
    <xf numFmtId="4" fontId="16" fillId="0" borderId="68" xfId="0" applyNumberFormat="1" applyFont="1" applyFill="1" applyBorder="1" applyAlignment="1" applyProtection="1">
      <alignment horizontal="center" vertical="top" wrapText="1"/>
    </xf>
    <xf numFmtId="0" fontId="16" fillId="0" borderId="28" xfId="0" applyFont="1" applyFill="1" applyBorder="1" applyAlignment="1">
      <alignment horizontal="center" vertical="top"/>
    </xf>
    <xf numFmtId="4" fontId="16" fillId="0" borderId="28" xfId="0" applyNumberFormat="1" applyFont="1" applyFill="1" applyBorder="1" applyAlignment="1" applyProtection="1">
      <alignment horizontal="center" vertical="top" wrapText="1"/>
    </xf>
    <xf numFmtId="49" fontId="16" fillId="0" borderId="35" xfId="0" applyNumberFormat="1" applyFont="1" applyFill="1" applyBorder="1" applyAlignment="1">
      <alignment horizontal="left" vertical="top" wrapText="1"/>
    </xf>
    <xf numFmtId="3" fontId="16" fillId="0" borderId="28" xfId="0" applyNumberFormat="1" applyFont="1" applyFill="1" applyBorder="1" applyAlignment="1">
      <alignment horizontal="center" vertical="top" wrapText="1"/>
    </xf>
    <xf numFmtId="4" fontId="16" fillId="0" borderId="28" xfId="0" applyNumberFormat="1" applyFont="1" applyFill="1" applyBorder="1" applyAlignment="1">
      <alignment horizontal="center" vertical="top" wrapText="1"/>
    </xf>
    <xf numFmtId="4" fontId="13" fillId="0" borderId="65" xfId="0" applyNumberFormat="1" applyFont="1" applyFill="1" applyBorder="1" applyAlignment="1">
      <alignment horizontal="center" vertical="top"/>
    </xf>
    <xf numFmtId="0" fontId="16" fillId="0" borderId="60" xfId="0" applyFont="1" applyFill="1" applyBorder="1" applyAlignment="1">
      <alignment horizontal="center" vertical="top"/>
    </xf>
    <xf numFmtId="49" fontId="16" fillId="0" borderId="61" xfId="0" applyNumberFormat="1" applyFont="1" applyFill="1" applyBorder="1" applyAlignment="1" applyProtection="1">
      <alignment vertical="top" wrapText="1"/>
      <protection locked="0"/>
    </xf>
    <xf numFmtId="49" fontId="16" fillId="0" borderId="61" xfId="0" applyNumberFormat="1" applyFont="1" applyFill="1" applyBorder="1" applyAlignment="1" applyProtection="1">
      <alignment horizontal="left" vertical="top" wrapText="1"/>
      <protection locked="0"/>
    </xf>
    <xf numFmtId="4" fontId="16" fillId="0" borderId="62" xfId="0" applyNumberFormat="1" applyFont="1" applyFill="1" applyBorder="1" applyAlignment="1" applyProtection="1">
      <alignment horizontal="center" vertical="top" wrapText="1"/>
      <protection locked="0"/>
    </xf>
    <xf numFmtId="4" fontId="16" fillId="0" borderId="63" xfId="0" applyNumberFormat="1" applyFont="1" applyFill="1" applyBorder="1" applyAlignment="1" applyProtection="1">
      <alignment horizontal="center" vertical="top" wrapText="1"/>
    </xf>
    <xf numFmtId="49" fontId="16" fillId="0" borderId="14" xfId="0" applyNumberFormat="1" applyFont="1" applyFill="1" applyBorder="1" applyAlignment="1">
      <alignment horizontal="left" vertical="top" wrapText="1"/>
    </xf>
    <xf numFmtId="49" fontId="16" fillId="0" borderId="8" xfId="0" applyNumberFormat="1" applyFont="1" applyFill="1" applyBorder="1" applyAlignment="1" applyProtection="1">
      <alignment horizontal="left" vertical="top" wrapText="1"/>
      <protection locked="0"/>
    </xf>
    <xf numFmtId="4" fontId="16" fillId="0" borderId="43" xfId="0" applyNumberFormat="1" applyFont="1" applyFill="1" applyBorder="1" applyAlignment="1">
      <alignment horizontal="center" vertical="top" wrapText="1"/>
    </xf>
    <xf numFmtId="4" fontId="16" fillId="0" borderId="16" xfId="0" applyNumberFormat="1" applyFont="1" applyFill="1" applyBorder="1" applyAlignment="1">
      <alignment horizontal="center" vertical="top" wrapText="1"/>
    </xf>
    <xf numFmtId="4" fontId="16" fillId="0" borderId="25" xfId="0" applyNumberFormat="1" applyFont="1" applyFill="1" applyBorder="1" applyAlignment="1">
      <alignment horizontal="center" vertical="top" wrapText="1"/>
    </xf>
    <xf numFmtId="4" fontId="16" fillId="0" borderId="23" xfId="0" applyNumberFormat="1" applyFont="1" applyFill="1" applyBorder="1" applyAlignment="1">
      <alignment horizontal="center" vertical="top" wrapText="1"/>
    </xf>
    <xf numFmtId="0" fontId="16" fillId="0" borderId="58" xfId="0" applyFont="1" applyFill="1" applyBorder="1" applyAlignment="1">
      <alignment horizontal="center" vertical="top" wrapText="1"/>
    </xf>
    <xf numFmtId="0" fontId="16" fillId="0" borderId="29" xfId="0" applyFont="1" applyFill="1" applyBorder="1" applyAlignment="1">
      <alignment horizontal="center" vertical="top" wrapText="1"/>
    </xf>
    <xf numFmtId="0" fontId="13" fillId="0" borderId="69" xfId="0" applyFont="1" applyBorder="1" applyAlignment="1">
      <alignment horizontal="center" vertical="top"/>
    </xf>
    <xf numFmtId="4" fontId="18" fillId="0" borderId="71" xfId="0" applyNumberFormat="1" applyFont="1" applyFill="1" applyBorder="1" applyAlignment="1">
      <alignment horizontal="center" vertical="top" wrapText="1"/>
    </xf>
    <xf numFmtId="49" fontId="18" fillId="0" borderId="70" xfId="0" applyNumberFormat="1" applyFont="1" applyFill="1" applyBorder="1" applyAlignment="1" applyProtection="1">
      <alignment horizontal="left" vertical="top" wrapText="1"/>
      <protection locked="0"/>
    </xf>
    <xf numFmtId="4" fontId="18" fillId="0" borderId="6" xfId="0" applyNumberFormat="1" applyFont="1" applyFill="1" applyBorder="1" applyAlignment="1">
      <alignment horizontal="center" vertical="top" wrapText="1"/>
    </xf>
    <xf numFmtId="4" fontId="18" fillId="0" borderId="72" xfId="0" applyNumberFormat="1" applyFont="1" applyFill="1" applyBorder="1" applyAlignment="1">
      <alignment horizontal="center" vertical="top" wrapText="1"/>
    </xf>
    <xf numFmtId="49" fontId="18" fillId="0" borderId="32" xfId="0" applyNumberFormat="1" applyFont="1" applyFill="1" applyBorder="1" applyAlignment="1">
      <alignment horizontal="left" vertical="top" wrapText="1"/>
    </xf>
    <xf numFmtId="49" fontId="18" fillId="0" borderId="24" xfId="0" applyNumberFormat="1" applyFont="1" applyFill="1" applyBorder="1" applyAlignment="1">
      <alignment horizontal="left" vertical="top" wrapText="1"/>
    </xf>
    <xf numFmtId="49" fontId="18" fillId="0" borderId="32" xfId="0" applyNumberFormat="1" applyFont="1" applyFill="1" applyBorder="1" applyAlignment="1" applyProtection="1">
      <alignment horizontal="left" vertical="top" wrapText="1"/>
      <protection locked="0"/>
    </xf>
    <xf numFmtId="49" fontId="18" fillId="0" borderId="24" xfId="0" applyNumberFormat="1" applyFont="1" applyFill="1" applyBorder="1" applyAlignment="1" applyProtection="1">
      <alignment horizontal="left" vertical="top" wrapText="1"/>
      <protection locked="0"/>
    </xf>
    <xf numFmtId="0" fontId="13" fillId="0" borderId="28" xfId="0" applyFont="1" applyBorder="1" applyAlignment="1">
      <alignment horizontal="left" vertical="top" wrapText="1"/>
    </xf>
    <xf numFmtId="49" fontId="18" fillId="0" borderId="14" xfId="0" applyNumberFormat="1" applyFont="1" applyFill="1" applyBorder="1" applyAlignment="1" applyProtection="1">
      <alignment horizontal="left" vertical="top" wrapText="1"/>
      <protection locked="0"/>
    </xf>
    <xf numFmtId="0" fontId="16" fillId="0" borderId="73" xfId="0" applyFont="1" applyFill="1" applyBorder="1" applyAlignment="1">
      <alignment horizontal="left" vertical="top" wrapText="1"/>
    </xf>
    <xf numFmtId="0" fontId="16" fillId="0" borderId="75" xfId="0" applyFont="1" applyFill="1" applyBorder="1" applyAlignment="1">
      <alignment horizontal="center" vertical="top"/>
    </xf>
    <xf numFmtId="0" fontId="13" fillId="0" borderId="76" xfId="0" applyFont="1" applyBorder="1" applyAlignment="1">
      <alignment horizontal="center" vertical="top"/>
    </xf>
    <xf numFmtId="49" fontId="16" fillId="0" borderId="13" xfId="0" applyNumberFormat="1" applyFont="1" applyFill="1" applyBorder="1" applyAlignment="1" applyProtection="1">
      <alignment horizontal="left" vertical="top" wrapText="1"/>
      <protection locked="0"/>
    </xf>
    <xf numFmtId="0" fontId="13" fillId="0" borderId="69" xfId="0" applyFont="1" applyBorder="1" applyAlignment="1">
      <alignment horizontal="left" vertical="top" wrapText="1"/>
    </xf>
    <xf numFmtId="0" fontId="18" fillId="0" borderId="64" xfId="0" applyFont="1" applyBorder="1" applyAlignment="1">
      <alignment horizontal="left" vertical="top" wrapText="1"/>
    </xf>
    <xf numFmtId="0" fontId="16" fillId="0" borderId="31" xfId="0" applyFont="1" applyFill="1" applyBorder="1" applyAlignment="1">
      <alignment horizontal="center" vertical="top" wrapText="1"/>
    </xf>
    <xf numFmtId="0" fontId="16" fillId="0" borderId="58" xfId="0" applyFont="1" applyFill="1" applyBorder="1" applyAlignment="1">
      <alignment horizontal="center" vertical="top" wrapText="1"/>
    </xf>
    <xf numFmtId="0" fontId="16" fillId="0" borderId="74" xfId="0" applyFont="1" applyFill="1" applyBorder="1" applyAlignment="1">
      <alignment horizontal="center" vertical="top" wrapText="1"/>
    </xf>
    <xf numFmtId="49" fontId="18" fillId="0" borderId="13" xfId="0" applyNumberFormat="1" applyFont="1" applyFill="1" applyBorder="1" applyAlignment="1">
      <alignment horizontal="left" vertical="top" wrapText="1"/>
    </xf>
    <xf numFmtId="0" fontId="13" fillId="0" borderId="0" xfId="0" applyFont="1" applyBorder="1" applyAlignment="1">
      <alignment horizontal="center" vertical="top"/>
    </xf>
    <xf numFmtId="0" fontId="18" fillId="0" borderId="79" xfId="0" applyFont="1" applyFill="1" applyBorder="1" applyAlignment="1">
      <alignment horizontal="center" vertical="top"/>
    </xf>
    <xf numFmtId="0" fontId="21" fillId="6" borderId="80" xfId="0" applyFont="1" applyFill="1" applyBorder="1" applyAlignment="1">
      <alignment horizontal="left" vertical="top" wrapText="1"/>
    </xf>
    <xf numFmtId="2" fontId="21" fillId="0" borderId="81" xfId="0" applyNumberFormat="1" applyFont="1" applyBorder="1" applyAlignment="1">
      <alignment horizontal="center" vertical="top"/>
    </xf>
    <xf numFmtId="4" fontId="18" fillId="0" borderId="82" xfId="0" applyNumberFormat="1" applyFont="1" applyFill="1" applyBorder="1" applyAlignment="1" applyProtection="1">
      <alignment horizontal="center" vertical="top" wrapText="1"/>
    </xf>
    <xf numFmtId="0" fontId="18" fillId="0" borderId="83" xfId="0" applyFont="1" applyFill="1" applyBorder="1" applyAlignment="1">
      <alignment horizontal="center" vertical="top"/>
    </xf>
    <xf numFmtId="49" fontId="18" fillId="0" borderId="84" xfId="0" applyNumberFormat="1" applyFont="1" applyFill="1" applyBorder="1" applyAlignment="1">
      <alignment horizontal="left" vertical="top" wrapText="1"/>
    </xf>
    <xf numFmtId="0" fontId="21" fillId="0" borderId="80" xfId="0" applyFont="1" applyBorder="1" applyAlignment="1">
      <alignment horizontal="left" vertical="top" wrapText="1"/>
    </xf>
    <xf numFmtId="49" fontId="18" fillId="0" borderId="85" xfId="0" applyNumberFormat="1" applyFont="1" applyFill="1" applyBorder="1" applyAlignment="1" applyProtection="1">
      <alignment horizontal="left" vertical="top" wrapText="1"/>
      <protection locked="0"/>
    </xf>
    <xf numFmtId="0" fontId="21" fillId="0" borderId="86" xfId="0" applyFont="1" applyBorder="1" applyAlignment="1">
      <alignment horizontal="center" vertical="top"/>
    </xf>
    <xf numFmtId="4" fontId="18" fillId="0" borderId="87" xfId="0" applyNumberFormat="1" applyFont="1" applyFill="1" applyBorder="1" applyAlignment="1">
      <alignment horizontal="center" vertical="top" wrapText="1"/>
    </xf>
    <xf numFmtId="4" fontId="18" fillId="0" borderId="87" xfId="0" applyNumberFormat="1" applyFont="1" applyFill="1" applyBorder="1" applyAlignment="1" applyProtection="1">
      <alignment horizontal="center" vertical="top" wrapText="1"/>
      <protection locked="0"/>
    </xf>
    <xf numFmtId="4" fontId="18" fillId="0" borderId="88" xfId="0" applyNumberFormat="1" applyFont="1" applyFill="1" applyBorder="1" applyAlignment="1">
      <alignment horizontal="center" vertical="top" wrapText="1"/>
    </xf>
    <xf numFmtId="4" fontId="21" fillId="0" borderId="81" xfId="0" applyNumberFormat="1" applyFont="1" applyBorder="1" applyAlignment="1">
      <alignment horizontal="center" vertical="top"/>
    </xf>
    <xf numFmtId="2" fontId="21" fillId="0" borderId="81" xfId="0" applyNumberFormat="1" applyFont="1" applyFill="1" applyBorder="1" applyAlignment="1">
      <alignment horizontal="center" vertical="top"/>
    </xf>
    <xf numFmtId="0" fontId="16" fillId="0" borderId="28" xfId="0" applyFont="1" applyFill="1" applyBorder="1" applyAlignment="1">
      <alignment horizontal="center" vertical="top" wrapText="1"/>
    </xf>
    <xf numFmtId="0" fontId="18" fillId="0" borderId="0" xfId="0" applyFont="1" applyFill="1" applyBorder="1" applyAlignment="1">
      <alignment horizontal="center" vertical="top" wrapText="1"/>
    </xf>
    <xf numFmtId="0" fontId="16" fillId="0" borderId="28" xfId="0" applyFont="1" applyFill="1" applyBorder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164" fontId="18" fillId="0" borderId="70" xfId="0" applyNumberFormat="1" applyFont="1" applyFill="1" applyBorder="1" applyAlignment="1">
      <alignment horizontal="center" vertical="top"/>
    </xf>
    <xf numFmtId="164" fontId="18" fillId="0" borderId="28" xfId="0" applyNumberFormat="1" applyFont="1" applyFill="1" applyBorder="1" applyAlignment="1">
      <alignment horizontal="center" vertical="top"/>
    </xf>
    <xf numFmtId="49" fontId="16" fillId="0" borderId="89" xfId="0" applyNumberFormat="1" applyFont="1" applyFill="1" applyBorder="1" applyAlignment="1" applyProtection="1">
      <alignment horizontal="left" vertical="top" wrapText="1"/>
      <protection locked="0"/>
    </xf>
    <xf numFmtId="4" fontId="16" fillId="0" borderId="90" xfId="0" applyNumberFormat="1" applyFont="1" applyFill="1" applyBorder="1" applyAlignment="1">
      <alignment horizontal="center" vertical="top" wrapText="1"/>
    </xf>
    <xf numFmtId="4" fontId="16" fillId="0" borderId="91" xfId="0" applyNumberFormat="1" applyFont="1" applyFill="1" applyBorder="1" applyAlignment="1" applyProtection="1">
      <alignment horizontal="center" vertical="top" wrapText="1"/>
      <protection locked="0"/>
    </xf>
    <xf numFmtId="4" fontId="16" fillId="0" borderId="92" xfId="0" applyNumberFormat="1" applyFont="1" applyFill="1" applyBorder="1" applyAlignment="1">
      <alignment horizontal="center" vertical="top" wrapText="1"/>
    </xf>
    <xf numFmtId="4" fontId="18" fillId="0" borderId="13" xfId="0" applyNumberFormat="1" applyFont="1" applyFill="1" applyBorder="1" applyAlignment="1">
      <alignment horizontal="center" vertical="top" wrapText="1"/>
    </xf>
    <xf numFmtId="4" fontId="18" fillId="0" borderId="14" xfId="0" applyNumberFormat="1" applyFont="1" applyFill="1" applyBorder="1" applyAlignment="1">
      <alignment horizontal="center" vertical="top" wrapText="1"/>
    </xf>
    <xf numFmtId="0" fontId="13" fillId="0" borderId="28" xfId="0" applyFont="1" applyBorder="1" applyAlignment="1">
      <alignment horizontal="center" vertical="top"/>
    </xf>
    <xf numFmtId="0" fontId="21" fillId="0" borderId="80" xfId="0" applyFont="1" applyBorder="1" applyAlignment="1">
      <alignment horizontal="center" vertical="top"/>
    </xf>
    <xf numFmtId="164" fontId="1" fillId="0" borderId="0" xfId="0" applyNumberFormat="1" applyFont="1" applyBorder="1" applyAlignment="1">
      <alignment horizontal="center" vertical="top" wrapText="1"/>
    </xf>
    <xf numFmtId="164" fontId="4" fillId="4" borderId="4" xfId="0" applyNumberFormat="1" applyFont="1" applyFill="1" applyBorder="1" applyAlignment="1">
      <alignment horizontal="center" vertical="center" wrapText="1"/>
    </xf>
    <xf numFmtId="164" fontId="5" fillId="5" borderId="0" xfId="0" applyNumberFormat="1" applyFont="1" applyFill="1" applyBorder="1" applyAlignment="1">
      <alignment horizontal="center" vertical="top" wrapText="1"/>
    </xf>
    <xf numFmtId="164" fontId="15" fillId="4" borderId="38" xfId="0" applyNumberFormat="1" applyFont="1" applyFill="1" applyBorder="1" applyAlignment="1">
      <alignment horizontal="center" vertical="center" wrapText="1"/>
    </xf>
    <xf numFmtId="164" fontId="16" fillId="0" borderId="28" xfId="0" applyNumberFormat="1" applyFont="1" applyFill="1" applyBorder="1" applyAlignment="1">
      <alignment horizontal="center" vertical="top"/>
    </xf>
    <xf numFmtId="164" fontId="16" fillId="0" borderId="33" xfId="0" applyNumberFormat="1" applyFont="1" applyFill="1" applyBorder="1" applyAlignment="1">
      <alignment horizontal="center" vertical="top"/>
    </xf>
    <xf numFmtId="164" fontId="21" fillId="0" borderId="81" xfId="0" applyNumberFormat="1" applyFont="1" applyFill="1" applyBorder="1" applyAlignment="1">
      <alignment horizontal="center" vertical="top"/>
    </xf>
    <xf numFmtId="164" fontId="13" fillId="0" borderId="65" xfId="0" applyNumberFormat="1" applyFont="1" applyBorder="1" applyAlignment="1">
      <alignment horizontal="center" vertical="top"/>
    </xf>
    <xf numFmtId="164" fontId="13" fillId="0" borderId="65" xfId="0" applyNumberFormat="1" applyFont="1" applyFill="1" applyBorder="1" applyAlignment="1">
      <alignment horizontal="center" vertical="top"/>
    </xf>
    <xf numFmtId="164" fontId="16" fillId="0" borderId="28" xfId="0" applyNumberFormat="1" applyFont="1" applyFill="1" applyBorder="1" applyAlignment="1" applyProtection="1">
      <alignment horizontal="center" vertical="top" wrapText="1"/>
      <protection locked="0"/>
    </xf>
    <xf numFmtId="164" fontId="13" fillId="0" borderId="78" xfId="0" applyNumberFormat="1" applyFont="1" applyBorder="1" applyAlignment="1">
      <alignment horizontal="center" vertical="top"/>
    </xf>
    <xf numFmtId="164" fontId="16" fillId="0" borderId="62" xfId="0" applyNumberFormat="1" applyFont="1" applyFill="1" applyBorder="1" applyAlignment="1" applyProtection="1">
      <alignment horizontal="center" vertical="top" wrapText="1"/>
      <protection locked="0"/>
    </xf>
    <xf numFmtId="164" fontId="16" fillId="0" borderId="26" xfId="0" applyNumberFormat="1" applyFont="1" applyFill="1" applyBorder="1" applyAlignment="1" applyProtection="1">
      <alignment horizontal="center" vertical="top" wrapText="1"/>
    </xf>
    <xf numFmtId="164" fontId="10" fillId="2" borderId="27" xfId="0" applyNumberFormat="1" applyFont="1" applyFill="1" applyBorder="1" applyAlignment="1" applyProtection="1">
      <alignment horizontal="center" vertical="top" wrapText="1"/>
    </xf>
    <xf numFmtId="164" fontId="0" fillId="0" borderId="0" xfId="0" applyNumberFormat="1" applyAlignment="1">
      <alignment horizontal="center"/>
    </xf>
    <xf numFmtId="164" fontId="15" fillId="4" borderId="6" xfId="0" applyNumberFormat="1" applyFont="1" applyFill="1" applyBorder="1" applyAlignment="1">
      <alignment horizontal="center" vertical="center" wrapText="1"/>
    </xf>
    <xf numFmtId="164" fontId="18" fillId="0" borderId="6" xfId="0" applyNumberFormat="1" applyFont="1" applyFill="1" applyBorder="1" applyAlignment="1">
      <alignment horizontal="center" vertical="top" wrapText="1"/>
    </xf>
    <xf numFmtId="164" fontId="18" fillId="0" borderId="8" xfId="0" applyNumberFormat="1" applyFont="1" applyFill="1" applyBorder="1" applyAlignment="1">
      <alignment horizontal="center" vertical="top" wrapText="1"/>
    </xf>
    <xf numFmtId="164" fontId="16" fillId="0" borderId="91" xfId="0" applyNumberFormat="1" applyFont="1" applyFill="1" applyBorder="1" applyAlignment="1">
      <alignment horizontal="center" vertical="top" wrapText="1"/>
    </xf>
    <xf numFmtId="164" fontId="16" fillId="0" borderId="8" xfId="0" applyNumberFormat="1" applyFont="1" applyFill="1" applyBorder="1" applyAlignment="1">
      <alignment horizontal="center" vertical="top" wrapText="1"/>
    </xf>
    <xf numFmtId="164" fontId="16" fillId="0" borderId="28" xfId="0" applyNumberFormat="1" applyFont="1" applyFill="1" applyBorder="1" applyAlignment="1">
      <alignment horizontal="center" vertical="top" wrapText="1"/>
    </xf>
    <xf numFmtId="164" fontId="18" fillId="0" borderId="87" xfId="0" applyNumberFormat="1" applyFont="1" applyFill="1" applyBorder="1" applyAlignment="1">
      <alignment horizontal="center" vertical="top" wrapText="1"/>
    </xf>
    <xf numFmtId="164" fontId="10" fillId="2" borderId="0" xfId="0" applyNumberFormat="1" applyFont="1" applyFill="1" applyBorder="1" applyAlignment="1" applyProtection="1">
      <alignment horizontal="center" vertical="top" wrapText="1"/>
    </xf>
    <xf numFmtId="0" fontId="18" fillId="0" borderId="93" xfId="0" applyFont="1" applyFill="1" applyBorder="1" applyAlignment="1">
      <alignment horizontal="center" vertical="top"/>
    </xf>
    <xf numFmtId="0" fontId="18" fillId="0" borderId="28" xfId="0" applyFont="1" applyFill="1" applyBorder="1" applyAlignment="1">
      <alignment horizontal="center" vertical="top"/>
    </xf>
    <xf numFmtId="0" fontId="13" fillId="0" borderId="76" xfId="0" applyFont="1" applyBorder="1" applyAlignment="1">
      <alignment horizontal="left" vertical="top" wrapText="1"/>
    </xf>
    <xf numFmtId="0" fontId="13" fillId="0" borderId="69" xfId="0" applyFont="1" applyBorder="1" applyAlignment="1">
      <alignment horizontal="center" vertical="top" wrapText="1"/>
    </xf>
    <xf numFmtId="0" fontId="13" fillId="0" borderId="64" xfId="0" applyFont="1" applyBorder="1" applyAlignment="1">
      <alignment horizontal="center" vertical="top" wrapText="1"/>
    </xf>
    <xf numFmtId="0" fontId="21" fillId="6" borderId="80" xfId="0" applyFont="1" applyFill="1" applyBorder="1" applyAlignment="1">
      <alignment horizontal="center" vertical="top" wrapText="1"/>
    </xf>
    <xf numFmtId="0" fontId="13" fillId="0" borderId="64" xfId="0" applyFont="1" applyFill="1" applyBorder="1" applyAlignment="1">
      <alignment horizontal="center" vertical="top" wrapText="1"/>
    </xf>
    <xf numFmtId="49" fontId="16" fillId="0" borderId="61" xfId="0" applyNumberFormat="1" applyFont="1" applyFill="1" applyBorder="1" applyAlignment="1" applyProtection="1">
      <alignment horizontal="center" vertical="top" wrapText="1"/>
      <protection locked="0"/>
    </xf>
    <xf numFmtId="0" fontId="13" fillId="0" borderId="0" xfId="0" applyFont="1" applyAlignment="1">
      <alignment horizontal="center"/>
    </xf>
    <xf numFmtId="0" fontId="13" fillId="0" borderId="28" xfId="0" applyFont="1" applyBorder="1" applyAlignment="1">
      <alignment horizontal="center" vertical="top" wrapText="1"/>
    </xf>
    <xf numFmtId="0" fontId="21" fillId="0" borderId="28" xfId="0" applyFont="1" applyBorder="1" applyAlignment="1">
      <alignment horizontal="center" vertical="top" wrapText="1"/>
    </xf>
    <xf numFmtId="0" fontId="13" fillId="0" borderId="70" xfId="0" applyFont="1" applyBorder="1" applyAlignment="1">
      <alignment horizontal="center" vertical="top" wrapText="1"/>
    </xf>
    <xf numFmtId="49" fontId="16" fillId="0" borderId="13" xfId="0" applyNumberFormat="1" applyFont="1" applyFill="1" applyBorder="1" applyAlignment="1">
      <alignment horizontal="center" vertical="top" wrapText="1"/>
    </xf>
    <xf numFmtId="0" fontId="15" fillId="0" borderId="64" xfId="0" applyFont="1" applyBorder="1" applyAlignment="1">
      <alignment horizontal="left" vertical="top" wrapText="1"/>
    </xf>
    <xf numFmtId="49" fontId="21" fillId="6" borderId="80" xfId="0" applyNumberFormat="1" applyFont="1" applyFill="1" applyBorder="1" applyAlignment="1">
      <alignment horizontal="center" vertical="top" wrapText="1"/>
    </xf>
    <xf numFmtId="165" fontId="13" fillId="0" borderId="65" xfId="0" applyNumberFormat="1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justify" vertical="top" wrapText="1"/>
    </xf>
    <xf numFmtId="0" fontId="14" fillId="3" borderId="2" xfId="0" applyFont="1" applyFill="1" applyBorder="1" applyAlignment="1">
      <alignment horizontal="center" vertical="center" wrapText="1"/>
    </xf>
    <xf numFmtId="0" fontId="14" fillId="3" borderId="12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0" fontId="14" fillId="3" borderId="5" xfId="0" applyFont="1" applyFill="1" applyBorder="1" applyAlignment="1">
      <alignment horizontal="center" vertical="center" wrapText="1"/>
    </xf>
    <xf numFmtId="0" fontId="14" fillId="3" borderId="10" xfId="0" applyFont="1" applyFill="1" applyBorder="1" applyAlignment="1">
      <alignment horizontal="center" vertical="center" wrapText="1"/>
    </xf>
    <xf numFmtId="0" fontId="14" fillId="3" borderId="11" xfId="0" applyFont="1" applyFill="1" applyBorder="1" applyAlignment="1">
      <alignment horizontal="center" vertical="center" wrapText="1"/>
    </xf>
    <xf numFmtId="0" fontId="14" fillId="3" borderId="16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top" wrapText="1"/>
    </xf>
    <xf numFmtId="0" fontId="16" fillId="0" borderId="29" xfId="0" applyFont="1" applyFill="1" applyBorder="1" applyAlignment="1">
      <alignment horizontal="center" vertical="top" wrapText="1"/>
    </xf>
    <xf numFmtId="0" fontId="18" fillId="0" borderId="27" xfId="0" applyFont="1" applyFill="1" applyBorder="1" applyAlignment="1">
      <alignment horizontal="center" vertical="top" wrapText="1"/>
    </xf>
    <xf numFmtId="0" fontId="18" fillId="0" borderId="30" xfId="0" applyFont="1" applyFill="1" applyBorder="1" applyAlignment="1">
      <alignment horizontal="center" vertical="top" wrapText="1"/>
    </xf>
    <xf numFmtId="0" fontId="16" fillId="0" borderId="52" xfId="0" applyFont="1" applyFill="1" applyBorder="1" applyAlignment="1">
      <alignment horizontal="center" vertical="top" wrapText="1"/>
    </xf>
    <xf numFmtId="0" fontId="18" fillId="0" borderId="34" xfId="0" applyFont="1" applyFill="1" applyBorder="1" applyAlignment="1">
      <alignment horizontal="center" vertical="top" wrapText="1"/>
    </xf>
    <xf numFmtId="0" fontId="18" fillId="0" borderId="53" xfId="0" applyFont="1" applyFill="1" applyBorder="1" applyAlignment="1">
      <alignment horizontal="center" vertical="top" wrapText="1"/>
    </xf>
    <xf numFmtId="0" fontId="16" fillId="0" borderId="31" xfId="0" applyFont="1" applyFill="1" applyBorder="1" applyAlignment="1">
      <alignment horizontal="center" vertical="top" wrapText="1"/>
    </xf>
    <xf numFmtId="0" fontId="18" fillId="0" borderId="32" xfId="0" applyFont="1" applyFill="1" applyBorder="1" applyAlignment="1">
      <alignment horizontal="center" vertical="top" wrapText="1"/>
    </xf>
    <xf numFmtId="0" fontId="18" fillId="0" borderId="25" xfId="0" applyFont="1" applyFill="1" applyBorder="1" applyAlignment="1">
      <alignment horizontal="center" vertical="top" wrapText="1"/>
    </xf>
    <xf numFmtId="4" fontId="16" fillId="0" borderId="10" xfId="0" applyNumberFormat="1" applyFont="1" applyFill="1" applyBorder="1" applyAlignment="1" applyProtection="1">
      <alignment horizontal="right" vertical="top" wrapText="1"/>
    </xf>
    <xf numFmtId="4" fontId="16" fillId="0" borderId="11" xfId="0" applyNumberFormat="1" applyFont="1" applyFill="1" applyBorder="1" applyAlignment="1" applyProtection="1">
      <alignment horizontal="right" vertical="top" wrapText="1"/>
    </xf>
    <xf numFmtId="4" fontId="16" fillId="0" borderId="12" xfId="0" applyNumberFormat="1" applyFont="1" applyFill="1" applyBorder="1" applyAlignment="1" applyProtection="1">
      <alignment horizontal="right" vertical="top" wrapText="1"/>
    </xf>
    <xf numFmtId="0" fontId="16" fillId="0" borderId="28" xfId="0" applyFont="1" applyFill="1" applyBorder="1" applyAlignment="1">
      <alignment horizontal="center" vertical="center" wrapText="1"/>
    </xf>
    <xf numFmtId="0" fontId="20" fillId="0" borderId="28" xfId="0" applyFont="1" applyBorder="1" applyAlignment="1">
      <alignment horizontal="center" vertical="center" wrapText="1"/>
    </xf>
    <xf numFmtId="0" fontId="0" fillId="0" borderId="28" xfId="0" applyBorder="1" applyAlignment="1">
      <alignment wrapText="1"/>
    </xf>
    <xf numFmtId="0" fontId="16" fillId="0" borderId="28" xfId="0" applyFont="1" applyFill="1" applyBorder="1" applyAlignment="1">
      <alignment horizontal="center" vertical="top" wrapText="1"/>
    </xf>
    <xf numFmtId="0" fontId="15" fillId="0" borderId="28" xfId="0" applyFont="1" applyBorder="1" applyAlignment="1">
      <alignment horizontal="center" vertical="top" wrapText="1"/>
    </xf>
    <xf numFmtId="0" fontId="16" fillId="0" borderId="45" xfId="0" applyFont="1" applyFill="1" applyBorder="1" applyAlignment="1">
      <alignment horizontal="center" vertical="top" wrapText="1"/>
    </xf>
    <xf numFmtId="0" fontId="13" fillId="0" borderId="46" xfId="0" applyFont="1" applyBorder="1" applyAlignment="1">
      <alignment horizontal="center" vertical="top" wrapText="1"/>
    </xf>
    <xf numFmtId="0" fontId="13" fillId="0" borderId="47" xfId="0" applyFont="1" applyBorder="1" applyAlignment="1">
      <alignment horizontal="center" vertical="top" wrapText="1"/>
    </xf>
    <xf numFmtId="0" fontId="16" fillId="0" borderId="57" xfId="0" applyFont="1" applyFill="1" applyBorder="1" applyAlignment="1">
      <alignment horizontal="center" vertical="top" wrapText="1"/>
    </xf>
    <xf numFmtId="0" fontId="18" fillId="0" borderId="28" xfId="0" applyFont="1" applyFill="1" applyBorder="1" applyAlignment="1">
      <alignment vertical="top" wrapText="1"/>
    </xf>
    <xf numFmtId="0" fontId="18" fillId="0" borderId="49" xfId="0" applyFont="1" applyFill="1" applyBorder="1" applyAlignment="1">
      <alignment vertical="top" wrapText="1"/>
    </xf>
    <xf numFmtId="0" fontId="18" fillId="0" borderId="32" xfId="0" applyFont="1" applyFill="1" applyBorder="1" applyAlignment="1">
      <alignment vertical="top" wrapText="1"/>
    </xf>
    <xf numFmtId="0" fontId="18" fillId="0" borderId="25" xfId="0" applyFont="1" applyFill="1" applyBorder="1" applyAlignment="1">
      <alignment vertical="top" wrapText="1"/>
    </xf>
    <xf numFmtId="0" fontId="16" fillId="0" borderId="58" xfId="0" applyFont="1" applyFill="1" applyBorder="1" applyAlignment="1">
      <alignment horizontal="center" vertical="top" wrapText="1"/>
    </xf>
    <xf numFmtId="0" fontId="18" fillId="0" borderId="59" xfId="0" applyFont="1" applyFill="1" applyBorder="1" applyAlignment="1">
      <alignment vertical="top" wrapText="1"/>
    </xf>
    <xf numFmtId="0" fontId="18" fillId="0" borderId="0" xfId="0" applyFont="1" applyFill="1" applyBorder="1" applyAlignment="1">
      <alignment vertical="top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18" fillId="0" borderId="77" xfId="0" applyFont="1" applyFill="1" applyBorder="1" applyAlignment="1">
      <alignment vertical="top" wrapText="1"/>
    </xf>
    <xf numFmtId="4" fontId="16" fillId="0" borderId="40" xfId="0" applyNumberFormat="1" applyFont="1" applyFill="1" applyBorder="1" applyAlignment="1" applyProtection="1">
      <alignment horizontal="right" vertical="top" wrapText="1"/>
    </xf>
    <xf numFmtId="4" fontId="16" fillId="0" borderId="41" xfId="0" applyNumberFormat="1" applyFont="1" applyFill="1" applyBorder="1" applyAlignment="1" applyProtection="1">
      <alignment horizontal="right" vertical="top" wrapText="1"/>
    </xf>
    <xf numFmtId="4" fontId="16" fillId="0" borderId="42" xfId="0" applyNumberFormat="1" applyFont="1" applyFill="1" applyBorder="1" applyAlignment="1" applyProtection="1">
      <alignment horizontal="right" vertical="top" wrapText="1"/>
    </xf>
    <xf numFmtId="4" fontId="16" fillId="0" borderId="21" xfId="0" applyNumberFormat="1" applyFont="1" applyFill="1" applyBorder="1" applyAlignment="1" applyProtection="1">
      <alignment horizontal="right" vertical="top" wrapText="1"/>
    </xf>
    <xf numFmtId="4" fontId="16" fillId="0" borderId="22" xfId="0" applyNumberFormat="1" applyFont="1" applyFill="1" applyBorder="1" applyAlignment="1" applyProtection="1">
      <alignment horizontal="right" vertical="top" wrapText="1"/>
    </xf>
    <xf numFmtId="4" fontId="16" fillId="0" borderId="15" xfId="0" applyNumberFormat="1" applyFont="1" applyFill="1" applyBorder="1" applyAlignment="1" applyProtection="1">
      <alignment horizontal="right" vertical="top" wrapText="1"/>
    </xf>
    <xf numFmtId="0" fontId="18" fillId="0" borderId="0" xfId="0" applyFont="1" applyFill="1" applyBorder="1" applyAlignment="1">
      <alignment horizontal="center" vertical="top" wrapText="1"/>
    </xf>
    <xf numFmtId="4" fontId="16" fillId="0" borderId="20" xfId="0" applyNumberFormat="1" applyFont="1" applyFill="1" applyBorder="1" applyAlignment="1" applyProtection="1">
      <alignment horizontal="right" vertical="top" wrapText="1"/>
    </xf>
    <xf numFmtId="4" fontId="16" fillId="0" borderId="19" xfId="0" applyNumberFormat="1" applyFont="1" applyFill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222"/>
  <sheetViews>
    <sheetView tabSelected="1" topLeftCell="A197" zoomScale="75" zoomScaleNormal="75" workbookViewId="0">
      <selection activeCell="I215" sqref="I215"/>
    </sheetView>
  </sheetViews>
  <sheetFormatPr defaultRowHeight="14.4" x14ac:dyDescent="0.3"/>
  <cols>
    <col min="1" max="1" width="4.5546875" customWidth="1"/>
    <col min="2" max="2" width="9.109375" customWidth="1"/>
    <col min="3" max="3" width="66.6640625" style="4" customWidth="1"/>
    <col min="4" max="4" width="31.5546875" customWidth="1"/>
    <col min="5" max="5" width="31.5546875" style="24" customWidth="1"/>
    <col min="6" max="6" width="7.109375" style="24" customWidth="1"/>
    <col min="7" max="7" width="17.109375" style="28" customWidth="1"/>
    <col min="8" max="8" width="14" style="172" customWidth="1"/>
    <col min="9" max="9" width="22.88671875" style="24" customWidth="1"/>
    <col min="12" max="12" width="68.88671875" customWidth="1"/>
    <col min="13" max="13" width="34" customWidth="1"/>
    <col min="14" max="14" width="28.88671875" style="24" customWidth="1"/>
    <col min="15" max="15" width="21.33203125" customWidth="1"/>
    <col min="16" max="16" width="28" style="19" customWidth="1"/>
    <col min="17" max="17" width="7.33203125" style="24" customWidth="1"/>
    <col min="18" max="18" width="15" style="24" customWidth="1"/>
    <col min="19" max="19" width="13.88671875" style="24" customWidth="1"/>
    <col min="20" max="20" width="8.6640625" style="172" customWidth="1"/>
    <col min="21" max="21" width="22.6640625" style="24" customWidth="1"/>
  </cols>
  <sheetData>
    <row r="1" spans="1:31" ht="34.5" customHeight="1" x14ac:dyDescent="0.3">
      <c r="B1" s="197" t="s">
        <v>17</v>
      </c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  <c r="O1" s="198"/>
      <c r="P1" s="198"/>
      <c r="Q1" s="198"/>
      <c r="R1" s="198"/>
      <c r="S1" s="198"/>
      <c r="T1" s="198"/>
      <c r="U1" s="198"/>
      <c r="V1" s="2"/>
      <c r="W1" s="2"/>
      <c r="X1" s="2"/>
      <c r="Y1" s="2"/>
      <c r="Z1" s="2"/>
      <c r="AA1" s="2"/>
      <c r="AB1" s="2"/>
      <c r="AC1" s="2"/>
      <c r="AD1" s="2"/>
      <c r="AE1" s="2"/>
    </row>
    <row r="2" spans="1:31" ht="15" thickBot="1" x14ac:dyDescent="0.35">
      <c r="B2" s="1"/>
      <c r="C2" s="3"/>
      <c r="D2" s="1"/>
      <c r="E2" s="23"/>
      <c r="F2" s="23"/>
      <c r="G2" s="5"/>
      <c r="H2" s="158"/>
      <c r="I2" s="23"/>
      <c r="J2" s="1"/>
      <c r="K2" s="1"/>
      <c r="L2" s="1"/>
      <c r="M2" s="1"/>
      <c r="N2" s="23"/>
      <c r="O2" s="1"/>
      <c r="P2" s="20"/>
      <c r="Q2" s="23"/>
      <c r="R2" s="23"/>
      <c r="S2" s="23"/>
      <c r="T2" s="158"/>
      <c r="U2" s="23"/>
      <c r="V2" s="1"/>
      <c r="W2" s="1"/>
      <c r="X2" s="1"/>
      <c r="Y2" s="1"/>
      <c r="Z2" s="1"/>
      <c r="AA2" s="1"/>
      <c r="AB2" s="1"/>
      <c r="AC2" s="1"/>
      <c r="AD2" s="1"/>
      <c r="AE2" s="1"/>
    </row>
    <row r="3" spans="1:31" ht="30" customHeight="1" thickBot="1" x14ac:dyDescent="0.35">
      <c r="B3" s="199" t="s">
        <v>10</v>
      </c>
      <c r="C3" s="200"/>
      <c r="D3" s="200"/>
      <c r="E3" s="200"/>
      <c r="F3" s="200"/>
      <c r="G3" s="201"/>
      <c r="H3" s="159">
        <v>8520058.3750000019</v>
      </c>
      <c r="I3" s="25" t="s">
        <v>2</v>
      </c>
      <c r="J3" s="1"/>
      <c r="K3" s="199" t="s">
        <v>18</v>
      </c>
      <c r="L3" s="200"/>
      <c r="M3" s="200"/>
      <c r="N3" s="200"/>
      <c r="O3" s="200"/>
      <c r="P3" s="200"/>
      <c r="Q3" s="200"/>
      <c r="R3" s="200"/>
      <c r="S3" s="200"/>
      <c r="T3" s="200"/>
      <c r="U3" s="202"/>
      <c r="V3" s="1"/>
      <c r="W3" s="1"/>
      <c r="X3" s="1"/>
      <c r="Y3" s="1"/>
      <c r="Z3" s="1"/>
      <c r="AA3" s="1"/>
      <c r="AB3" s="1"/>
      <c r="AC3" s="1"/>
      <c r="AD3" s="1"/>
      <c r="AE3" s="1"/>
    </row>
    <row r="4" spans="1:31" ht="15.75" customHeight="1" x14ac:dyDescent="0.3">
      <c r="B4" s="203" t="s">
        <v>34</v>
      </c>
      <c r="C4" s="203"/>
      <c r="D4" s="203"/>
      <c r="E4" s="203"/>
      <c r="F4" s="203"/>
      <c r="G4" s="203"/>
      <c r="H4" s="203"/>
      <c r="I4" s="203"/>
      <c r="J4" s="1"/>
      <c r="K4" s="212" t="s">
        <v>19</v>
      </c>
      <c r="L4" s="212"/>
      <c r="M4" s="212"/>
      <c r="N4" s="212"/>
      <c r="O4" s="212"/>
      <c r="P4" s="22"/>
      <c r="Q4" s="23"/>
      <c r="R4" s="23"/>
      <c r="S4" s="23"/>
      <c r="T4" s="158"/>
      <c r="U4" s="23"/>
      <c r="V4" s="1"/>
      <c r="W4" s="1"/>
      <c r="X4" s="1"/>
      <c r="Y4" s="1"/>
      <c r="Z4" s="1"/>
      <c r="AA4" s="1"/>
      <c r="AB4" s="1"/>
      <c r="AC4" s="1"/>
      <c r="AD4" s="1"/>
      <c r="AE4" s="1"/>
    </row>
    <row r="5" spans="1:31" s="16" customFormat="1" ht="15.75" customHeight="1" x14ac:dyDescent="0.3">
      <c r="B5" s="15"/>
      <c r="C5" s="15"/>
      <c r="D5" s="15"/>
      <c r="E5" s="26"/>
      <c r="F5" s="26"/>
      <c r="G5" s="26"/>
      <c r="H5" s="160"/>
      <c r="I5" s="26"/>
      <c r="J5" s="17"/>
      <c r="K5" s="18" t="s">
        <v>20</v>
      </c>
      <c r="L5" s="18"/>
      <c r="M5" s="18"/>
      <c r="N5" s="189"/>
      <c r="O5" s="18"/>
      <c r="P5" s="21"/>
      <c r="Q5" s="23"/>
      <c r="R5" s="23"/>
      <c r="S5" s="23"/>
      <c r="T5" s="158"/>
      <c r="U5" s="23"/>
      <c r="V5" s="17"/>
      <c r="W5" s="17"/>
      <c r="X5" s="17"/>
      <c r="Y5" s="17"/>
      <c r="Z5" s="17"/>
      <c r="AA5" s="17"/>
      <c r="AB5" s="17"/>
      <c r="AC5" s="17"/>
      <c r="AD5" s="17"/>
      <c r="AE5" s="17"/>
    </row>
    <row r="6" spans="1:31" ht="14.25" customHeight="1" x14ac:dyDescent="0.3">
      <c r="B6" s="1"/>
      <c r="C6" s="3"/>
      <c r="D6" s="1"/>
      <c r="E6" s="23"/>
      <c r="F6" s="23"/>
      <c r="G6" s="5"/>
      <c r="H6" s="158"/>
      <c r="I6" s="23"/>
      <c r="J6" s="1"/>
      <c r="K6" s="1"/>
      <c r="L6" s="1"/>
      <c r="M6" s="1"/>
      <c r="N6" s="23"/>
      <c r="O6" s="1"/>
      <c r="P6" s="20"/>
      <c r="Q6" s="23"/>
      <c r="R6" s="23"/>
      <c r="S6" s="23"/>
      <c r="T6" s="158"/>
      <c r="U6" s="23"/>
      <c r="V6" s="1"/>
      <c r="W6" s="1"/>
      <c r="X6" s="1"/>
      <c r="Y6" s="1"/>
      <c r="Z6" s="1"/>
      <c r="AA6" s="1"/>
      <c r="AB6" s="1"/>
      <c r="AC6" s="1"/>
      <c r="AD6" s="1"/>
      <c r="AE6" s="1"/>
    </row>
    <row r="7" spans="1:31" s="16" customFormat="1" ht="14.25" customHeight="1" x14ac:dyDescent="0.3">
      <c r="B7" s="17"/>
      <c r="C7" s="3"/>
      <c r="D7" s="17"/>
      <c r="E7" s="23"/>
      <c r="F7" s="23"/>
      <c r="G7" s="5"/>
      <c r="H7" s="158"/>
      <c r="I7" s="23"/>
      <c r="J7" s="17"/>
      <c r="K7" s="17"/>
      <c r="L7" s="17"/>
      <c r="M7" s="17"/>
      <c r="N7" s="23"/>
      <c r="O7" s="17"/>
      <c r="P7" s="20"/>
      <c r="Q7" s="23"/>
      <c r="R7" s="23"/>
      <c r="S7" s="23"/>
      <c r="T7" s="158"/>
      <c r="U7" s="23"/>
      <c r="V7" s="17"/>
      <c r="W7" s="17"/>
      <c r="X7" s="17"/>
      <c r="Y7" s="17"/>
      <c r="Z7" s="17"/>
      <c r="AA7" s="17"/>
      <c r="AB7" s="17"/>
      <c r="AC7" s="17"/>
      <c r="AD7" s="17"/>
      <c r="AE7" s="17"/>
    </row>
    <row r="8" spans="1:31" ht="15" thickBot="1" x14ac:dyDescent="0.35">
      <c r="B8" s="1"/>
      <c r="C8" s="3"/>
      <c r="D8" s="1"/>
      <c r="E8" s="23"/>
      <c r="F8" s="23"/>
      <c r="G8" s="5"/>
      <c r="H8" s="158"/>
      <c r="I8" s="23"/>
      <c r="J8" s="1"/>
      <c r="K8" s="1"/>
      <c r="L8" s="1"/>
      <c r="M8" s="1"/>
      <c r="N8" s="23"/>
      <c r="O8" s="1"/>
      <c r="P8" s="20"/>
      <c r="Q8" s="23"/>
      <c r="R8" s="23"/>
      <c r="S8" s="23"/>
      <c r="T8" s="158"/>
      <c r="U8" s="23"/>
      <c r="V8" s="1"/>
      <c r="W8" s="1"/>
      <c r="X8" s="1"/>
      <c r="Y8" s="1"/>
      <c r="Z8" s="1"/>
      <c r="AA8" s="1"/>
      <c r="AB8" s="1"/>
      <c r="AC8" s="1"/>
      <c r="AD8" s="1"/>
      <c r="AE8" s="1"/>
    </row>
    <row r="9" spans="1:31" s="30" customFormat="1" ht="32.25" customHeight="1" thickBot="1" x14ac:dyDescent="0.35">
      <c r="B9" s="204" t="s">
        <v>11</v>
      </c>
      <c r="C9" s="205"/>
      <c r="D9" s="205"/>
      <c r="E9" s="205"/>
      <c r="F9" s="206"/>
      <c r="G9" s="206"/>
      <c r="H9" s="207"/>
      <c r="I9" s="208"/>
      <c r="J9" s="31"/>
      <c r="K9" s="209" t="s">
        <v>22</v>
      </c>
      <c r="L9" s="210"/>
      <c r="M9" s="210"/>
      <c r="N9" s="210"/>
      <c r="O9" s="210"/>
      <c r="P9" s="210"/>
      <c r="Q9" s="210"/>
      <c r="R9" s="210"/>
      <c r="S9" s="210"/>
      <c r="T9" s="210"/>
      <c r="U9" s="211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31" s="30" customFormat="1" ht="141" thickBot="1" x14ac:dyDescent="0.35">
      <c r="B10" s="33" t="s">
        <v>3</v>
      </c>
      <c r="C10" s="34" t="s">
        <v>0</v>
      </c>
      <c r="D10" s="35" t="s">
        <v>86</v>
      </c>
      <c r="E10" s="35" t="s">
        <v>87</v>
      </c>
      <c r="F10" s="35" t="s">
        <v>7</v>
      </c>
      <c r="G10" s="36" t="s">
        <v>8</v>
      </c>
      <c r="H10" s="161" t="s">
        <v>4</v>
      </c>
      <c r="I10" s="37" t="s">
        <v>9</v>
      </c>
      <c r="J10" s="32"/>
      <c r="K10" s="38" t="s">
        <v>3</v>
      </c>
      <c r="L10" s="39" t="s">
        <v>1</v>
      </c>
      <c r="M10" s="35" t="s">
        <v>86</v>
      </c>
      <c r="N10" s="35" t="s">
        <v>87</v>
      </c>
      <c r="O10" s="40" t="s">
        <v>25</v>
      </c>
      <c r="P10" s="39" t="s">
        <v>26</v>
      </c>
      <c r="Q10" s="39" t="s">
        <v>7</v>
      </c>
      <c r="R10" s="40" t="s">
        <v>8</v>
      </c>
      <c r="S10" s="40" t="s">
        <v>12</v>
      </c>
      <c r="T10" s="173" t="s">
        <v>4</v>
      </c>
      <c r="U10" s="41" t="s">
        <v>13</v>
      </c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31" s="42" customFormat="1" ht="42.75" customHeight="1" x14ac:dyDescent="0.3">
      <c r="B11" s="43"/>
      <c r="C11" s="230" t="s">
        <v>27</v>
      </c>
      <c r="D11" s="231"/>
      <c r="E11" s="231"/>
      <c r="F11" s="231"/>
      <c r="G11" s="231"/>
      <c r="H11" s="231"/>
      <c r="I11" s="232"/>
      <c r="J11" s="44"/>
      <c r="K11" s="213" t="s">
        <v>28</v>
      </c>
      <c r="L11" s="214"/>
      <c r="M11" s="214"/>
      <c r="N11" s="214"/>
      <c r="O11" s="214"/>
      <c r="P11" s="214"/>
      <c r="Q11" s="214"/>
      <c r="R11" s="214"/>
      <c r="S11" s="214"/>
      <c r="T11" s="214"/>
      <c r="U11" s="215"/>
      <c r="V11" s="44"/>
      <c r="W11" s="44"/>
      <c r="X11" s="44"/>
      <c r="Y11" s="44"/>
      <c r="Z11" s="44"/>
      <c r="AA11" s="44"/>
      <c r="AB11" s="44"/>
      <c r="AC11" s="44"/>
      <c r="AD11" s="44"/>
      <c r="AE11" s="44"/>
    </row>
    <row r="12" spans="1:31" s="42" customFormat="1" ht="24" customHeight="1" x14ac:dyDescent="0.3">
      <c r="B12" s="106"/>
      <c r="C12" s="225" t="s">
        <v>99</v>
      </c>
      <c r="D12" s="226"/>
      <c r="E12" s="226"/>
      <c r="F12" s="226"/>
      <c r="G12" s="226"/>
      <c r="H12" s="226"/>
      <c r="I12" s="226"/>
      <c r="J12" s="44"/>
      <c r="K12" s="107"/>
      <c r="L12" s="228" t="s">
        <v>99</v>
      </c>
      <c r="M12" s="229"/>
      <c r="N12" s="229"/>
      <c r="O12" s="229"/>
      <c r="P12" s="229"/>
      <c r="Q12" s="229"/>
      <c r="R12" s="229"/>
      <c r="S12" s="229"/>
      <c r="T12" s="229"/>
      <c r="U12" s="229"/>
      <c r="V12" s="44"/>
      <c r="W12" s="44"/>
      <c r="X12" s="44"/>
      <c r="Y12" s="44"/>
      <c r="Z12" s="44"/>
      <c r="AA12" s="44"/>
      <c r="AB12" s="44"/>
      <c r="AC12" s="44"/>
      <c r="AD12" s="44"/>
      <c r="AE12" s="44"/>
    </row>
    <row r="13" spans="1:31" s="42" customFormat="1" ht="28.5" customHeight="1" x14ac:dyDescent="0.3">
      <c r="A13" s="45"/>
      <c r="B13" s="46">
        <v>1</v>
      </c>
      <c r="C13" s="47" t="s">
        <v>35</v>
      </c>
      <c r="D13" s="47" t="s">
        <v>37</v>
      </c>
      <c r="E13" s="123">
        <v>10</v>
      </c>
      <c r="F13" s="48" t="s">
        <v>89</v>
      </c>
      <c r="G13" s="87">
        <v>83.333333333333343</v>
      </c>
      <c r="H13" s="148">
        <v>650</v>
      </c>
      <c r="I13" s="109">
        <f>G13*H13</f>
        <v>54166.666666666672</v>
      </c>
      <c r="J13" s="145"/>
      <c r="K13" s="50">
        <f>B13</f>
        <v>1</v>
      </c>
      <c r="L13" s="113" t="str">
        <f>C13</f>
        <v>Антифриз</v>
      </c>
      <c r="M13" s="117" t="str">
        <f>D13</f>
        <v>SIBIRIA ОЖ-40 зеленый</v>
      </c>
      <c r="N13" s="117">
        <f>E13</f>
        <v>10</v>
      </c>
      <c r="O13" s="115"/>
      <c r="P13" s="110"/>
      <c r="Q13" s="156" t="str">
        <f>F13</f>
        <v>л</v>
      </c>
      <c r="R13" s="154">
        <f>G13</f>
        <v>83.333333333333343</v>
      </c>
      <c r="S13" s="87"/>
      <c r="T13" s="174">
        <f t="shared" ref="T13:T14" si="0">H13</f>
        <v>650</v>
      </c>
      <c r="U13" s="112">
        <f t="shared" ref="U13:U14" si="1">S13*T13</f>
        <v>0</v>
      </c>
      <c r="V13" s="145"/>
      <c r="W13" s="145"/>
      <c r="X13" s="145"/>
      <c r="Y13" s="145"/>
      <c r="Z13" s="145"/>
      <c r="AA13" s="145"/>
      <c r="AB13" s="145"/>
      <c r="AC13" s="145"/>
      <c r="AD13" s="145"/>
      <c r="AE13" s="145"/>
    </row>
    <row r="14" spans="1:31" s="42" customFormat="1" ht="35.25" customHeight="1" x14ac:dyDescent="0.3">
      <c r="A14" s="45"/>
      <c r="B14" s="46">
        <v>2</v>
      </c>
      <c r="C14" s="47" t="s">
        <v>35</v>
      </c>
      <c r="D14" s="47" t="s">
        <v>38</v>
      </c>
      <c r="E14" s="47">
        <v>20</v>
      </c>
      <c r="F14" s="48" t="s">
        <v>89</v>
      </c>
      <c r="G14" s="49">
        <v>108.33333333333334</v>
      </c>
      <c r="H14" s="149">
        <v>200</v>
      </c>
      <c r="I14" s="109">
        <f t="shared" ref="I14:I41" si="2">G14*H14</f>
        <v>21666.666666666668</v>
      </c>
      <c r="J14" s="145"/>
      <c r="K14" s="50">
        <f t="shared" ref="K14:K42" si="3">B14</f>
        <v>2</v>
      </c>
      <c r="L14" s="114" t="str">
        <f t="shared" ref="L14:L42" si="4">C14</f>
        <v>Антифриз</v>
      </c>
      <c r="M14" s="117" t="str">
        <f t="shared" ref="M14:M42" si="5">D14</f>
        <v>TOTACHI NIRO LLC GREEN -50 C</v>
      </c>
      <c r="N14" s="117">
        <f t="shared" ref="N14:N42" si="6">E14</f>
        <v>20</v>
      </c>
      <c r="O14" s="116"/>
      <c r="P14" s="52"/>
      <c r="Q14" s="156" t="str">
        <f t="shared" ref="Q14:Q42" si="7">F14</f>
        <v>л</v>
      </c>
      <c r="R14" s="155">
        <f>G14</f>
        <v>108.33333333333334</v>
      </c>
      <c r="S14" s="49"/>
      <c r="T14" s="175">
        <f t="shared" si="0"/>
        <v>200</v>
      </c>
      <c r="U14" s="54">
        <f t="shared" si="1"/>
        <v>0</v>
      </c>
      <c r="V14" s="145"/>
      <c r="W14" s="145"/>
      <c r="X14" s="145"/>
      <c r="Y14" s="145"/>
      <c r="Z14" s="145"/>
      <c r="AA14" s="145"/>
      <c r="AB14" s="145"/>
      <c r="AC14" s="145"/>
      <c r="AD14" s="145"/>
      <c r="AE14" s="145"/>
    </row>
    <row r="15" spans="1:31" s="42" customFormat="1" ht="28.5" customHeight="1" x14ac:dyDescent="0.3">
      <c r="A15" s="45"/>
      <c r="B15" s="46">
        <v>3</v>
      </c>
      <c r="C15" s="47" t="s">
        <v>40</v>
      </c>
      <c r="D15" s="47" t="s">
        <v>103</v>
      </c>
      <c r="E15" s="47">
        <v>4</v>
      </c>
      <c r="F15" s="48" t="s">
        <v>89</v>
      </c>
      <c r="G15" s="49">
        <v>47.5</v>
      </c>
      <c r="H15" s="149">
        <v>100</v>
      </c>
      <c r="I15" s="109">
        <f t="shared" si="2"/>
        <v>4750</v>
      </c>
      <c r="J15" s="145"/>
      <c r="K15" s="50">
        <f t="shared" si="3"/>
        <v>3</v>
      </c>
      <c r="L15" s="114" t="str">
        <f t="shared" si="4"/>
        <v>Жидкость для стеклоомывателя</v>
      </c>
      <c r="M15" s="117" t="str">
        <f t="shared" si="5"/>
        <v>*</v>
      </c>
      <c r="N15" s="117">
        <f t="shared" si="6"/>
        <v>4</v>
      </c>
      <c r="O15" s="116"/>
      <c r="P15" s="52"/>
      <c r="Q15" s="156" t="str">
        <f t="shared" si="7"/>
        <v>л</v>
      </c>
      <c r="R15" s="155">
        <f>G15</f>
        <v>47.5</v>
      </c>
      <c r="S15" s="49"/>
      <c r="T15" s="175">
        <f>H15</f>
        <v>100</v>
      </c>
      <c r="U15" s="54">
        <f>S15*T15</f>
        <v>0</v>
      </c>
      <c r="V15" s="145"/>
      <c r="W15" s="145"/>
      <c r="X15" s="145"/>
      <c r="Y15" s="145"/>
      <c r="Z15" s="145"/>
      <c r="AA15" s="145"/>
      <c r="AB15" s="145"/>
      <c r="AC15" s="145"/>
      <c r="AD15" s="145"/>
      <c r="AE15" s="145"/>
    </row>
    <row r="16" spans="1:31" s="42" customFormat="1" ht="28.5" customHeight="1" x14ac:dyDescent="0.3">
      <c r="A16" s="45"/>
      <c r="B16" s="46">
        <v>4</v>
      </c>
      <c r="C16" s="47" t="s">
        <v>162</v>
      </c>
      <c r="D16" s="47" t="s">
        <v>163</v>
      </c>
      <c r="E16" s="47">
        <v>216.5</v>
      </c>
      <c r="F16" s="48" t="s">
        <v>89</v>
      </c>
      <c r="G16" s="49">
        <v>58.333333333333336</v>
      </c>
      <c r="H16" s="149">
        <v>433</v>
      </c>
      <c r="I16" s="109">
        <f t="shared" si="2"/>
        <v>25258.333333333336</v>
      </c>
      <c r="J16" s="145"/>
      <c r="K16" s="50">
        <f t="shared" si="3"/>
        <v>4</v>
      </c>
      <c r="L16" s="114" t="str">
        <f t="shared" si="4"/>
        <v>Жидкость охлаждающая Антифриз CoolStream Optima</v>
      </c>
      <c r="M16" s="117" t="str">
        <f t="shared" si="5"/>
        <v>CoolStream Optima (зеленый)</v>
      </c>
      <c r="N16" s="117">
        <f t="shared" si="6"/>
        <v>216.5</v>
      </c>
      <c r="O16" s="116"/>
      <c r="P16" s="52"/>
      <c r="Q16" s="156" t="str">
        <f t="shared" si="7"/>
        <v>л</v>
      </c>
      <c r="R16" s="155">
        <f t="shared" ref="R16:R214" si="8">G16</f>
        <v>58.333333333333336</v>
      </c>
      <c r="S16" s="49"/>
      <c r="T16" s="175">
        <f t="shared" ref="T16:T214" si="9">H16</f>
        <v>433</v>
      </c>
      <c r="U16" s="54">
        <f t="shared" ref="U16:U214" si="10">S16*T16</f>
        <v>0</v>
      </c>
      <c r="V16" s="145"/>
      <c r="W16" s="145"/>
      <c r="X16" s="145"/>
      <c r="Y16" s="145"/>
      <c r="Z16" s="145"/>
      <c r="AA16" s="145"/>
      <c r="AB16" s="145"/>
      <c r="AC16" s="145"/>
      <c r="AD16" s="145"/>
      <c r="AE16" s="145"/>
    </row>
    <row r="17" spans="1:31" s="42" customFormat="1" ht="28.5" customHeight="1" x14ac:dyDescent="0.3">
      <c r="A17" s="45"/>
      <c r="B17" s="46">
        <v>5</v>
      </c>
      <c r="C17" s="47" t="s">
        <v>41</v>
      </c>
      <c r="D17" s="47" t="s">
        <v>42</v>
      </c>
      <c r="E17" s="47">
        <v>10</v>
      </c>
      <c r="F17" s="48" t="s">
        <v>89</v>
      </c>
      <c r="G17" s="49">
        <v>75.833333333333343</v>
      </c>
      <c r="H17" s="149">
        <v>1530</v>
      </c>
      <c r="I17" s="109">
        <f t="shared" si="2"/>
        <v>116025.00000000001</v>
      </c>
      <c r="J17" s="145"/>
      <c r="K17" s="50">
        <f t="shared" si="3"/>
        <v>5</v>
      </c>
      <c r="L17" s="114" t="str">
        <f t="shared" si="4"/>
        <v>Жидкость охлаждающая Тосол А-40</v>
      </c>
      <c r="M17" s="117" t="str">
        <f t="shared" si="5"/>
        <v>Тосол А-40</v>
      </c>
      <c r="N17" s="117">
        <f t="shared" si="6"/>
        <v>10</v>
      </c>
      <c r="O17" s="116"/>
      <c r="P17" s="52"/>
      <c r="Q17" s="156" t="str">
        <f t="shared" si="7"/>
        <v>л</v>
      </c>
      <c r="R17" s="155">
        <f>G17</f>
        <v>75.833333333333343</v>
      </c>
      <c r="S17" s="49"/>
      <c r="T17" s="175">
        <f>H17</f>
        <v>1530</v>
      </c>
      <c r="U17" s="54">
        <f>S17*T17</f>
        <v>0</v>
      </c>
      <c r="V17" s="145"/>
      <c r="W17" s="145"/>
      <c r="X17" s="145"/>
      <c r="Y17" s="145"/>
      <c r="Z17" s="145"/>
      <c r="AA17" s="145"/>
      <c r="AB17" s="145"/>
      <c r="AC17" s="145"/>
      <c r="AD17" s="145"/>
      <c r="AE17" s="145"/>
    </row>
    <row r="18" spans="1:31" s="42" customFormat="1" ht="28.5" customHeight="1" x14ac:dyDescent="0.3">
      <c r="A18" s="45"/>
      <c r="B18" s="46">
        <v>6</v>
      </c>
      <c r="C18" s="47" t="s">
        <v>43</v>
      </c>
      <c r="D18" s="47" t="s">
        <v>44</v>
      </c>
      <c r="E18" s="47">
        <v>0.91</v>
      </c>
      <c r="F18" s="48" t="s">
        <v>88</v>
      </c>
      <c r="G18" s="49">
        <v>119.16666666666667</v>
      </c>
      <c r="H18" s="149">
        <v>120</v>
      </c>
      <c r="I18" s="109">
        <f t="shared" si="2"/>
        <v>14300</v>
      </c>
      <c r="J18" s="145"/>
      <c r="K18" s="50">
        <f t="shared" si="3"/>
        <v>6</v>
      </c>
      <c r="L18" s="114" t="str">
        <f t="shared" si="4"/>
        <v>Жидкость тормозная</v>
      </c>
      <c r="M18" s="117" t="str">
        <f t="shared" si="5"/>
        <v>ДОТ-4</v>
      </c>
      <c r="N18" s="117">
        <f t="shared" si="6"/>
        <v>0.91</v>
      </c>
      <c r="O18" s="116"/>
      <c r="P18" s="52"/>
      <c r="Q18" s="156" t="str">
        <f t="shared" si="7"/>
        <v>кг</v>
      </c>
      <c r="R18" s="155">
        <f>G18</f>
        <v>119.16666666666667</v>
      </c>
      <c r="S18" s="49"/>
      <c r="T18" s="175">
        <f>H18</f>
        <v>120</v>
      </c>
      <c r="U18" s="54">
        <f>S18*T18</f>
        <v>0</v>
      </c>
      <c r="V18" s="145"/>
      <c r="W18" s="145"/>
      <c r="X18" s="145"/>
      <c r="Y18" s="145"/>
      <c r="Z18" s="145"/>
      <c r="AA18" s="145"/>
      <c r="AB18" s="145"/>
      <c r="AC18" s="145"/>
      <c r="AD18" s="145"/>
      <c r="AE18" s="145"/>
    </row>
    <row r="19" spans="1:31" s="42" customFormat="1" ht="28.5" customHeight="1" x14ac:dyDescent="0.3">
      <c r="A19" s="45"/>
      <c r="B19" s="46">
        <v>7</v>
      </c>
      <c r="C19" s="47" t="s">
        <v>45</v>
      </c>
      <c r="D19" s="124" t="s">
        <v>46</v>
      </c>
      <c r="E19" s="124">
        <v>1</v>
      </c>
      <c r="F19" s="48" t="s">
        <v>89</v>
      </c>
      <c r="G19" s="49">
        <v>225</v>
      </c>
      <c r="H19" s="149">
        <v>32</v>
      </c>
      <c r="I19" s="109">
        <f t="shared" si="2"/>
        <v>7200</v>
      </c>
      <c r="J19" s="145"/>
      <c r="K19" s="50">
        <f t="shared" si="3"/>
        <v>7</v>
      </c>
      <c r="L19" s="114" t="str">
        <f t="shared" si="4"/>
        <v>Масло ESSO Ultron диз. синт. 5W40 API CG-4</v>
      </c>
      <c r="M19" s="117" t="str">
        <f t="shared" si="5"/>
        <v>5W40</v>
      </c>
      <c r="N19" s="117">
        <f t="shared" si="6"/>
        <v>1</v>
      </c>
      <c r="O19" s="116"/>
      <c r="P19" s="52"/>
      <c r="Q19" s="156" t="str">
        <f t="shared" si="7"/>
        <v>л</v>
      </c>
      <c r="R19" s="155">
        <f t="shared" si="8"/>
        <v>225</v>
      </c>
      <c r="S19" s="49"/>
      <c r="T19" s="175">
        <f t="shared" si="9"/>
        <v>32</v>
      </c>
      <c r="U19" s="54">
        <f t="shared" si="10"/>
        <v>0</v>
      </c>
      <c r="V19" s="145"/>
      <c r="W19" s="145"/>
      <c r="X19" s="145"/>
      <c r="Y19" s="145"/>
      <c r="Z19" s="145"/>
      <c r="AA19" s="145"/>
      <c r="AB19" s="145"/>
      <c r="AC19" s="145"/>
      <c r="AD19" s="145"/>
      <c r="AE19" s="145"/>
    </row>
    <row r="20" spans="1:31" s="42" customFormat="1" ht="28.5" customHeight="1" x14ac:dyDescent="0.3">
      <c r="A20" s="45"/>
      <c r="B20" s="46">
        <v>8</v>
      </c>
      <c r="C20" s="47" t="s">
        <v>49</v>
      </c>
      <c r="D20" s="47" t="s">
        <v>50</v>
      </c>
      <c r="E20" s="47">
        <v>216.5</v>
      </c>
      <c r="F20" s="48" t="s">
        <v>89</v>
      </c>
      <c r="G20" s="49">
        <v>100</v>
      </c>
      <c r="H20" s="149">
        <v>433</v>
      </c>
      <c r="I20" s="109">
        <f t="shared" si="2"/>
        <v>43300</v>
      </c>
      <c r="J20" s="145"/>
      <c r="K20" s="50">
        <f t="shared" si="3"/>
        <v>8</v>
      </c>
      <c r="L20" s="114" t="str">
        <f t="shared" si="4"/>
        <v>Масло гидравлическое</v>
      </c>
      <c r="M20" s="117" t="str">
        <f t="shared" si="5"/>
        <v>ДЕВОН ВМГЗ (-60) МГ-15В</v>
      </c>
      <c r="N20" s="117">
        <f t="shared" si="6"/>
        <v>216.5</v>
      </c>
      <c r="O20" s="116"/>
      <c r="P20" s="52"/>
      <c r="Q20" s="156" t="str">
        <f t="shared" si="7"/>
        <v>л</v>
      </c>
      <c r="R20" s="155">
        <f>G20</f>
        <v>100</v>
      </c>
      <c r="S20" s="49"/>
      <c r="T20" s="175">
        <f>H20</f>
        <v>433</v>
      </c>
      <c r="U20" s="54">
        <f>S20*T20</f>
        <v>0</v>
      </c>
      <c r="V20" s="145"/>
      <c r="W20" s="145"/>
      <c r="X20" s="145"/>
      <c r="Y20" s="145"/>
      <c r="Z20" s="145"/>
      <c r="AA20" s="145"/>
      <c r="AB20" s="145"/>
      <c r="AC20" s="145"/>
      <c r="AD20" s="145"/>
      <c r="AE20" s="145"/>
    </row>
    <row r="21" spans="1:31" s="42" customFormat="1" ht="28.5" customHeight="1" x14ac:dyDescent="0.3">
      <c r="A21" s="45"/>
      <c r="B21" s="46">
        <v>9</v>
      </c>
      <c r="C21" s="47" t="s">
        <v>49</v>
      </c>
      <c r="D21" s="124" t="s">
        <v>51</v>
      </c>
      <c r="E21" s="124">
        <v>216.5</v>
      </c>
      <c r="F21" s="48" t="s">
        <v>89</v>
      </c>
      <c r="G21" s="49">
        <v>100</v>
      </c>
      <c r="H21" s="149">
        <v>649.5</v>
      </c>
      <c r="I21" s="109">
        <f t="shared" si="2"/>
        <v>64950</v>
      </c>
      <c r="J21" s="145"/>
      <c r="K21" s="50">
        <f t="shared" si="3"/>
        <v>9</v>
      </c>
      <c r="L21" s="114" t="str">
        <f t="shared" si="4"/>
        <v>Масло гидравлическое</v>
      </c>
      <c r="M21" s="117" t="str">
        <f t="shared" si="5"/>
        <v>МГ-15-В (-55С)</v>
      </c>
      <c r="N21" s="117">
        <f t="shared" si="6"/>
        <v>216.5</v>
      </c>
      <c r="O21" s="116"/>
      <c r="P21" s="52"/>
      <c r="Q21" s="156" t="str">
        <f t="shared" si="7"/>
        <v>л</v>
      </c>
      <c r="R21" s="155">
        <f>G21</f>
        <v>100</v>
      </c>
      <c r="S21" s="49"/>
      <c r="T21" s="175">
        <f>H21</f>
        <v>649.5</v>
      </c>
      <c r="U21" s="54">
        <f>S21*T21</f>
        <v>0</v>
      </c>
      <c r="V21" s="145"/>
      <c r="W21" s="145"/>
      <c r="X21" s="145"/>
      <c r="Y21" s="145"/>
      <c r="Z21" s="145"/>
      <c r="AA21" s="145"/>
      <c r="AB21" s="145"/>
      <c r="AC21" s="145"/>
      <c r="AD21" s="145"/>
      <c r="AE21" s="145"/>
    </row>
    <row r="22" spans="1:31" s="42" customFormat="1" ht="28.5" customHeight="1" x14ac:dyDescent="0.3">
      <c r="A22" s="45"/>
      <c r="B22" s="46">
        <v>10</v>
      </c>
      <c r="C22" s="47" t="s">
        <v>100</v>
      </c>
      <c r="D22" s="47" t="s">
        <v>101</v>
      </c>
      <c r="E22" s="47">
        <v>216.5</v>
      </c>
      <c r="F22" s="48" t="s">
        <v>89</v>
      </c>
      <c r="G22" s="49">
        <v>108.33333333333334</v>
      </c>
      <c r="H22" s="149">
        <v>216.5</v>
      </c>
      <c r="I22" s="109">
        <f t="shared" si="2"/>
        <v>23454.166666666668</v>
      </c>
      <c r="J22" s="145"/>
      <c r="K22" s="50">
        <f t="shared" si="3"/>
        <v>10</v>
      </c>
      <c r="L22" s="114" t="str">
        <f t="shared" si="4"/>
        <v>Масло гидравлическое Daphne super hydro 32A ISO VG46 (ISO VG32)</v>
      </c>
      <c r="M22" s="117" t="str">
        <f t="shared" si="5"/>
        <v>ISO VG46 (ISO VG32)</v>
      </c>
      <c r="N22" s="117">
        <f t="shared" si="6"/>
        <v>216.5</v>
      </c>
      <c r="O22" s="116"/>
      <c r="P22" s="52"/>
      <c r="Q22" s="156" t="str">
        <f t="shared" si="7"/>
        <v>л</v>
      </c>
      <c r="R22" s="155">
        <f t="shared" ref="R22:R24" si="11">G22</f>
        <v>108.33333333333334</v>
      </c>
      <c r="S22" s="49"/>
      <c r="T22" s="175">
        <f t="shared" ref="T22:T24" si="12">H22</f>
        <v>216.5</v>
      </c>
      <c r="U22" s="54">
        <f t="shared" ref="U22:U24" si="13">S22*T22</f>
        <v>0</v>
      </c>
      <c r="V22" s="145"/>
      <c r="W22" s="145"/>
      <c r="X22" s="145"/>
      <c r="Y22" s="145"/>
      <c r="Z22" s="145"/>
      <c r="AA22" s="145"/>
      <c r="AB22" s="145"/>
      <c r="AC22" s="145"/>
      <c r="AD22" s="145"/>
      <c r="AE22" s="145"/>
    </row>
    <row r="23" spans="1:31" s="42" customFormat="1" ht="28.5" customHeight="1" x14ac:dyDescent="0.3">
      <c r="A23" s="45"/>
      <c r="B23" s="46">
        <v>11</v>
      </c>
      <c r="C23" s="47" t="s">
        <v>52</v>
      </c>
      <c r="D23" s="47" t="s">
        <v>53</v>
      </c>
      <c r="E23" s="47">
        <v>216.5</v>
      </c>
      <c r="F23" s="48" t="s">
        <v>89</v>
      </c>
      <c r="G23" s="49">
        <v>83.333333333333343</v>
      </c>
      <c r="H23" s="149">
        <v>1299</v>
      </c>
      <c r="I23" s="109">
        <f t="shared" si="2"/>
        <v>108250.00000000001</v>
      </c>
      <c r="J23" s="145"/>
      <c r="K23" s="50">
        <f t="shared" si="3"/>
        <v>11</v>
      </c>
      <c r="L23" s="114" t="str">
        <f t="shared" si="4"/>
        <v>Масло гидравлическое ВМГЗ</v>
      </c>
      <c r="M23" s="117" t="str">
        <f t="shared" si="5"/>
        <v>ВМГЗ</v>
      </c>
      <c r="N23" s="117">
        <f t="shared" si="6"/>
        <v>216.5</v>
      </c>
      <c r="O23" s="116"/>
      <c r="P23" s="52"/>
      <c r="Q23" s="156" t="str">
        <f t="shared" si="7"/>
        <v>л</v>
      </c>
      <c r="R23" s="155">
        <f t="shared" si="11"/>
        <v>83.333333333333343</v>
      </c>
      <c r="S23" s="49"/>
      <c r="T23" s="175">
        <f t="shared" si="12"/>
        <v>1299</v>
      </c>
      <c r="U23" s="54">
        <f t="shared" si="13"/>
        <v>0</v>
      </c>
      <c r="V23" s="145"/>
      <c r="W23" s="145"/>
      <c r="X23" s="145"/>
      <c r="Y23" s="145"/>
      <c r="Z23" s="145"/>
      <c r="AA23" s="145"/>
      <c r="AB23" s="145"/>
      <c r="AC23" s="145"/>
      <c r="AD23" s="145"/>
      <c r="AE23" s="145"/>
    </row>
    <row r="24" spans="1:31" s="42" customFormat="1" ht="28.5" customHeight="1" x14ac:dyDescent="0.3">
      <c r="A24" s="45"/>
      <c r="B24" s="46">
        <v>12</v>
      </c>
      <c r="C24" s="47" t="s">
        <v>54</v>
      </c>
      <c r="D24" s="47" t="s">
        <v>55</v>
      </c>
      <c r="E24" s="47">
        <v>216.5</v>
      </c>
      <c r="F24" s="48" t="s">
        <v>89</v>
      </c>
      <c r="G24" s="49">
        <v>83.333333333333343</v>
      </c>
      <c r="H24" s="149">
        <v>433</v>
      </c>
      <c r="I24" s="109">
        <f t="shared" si="2"/>
        <v>36083.333333333336</v>
      </c>
      <c r="J24" s="145"/>
      <c r="K24" s="50">
        <f t="shared" si="3"/>
        <v>12</v>
      </c>
      <c r="L24" s="114" t="str">
        <f t="shared" si="4"/>
        <v>Масло дизельное М10Г2К</v>
      </c>
      <c r="M24" s="117" t="str">
        <f t="shared" si="5"/>
        <v>М10Г2К</v>
      </c>
      <c r="N24" s="117">
        <f t="shared" si="6"/>
        <v>216.5</v>
      </c>
      <c r="O24" s="116"/>
      <c r="P24" s="52"/>
      <c r="Q24" s="156" t="str">
        <f t="shared" si="7"/>
        <v>л</v>
      </c>
      <c r="R24" s="155">
        <f t="shared" si="11"/>
        <v>83.333333333333343</v>
      </c>
      <c r="S24" s="49"/>
      <c r="T24" s="175">
        <f t="shared" si="12"/>
        <v>433</v>
      </c>
      <c r="U24" s="54">
        <f t="shared" si="13"/>
        <v>0</v>
      </c>
      <c r="V24" s="145"/>
      <c r="W24" s="145"/>
      <c r="X24" s="145"/>
      <c r="Y24" s="145"/>
      <c r="Z24" s="145"/>
      <c r="AA24" s="145"/>
      <c r="AB24" s="145"/>
      <c r="AC24" s="145"/>
      <c r="AD24" s="145"/>
      <c r="AE24" s="145"/>
    </row>
    <row r="25" spans="1:31" s="42" customFormat="1" ht="28.5" customHeight="1" x14ac:dyDescent="0.3">
      <c r="A25" s="45"/>
      <c r="B25" s="46">
        <v>13</v>
      </c>
      <c r="C25" s="47" t="s">
        <v>56</v>
      </c>
      <c r="D25" s="47" t="s">
        <v>57</v>
      </c>
      <c r="E25" s="47">
        <v>216.5</v>
      </c>
      <c r="F25" s="48" t="s">
        <v>89</v>
      </c>
      <c r="G25" s="49">
        <v>85</v>
      </c>
      <c r="H25" s="149">
        <v>649.5</v>
      </c>
      <c r="I25" s="109">
        <f t="shared" si="2"/>
        <v>55207.5</v>
      </c>
      <c r="J25" s="145"/>
      <c r="K25" s="50">
        <f t="shared" si="3"/>
        <v>13</v>
      </c>
      <c r="L25" s="114" t="str">
        <f t="shared" si="4"/>
        <v>Масло дизельное М-8ДМ</v>
      </c>
      <c r="M25" s="117" t="str">
        <f t="shared" si="5"/>
        <v>М-8ДМ</v>
      </c>
      <c r="N25" s="117">
        <f t="shared" si="6"/>
        <v>216.5</v>
      </c>
      <c r="O25" s="116"/>
      <c r="P25" s="52"/>
      <c r="Q25" s="156" t="str">
        <f t="shared" si="7"/>
        <v>л</v>
      </c>
      <c r="R25" s="155">
        <f>G25</f>
        <v>85</v>
      </c>
      <c r="S25" s="49"/>
      <c r="T25" s="175">
        <f>H25</f>
        <v>649.5</v>
      </c>
      <c r="U25" s="54">
        <f>S25*T25</f>
        <v>0</v>
      </c>
      <c r="V25" s="145"/>
      <c r="W25" s="145"/>
      <c r="X25" s="145"/>
      <c r="Y25" s="145"/>
      <c r="Z25" s="145"/>
      <c r="AA25" s="145"/>
      <c r="AB25" s="145"/>
      <c r="AC25" s="145"/>
      <c r="AD25" s="145"/>
      <c r="AE25" s="145"/>
    </row>
    <row r="26" spans="1:31" s="42" customFormat="1" ht="28.5" customHeight="1" x14ac:dyDescent="0.3">
      <c r="A26" s="45"/>
      <c r="B26" s="46">
        <v>14</v>
      </c>
      <c r="C26" s="47" t="s">
        <v>58</v>
      </c>
      <c r="D26" s="47" t="s">
        <v>59</v>
      </c>
      <c r="E26" s="47" t="s">
        <v>197</v>
      </c>
      <c r="F26" s="48" t="s">
        <v>89</v>
      </c>
      <c r="G26" s="49">
        <v>162.5</v>
      </c>
      <c r="H26" s="149">
        <v>4</v>
      </c>
      <c r="I26" s="109">
        <f t="shared" si="2"/>
        <v>650</v>
      </c>
      <c r="J26" s="145"/>
      <c r="K26" s="50">
        <f t="shared" si="3"/>
        <v>14</v>
      </c>
      <c r="L26" s="114" t="str">
        <f t="shared" si="4"/>
        <v>Масло для двухтактных двигателей GS Ultra 2 Stroke oil</v>
      </c>
      <c r="M26" s="117" t="str">
        <f t="shared" si="5"/>
        <v>GS Ultra 2 Stroke oil</v>
      </c>
      <c r="N26" s="117" t="str">
        <f t="shared" si="6"/>
        <v>1 или 4 л</v>
      </c>
      <c r="O26" s="116"/>
      <c r="P26" s="52"/>
      <c r="Q26" s="156" t="str">
        <f t="shared" si="7"/>
        <v>л</v>
      </c>
      <c r="R26" s="155">
        <f>G26</f>
        <v>162.5</v>
      </c>
      <c r="S26" s="49"/>
      <c r="T26" s="175">
        <f t="shared" ref="T26:T27" si="14">H26</f>
        <v>4</v>
      </c>
      <c r="U26" s="54">
        <f t="shared" ref="U26:U27" si="15">S26*T26</f>
        <v>0</v>
      </c>
      <c r="V26" s="145"/>
      <c r="W26" s="145"/>
      <c r="X26" s="145"/>
      <c r="Y26" s="145"/>
      <c r="Z26" s="145"/>
      <c r="AA26" s="145"/>
      <c r="AB26" s="145"/>
      <c r="AC26" s="145"/>
      <c r="AD26" s="145"/>
      <c r="AE26" s="145"/>
    </row>
    <row r="27" spans="1:31" s="42" customFormat="1" ht="28.5" customHeight="1" x14ac:dyDescent="0.3">
      <c r="A27" s="45"/>
      <c r="B27" s="46">
        <v>15</v>
      </c>
      <c r="C27" s="47" t="s">
        <v>60</v>
      </c>
      <c r="D27" s="47" t="s">
        <v>61</v>
      </c>
      <c r="E27" s="47" t="s">
        <v>198</v>
      </c>
      <c r="F27" s="48" t="s">
        <v>89</v>
      </c>
      <c r="G27" s="49">
        <v>150</v>
      </c>
      <c r="H27" s="149">
        <v>75</v>
      </c>
      <c r="I27" s="109">
        <f t="shared" si="2"/>
        <v>11250</v>
      </c>
      <c r="J27" s="145"/>
      <c r="K27" s="50">
        <f t="shared" si="3"/>
        <v>15</v>
      </c>
      <c r="L27" s="114" t="str">
        <f t="shared" si="4"/>
        <v>Масло для двухтктных двигателей СHAMPION 2Т</v>
      </c>
      <c r="M27" s="117" t="str">
        <f t="shared" si="5"/>
        <v>СHAMPION 2Т</v>
      </c>
      <c r="N27" s="117" t="str">
        <f t="shared" si="6"/>
        <v>1 или 5 л</v>
      </c>
      <c r="O27" s="116"/>
      <c r="P27" s="52"/>
      <c r="Q27" s="156" t="str">
        <f t="shared" si="7"/>
        <v>л</v>
      </c>
      <c r="R27" s="155">
        <f>G27</f>
        <v>150</v>
      </c>
      <c r="S27" s="49"/>
      <c r="T27" s="175">
        <f t="shared" si="14"/>
        <v>75</v>
      </c>
      <c r="U27" s="54">
        <f t="shared" si="15"/>
        <v>0</v>
      </c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pans="1:31" s="42" customFormat="1" ht="28.5" customHeight="1" x14ac:dyDescent="0.3">
      <c r="A28" s="45"/>
      <c r="B28" s="46">
        <v>16</v>
      </c>
      <c r="C28" s="47" t="s">
        <v>62</v>
      </c>
      <c r="D28" s="47" t="s">
        <v>63</v>
      </c>
      <c r="E28" s="47">
        <v>216.5</v>
      </c>
      <c r="F28" s="48" t="s">
        <v>89</v>
      </c>
      <c r="G28" s="49">
        <v>139.16666666666669</v>
      </c>
      <c r="H28" s="149">
        <v>216.5</v>
      </c>
      <c r="I28" s="109">
        <f t="shared" si="2"/>
        <v>30129.583333333336</v>
      </c>
      <c r="J28" s="145"/>
      <c r="K28" s="50">
        <f t="shared" si="3"/>
        <v>16</v>
      </c>
      <c r="L28" s="114" t="str">
        <f t="shared" si="4"/>
        <v>Масло моторное</v>
      </c>
      <c r="M28" s="117" t="str">
        <f t="shared" si="5"/>
        <v>X-OIL 5w30 CF-4/SG</v>
      </c>
      <c r="N28" s="117">
        <f t="shared" si="6"/>
        <v>216.5</v>
      </c>
      <c r="O28" s="116"/>
      <c r="P28" s="52"/>
      <c r="Q28" s="156" t="str">
        <f t="shared" si="7"/>
        <v>л</v>
      </c>
      <c r="R28" s="155">
        <f>G28</f>
        <v>139.16666666666669</v>
      </c>
      <c r="S28" s="49"/>
      <c r="T28" s="175">
        <f>H28</f>
        <v>216.5</v>
      </c>
      <c r="U28" s="54">
        <f>S28*T28</f>
        <v>0</v>
      </c>
      <c r="V28" s="145"/>
      <c r="W28" s="145"/>
      <c r="X28" s="145"/>
      <c r="Y28" s="145"/>
      <c r="Z28" s="145"/>
      <c r="AA28" s="145"/>
      <c r="AB28" s="145"/>
      <c r="AC28" s="145"/>
      <c r="AD28" s="145"/>
      <c r="AE28" s="145"/>
    </row>
    <row r="29" spans="1:31" s="42" customFormat="1" ht="28.5" customHeight="1" x14ac:dyDescent="0.3">
      <c r="A29" s="45"/>
      <c r="B29" s="46">
        <v>17</v>
      </c>
      <c r="C29" s="47" t="s">
        <v>62</v>
      </c>
      <c r="D29" s="47" t="s">
        <v>64</v>
      </c>
      <c r="E29" s="47">
        <v>216.5</v>
      </c>
      <c r="F29" s="48" t="s">
        <v>89</v>
      </c>
      <c r="G29" s="49">
        <v>135</v>
      </c>
      <c r="H29" s="149">
        <v>1082.5</v>
      </c>
      <c r="I29" s="109">
        <f t="shared" si="2"/>
        <v>146137.5</v>
      </c>
      <c r="J29" s="145"/>
      <c r="K29" s="50">
        <f t="shared" si="3"/>
        <v>17</v>
      </c>
      <c r="L29" s="114" t="str">
        <f t="shared" si="4"/>
        <v>Масло моторное</v>
      </c>
      <c r="M29" s="117" t="str">
        <f t="shared" si="5"/>
        <v>Diesel CL-4 10W40 Девон</v>
      </c>
      <c r="N29" s="117">
        <f t="shared" si="6"/>
        <v>216.5</v>
      </c>
      <c r="O29" s="116"/>
      <c r="P29" s="52"/>
      <c r="Q29" s="156" t="str">
        <f t="shared" si="7"/>
        <v>л</v>
      </c>
      <c r="R29" s="155">
        <f t="shared" ref="R29" si="16">G29</f>
        <v>135</v>
      </c>
      <c r="S29" s="49"/>
      <c r="T29" s="175">
        <f t="shared" ref="T29" si="17">H29</f>
        <v>1082.5</v>
      </c>
      <c r="U29" s="54">
        <f t="shared" ref="U29" si="18">S29*T29</f>
        <v>0</v>
      </c>
      <c r="V29" s="145"/>
      <c r="W29" s="145"/>
      <c r="X29" s="145"/>
      <c r="Y29" s="145"/>
      <c r="Z29" s="145"/>
      <c r="AA29" s="145"/>
      <c r="AB29" s="145"/>
      <c r="AC29" s="145"/>
      <c r="AD29" s="145"/>
      <c r="AE29" s="145"/>
    </row>
    <row r="30" spans="1:31" s="42" customFormat="1" ht="28.5" customHeight="1" x14ac:dyDescent="0.3">
      <c r="A30" s="45"/>
      <c r="B30" s="46">
        <v>18</v>
      </c>
      <c r="C30" s="47" t="s">
        <v>62</v>
      </c>
      <c r="D30" s="47" t="s">
        <v>65</v>
      </c>
      <c r="E30" s="47">
        <v>216.5</v>
      </c>
      <c r="F30" s="48" t="s">
        <v>89</v>
      </c>
      <c r="G30" s="49">
        <v>133.33333333333334</v>
      </c>
      <c r="H30" s="149">
        <v>216.5</v>
      </c>
      <c r="I30" s="109">
        <f t="shared" si="2"/>
        <v>28866.666666666668</v>
      </c>
      <c r="J30" s="145"/>
      <c r="K30" s="50">
        <f t="shared" si="3"/>
        <v>18</v>
      </c>
      <c r="L30" s="114" t="str">
        <f t="shared" si="4"/>
        <v>Масло моторное</v>
      </c>
      <c r="M30" s="117" t="str">
        <f t="shared" si="5"/>
        <v>Diesel CL-4 SAE 15W40 Девон</v>
      </c>
      <c r="N30" s="117">
        <f t="shared" si="6"/>
        <v>216.5</v>
      </c>
      <c r="O30" s="116"/>
      <c r="P30" s="52"/>
      <c r="Q30" s="156" t="str">
        <f t="shared" si="7"/>
        <v>л</v>
      </c>
      <c r="R30" s="155">
        <f>G30</f>
        <v>133.33333333333334</v>
      </c>
      <c r="S30" s="49"/>
      <c r="T30" s="175">
        <f>H30</f>
        <v>216.5</v>
      </c>
      <c r="U30" s="54">
        <f>S30*T30</f>
        <v>0</v>
      </c>
      <c r="V30" s="145"/>
      <c r="W30" s="145"/>
      <c r="X30" s="145"/>
      <c r="Y30" s="145"/>
      <c r="Z30" s="145"/>
      <c r="AA30" s="145"/>
      <c r="AB30" s="145"/>
      <c r="AC30" s="145"/>
      <c r="AD30" s="145"/>
      <c r="AE30" s="145"/>
    </row>
    <row r="31" spans="1:31" s="42" customFormat="1" ht="38.25" customHeight="1" x14ac:dyDescent="0.3">
      <c r="A31" s="45"/>
      <c r="B31" s="46">
        <v>19</v>
      </c>
      <c r="C31" s="47" t="s">
        <v>62</v>
      </c>
      <c r="D31" s="47" t="s">
        <v>66</v>
      </c>
      <c r="E31" s="47">
        <v>216.5</v>
      </c>
      <c r="F31" s="48" t="s">
        <v>89</v>
      </c>
      <c r="G31" s="49">
        <v>133.33333333333334</v>
      </c>
      <c r="H31" s="149">
        <v>216.5</v>
      </c>
      <c r="I31" s="109">
        <f t="shared" si="2"/>
        <v>28866.666666666668</v>
      </c>
      <c r="J31" s="145"/>
      <c r="K31" s="50">
        <f t="shared" si="3"/>
        <v>19</v>
      </c>
      <c r="L31" s="114" t="str">
        <f t="shared" si="4"/>
        <v>Масло моторное</v>
      </c>
      <c r="M31" s="117" t="str">
        <f t="shared" si="5"/>
        <v>TOTACHI NIRO HD  Cl-4/CH-4/SL 15W-40</v>
      </c>
      <c r="N31" s="117">
        <f t="shared" si="6"/>
        <v>216.5</v>
      </c>
      <c r="O31" s="116"/>
      <c r="P31" s="52"/>
      <c r="Q31" s="156" t="str">
        <f t="shared" si="7"/>
        <v>л</v>
      </c>
      <c r="R31" s="155">
        <f>G31</f>
        <v>133.33333333333334</v>
      </c>
      <c r="S31" s="49"/>
      <c r="T31" s="175">
        <f>H31</f>
        <v>216.5</v>
      </c>
      <c r="U31" s="54">
        <f>S31*T31</f>
        <v>0</v>
      </c>
      <c r="V31" s="145"/>
      <c r="W31" s="145"/>
      <c r="X31" s="145"/>
      <c r="Y31" s="145"/>
      <c r="Z31" s="145"/>
      <c r="AA31" s="145"/>
      <c r="AB31" s="145"/>
      <c r="AC31" s="145"/>
      <c r="AD31" s="145"/>
      <c r="AE31" s="145"/>
    </row>
    <row r="32" spans="1:31" s="42" customFormat="1" ht="28.5" customHeight="1" x14ac:dyDescent="0.3">
      <c r="A32" s="45"/>
      <c r="B32" s="46">
        <v>20</v>
      </c>
      <c r="C32" s="47" t="s">
        <v>62</v>
      </c>
      <c r="D32" s="47" t="s">
        <v>164</v>
      </c>
      <c r="E32" s="47">
        <v>216.5</v>
      </c>
      <c r="F32" s="48" t="s">
        <v>89</v>
      </c>
      <c r="G32" s="49">
        <v>120.83333333333334</v>
      </c>
      <c r="H32" s="149">
        <v>1732</v>
      </c>
      <c r="I32" s="109">
        <f t="shared" si="2"/>
        <v>209283.33333333334</v>
      </c>
      <c r="J32" s="145"/>
      <c r="K32" s="50">
        <f t="shared" si="3"/>
        <v>20</v>
      </c>
      <c r="L32" s="114" t="str">
        <f t="shared" si="4"/>
        <v>Масло моторное</v>
      </c>
      <c r="M32" s="117" t="str">
        <f t="shared" si="5"/>
        <v>Девон Sprint 10w40 п/с</v>
      </c>
      <c r="N32" s="117">
        <f t="shared" si="6"/>
        <v>216.5</v>
      </c>
      <c r="O32" s="116"/>
      <c r="P32" s="52"/>
      <c r="Q32" s="156" t="str">
        <f t="shared" si="7"/>
        <v>л</v>
      </c>
      <c r="R32" s="155">
        <f t="shared" ref="R32" si="19">G32</f>
        <v>120.83333333333334</v>
      </c>
      <c r="S32" s="49"/>
      <c r="T32" s="175">
        <f t="shared" ref="T32" si="20">H32</f>
        <v>1732</v>
      </c>
      <c r="U32" s="54">
        <f t="shared" ref="U32" si="21">S32*T32</f>
        <v>0</v>
      </c>
      <c r="V32" s="145"/>
      <c r="W32" s="145"/>
      <c r="X32" s="145"/>
      <c r="Y32" s="145"/>
      <c r="Z32" s="145"/>
      <c r="AA32" s="145"/>
      <c r="AB32" s="145"/>
      <c r="AC32" s="145"/>
      <c r="AD32" s="145"/>
      <c r="AE32" s="145"/>
    </row>
    <row r="33" spans="1:31" s="42" customFormat="1" ht="28.5" customHeight="1" x14ac:dyDescent="0.3">
      <c r="A33" s="45"/>
      <c r="B33" s="46">
        <v>21</v>
      </c>
      <c r="C33" s="47" t="s">
        <v>67</v>
      </c>
      <c r="D33" s="47" t="s">
        <v>68</v>
      </c>
      <c r="E33" s="47">
        <v>216.5</v>
      </c>
      <c r="F33" s="48" t="s">
        <v>89</v>
      </c>
      <c r="G33" s="49">
        <v>110.83333333333334</v>
      </c>
      <c r="H33" s="149">
        <v>433</v>
      </c>
      <c r="I33" s="109">
        <f t="shared" si="2"/>
        <v>47990.833333333336</v>
      </c>
      <c r="J33" s="145"/>
      <c r="K33" s="50">
        <f t="shared" si="3"/>
        <v>21</v>
      </c>
      <c r="L33" s="114" t="str">
        <f t="shared" si="4"/>
        <v>Масло моторное  Лукойл-стандарт SAE 10W30 SF/CC</v>
      </c>
      <c r="M33" s="117" t="str">
        <f t="shared" si="5"/>
        <v>SAE 10W30 SF/CC</v>
      </c>
      <c r="N33" s="117">
        <f t="shared" si="6"/>
        <v>216.5</v>
      </c>
      <c r="O33" s="116"/>
      <c r="P33" s="52"/>
      <c r="Q33" s="156" t="str">
        <f t="shared" si="7"/>
        <v>л</v>
      </c>
      <c r="R33" s="155">
        <f>G33</f>
        <v>110.83333333333334</v>
      </c>
      <c r="S33" s="49"/>
      <c r="T33" s="175">
        <f>H33</f>
        <v>433</v>
      </c>
      <c r="U33" s="54">
        <f>S33*T33</f>
        <v>0</v>
      </c>
      <c r="V33" s="145"/>
      <c r="W33" s="145"/>
      <c r="X33" s="145"/>
      <c r="Y33" s="145"/>
      <c r="Z33" s="145"/>
      <c r="AA33" s="145"/>
      <c r="AB33" s="145"/>
      <c r="AC33" s="145"/>
      <c r="AD33" s="145"/>
      <c r="AE33" s="145"/>
    </row>
    <row r="34" spans="1:31" s="42" customFormat="1" ht="38.25" customHeight="1" x14ac:dyDescent="0.3">
      <c r="A34" s="45"/>
      <c r="B34" s="46">
        <v>22</v>
      </c>
      <c r="C34" s="47" t="s">
        <v>69</v>
      </c>
      <c r="D34" s="47" t="s">
        <v>70</v>
      </c>
      <c r="E34" s="47" t="s">
        <v>199</v>
      </c>
      <c r="F34" s="48" t="s">
        <v>89</v>
      </c>
      <c r="G34" s="49">
        <v>171.66666666666669</v>
      </c>
      <c r="H34" s="149">
        <v>48</v>
      </c>
      <c r="I34" s="109">
        <f t="shared" si="2"/>
        <v>8240</v>
      </c>
      <c r="J34" s="145"/>
      <c r="K34" s="50">
        <f t="shared" si="3"/>
        <v>22</v>
      </c>
      <c r="L34" s="114" t="str">
        <f t="shared" si="4"/>
        <v>Масло моторное KIXX GOLD SJ SAE10w30 API SJ/CF</v>
      </c>
      <c r="M34" s="117" t="str">
        <f t="shared" si="5"/>
        <v>KIXX GOLD SJ SAE10w30 API SJ/CF</v>
      </c>
      <c r="N34" s="117" t="str">
        <f t="shared" si="6"/>
        <v>1, 2 или 4 л.</v>
      </c>
      <c r="O34" s="116"/>
      <c r="P34" s="52"/>
      <c r="Q34" s="156" t="str">
        <f t="shared" si="7"/>
        <v>л</v>
      </c>
      <c r="R34" s="155">
        <f>G34</f>
        <v>171.66666666666669</v>
      </c>
      <c r="S34" s="49"/>
      <c r="T34" s="175">
        <f>H34</f>
        <v>48</v>
      </c>
      <c r="U34" s="54">
        <f>S34*T34</f>
        <v>0</v>
      </c>
      <c r="V34" s="145"/>
      <c r="W34" s="145"/>
      <c r="X34" s="145"/>
      <c r="Y34" s="145"/>
      <c r="Z34" s="145"/>
      <c r="AA34" s="145"/>
      <c r="AB34" s="145"/>
      <c r="AC34" s="145"/>
      <c r="AD34" s="145"/>
      <c r="AE34" s="145"/>
    </row>
    <row r="35" spans="1:31" s="42" customFormat="1" ht="27" customHeight="1" x14ac:dyDescent="0.3">
      <c r="A35" s="45"/>
      <c r="B35" s="46">
        <v>23</v>
      </c>
      <c r="C35" s="47" t="s">
        <v>72</v>
      </c>
      <c r="D35" s="47" t="s">
        <v>73</v>
      </c>
      <c r="E35" s="47">
        <v>1</v>
      </c>
      <c r="F35" s="48" t="s">
        <v>89</v>
      </c>
      <c r="G35" s="49">
        <v>162.5</v>
      </c>
      <c r="H35" s="149">
        <v>3</v>
      </c>
      <c r="I35" s="109">
        <f t="shared" si="2"/>
        <v>487.5</v>
      </c>
      <c r="J35" s="145"/>
      <c r="K35" s="50">
        <f t="shared" si="3"/>
        <v>23</v>
      </c>
      <c r="L35" s="114" t="str">
        <f t="shared" si="4"/>
        <v>Масло моторное для двухконтактных двигателей</v>
      </c>
      <c r="M35" s="117" t="str">
        <f t="shared" si="5"/>
        <v>ТНК 2Т API TC</v>
      </c>
      <c r="N35" s="117">
        <f t="shared" si="6"/>
        <v>1</v>
      </c>
      <c r="O35" s="116"/>
      <c r="P35" s="52"/>
      <c r="Q35" s="156" t="str">
        <f t="shared" si="7"/>
        <v>л</v>
      </c>
      <c r="R35" s="155">
        <f t="shared" ref="R35:R37" si="22">G35</f>
        <v>162.5</v>
      </c>
      <c r="S35" s="49"/>
      <c r="T35" s="175">
        <f t="shared" ref="T35:T37" si="23">H35</f>
        <v>3</v>
      </c>
      <c r="U35" s="54">
        <f t="shared" ref="U35:U37" si="24">S35*T35</f>
        <v>0</v>
      </c>
      <c r="V35" s="145"/>
      <c r="W35" s="145"/>
      <c r="X35" s="145"/>
      <c r="Y35" s="145"/>
      <c r="Z35" s="145"/>
      <c r="AA35" s="145"/>
      <c r="AB35" s="145"/>
      <c r="AC35" s="145"/>
      <c r="AD35" s="145"/>
      <c r="AE35" s="145"/>
    </row>
    <row r="36" spans="1:31" s="42" customFormat="1" ht="27" customHeight="1" x14ac:dyDescent="0.3">
      <c r="A36" s="45"/>
      <c r="B36" s="46">
        <v>24</v>
      </c>
      <c r="C36" s="47" t="s">
        <v>74</v>
      </c>
      <c r="D36" s="47" t="s">
        <v>75</v>
      </c>
      <c r="E36" s="47">
        <v>216.5</v>
      </c>
      <c r="F36" s="48" t="s">
        <v>89</v>
      </c>
      <c r="G36" s="49">
        <v>108.33333333333334</v>
      </c>
      <c r="H36" s="149">
        <v>649.5</v>
      </c>
      <c r="I36" s="109">
        <f t="shared" si="2"/>
        <v>70362.5</v>
      </c>
      <c r="J36" s="145"/>
      <c r="K36" s="50">
        <f t="shared" si="3"/>
        <v>24</v>
      </c>
      <c r="L36" s="114" t="str">
        <f t="shared" si="4"/>
        <v>Масло моторное Лукойл-стандарт SAE 10W40 API SF/CC</v>
      </c>
      <c r="M36" s="117" t="str">
        <f t="shared" si="5"/>
        <v>10W40</v>
      </c>
      <c r="N36" s="117">
        <f t="shared" si="6"/>
        <v>216.5</v>
      </c>
      <c r="O36" s="116"/>
      <c r="P36" s="52"/>
      <c r="Q36" s="156" t="str">
        <f t="shared" si="7"/>
        <v>л</v>
      </c>
      <c r="R36" s="155">
        <f t="shared" si="22"/>
        <v>108.33333333333334</v>
      </c>
      <c r="S36" s="49"/>
      <c r="T36" s="175">
        <f t="shared" si="23"/>
        <v>649.5</v>
      </c>
      <c r="U36" s="54">
        <f t="shared" si="24"/>
        <v>0</v>
      </c>
      <c r="V36" s="145"/>
      <c r="W36" s="145"/>
      <c r="X36" s="145"/>
      <c r="Y36" s="145"/>
      <c r="Z36" s="145"/>
      <c r="AA36" s="145"/>
      <c r="AB36" s="145"/>
      <c r="AC36" s="145"/>
      <c r="AD36" s="145"/>
      <c r="AE36" s="145"/>
    </row>
    <row r="37" spans="1:31" s="42" customFormat="1" ht="27" customHeight="1" x14ac:dyDescent="0.3">
      <c r="A37" s="45"/>
      <c r="B37" s="46">
        <v>25</v>
      </c>
      <c r="C37" s="47" t="s">
        <v>76</v>
      </c>
      <c r="D37" s="47" t="s">
        <v>77</v>
      </c>
      <c r="E37" s="47">
        <v>216.5</v>
      </c>
      <c r="F37" s="48" t="s">
        <v>89</v>
      </c>
      <c r="G37" s="49">
        <v>91.666666666666671</v>
      </c>
      <c r="H37" s="149">
        <v>433</v>
      </c>
      <c r="I37" s="109">
        <f t="shared" si="2"/>
        <v>39691.666666666672</v>
      </c>
      <c r="J37" s="145"/>
      <c r="K37" s="50">
        <f t="shared" si="3"/>
        <v>25</v>
      </c>
      <c r="L37" s="114" t="str">
        <f t="shared" si="4"/>
        <v>Масло моторное М-10Г2</v>
      </c>
      <c r="M37" s="117" t="str">
        <f t="shared" si="5"/>
        <v>М-10Г2</v>
      </c>
      <c r="N37" s="117">
        <f t="shared" si="6"/>
        <v>216.5</v>
      </c>
      <c r="O37" s="116"/>
      <c r="P37" s="52"/>
      <c r="Q37" s="156" t="str">
        <f t="shared" si="7"/>
        <v>л</v>
      </c>
      <c r="R37" s="155">
        <f t="shared" si="22"/>
        <v>91.666666666666671</v>
      </c>
      <c r="S37" s="49"/>
      <c r="T37" s="175">
        <f t="shared" si="23"/>
        <v>433</v>
      </c>
      <c r="U37" s="54">
        <f t="shared" si="24"/>
        <v>0</v>
      </c>
      <c r="V37" s="145"/>
      <c r="W37" s="145"/>
      <c r="X37" s="145"/>
      <c r="Y37" s="145"/>
      <c r="Z37" s="145"/>
      <c r="AA37" s="145"/>
      <c r="AB37" s="145"/>
      <c r="AC37" s="145"/>
      <c r="AD37" s="145"/>
      <c r="AE37" s="145"/>
    </row>
    <row r="38" spans="1:31" s="42" customFormat="1" ht="27" customHeight="1" x14ac:dyDescent="0.3">
      <c r="A38" s="45"/>
      <c r="B38" s="46">
        <v>26</v>
      </c>
      <c r="C38" s="47" t="s">
        <v>94</v>
      </c>
      <c r="D38" s="47" t="s">
        <v>95</v>
      </c>
      <c r="E38" s="47">
        <v>216.5</v>
      </c>
      <c r="F38" s="48" t="s">
        <v>89</v>
      </c>
      <c r="G38" s="49">
        <v>83.333333333333343</v>
      </c>
      <c r="H38" s="149">
        <v>216.5</v>
      </c>
      <c r="I38" s="109">
        <f t="shared" si="2"/>
        <v>18041.666666666668</v>
      </c>
      <c r="J38" s="145"/>
      <c r="K38" s="50">
        <f t="shared" si="3"/>
        <v>26</v>
      </c>
      <c r="L38" s="114" t="str">
        <f t="shared" si="4"/>
        <v>Масло моторное М-10ДМ</v>
      </c>
      <c r="M38" s="117" t="str">
        <f t="shared" si="5"/>
        <v>М-10ДМ</v>
      </c>
      <c r="N38" s="117">
        <f t="shared" si="6"/>
        <v>216.5</v>
      </c>
      <c r="O38" s="116"/>
      <c r="P38" s="52"/>
      <c r="Q38" s="156" t="str">
        <f t="shared" si="7"/>
        <v>л</v>
      </c>
      <c r="R38" s="155">
        <f>G38</f>
        <v>83.333333333333343</v>
      </c>
      <c r="S38" s="49"/>
      <c r="T38" s="175">
        <f>H38</f>
        <v>216.5</v>
      </c>
      <c r="U38" s="54">
        <f>S38*T38</f>
        <v>0</v>
      </c>
      <c r="V38" s="145"/>
      <c r="W38" s="145"/>
      <c r="X38" s="145"/>
      <c r="Y38" s="145"/>
      <c r="Z38" s="145"/>
      <c r="AA38" s="145"/>
      <c r="AB38" s="145"/>
      <c r="AC38" s="145"/>
      <c r="AD38" s="145"/>
      <c r="AE38" s="145"/>
    </row>
    <row r="39" spans="1:31" s="42" customFormat="1" ht="27" customHeight="1" x14ac:dyDescent="0.3">
      <c r="A39" s="45"/>
      <c r="B39" s="46">
        <v>27</v>
      </c>
      <c r="C39" s="47" t="s">
        <v>80</v>
      </c>
      <c r="D39" s="47" t="s">
        <v>81</v>
      </c>
      <c r="E39" s="47">
        <v>216.5</v>
      </c>
      <c r="F39" s="48" t="s">
        <v>89</v>
      </c>
      <c r="G39" s="49">
        <v>83.333333333333343</v>
      </c>
      <c r="H39" s="149">
        <v>1732</v>
      </c>
      <c r="I39" s="109">
        <f t="shared" si="2"/>
        <v>144333.33333333334</v>
      </c>
      <c r="J39" s="145"/>
      <c r="K39" s="50">
        <f t="shared" si="3"/>
        <v>27</v>
      </c>
      <c r="L39" s="114" t="str">
        <f t="shared" si="4"/>
        <v>Масло моторное М-8Г2к</v>
      </c>
      <c r="M39" s="117" t="str">
        <f t="shared" si="5"/>
        <v>М-8Г2к</v>
      </c>
      <c r="N39" s="117">
        <f t="shared" si="6"/>
        <v>216.5</v>
      </c>
      <c r="O39" s="116"/>
      <c r="P39" s="52"/>
      <c r="Q39" s="156" t="str">
        <f t="shared" si="7"/>
        <v>л</v>
      </c>
      <c r="R39" s="155">
        <f t="shared" ref="R39:R42" si="25">G39</f>
        <v>83.333333333333343</v>
      </c>
      <c r="S39" s="49"/>
      <c r="T39" s="175">
        <f t="shared" ref="T39:T42" si="26">H39</f>
        <v>1732</v>
      </c>
      <c r="U39" s="54">
        <f t="shared" ref="U39:U42" si="27">S39*T39</f>
        <v>0</v>
      </c>
      <c r="V39" s="145"/>
      <c r="W39" s="145"/>
      <c r="X39" s="145"/>
      <c r="Y39" s="145"/>
      <c r="Z39" s="145"/>
      <c r="AA39" s="145"/>
      <c r="AB39" s="145"/>
      <c r="AC39" s="145"/>
      <c r="AD39" s="145"/>
      <c r="AE39" s="145"/>
    </row>
    <row r="40" spans="1:31" s="42" customFormat="1" ht="27" customHeight="1" x14ac:dyDescent="0.3">
      <c r="A40" s="45"/>
      <c r="B40" s="46">
        <v>28</v>
      </c>
      <c r="C40" s="47" t="s">
        <v>82</v>
      </c>
      <c r="D40" s="124" t="s">
        <v>82</v>
      </c>
      <c r="E40" s="124">
        <v>216.5</v>
      </c>
      <c r="F40" s="48" t="s">
        <v>89</v>
      </c>
      <c r="G40" s="49">
        <v>85.833333333333343</v>
      </c>
      <c r="H40" s="149">
        <v>433</v>
      </c>
      <c r="I40" s="109">
        <f t="shared" si="2"/>
        <v>37165.833333333336</v>
      </c>
      <c r="J40" s="145"/>
      <c r="K40" s="50">
        <f t="shared" si="3"/>
        <v>28</v>
      </c>
      <c r="L40" s="114" t="str">
        <f t="shared" si="4"/>
        <v>Масло ТАД-17</v>
      </c>
      <c r="M40" s="117" t="str">
        <f t="shared" si="5"/>
        <v>Масло ТАД-17</v>
      </c>
      <c r="N40" s="117">
        <f t="shared" si="6"/>
        <v>216.5</v>
      </c>
      <c r="O40" s="116"/>
      <c r="P40" s="52"/>
      <c r="Q40" s="156" t="str">
        <f t="shared" si="7"/>
        <v>л</v>
      </c>
      <c r="R40" s="155">
        <f t="shared" si="25"/>
        <v>85.833333333333343</v>
      </c>
      <c r="S40" s="49"/>
      <c r="T40" s="175">
        <f t="shared" si="26"/>
        <v>433</v>
      </c>
      <c r="U40" s="54">
        <f t="shared" si="27"/>
        <v>0</v>
      </c>
      <c r="V40" s="145"/>
      <c r="W40" s="145"/>
      <c r="X40" s="145"/>
      <c r="Y40" s="145"/>
      <c r="Z40" s="145"/>
      <c r="AA40" s="145"/>
      <c r="AB40" s="145"/>
      <c r="AC40" s="145"/>
      <c r="AD40" s="145"/>
      <c r="AE40" s="145"/>
    </row>
    <row r="41" spans="1:31" s="42" customFormat="1" ht="27" customHeight="1" x14ac:dyDescent="0.3">
      <c r="A41" s="45"/>
      <c r="B41" s="46">
        <v>29</v>
      </c>
      <c r="C41" s="47" t="s">
        <v>83</v>
      </c>
      <c r="D41" s="47" t="s">
        <v>102</v>
      </c>
      <c r="E41" s="47">
        <v>216.5</v>
      </c>
      <c r="F41" s="48" t="s">
        <v>89</v>
      </c>
      <c r="G41" s="49">
        <v>177.5</v>
      </c>
      <c r="H41" s="149">
        <v>216.5</v>
      </c>
      <c r="I41" s="109">
        <f t="shared" si="2"/>
        <v>38428.75</v>
      </c>
      <c r="J41" s="145"/>
      <c r="K41" s="50">
        <f t="shared" si="3"/>
        <v>29</v>
      </c>
      <c r="L41" s="114" t="str">
        <f t="shared" si="4"/>
        <v>Масло трансмиссионное</v>
      </c>
      <c r="M41" s="117" t="str">
        <f t="shared" si="5"/>
        <v>X-OIL 75w90 GL-5</v>
      </c>
      <c r="N41" s="117">
        <f t="shared" si="6"/>
        <v>216.5</v>
      </c>
      <c r="O41" s="116"/>
      <c r="P41" s="52"/>
      <c r="Q41" s="156" t="str">
        <f t="shared" si="7"/>
        <v>л</v>
      </c>
      <c r="R41" s="155">
        <f t="shared" si="25"/>
        <v>177.5</v>
      </c>
      <c r="S41" s="49"/>
      <c r="T41" s="175">
        <f t="shared" si="26"/>
        <v>216.5</v>
      </c>
      <c r="U41" s="54">
        <f t="shared" si="27"/>
        <v>0</v>
      </c>
      <c r="V41" s="145"/>
      <c r="W41" s="145"/>
      <c r="X41" s="145"/>
      <c r="Y41" s="145"/>
      <c r="Z41" s="145"/>
      <c r="AA41" s="145"/>
      <c r="AB41" s="145"/>
      <c r="AC41" s="145"/>
      <c r="AD41" s="145"/>
      <c r="AE41" s="145"/>
    </row>
    <row r="42" spans="1:31" s="42" customFormat="1" ht="27" customHeight="1" x14ac:dyDescent="0.3">
      <c r="A42" s="45"/>
      <c r="B42" s="46">
        <v>30</v>
      </c>
      <c r="C42" s="47" t="s">
        <v>83</v>
      </c>
      <c r="D42" s="47" t="s">
        <v>96</v>
      </c>
      <c r="E42" s="47">
        <v>216.5</v>
      </c>
      <c r="F42" s="48" t="s">
        <v>89</v>
      </c>
      <c r="G42" s="49">
        <v>104.16666666666667</v>
      </c>
      <c r="H42" s="149">
        <v>216.5</v>
      </c>
      <c r="I42" s="109">
        <f>G42*H42</f>
        <v>22552.083333333336</v>
      </c>
      <c r="J42" s="145"/>
      <c r="K42" s="50">
        <f t="shared" si="3"/>
        <v>30</v>
      </c>
      <c r="L42" s="114" t="str">
        <f t="shared" si="4"/>
        <v>Масло трансмиссионное</v>
      </c>
      <c r="M42" s="117" t="str">
        <f t="shared" si="5"/>
        <v>Девон-Супер Т CL-5 80W90</v>
      </c>
      <c r="N42" s="117">
        <f t="shared" si="6"/>
        <v>216.5</v>
      </c>
      <c r="O42" s="116"/>
      <c r="P42" s="52"/>
      <c r="Q42" s="156" t="str">
        <f t="shared" si="7"/>
        <v>л</v>
      </c>
      <c r="R42" s="155">
        <f t="shared" si="25"/>
        <v>104.16666666666667</v>
      </c>
      <c r="S42" s="49"/>
      <c r="T42" s="175">
        <f t="shared" si="26"/>
        <v>216.5</v>
      </c>
      <c r="U42" s="54">
        <f t="shared" si="27"/>
        <v>0</v>
      </c>
      <c r="V42" s="145"/>
      <c r="W42" s="145"/>
      <c r="X42" s="145"/>
      <c r="Y42" s="145"/>
      <c r="Z42" s="145"/>
      <c r="AA42" s="145"/>
      <c r="AB42" s="145"/>
      <c r="AC42" s="145"/>
      <c r="AD42" s="145"/>
      <c r="AE42" s="145"/>
    </row>
    <row r="43" spans="1:31" s="68" customFormat="1" ht="25.5" customHeight="1" x14ac:dyDescent="0.3">
      <c r="A43" s="55"/>
      <c r="B43" s="56"/>
      <c r="C43" s="57" t="s">
        <v>16</v>
      </c>
      <c r="D43" s="58"/>
      <c r="E43" s="146"/>
      <c r="F43" s="144"/>
      <c r="G43" s="59"/>
      <c r="H43" s="162"/>
      <c r="I43" s="60">
        <f>SUM(I13:I42)</f>
        <v>1457089.5833333333</v>
      </c>
      <c r="J43" s="61"/>
      <c r="K43" s="120"/>
      <c r="L43" s="63" t="str">
        <f>C43</f>
        <v>ИТОГО:</v>
      </c>
      <c r="M43" s="58"/>
      <c r="N43" s="146"/>
      <c r="O43" s="150"/>
      <c r="P43" s="64"/>
      <c r="Q43" s="144"/>
      <c r="R43" s="151"/>
      <c r="S43" s="152"/>
      <c r="T43" s="176"/>
      <c r="U43" s="153"/>
      <c r="V43" s="61"/>
      <c r="W43" s="61"/>
      <c r="X43" s="61"/>
      <c r="Y43" s="61"/>
      <c r="Z43" s="61"/>
      <c r="AA43" s="61"/>
      <c r="AB43" s="61"/>
      <c r="AC43" s="61"/>
      <c r="AD43" s="61"/>
      <c r="AE43" s="61"/>
    </row>
    <row r="44" spans="1:31" s="68" customFormat="1" ht="36.75" customHeight="1" x14ac:dyDescent="0.3">
      <c r="A44" s="55"/>
      <c r="B44" s="216" t="s">
        <v>29</v>
      </c>
      <c r="C44" s="217"/>
      <c r="D44" s="217"/>
      <c r="E44" s="217"/>
      <c r="F44" s="217"/>
      <c r="G44" s="217"/>
      <c r="H44" s="217"/>
      <c r="I44" s="218"/>
      <c r="J44" s="61"/>
      <c r="K44" s="219" t="s">
        <v>29</v>
      </c>
      <c r="L44" s="220"/>
      <c r="M44" s="220"/>
      <c r="N44" s="220"/>
      <c r="O44" s="220"/>
      <c r="P44" s="220"/>
      <c r="Q44" s="220"/>
      <c r="R44" s="220"/>
      <c r="S44" s="220"/>
      <c r="T44" s="220"/>
      <c r="U44" s="221"/>
      <c r="V44" s="61"/>
      <c r="W44" s="61"/>
      <c r="X44" s="61"/>
      <c r="Y44" s="61"/>
      <c r="Z44" s="61"/>
      <c r="AA44" s="61"/>
      <c r="AB44" s="61"/>
      <c r="AC44" s="61"/>
      <c r="AD44" s="61"/>
      <c r="AE44" s="61"/>
    </row>
    <row r="45" spans="1:31" s="42" customFormat="1" ht="24" customHeight="1" x14ac:dyDescent="0.3">
      <c r="B45" s="106"/>
      <c r="C45" s="225" t="s">
        <v>99</v>
      </c>
      <c r="D45" s="226"/>
      <c r="E45" s="226"/>
      <c r="F45" s="226"/>
      <c r="G45" s="226"/>
      <c r="H45" s="226"/>
      <c r="I45" s="226"/>
      <c r="J45" s="44"/>
      <c r="K45" s="107"/>
      <c r="L45" s="228" t="s">
        <v>99</v>
      </c>
      <c r="M45" s="229"/>
      <c r="N45" s="229"/>
      <c r="O45" s="229"/>
      <c r="P45" s="229"/>
      <c r="Q45" s="229"/>
      <c r="R45" s="229"/>
      <c r="S45" s="229"/>
      <c r="T45" s="229"/>
      <c r="U45" s="229"/>
      <c r="V45" s="44"/>
      <c r="W45" s="44"/>
      <c r="X45" s="44"/>
      <c r="Y45" s="44"/>
      <c r="Z45" s="44"/>
      <c r="AA45" s="44"/>
      <c r="AB45" s="44"/>
      <c r="AC45" s="44"/>
      <c r="AD45" s="44"/>
      <c r="AE45" s="44"/>
    </row>
    <row r="46" spans="1:31" s="42" customFormat="1" ht="22.5" customHeight="1" x14ac:dyDescent="0.3">
      <c r="A46" s="45"/>
      <c r="B46" s="69">
        <v>1</v>
      </c>
      <c r="C46" s="47" t="s">
        <v>35</v>
      </c>
      <c r="D46" s="47" t="s">
        <v>36</v>
      </c>
      <c r="E46" s="47">
        <v>5</v>
      </c>
      <c r="F46" s="48" t="s">
        <v>88</v>
      </c>
      <c r="G46" s="70">
        <v>91.666666666666671</v>
      </c>
      <c r="H46" s="149">
        <v>180</v>
      </c>
      <c r="I46" s="71">
        <f>G46*H46</f>
        <v>16500</v>
      </c>
      <c r="J46" s="145"/>
      <c r="K46" s="50">
        <f>B46</f>
        <v>1</v>
      </c>
      <c r="L46" s="51" t="str">
        <f>C46</f>
        <v>Антифриз</v>
      </c>
      <c r="M46" s="47" t="str">
        <f>D46</f>
        <v>Rinkai-45  ( красный)</v>
      </c>
      <c r="N46" s="190">
        <f>E46</f>
        <v>5</v>
      </c>
      <c r="O46" s="118"/>
      <c r="P46" s="72"/>
      <c r="Q46" s="73" t="str">
        <f t="shared" ref="Q46:Q47" si="28">F46</f>
        <v>кг</v>
      </c>
      <c r="R46" s="53">
        <f t="shared" ref="R46:R47" si="29">G46</f>
        <v>91.666666666666671</v>
      </c>
      <c r="S46" s="49"/>
      <c r="T46" s="175">
        <f t="shared" ref="T46:T47" si="30">H46</f>
        <v>180</v>
      </c>
      <c r="U46" s="54">
        <f t="shared" ref="U46:U47" si="31">S46*T46</f>
        <v>0</v>
      </c>
      <c r="V46" s="145"/>
      <c r="W46" s="145"/>
      <c r="X46" s="145"/>
      <c r="Y46" s="145"/>
      <c r="Z46" s="145"/>
      <c r="AA46" s="145"/>
      <c r="AB46" s="145"/>
      <c r="AC46" s="145"/>
      <c r="AD46" s="145"/>
      <c r="AE46" s="145"/>
    </row>
    <row r="47" spans="1:31" s="42" customFormat="1" ht="24.75" customHeight="1" x14ac:dyDescent="0.3">
      <c r="A47" s="45"/>
      <c r="B47" s="69">
        <v>2</v>
      </c>
      <c r="C47" s="47" t="s">
        <v>35</v>
      </c>
      <c r="D47" s="47" t="s">
        <v>112</v>
      </c>
      <c r="E47" s="47">
        <v>20</v>
      </c>
      <c r="F47" s="48" t="s">
        <v>88</v>
      </c>
      <c r="G47" s="70">
        <v>70.833333333333343</v>
      </c>
      <c r="H47" s="149">
        <v>760</v>
      </c>
      <c r="I47" s="71">
        <f t="shared" ref="I47:I95" si="32">G47*H47</f>
        <v>53833.333333333343</v>
      </c>
      <c r="J47" s="145"/>
      <c r="K47" s="50">
        <f t="shared" ref="K47:K78" si="33">B47</f>
        <v>2</v>
      </c>
      <c r="L47" s="51" t="str">
        <f t="shared" ref="L47:L78" si="34">C47</f>
        <v>Антифриз</v>
      </c>
      <c r="M47" s="47" t="str">
        <f t="shared" ref="M47:M78" si="35">D47</f>
        <v>Titanium-40 зеленый</v>
      </c>
      <c r="N47" s="190">
        <f t="shared" ref="N47:N95" si="36">E47</f>
        <v>20</v>
      </c>
      <c r="O47" s="118"/>
      <c r="P47" s="72"/>
      <c r="Q47" s="73" t="str">
        <f t="shared" si="28"/>
        <v>кг</v>
      </c>
      <c r="R47" s="53">
        <f t="shared" si="29"/>
        <v>70.833333333333343</v>
      </c>
      <c r="S47" s="49"/>
      <c r="T47" s="175">
        <f t="shared" si="30"/>
        <v>760</v>
      </c>
      <c r="U47" s="54">
        <f t="shared" si="31"/>
        <v>0</v>
      </c>
      <c r="V47" s="145"/>
      <c r="W47" s="145"/>
      <c r="X47" s="145"/>
      <c r="Y47" s="145"/>
      <c r="Z47" s="145"/>
      <c r="AA47" s="145"/>
      <c r="AB47" s="145"/>
      <c r="AC47" s="145"/>
      <c r="AD47" s="145"/>
      <c r="AE47" s="145"/>
    </row>
    <row r="48" spans="1:31" s="42" customFormat="1" ht="34.5" customHeight="1" x14ac:dyDescent="0.3">
      <c r="A48" s="45"/>
      <c r="B48" s="69">
        <v>3</v>
      </c>
      <c r="C48" s="47" t="s">
        <v>35</v>
      </c>
      <c r="D48" s="47" t="s">
        <v>39</v>
      </c>
      <c r="E48" s="47">
        <v>20</v>
      </c>
      <c r="F48" s="48" t="s">
        <v>89</v>
      </c>
      <c r="G48" s="70">
        <v>100</v>
      </c>
      <c r="H48" s="149">
        <v>500</v>
      </c>
      <c r="I48" s="71">
        <f t="shared" si="32"/>
        <v>50000</v>
      </c>
      <c r="J48" s="145"/>
      <c r="K48" s="50">
        <f t="shared" si="33"/>
        <v>3</v>
      </c>
      <c r="L48" s="51" t="str">
        <f t="shared" si="34"/>
        <v>Антифриз</v>
      </c>
      <c r="M48" s="47" t="str">
        <f t="shared" si="35"/>
        <v>TOTACHI SUPER LLC RED-50 C</v>
      </c>
      <c r="N48" s="190">
        <f t="shared" si="36"/>
        <v>20</v>
      </c>
      <c r="O48" s="118"/>
      <c r="P48" s="72"/>
      <c r="Q48" s="73" t="str">
        <f>F48</f>
        <v>л</v>
      </c>
      <c r="R48" s="53">
        <f>G48</f>
        <v>100</v>
      </c>
      <c r="S48" s="49"/>
      <c r="T48" s="175">
        <f>H48</f>
        <v>500</v>
      </c>
      <c r="U48" s="54">
        <f>S48*T48</f>
        <v>0</v>
      </c>
      <c r="V48" s="145"/>
      <c r="W48" s="145"/>
      <c r="X48" s="145"/>
      <c r="Y48" s="145"/>
      <c r="Z48" s="145"/>
      <c r="AA48" s="145"/>
      <c r="AB48" s="145"/>
      <c r="AC48" s="145"/>
      <c r="AD48" s="145"/>
      <c r="AE48" s="145"/>
    </row>
    <row r="49" spans="1:31" s="42" customFormat="1" ht="24" customHeight="1" x14ac:dyDescent="0.3">
      <c r="A49" s="45"/>
      <c r="B49" s="69">
        <v>4</v>
      </c>
      <c r="C49" s="47" t="s">
        <v>40</v>
      </c>
      <c r="D49" s="47" t="s">
        <v>103</v>
      </c>
      <c r="E49" s="47">
        <v>5</v>
      </c>
      <c r="F49" s="48" t="s">
        <v>89</v>
      </c>
      <c r="G49" s="70">
        <v>47.5</v>
      </c>
      <c r="H49" s="149">
        <v>1145</v>
      </c>
      <c r="I49" s="71">
        <f t="shared" si="32"/>
        <v>54387.5</v>
      </c>
      <c r="J49" s="145"/>
      <c r="K49" s="50">
        <f t="shared" si="33"/>
        <v>4</v>
      </c>
      <c r="L49" s="51" t="str">
        <f t="shared" si="34"/>
        <v>Жидкость для стеклоомывателя</v>
      </c>
      <c r="M49" s="47" t="str">
        <f t="shared" si="35"/>
        <v>*</v>
      </c>
      <c r="N49" s="190">
        <f t="shared" si="36"/>
        <v>5</v>
      </c>
      <c r="O49" s="118"/>
      <c r="P49" s="72"/>
      <c r="Q49" s="73" t="str">
        <f t="shared" ref="Q49:Q59" si="37">F49</f>
        <v>л</v>
      </c>
      <c r="R49" s="53">
        <f t="shared" ref="R49:R59" si="38">G49</f>
        <v>47.5</v>
      </c>
      <c r="S49" s="49"/>
      <c r="T49" s="175">
        <f t="shared" ref="T49:T59" si="39">H49</f>
        <v>1145</v>
      </c>
      <c r="U49" s="54">
        <f t="shared" ref="U49:U59" si="40">S49*T49</f>
        <v>0</v>
      </c>
      <c r="V49" s="145"/>
      <c r="W49" s="145"/>
      <c r="X49" s="145"/>
      <c r="Y49" s="145"/>
      <c r="Z49" s="145"/>
      <c r="AA49" s="145"/>
      <c r="AB49" s="145"/>
      <c r="AC49" s="145"/>
      <c r="AD49" s="145"/>
      <c r="AE49" s="145"/>
    </row>
    <row r="50" spans="1:31" s="42" customFormat="1" ht="24.75" customHeight="1" x14ac:dyDescent="0.3">
      <c r="A50" s="45"/>
      <c r="B50" s="69">
        <v>5</v>
      </c>
      <c r="C50" s="47" t="s">
        <v>162</v>
      </c>
      <c r="D50" s="47" t="s">
        <v>163</v>
      </c>
      <c r="E50" s="47">
        <v>10</v>
      </c>
      <c r="F50" s="48" t="s">
        <v>89</v>
      </c>
      <c r="G50" s="70">
        <v>58.333333333333336</v>
      </c>
      <c r="H50" s="149">
        <v>470</v>
      </c>
      <c r="I50" s="71">
        <f t="shared" si="32"/>
        <v>27416.666666666668</v>
      </c>
      <c r="J50" s="145"/>
      <c r="K50" s="50">
        <f t="shared" si="33"/>
        <v>5</v>
      </c>
      <c r="L50" s="51" t="str">
        <f t="shared" si="34"/>
        <v>Жидкость охлаждающая Антифриз CoolStream Optima</v>
      </c>
      <c r="M50" s="47" t="str">
        <f t="shared" si="35"/>
        <v>CoolStream Optima (зеленый)</v>
      </c>
      <c r="N50" s="190">
        <f t="shared" si="36"/>
        <v>10</v>
      </c>
      <c r="O50" s="118"/>
      <c r="P50" s="72"/>
      <c r="Q50" s="73" t="str">
        <f>F50</f>
        <v>л</v>
      </c>
      <c r="R50" s="53">
        <f>G50</f>
        <v>58.333333333333336</v>
      </c>
      <c r="S50" s="49"/>
      <c r="T50" s="175">
        <f>H50</f>
        <v>470</v>
      </c>
      <c r="U50" s="54">
        <f>S50*T50</f>
        <v>0</v>
      </c>
      <c r="V50" s="145"/>
      <c r="W50" s="145"/>
      <c r="X50" s="145"/>
      <c r="Y50" s="145"/>
      <c r="Z50" s="145"/>
      <c r="AA50" s="145"/>
      <c r="AB50" s="145"/>
      <c r="AC50" s="145"/>
      <c r="AD50" s="145"/>
      <c r="AE50" s="145"/>
    </row>
    <row r="51" spans="1:31" s="42" customFormat="1" ht="24" customHeight="1" x14ac:dyDescent="0.3">
      <c r="A51" s="45"/>
      <c r="B51" s="69">
        <v>6</v>
      </c>
      <c r="C51" s="47" t="s">
        <v>41</v>
      </c>
      <c r="D51" s="47" t="s">
        <v>42</v>
      </c>
      <c r="E51" s="47">
        <v>10</v>
      </c>
      <c r="F51" s="48" t="s">
        <v>89</v>
      </c>
      <c r="G51" s="70">
        <v>75.833333333333343</v>
      </c>
      <c r="H51" s="149">
        <v>2500</v>
      </c>
      <c r="I51" s="71">
        <f t="shared" si="32"/>
        <v>189583.33333333334</v>
      </c>
      <c r="J51" s="145"/>
      <c r="K51" s="50">
        <f t="shared" si="33"/>
        <v>6</v>
      </c>
      <c r="L51" s="51" t="str">
        <f t="shared" si="34"/>
        <v>Жидкость охлаждающая Тосол А-40</v>
      </c>
      <c r="M51" s="47" t="str">
        <f t="shared" si="35"/>
        <v>Тосол А-40</v>
      </c>
      <c r="N51" s="190">
        <f t="shared" si="36"/>
        <v>10</v>
      </c>
      <c r="O51" s="118"/>
      <c r="P51" s="72"/>
      <c r="Q51" s="73" t="str">
        <f>F51</f>
        <v>л</v>
      </c>
      <c r="R51" s="53">
        <f>G51</f>
        <v>75.833333333333343</v>
      </c>
      <c r="S51" s="49"/>
      <c r="T51" s="175">
        <f>H51</f>
        <v>2500</v>
      </c>
      <c r="U51" s="54">
        <f>S51*T51</f>
        <v>0</v>
      </c>
      <c r="V51" s="145"/>
      <c r="W51" s="145"/>
      <c r="X51" s="145"/>
      <c r="Y51" s="145"/>
      <c r="Z51" s="145"/>
      <c r="AA51" s="145"/>
      <c r="AB51" s="145"/>
      <c r="AC51" s="145"/>
      <c r="AD51" s="145"/>
      <c r="AE51" s="145"/>
    </row>
    <row r="52" spans="1:31" s="42" customFormat="1" ht="24" customHeight="1" x14ac:dyDescent="0.3">
      <c r="A52" s="45"/>
      <c r="B52" s="69">
        <v>7</v>
      </c>
      <c r="C52" s="47" t="s">
        <v>43</v>
      </c>
      <c r="D52" s="47" t="s">
        <v>44</v>
      </c>
      <c r="E52" s="47">
        <v>1</v>
      </c>
      <c r="F52" s="48" t="s">
        <v>88</v>
      </c>
      <c r="G52" s="70">
        <v>119.16666666666667</v>
      </c>
      <c r="H52" s="149">
        <v>353</v>
      </c>
      <c r="I52" s="71">
        <f t="shared" si="32"/>
        <v>42065.833333333336</v>
      </c>
      <c r="J52" s="145"/>
      <c r="K52" s="50">
        <f t="shared" si="33"/>
        <v>7</v>
      </c>
      <c r="L52" s="51" t="str">
        <f t="shared" si="34"/>
        <v>Жидкость тормозная</v>
      </c>
      <c r="M52" s="47" t="str">
        <f t="shared" si="35"/>
        <v>ДОТ-4</v>
      </c>
      <c r="N52" s="190">
        <f t="shared" si="36"/>
        <v>1</v>
      </c>
      <c r="O52" s="118"/>
      <c r="P52" s="72"/>
      <c r="Q52" s="73" t="str">
        <f t="shared" si="37"/>
        <v>кг</v>
      </c>
      <c r="R52" s="53">
        <f t="shared" si="38"/>
        <v>119.16666666666667</v>
      </c>
      <c r="S52" s="49"/>
      <c r="T52" s="175">
        <f t="shared" si="39"/>
        <v>353</v>
      </c>
      <c r="U52" s="54">
        <f t="shared" si="40"/>
        <v>0</v>
      </c>
      <c r="V52" s="145"/>
      <c r="W52" s="145"/>
      <c r="X52" s="145"/>
      <c r="Y52" s="145"/>
      <c r="Z52" s="145"/>
      <c r="AA52" s="145"/>
      <c r="AB52" s="145"/>
      <c r="AC52" s="145"/>
      <c r="AD52" s="145"/>
      <c r="AE52" s="145"/>
    </row>
    <row r="53" spans="1:31" s="42" customFormat="1" ht="24" customHeight="1" x14ac:dyDescent="0.3">
      <c r="A53" s="45"/>
      <c r="B53" s="69">
        <v>8</v>
      </c>
      <c r="C53" s="47" t="s">
        <v>45</v>
      </c>
      <c r="D53" s="47" t="s">
        <v>46</v>
      </c>
      <c r="E53" s="47">
        <v>20</v>
      </c>
      <c r="F53" s="48" t="s">
        <v>89</v>
      </c>
      <c r="G53" s="70">
        <v>225</v>
      </c>
      <c r="H53" s="149">
        <v>180</v>
      </c>
      <c r="I53" s="71">
        <f t="shared" si="32"/>
        <v>40500</v>
      </c>
      <c r="J53" s="145"/>
      <c r="K53" s="50">
        <f t="shared" si="33"/>
        <v>8</v>
      </c>
      <c r="L53" s="51" t="str">
        <f t="shared" si="34"/>
        <v>Масло ESSO Ultron диз. синт. 5W40 API CG-4</v>
      </c>
      <c r="M53" s="47" t="str">
        <f t="shared" si="35"/>
        <v>5W40</v>
      </c>
      <c r="N53" s="190">
        <f t="shared" si="36"/>
        <v>20</v>
      </c>
      <c r="O53" s="118"/>
      <c r="P53" s="72"/>
      <c r="Q53" s="73" t="str">
        <f t="shared" si="37"/>
        <v>л</v>
      </c>
      <c r="R53" s="53">
        <f t="shared" si="38"/>
        <v>225</v>
      </c>
      <c r="S53" s="49"/>
      <c r="T53" s="175">
        <f t="shared" si="39"/>
        <v>180</v>
      </c>
      <c r="U53" s="54">
        <f t="shared" si="40"/>
        <v>0</v>
      </c>
      <c r="V53" s="145"/>
      <c r="W53" s="145"/>
      <c r="X53" s="145"/>
      <c r="Y53" s="145"/>
      <c r="Z53" s="145"/>
      <c r="AA53" s="145"/>
      <c r="AB53" s="145"/>
      <c r="AC53" s="145"/>
      <c r="AD53" s="145"/>
      <c r="AE53" s="145"/>
    </row>
    <row r="54" spans="1:31" s="42" customFormat="1" ht="24" customHeight="1" x14ac:dyDescent="0.3">
      <c r="A54" s="45"/>
      <c r="B54" s="69">
        <v>9</v>
      </c>
      <c r="C54" s="47" t="s">
        <v>123</v>
      </c>
      <c r="D54" s="47" t="s">
        <v>166</v>
      </c>
      <c r="E54" s="47">
        <v>20</v>
      </c>
      <c r="F54" s="48" t="s">
        <v>89</v>
      </c>
      <c r="G54" s="70">
        <v>633.33333333333337</v>
      </c>
      <c r="H54" s="149">
        <v>40</v>
      </c>
      <c r="I54" s="71">
        <f t="shared" si="32"/>
        <v>25333.333333333336</v>
      </c>
      <c r="J54" s="145"/>
      <c r="K54" s="50">
        <f t="shared" si="33"/>
        <v>9</v>
      </c>
      <c r="L54" s="51" t="str">
        <f t="shared" si="34"/>
        <v>Масло Mobil dizel 5W40</v>
      </c>
      <c r="M54" s="47" t="str">
        <f t="shared" si="35"/>
        <v>Mobil dizel 5W40</v>
      </c>
      <c r="N54" s="190">
        <f t="shared" si="36"/>
        <v>20</v>
      </c>
      <c r="O54" s="118"/>
      <c r="P54" s="72"/>
      <c r="Q54" s="73" t="str">
        <f>F54</f>
        <v>л</v>
      </c>
      <c r="R54" s="53">
        <f>G54</f>
        <v>633.33333333333337</v>
      </c>
      <c r="S54" s="49"/>
      <c r="T54" s="175">
        <f>H54</f>
        <v>40</v>
      </c>
      <c r="U54" s="54">
        <f>S54*T54</f>
        <v>0</v>
      </c>
      <c r="V54" s="145"/>
      <c r="W54" s="145"/>
      <c r="X54" s="145"/>
      <c r="Y54" s="145"/>
      <c r="Z54" s="145"/>
      <c r="AA54" s="145"/>
      <c r="AB54" s="145"/>
      <c r="AC54" s="145"/>
      <c r="AD54" s="145"/>
      <c r="AE54" s="145"/>
    </row>
    <row r="55" spans="1:31" s="42" customFormat="1" ht="24" customHeight="1" x14ac:dyDescent="0.3">
      <c r="A55" s="45"/>
      <c r="B55" s="69">
        <v>10</v>
      </c>
      <c r="C55" s="47" t="s">
        <v>49</v>
      </c>
      <c r="D55" s="47" t="s">
        <v>167</v>
      </c>
      <c r="E55" s="47" t="s">
        <v>211</v>
      </c>
      <c r="F55" s="48" t="s">
        <v>89</v>
      </c>
      <c r="G55" s="70">
        <v>133.33333333333334</v>
      </c>
      <c r="H55" s="149">
        <v>220</v>
      </c>
      <c r="I55" s="71">
        <f t="shared" si="32"/>
        <v>29333.333333333336</v>
      </c>
      <c r="J55" s="145"/>
      <c r="K55" s="50">
        <f t="shared" si="33"/>
        <v>10</v>
      </c>
      <c r="L55" s="51" t="str">
        <f t="shared" si="34"/>
        <v>Масло гидравлическое</v>
      </c>
      <c r="M55" s="47" t="str">
        <f t="shared" si="35"/>
        <v>Sintoil Hydraulic HLP 46</v>
      </c>
      <c r="N55" s="190" t="str">
        <f t="shared" si="36"/>
        <v>бочка, 20</v>
      </c>
      <c r="O55" s="118"/>
      <c r="P55" s="72"/>
      <c r="Q55" s="73" t="str">
        <f t="shared" si="37"/>
        <v>л</v>
      </c>
      <c r="R55" s="53">
        <f t="shared" si="38"/>
        <v>133.33333333333334</v>
      </c>
      <c r="S55" s="49"/>
      <c r="T55" s="175">
        <f t="shared" si="39"/>
        <v>220</v>
      </c>
      <c r="U55" s="54">
        <f t="shared" si="40"/>
        <v>0</v>
      </c>
      <c r="V55" s="145"/>
      <c r="W55" s="145"/>
      <c r="X55" s="145"/>
      <c r="Y55" s="145"/>
      <c r="Z55" s="145"/>
      <c r="AA55" s="145"/>
      <c r="AB55" s="145"/>
      <c r="AC55" s="145"/>
      <c r="AD55" s="145"/>
      <c r="AE55" s="145"/>
    </row>
    <row r="56" spans="1:31" s="42" customFormat="1" ht="24" customHeight="1" x14ac:dyDescent="0.3">
      <c r="A56" s="45"/>
      <c r="B56" s="69">
        <v>11</v>
      </c>
      <c r="C56" s="47" t="s">
        <v>49</v>
      </c>
      <c r="D56" s="47" t="s">
        <v>50</v>
      </c>
      <c r="E56" s="47" t="s">
        <v>212</v>
      </c>
      <c r="F56" s="48" t="s">
        <v>89</v>
      </c>
      <c r="G56" s="70">
        <v>100</v>
      </c>
      <c r="H56" s="149">
        <v>416</v>
      </c>
      <c r="I56" s="71">
        <f t="shared" si="32"/>
        <v>41600</v>
      </c>
      <c r="J56" s="145"/>
      <c r="K56" s="50">
        <f t="shared" si="33"/>
        <v>11</v>
      </c>
      <c r="L56" s="51" t="str">
        <f t="shared" si="34"/>
        <v>Масло гидравлическое</v>
      </c>
      <c r="M56" s="47" t="str">
        <f t="shared" si="35"/>
        <v>ДЕВОН ВМГЗ (-60) МГ-15В</v>
      </c>
      <c r="N56" s="190" t="str">
        <f t="shared" si="36"/>
        <v>бочка, 4</v>
      </c>
      <c r="O56" s="118"/>
      <c r="P56" s="72"/>
      <c r="Q56" s="73" t="str">
        <f t="shared" si="37"/>
        <v>л</v>
      </c>
      <c r="R56" s="53">
        <f t="shared" si="38"/>
        <v>100</v>
      </c>
      <c r="S56" s="49"/>
      <c r="T56" s="175">
        <f t="shared" si="39"/>
        <v>416</v>
      </c>
      <c r="U56" s="54">
        <f t="shared" si="40"/>
        <v>0</v>
      </c>
      <c r="V56" s="145"/>
      <c r="W56" s="145"/>
      <c r="X56" s="145"/>
      <c r="Y56" s="145"/>
      <c r="Z56" s="145"/>
      <c r="AA56" s="145"/>
      <c r="AB56" s="145"/>
      <c r="AC56" s="145"/>
      <c r="AD56" s="145"/>
      <c r="AE56" s="145"/>
    </row>
    <row r="57" spans="1:31" s="42" customFormat="1" ht="24" customHeight="1" x14ac:dyDescent="0.3">
      <c r="A57" s="45"/>
      <c r="B57" s="69">
        <v>12</v>
      </c>
      <c r="C57" s="47" t="s">
        <v>49</v>
      </c>
      <c r="D57" s="47" t="s">
        <v>51</v>
      </c>
      <c r="E57" s="47" t="s">
        <v>211</v>
      </c>
      <c r="F57" s="48" t="s">
        <v>89</v>
      </c>
      <c r="G57" s="70">
        <v>100</v>
      </c>
      <c r="H57" s="149">
        <v>1060</v>
      </c>
      <c r="I57" s="71">
        <f t="shared" si="32"/>
        <v>106000</v>
      </c>
      <c r="J57" s="145"/>
      <c r="K57" s="50">
        <f t="shared" si="33"/>
        <v>12</v>
      </c>
      <c r="L57" s="51" t="str">
        <f t="shared" si="34"/>
        <v>Масло гидравлическое</v>
      </c>
      <c r="M57" s="47" t="str">
        <f t="shared" si="35"/>
        <v>МГ-15-В (-55С)</v>
      </c>
      <c r="N57" s="190" t="str">
        <f t="shared" si="36"/>
        <v>бочка, 20</v>
      </c>
      <c r="O57" s="118"/>
      <c r="P57" s="72"/>
      <c r="Q57" s="73" t="str">
        <f>F57</f>
        <v>л</v>
      </c>
      <c r="R57" s="53">
        <f>G57</f>
        <v>100</v>
      </c>
      <c r="S57" s="49"/>
      <c r="T57" s="175">
        <f>H57</f>
        <v>1060</v>
      </c>
      <c r="U57" s="54">
        <f>S57*T57</f>
        <v>0</v>
      </c>
      <c r="V57" s="145"/>
      <c r="W57" s="145"/>
      <c r="X57" s="145"/>
      <c r="Y57" s="145"/>
      <c r="Z57" s="145"/>
      <c r="AA57" s="145"/>
      <c r="AB57" s="145"/>
      <c r="AC57" s="145"/>
      <c r="AD57" s="145"/>
      <c r="AE57" s="145"/>
    </row>
    <row r="58" spans="1:31" s="42" customFormat="1" ht="24" customHeight="1" x14ac:dyDescent="0.3">
      <c r="A58" s="45"/>
      <c r="B58" s="69">
        <v>13</v>
      </c>
      <c r="C58" s="47" t="s">
        <v>100</v>
      </c>
      <c r="D58" s="47" t="s">
        <v>101</v>
      </c>
      <c r="E58" s="47" t="s">
        <v>213</v>
      </c>
      <c r="F58" s="48" t="s">
        <v>89</v>
      </c>
      <c r="G58" s="70">
        <v>108.33333333333334</v>
      </c>
      <c r="H58" s="149">
        <v>200</v>
      </c>
      <c r="I58" s="71">
        <f t="shared" si="32"/>
        <v>21666.666666666668</v>
      </c>
      <c r="J58" s="145"/>
      <c r="K58" s="50">
        <f t="shared" si="33"/>
        <v>13</v>
      </c>
      <c r="L58" s="51" t="str">
        <f t="shared" si="34"/>
        <v>Масло гидравлическое Daphne super hydro 32A ISO VG46 (ISO VG32)</v>
      </c>
      <c r="M58" s="47" t="str">
        <f t="shared" si="35"/>
        <v>ISO VG46 (ISO VG32)</v>
      </c>
      <c r="N58" s="190" t="str">
        <f t="shared" si="36"/>
        <v>бочка</v>
      </c>
      <c r="O58" s="118"/>
      <c r="P58" s="72"/>
      <c r="Q58" s="73" t="str">
        <f>F58</f>
        <v>л</v>
      </c>
      <c r="R58" s="53">
        <f>G58</f>
        <v>108.33333333333334</v>
      </c>
      <c r="S58" s="49"/>
      <c r="T58" s="175">
        <f>H58</f>
        <v>200</v>
      </c>
      <c r="U58" s="54">
        <f>S58*T58</f>
        <v>0</v>
      </c>
      <c r="V58" s="145"/>
      <c r="W58" s="145"/>
      <c r="X58" s="145"/>
      <c r="Y58" s="145"/>
      <c r="Z58" s="145"/>
      <c r="AA58" s="145"/>
      <c r="AB58" s="145"/>
      <c r="AC58" s="145"/>
      <c r="AD58" s="145"/>
      <c r="AE58" s="145"/>
    </row>
    <row r="59" spans="1:31" s="42" customFormat="1" ht="27" customHeight="1" x14ac:dyDescent="0.3">
      <c r="A59" s="45"/>
      <c r="B59" s="69">
        <v>14</v>
      </c>
      <c r="C59" s="47" t="s">
        <v>52</v>
      </c>
      <c r="D59" s="47" t="s">
        <v>53</v>
      </c>
      <c r="E59" s="47" t="s">
        <v>211</v>
      </c>
      <c r="F59" s="48" t="s">
        <v>89</v>
      </c>
      <c r="G59" s="70">
        <v>83.333333333333343</v>
      </c>
      <c r="H59" s="149">
        <v>1620</v>
      </c>
      <c r="I59" s="71">
        <f t="shared" si="32"/>
        <v>135000.00000000003</v>
      </c>
      <c r="J59" s="145"/>
      <c r="K59" s="50">
        <f t="shared" si="33"/>
        <v>14</v>
      </c>
      <c r="L59" s="51" t="str">
        <f t="shared" si="34"/>
        <v>Масло гидравлическое ВМГЗ</v>
      </c>
      <c r="M59" s="47" t="str">
        <f t="shared" si="35"/>
        <v>ВМГЗ</v>
      </c>
      <c r="N59" s="190" t="str">
        <f t="shared" si="36"/>
        <v>бочка, 20</v>
      </c>
      <c r="O59" s="118"/>
      <c r="P59" s="72"/>
      <c r="Q59" s="73" t="str">
        <f t="shared" si="37"/>
        <v>л</v>
      </c>
      <c r="R59" s="53">
        <f t="shared" si="38"/>
        <v>83.333333333333343</v>
      </c>
      <c r="S59" s="49"/>
      <c r="T59" s="175">
        <f t="shared" si="39"/>
        <v>1620</v>
      </c>
      <c r="U59" s="54">
        <f t="shared" si="40"/>
        <v>0</v>
      </c>
      <c r="V59" s="145"/>
      <c r="W59" s="145"/>
      <c r="X59" s="145"/>
      <c r="Y59" s="145"/>
      <c r="Z59" s="145"/>
      <c r="AA59" s="145"/>
      <c r="AB59" s="145"/>
      <c r="AC59" s="145"/>
      <c r="AD59" s="145"/>
      <c r="AE59" s="145"/>
    </row>
    <row r="60" spans="1:31" s="42" customFormat="1" ht="24.75" customHeight="1" x14ac:dyDescent="0.3">
      <c r="A60" s="45"/>
      <c r="B60" s="69">
        <v>15</v>
      </c>
      <c r="C60" s="47" t="s">
        <v>56</v>
      </c>
      <c r="D60" s="47" t="s">
        <v>57</v>
      </c>
      <c r="E60" s="47" t="s">
        <v>213</v>
      </c>
      <c r="F60" s="48" t="s">
        <v>89</v>
      </c>
      <c r="G60" s="70">
        <v>85</v>
      </c>
      <c r="H60" s="149">
        <v>200</v>
      </c>
      <c r="I60" s="71">
        <f t="shared" si="32"/>
        <v>17000</v>
      </c>
      <c r="J60" s="145"/>
      <c r="K60" s="50">
        <f t="shared" si="33"/>
        <v>15</v>
      </c>
      <c r="L60" s="51" t="str">
        <f t="shared" si="34"/>
        <v>Масло дизельное М-8ДМ</v>
      </c>
      <c r="M60" s="47" t="str">
        <f t="shared" si="35"/>
        <v>М-8ДМ</v>
      </c>
      <c r="N60" s="190" t="str">
        <f t="shared" si="36"/>
        <v>бочка</v>
      </c>
      <c r="O60" s="118"/>
      <c r="P60" s="72"/>
      <c r="Q60" s="73" t="str">
        <f t="shared" ref="Q60:R62" si="41">F60</f>
        <v>л</v>
      </c>
      <c r="R60" s="53">
        <f t="shared" si="41"/>
        <v>85</v>
      </c>
      <c r="S60" s="49"/>
      <c r="T60" s="175">
        <f>H60</f>
        <v>200</v>
      </c>
      <c r="U60" s="54">
        <f>S60*T60</f>
        <v>0</v>
      </c>
      <c r="V60" s="145"/>
      <c r="W60" s="145"/>
      <c r="X60" s="145"/>
      <c r="Y60" s="145"/>
      <c r="Z60" s="145"/>
      <c r="AA60" s="145"/>
      <c r="AB60" s="145"/>
      <c r="AC60" s="145"/>
      <c r="AD60" s="145"/>
      <c r="AE60" s="145"/>
    </row>
    <row r="61" spans="1:31" s="42" customFormat="1" ht="24.75" customHeight="1" x14ac:dyDescent="0.3">
      <c r="A61" s="45"/>
      <c r="B61" s="69">
        <v>16</v>
      </c>
      <c r="C61" s="47" t="s">
        <v>124</v>
      </c>
      <c r="D61" s="47" t="s">
        <v>125</v>
      </c>
      <c r="E61" s="47" t="s">
        <v>214</v>
      </c>
      <c r="F61" s="48" t="s">
        <v>89</v>
      </c>
      <c r="G61" s="70">
        <v>193.33333333333334</v>
      </c>
      <c r="H61" s="149">
        <v>208</v>
      </c>
      <c r="I61" s="71">
        <f t="shared" si="32"/>
        <v>40213.333333333336</v>
      </c>
      <c r="J61" s="145"/>
      <c r="K61" s="50">
        <f t="shared" si="33"/>
        <v>16</v>
      </c>
      <c r="L61" s="51" t="str">
        <f t="shared" si="34"/>
        <v>Масло для АКПП Dexron- III</v>
      </c>
      <c r="M61" s="47" t="str">
        <f t="shared" si="35"/>
        <v>Dexron- III</v>
      </c>
      <c r="N61" s="190" t="str">
        <f t="shared" si="36"/>
        <v>4, 20</v>
      </c>
      <c r="O61" s="118"/>
      <c r="P61" s="72"/>
      <c r="Q61" s="73" t="str">
        <f t="shared" si="41"/>
        <v>л</v>
      </c>
      <c r="R61" s="53">
        <f t="shared" si="41"/>
        <v>193.33333333333334</v>
      </c>
      <c r="S61" s="49"/>
      <c r="T61" s="175">
        <f>H61</f>
        <v>208</v>
      </c>
      <c r="U61" s="54">
        <f>S61*T61</f>
        <v>0</v>
      </c>
      <c r="V61" s="145"/>
      <c r="W61" s="145"/>
      <c r="X61" s="145"/>
      <c r="Y61" s="145"/>
      <c r="Z61" s="145"/>
      <c r="AA61" s="145"/>
      <c r="AB61" s="145"/>
      <c r="AC61" s="145"/>
      <c r="AD61" s="145"/>
      <c r="AE61" s="145"/>
    </row>
    <row r="62" spans="1:31" s="42" customFormat="1" ht="27" customHeight="1" x14ac:dyDescent="0.3">
      <c r="A62" s="45"/>
      <c r="B62" s="69">
        <v>17</v>
      </c>
      <c r="C62" s="47" t="s">
        <v>104</v>
      </c>
      <c r="D62" s="47" t="s">
        <v>105</v>
      </c>
      <c r="E62" s="47">
        <v>1</v>
      </c>
      <c r="F62" s="48" t="s">
        <v>89</v>
      </c>
      <c r="G62" s="70">
        <v>166.66666666666669</v>
      </c>
      <c r="H62" s="149">
        <v>126</v>
      </c>
      <c r="I62" s="71">
        <f t="shared" si="32"/>
        <v>21000.000000000004</v>
      </c>
      <c r="J62" s="145"/>
      <c r="K62" s="50">
        <f t="shared" si="33"/>
        <v>17</v>
      </c>
      <c r="L62" s="51" t="str">
        <f t="shared" si="34"/>
        <v>Масло моторноe  ZIC MAHA 2T HP</v>
      </c>
      <c r="M62" s="47" t="str">
        <f t="shared" si="35"/>
        <v>ZIC MAHA 2TP HP</v>
      </c>
      <c r="N62" s="190">
        <f t="shared" si="36"/>
        <v>1</v>
      </c>
      <c r="O62" s="118"/>
      <c r="P62" s="72"/>
      <c r="Q62" s="73" t="str">
        <f t="shared" si="41"/>
        <v>л</v>
      </c>
      <c r="R62" s="53">
        <f t="shared" si="41"/>
        <v>166.66666666666669</v>
      </c>
      <c r="S62" s="49"/>
      <c r="T62" s="175">
        <f>H62</f>
        <v>126</v>
      </c>
      <c r="U62" s="54">
        <f>S62*T62</f>
        <v>0</v>
      </c>
      <c r="V62" s="145"/>
      <c r="W62" s="145"/>
      <c r="X62" s="145"/>
      <c r="Y62" s="145"/>
      <c r="Z62" s="145"/>
      <c r="AA62" s="145"/>
      <c r="AB62" s="145"/>
      <c r="AC62" s="145"/>
      <c r="AD62" s="145"/>
      <c r="AE62" s="145"/>
    </row>
    <row r="63" spans="1:31" s="42" customFormat="1" ht="24" customHeight="1" x14ac:dyDescent="0.3">
      <c r="A63" s="45"/>
      <c r="B63" s="69">
        <v>18</v>
      </c>
      <c r="C63" s="47" t="s">
        <v>62</v>
      </c>
      <c r="D63" s="47" t="s">
        <v>63</v>
      </c>
      <c r="E63" s="47">
        <v>20</v>
      </c>
      <c r="F63" s="48" t="s">
        <v>89</v>
      </c>
      <c r="G63" s="70">
        <v>139.16666666666669</v>
      </c>
      <c r="H63" s="149">
        <v>200</v>
      </c>
      <c r="I63" s="71">
        <f t="shared" si="32"/>
        <v>27833.333333333336</v>
      </c>
      <c r="J63" s="145"/>
      <c r="K63" s="50">
        <f t="shared" si="33"/>
        <v>18</v>
      </c>
      <c r="L63" s="51" t="str">
        <f t="shared" si="34"/>
        <v>Масло моторное</v>
      </c>
      <c r="M63" s="47" t="str">
        <f t="shared" si="35"/>
        <v>X-OIL 5w30 CF-4/SG</v>
      </c>
      <c r="N63" s="190">
        <f t="shared" si="36"/>
        <v>20</v>
      </c>
      <c r="O63" s="118"/>
      <c r="P63" s="72"/>
      <c r="Q63" s="73" t="str">
        <f t="shared" ref="Q63" si="42">F63</f>
        <v>л</v>
      </c>
      <c r="R63" s="53">
        <f t="shared" ref="R63" si="43">G63</f>
        <v>139.16666666666669</v>
      </c>
      <c r="S63" s="49"/>
      <c r="T63" s="175">
        <f t="shared" ref="T63" si="44">H63</f>
        <v>200</v>
      </c>
      <c r="U63" s="54">
        <f t="shared" ref="U63" si="45">S63*T63</f>
        <v>0</v>
      </c>
      <c r="V63" s="145"/>
      <c r="W63" s="145"/>
      <c r="X63" s="145"/>
      <c r="Y63" s="145"/>
      <c r="Z63" s="145"/>
      <c r="AA63" s="145"/>
      <c r="AB63" s="145"/>
      <c r="AC63" s="145"/>
      <c r="AD63" s="145"/>
      <c r="AE63" s="145"/>
    </row>
    <row r="64" spans="1:31" s="42" customFormat="1" ht="24" customHeight="1" x14ac:dyDescent="0.3">
      <c r="A64" s="45"/>
      <c r="B64" s="69">
        <v>19</v>
      </c>
      <c r="C64" s="47" t="s">
        <v>62</v>
      </c>
      <c r="D64" s="47" t="s">
        <v>126</v>
      </c>
      <c r="E64" s="47">
        <v>20</v>
      </c>
      <c r="F64" s="48" t="s">
        <v>89</v>
      </c>
      <c r="G64" s="70">
        <v>135</v>
      </c>
      <c r="H64" s="149">
        <v>430</v>
      </c>
      <c r="I64" s="71">
        <f t="shared" si="32"/>
        <v>58050</v>
      </c>
      <c r="J64" s="145"/>
      <c r="K64" s="50">
        <f t="shared" si="33"/>
        <v>19</v>
      </c>
      <c r="L64" s="51" t="str">
        <f t="shared" si="34"/>
        <v>Масло моторное</v>
      </c>
      <c r="M64" s="47" t="str">
        <f t="shared" si="35"/>
        <v>Devon Classik 10w40 SF/CC</v>
      </c>
      <c r="N64" s="190">
        <f t="shared" si="36"/>
        <v>20</v>
      </c>
      <c r="O64" s="118"/>
      <c r="P64" s="72"/>
      <c r="Q64" s="73" t="str">
        <f t="shared" ref="Q64:R66" si="46">F64</f>
        <v>л</v>
      </c>
      <c r="R64" s="53">
        <f t="shared" si="46"/>
        <v>135</v>
      </c>
      <c r="S64" s="49"/>
      <c r="T64" s="175">
        <f>H64</f>
        <v>430</v>
      </c>
      <c r="U64" s="54">
        <f>S64*T64</f>
        <v>0</v>
      </c>
      <c r="V64" s="145"/>
      <c r="W64" s="145"/>
      <c r="X64" s="145"/>
      <c r="Y64" s="145"/>
      <c r="Z64" s="145"/>
      <c r="AA64" s="145"/>
      <c r="AB64" s="145"/>
      <c r="AC64" s="145"/>
      <c r="AD64" s="145"/>
      <c r="AE64" s="145"/>
    </row>
    <row r="65" spans="1:31" s="42" customFormat="1" ht="24" customHeight="1" x14ac:dyDescent="0.3">
      <c r="A65" s="45"/>
      <c r="B65" s="69">
        <v>20</v>
      </c>
      <c r="C65" s="47" t="s">
        <v>62</v>
      </c>
      <c r="D65" s="47" t="s">
        <v>168</v>
      </c>
      <c r="E65" s="47">
        <v>20</v>
      </c>
      <c r="F65" s="48" t="s">
        <v>89</v>
      </c>
      <c r="G65" s="70">
        <v>193.33333333333334</v>
      </c>
      <c r="H65" s="149">
        <v>1082</v>
      </c>
      <c r="I65" s="71">
        <f t="shared" si="32"/>
        <v>209186.66666666669</v>
      </c>
      <c r="J65" s="145"/>
      <c r="K65" s="50">
        <f t="shared" si="33"/>
        <v>20</v>
      </c>
      <c r="L65" s="51" t="str">
        <f t="shared" si="34"/>
        <v>Масло моторное</v>
      </c>
      <c r="M65" s="47" t="str">
        <f t="shared" si="35"/>
        <v>Sintec Люкс  10W40 SL/CF</v>
      </c>
      <c r="N65" s="190">
        <f t="shared" si="36"/>
        <v>20</v>
      </c>
      <c r="O65" s="118"/>
      <c r="P65" s="72"/>
      <c r="Q65" s="73" t="str">
        <f t="shared" si="46"/>
        <v>л</v>
      </c>
      <c r="R65" s="53">
        <f t="shared" si="46"/>
        <v>193.33333333333334</v>
      </c>
      <c r="S65" s="49"/>
      <c r="T65" s="175">
        <f>H65</f>
        <v>1082</v>
      </c>
      <c r="U65" s="54">
        <f>S65*T65</f>
        <v>0</v>
      </c>
      <c r="V65" s="145"/>
      <c r="W65" s="145"/>
      <c r="X65" s="145"/>
      <c r="Y65" s="145"/>
      <c r="Z65" s="145"/>
      <c r="AA65" s="145"/>
      <c r="AB65" s="145"/>
      <c r="AC65" s="145"/>
      <c r="AD65" s="145"/>
      <c r="AE65" s="145"/>
    </row>
    <row r="66" spans="1:31" s="42" customFormat="1" ht="38.25" customHeight="1" x14ac:dyDescent="0.3">
      <c r="A66" s="45"/>
      <c r="B66" s="69">
        <v>21</v>
      </c>
      <c r="C66" s="47" t="s">
        <v>62</v>
      </c>
      <c r="D66" s="47" t="s">
        <v>169</v>
      </c>
      <c r="E66" s="47">
        <v>20</v>
      </c>
      <c r="F66" s="48" t="s">
        <v>89</v>
      </c>
      <c r="G66" s="70">
        <v>175</v>
      </c>
      <c r="H66" s="149">
        <v>600</v>
      </c>
      <c r="I66" s="71">
        <f t="shared" si="32"/>
        <v>105000</v>
      </c>
      <c r="J66" s="145"/>
      <c r="K66" s="50">
        <f t="shared" si="33"/>
        <v>21</v>
      </c>
      <c r="L66" s="51" t="str">
        <f t="shared" si="34"/>
        <v>Масло моторное</v>
      </c>
      <c r="M66" s="47" t="str">
        <f t="shared" si="35"/>
        <v>Sintoil TRUCK SAE 10w40  API CI-4/SL</v>
      </c>
      <c r="N66" s="190">
        <f t="shared" si="36"/>
        <v>20</v>
      </c>
      <c r="O66" s="118"/>
      <c r="P66" s="72"/>
      <c r="Q66" s="73" t="str">
        <f t="shared" si="46"/>
        <v>л</v>
      </c>
      <c r="R66" s="53">
        <f t="shared" si="46"/>
        <v>175</v>
      </c>
      <c r="S66" s="49"/>
      <c r="T66" s="175">
        <f>H66</f>
        <v>600</v>
      </c>
      <c r="U66" s="54">
        <f>S66*T66</f>
        <v>0</v>
      </c>
      <c r="V66" s="145"/>
      <c r="W66" s="145"/>
      <c r="X66" s="145"/>
      <c r="Y66" s="145"/>
      <c r="Z66" s="145"/>
      <c r="AA66" s="145"/>
      <c r="AB66" s="145"/>
      <c r="AC66" s="145"/>
      <c r="AD66" s="145"/>
      <c r="AE66" s="145"/>
    </row>
    <row r="67" spans="1:31" s="42" customFormat="1" ht="38.25" customHeight="1" x14ac:dyDescent="0.3">
      <c r="A67" s="45"/>
      <c r="B67" s="69">
        <v>22</v>
      </c>
      <c r="C67" s="47" t="s">
        <v>62</v>
      </c>
      <c r="D67" s="47" t="s">
        <v>170</v>
      </c>
      <c r="E67" s="47">
        <v>20</v>
      </c>
      <c r="F67" s="48" t="s">
        <v>89</v>
      </c>
      <c r="G67" s="70">
        <v>123.33333333333334</v>
      </c>
      <c r="H67" s="149">
        <v>1400</v>
      </c>
      <c r="I67" s="71">
        <f t="shared" si="32"/>
        <v>172666.66666666669</v>
      </c>
      <c r="J67" s="145"/>
      <c r="K67" s="50">
        <f t="shared" si="33"/>
        <v>22</v>
      </c>
      <c r="L67" s="51" t="str">
        <f t="shared" si="34"/>
        <v>Масло моторное</v>
      </c>
      <c r="M67" s="47" t="str">
        <f t="shared" si="35"/>
        <v>Sintoil Стандарт SAE 10w40 SG/CD</v>
      </c>
      <c r="N67" s="190">
        <f t="shared" si="36"/>
        <v>20</v>
      </c>
      <c r="O67" s="118"/>
      <c r="P67" s="72"/>
      <c r="Q67" s="73" t="str">
        <f t="shared" ref="Q67:Q69" si="47">F67</f>
        <v>л</v>
      </c>
      <c r="R67" s="53">
        <f t="shared" ref="R67:R69" si="48">G67</f>
        <v>123.33333333333334</v>
      </c>
      <c r="S67" s="49"/>
      <c r="T67" s="175">
        <f t="shared" ref="T67:T69" si="49">H67</f>
        <v>1400</v>
      </c>
      <c r="U67" s="54">
        <f t="shared" ref="U67:U69" si="50">S67*T67</f>
        <v>0</v>
      </c>
      <c r="V67" s="145"/>
      <c r="W67" s="145"/>
      <c r="X67" s="145"/>
      <c r="Y67" s="145"/>
      <c r="Z67" s="145"/>
      <c r="AA67" s="145"/>
      <c r="AB67" s="145"/>
      <c r="AC67" s="145"/>
      <c r="AD67" s="145"/>
      <c r="AE67" s="145"/>
    </row>
    <row r="68" spans="1:31" s="42" customFormat="1" ht="38.25" customHeight="1" x14ac:dyDescent="0.3">
      <c r="A68" s="45"/>
      <c r="B68" s="69">
        <v>23</v>
      </c>
      <c r="C68" s="47" t="s">
        <v>62</v>
      </c>
      <c r="D68" s="47" t="s">
        <v>171</v>
      </c>
      <c r="E68" s="47">
        <v>20</v>
      </c>
      <c r="F68" s="48" t="s">
        <v>89</v>
      </c>
      <c r="G68" s="70">
        <v>123.33333333333334</v>
      </c>
      <c r="H68" s="149">
        <v>1200</v>
      </c>
      <c r="I68" s="71">
        <f t="shared" si="32"/>
        <v>148000</v>
      </c>
      <c r="J68" s="145"/>
      <c r="K68" s="50">
        <f t="shared" si="33"/>
        <v>23</v>
      </c>
      <c r="L68" s="51" t="str">
        <f t="shared" si="34"/>
        <v>Масло моторное</v>
      </c>
      <c r="M68" s="47" t="str">
        <f t="shared" si="35"/>
        <v>Sintoil Супер SAE 10w40 п/с</v>
      </c>
      <c r="N68" s="190">
        <f t="shared" si="36"/>
        <v>20</v>
      </c>
      <c r="O68" s="118"/>
      <c r="P68" s="72"/>
      <c r="Q68" s="73" t="str">
        <f>F68</f>
        <v>л</v>
      </c>
      <c r="R68" s="53">
        <f>G68</f>
        <v>123.33333333333334</v>
      </c>
      <c r="S68" s="49"/>
      <c r="T68" s="175">
        <f>H68</f>
        <v>1200</v>
      </c>
      <c r="U68" s="54">
        <f>S68*T68</f>
        <v>0</v>
      </c>
      <c r="V68" s="145"/>
      <c r="W68" s="145"/>
      <c r="X68" s="145"/>
      <c r="Y68" s="145"/>
      <c r="Z68" s="145"/>
      <c r="AA68" s="145"/>
      <c r="AB68" s="145"/>
      <c r="AC68" s="145"/>
      <c r="AD68" s="145"/>
      <c r="AE68" s="145"/>
    </row>
    <row r="69" spans="1:31" s="42" customFormat="1" ht="38.25" customHeight="1" x14ac:dyDescent="0.3">
      <c r="A69" s="45"/>
      <c r="B69" s="69">
        <v>24</v>
      </c>
      <c r="C69" s="47" t="s">
        <v>62</v>
      </c>
      <c r="D69" s="47" t="s">
        <v>172</v>
      </c>
      <c r="E69" s="47" t="s">
        <v>211</v>
      </c>
      <c r="F69" s="48" t="s">
        <v>89</v>
      </c>
      <c r="G69" s="70">
        <v>175</v>
      </c>
      <c r="H69" s="149">
        <v>2166</v>
      </c>
      <c r="I69" s="71">
        <f t="shared" si="32"/>
        <v>379050</v>
      </c>
      <c r="J69" s="145"/>
      <c r="K69" s="50">
        <f t="shared" si="33"/>
        <v>24</v>
      </c>
      <c r="L69" s="51" t="str">
        <f t="shared" si="34"/>
        <v>Масло моторное</v>
      </c>
      <c r="M69" s="47" t="str">
        <f t="shared" si="35"/>
        <v>Sintoil/Sintec ЛЮКС 10w30 SL/CF</v>
      </c>
      <c r="N69" s="190" t="str">
        <f t="shared" si="36"/>
        <v>бочка, 20</v>
      </c>
      <c r="O69" s="118"/>
      <c r="P69" s="72"/>
      <c r="Q69" s="73" t="str">
        <f t="shared" si="47"/>
        <v>л</v>
      </c>
      <c r="R69" s="53">
        <f t="shared" si="48"/>
        <v>175</v>
      </c>
      <c r="S69" s="49"/>
      <c r="T69" s="175">
        <f t="shared" si="49"/>
        <v>2166</v>
      </c>
      <c r="U69" s="54">
        <f t="shared" si="50"/>
        <v>0</v>
      </c>
      <c r="V69" s="145"/>
      <c r="W69" s="145"/>
      <c r="X69" s="145"/>
      <c r="Y69" s="145"/>
      <c r="Z69" s="145"/>
      <c r="AA69" s="145"/>
      <c r="AB69" s="145"/>
      <c r="AC69" s="145"/>
      <c r="AD69" s="145"/>
      <c r="AE69" s="145"/>
    </row>
    <row r="70" spans="1:31" s="42" customFormat="1" ht="38.25" customHeight="1" x14ac:dyDescent="0.3">
      <c r="A70" s="45"/>
      <c r="B70" s="69">
        <v>25</v>
      </c>
      <c r="C70" s="47" t="s">
        <v>62</v>
      </c>
      <c r="D70" s="47" t="s">
        <v>173</v>
      </c>
      <c r="E70" s="47">
        <v>20</v>
      </c>
      <c r="F70" s="48" t="s">
        <v>89</v>
      </c>
      <c r="G70" s="70">
        <v>75</v>
      </c>
      <c r="H70" s="149">
        <v>720</v>
      </c>
      <c r="I70" s="71">
        <f t="shared" si="32"/>
        <v>54000</v>
      </c>
      <c r="J70" s="145"/>
      <c r="K70" s="50">
        <f t="shared" si="33"/>
        <v>25</v>
      </c>
      <c r="L70" s="51" t="str">
        <f t="shared" si="34"/>
        <v>Масло моторное</v>
      </c>
      <c r="M70" s="47" t="str">
        <f t="shared" si="35"/>
        <v>ВОЛГА ОЙЛ М8В SAE20 SD/CB мин.</v>
      </c>
      <c r="N70" s="190">
        <f t="shared" si="36"/>
        <v>20</v>
      </c>
      <c r="O70" s="118"/>
      <c r="P70" s="72"/>
      <c r="Q70" s="73" t="str">
        <f>F70</f>
        <v>л</v>
      </c>
      <c r="R70" s="53">
        <f>G70</f>
        <v>75</v>
      </c>
      <c r="S70" s="49"/>
      <c r="T70" s="175">
        <f>H70</f>
        <v>720</v>
      </c>
      <c r="U70" s="54">
        <f>S70*T70</f>
        <v>0</v>
      </c>
      <c r="V70" s="145"/>
      <c r="W70" s="145"/>
      <c r="X70" s="145"/>
      <c r="Y70" s="145"/>
      <c r="Z70" s="145"/>
      <c r="AA70" s="145"/>
      <c r="AB70" s="145"/>
      <c r="AC70" s="145"/>
      <c r="AD70" s="145"/>
      <c r="AE70" s="145"/>
    </row>
    <row r="71" spans="1:31" s="42" customFormat="1" ht="38.25" customHeight="1" x14ac:dyDescent="0.3">
      <c r="A71" s="45"/>
      <c r="B71" s="69">
        <v>26</v>
      </c>
      <c r="C71" s="47" t="s">
        <v>62</v>
      </c>
      <c r="D71" s="47" t="s">
        <v>174</v>
      </c>
      <c r="E71" s="47">
        <v>20</v>
      </c>
      <c r="F71" s="48" t="s">
        <v>89</v>
      </c>
      <c r="G71" s="70">
        <v>91.666666666666671</v>
      </c>
      <c r="H71" s="149">
        <v>1080</v>
      </c>
      <c r="I71" s="71">
        <f t="shared" si="32"/>
        <v>99000</v>
      </c>
      <c r="J71" s="145"/>
      <c r="K71" s="50">
        <f t="shared" si="33"/>
        <v>26</v>
      </c>
      <c r="L71" s="51" t="str">
        <f t="shared" si="34"/>
        <v>Масло моторное</v>
      </c>
      <c r="M71" s="47" t="str">
        <f t="shared" si="35"/>
        <v>ВОЛГА-ОЙЛ Diesel 10w-40 CF-4/CF/SF п/с</v>
      </c>
      <c r="N71" s="190">
        <f t="shared" si="36"/>
        <v>20</v>
      </c>
      <c r="O71" s="118"/>
      <c r="P71" s="72"/>
      <c r="Q71" s="73" t="str">
        <f t="shared" ref="Q71:Q82" si="51">F71</f>
        <v>л</v>
      </c>
      <c r="R71" s="53">
        <f t="shared" ref="R71:R82" si="52">G71</f>
        <v>91.666666666666671</v>
      </c>
      <c r="S71" s="49"/>
      <c r="T71" s="175">
        <f t="shared" ref="T71:T82" si="53">H71</f>
        <v>1080</v>
      </c>
      <c r="U71" s="54">
        <f t="shared" ref="U71:U82" si="54">S71*T71</f>
        <v>0</v>
      </c>
      <c r="V71" s="145"/>
      <c r="W71" s="145"/>
      <c r="X71" s="145"/>
      <c r="Y71" s="145"/>
      <c r="Z71" s="145"/>
      <c r="AA71" s="145"/>
      <c r="AB71" s="145"/>
      <c r="AC71" s="145"/>
      <c r="AD71" s="145"/>
      <c r="AE71" s="145"/>
    </row>
    <row r="72" spans="1:31" s="42" customFormat="1" ht="32.25" customHeight="1" x14ac:dyDescent="0.3">
      <c r="A72" s="45"/>
      <c r="B72" s="69">
        <v>27</v>
      </c>
      <c r="C72" s="47" t="s">
        <v>62</v>
      </c>
      <c r="D72" s="47" t="s">
        <v>175</v>
      </c>
      <c r="E72" s="47">
        <v>20</v>
      </c>
      <c r="F72" s="48" t="s">
        <v>89</v>
      </c>
      <c r="G72" s="70">
        <v>158.33333333333334</v>
      </c>
      <c r="H72" s="149">
        <v>540</v>
      </c>
      <c r="I72" s="71">
        <f t="shared" si="32"/>
        <v>85500</v>
      </c>
      <c r="J72" s="145"/>
      <c r="K72" s="50">
        <f t="shared" si="33"/>
        <v>27</v>
      </c>
      <c r="L72" s="51" t="str">
        <f t="shared" si="34"/>
        <v>Масло моторное</v>
      </c>
      <c r="M72" s="47" t="str">
        <f t="shared" si="35"/>
        <v>ДЕВОН Дизель CF-4 SAE 10W-30</v>
      </c>
      <c r="N72" s="190">
        <f t="shared" si="36"/>
        <v>20</v>
      </c>
      <c r="O72" s="118"/>
      <c r="P72" s="72"/>
      <c r="Q72" s="73" t="str">
        <f>F72</f>
        <v>л</v>
      </c>
      <c r="R72" s="53">
        <f>G72</f>
        <v>158.33333333333334</v>
      </c>
      <c r="S72" s="49"/>
      <c r="T72" s="175">
        <f>H72</f>
        <v>540</v>
      </c>
      <c r="U72" s="54">
        <f>S72*T72</f>
        <v>0</v>
      </c>
      <c r="V72" s="145"/>
      <c r="W72" s="145"/>
      <c r="X72" s="145"/>
      <c r="Y72" s="145"/>
      <c r="Z72" s="145"/>
      <c r="AA72" s="145"/>
      <c r="AB72" s="145"/>
      <c r="AC72" s="145"/>
      <c r="AD72" s="145"/>
      <c r="AE72" s="145"/>
    </row>
    <row r="73" spans="1:31" s="42" customFormat="1" ht="33" customHeight="1" x14ac:dyDescent="0.3">
      <c r="A73" s="45"/>
      <c r="B73" s="69">
        <v>28</v>
      </c>
      <c r="C73" s="47" t="s">
        <v>62</v>
      </c>
      <c r="D73" s="47" t="s">
        <v>176</v>
      </c>
      <c r="E73" s="47">
        <v>20</v>
      </c>
      <c r="F73" s="48" t="s">
        <v>89</v>
      </c>
      <c r="G73" s="70">
        <v>83.333333333333343</v>
      </c>
      <c r="H73" s="149">
        <v>180</v>
      </c>
      <c r="I73" s="71">
        <f t="shared" si="32"/>
        <v>15000.000000000002</v>
      </c>
      <c r="J73" s="145"/>
      <c r="K73" s="50">
        <f t="shared" si="33"/>
        <v>28</v>
      </c>
      <c r="L73" s="51" t="str">
        <f t="shared" si="34"/>
        <v>Масло моторное</v>
      </c>
      <c r="M73" s="47" t="str">
        <f t="shared" si="35"/>
        <v>ДЕВОН М-10Г2 SAE30 CC</v>
      </c>
      <c r="N73" s="190">
        <f t="shared" si="36"/>
        <v>20</v>
      </c>
      <c r="O73" s="118"/>
      <c r="P73" s="72"/>
      <c r="Q73" s="73" t="str">
        <f t="shared" si="51"/>
        <v>л</v>
      </c>
      <c r="R73" s="53">
        <f t="shared" si="52"/>
        <v>83.333333333333343</v>
      </c>
      <c r="S73" s="49"/>
      <c r="T73" s="175">
        <f t="shared" si="53"/>
        <v>180</v>
      </c>
      <c r="U73" s="54">
        <f t="shared" si="54"/>
        <v>0</v>
      </c>
      <c r="V73" s="145"/>
      <c r="W73" s="145"/>
      <c r="X73" s="145"/>
      <c r="Y73" s="145"/>
      <c r="Z73" s="145"/>
      <c r="AA73" s="145"/>
      <c r="AB73" s="145"/>
      <c r="AC73" s="145"/>
      <c r="AD73" s="145"/>
      <c r="AE73" s="145"/>
    </row>
    <row r="74" spans="1:31" s="42" customFormat="1" ht="36" customHeight="1" x14ac:dyDescent="0.3">
      <c r="A74" s="45"/>
      <c r="B74" s="69">
        <v>29</v>
      </c>
      <c r="C74" s="47" t="s">
        <v>62</v>
      </c>
      <c r="D74" s="47" t="s">
        <v>106</v>
      </c>
      <c r="E74" s="47">
        <v>20</v>
      </c>
      <c r="F74" s="48" t="s">
        <v>89</v>
      </c>
      <c r="G74" s="70">
        <v>72.091666666666669</v>
      </c>
      <c r="H74" s="149">
        <v>1850</v>
      </c>
      <c r="I74" s="71">
        <f t="shared" si="32"/>
        <v>133369.58333333334</v>
      </c>
      <c r="J74" s="145"/>
      <c r="K74" s="50">
        <f t="shared" si="33"/>
        <v>29</v>
      </c>
      <c r="L74" s="51" t="str">
        <f t="shared" si="34"/>
        <v>Масло моторное</v>
      </c>
      <c r="M74" s="47" t="str">
        <f t="shared" si="35"/>
        <v>Роснефть Optimum 10W30 SG/CD</v>
      </c>
      <c r="N74" s="190">
        <f t="shared" si="36"/>
        <v>20</v>
      </c>
      <c r="O74" s="118"/>
      <c r="P74" s="72"/>
      <c r="Q74" s="73" t="str">
        <f t="shared" si="51"/>
        <v>л</v>
      </c>
      <c r="R74" s="53">
        <f t="shared" si="52"/>
        <v>72.091666666666669</v>
      </c>
      <c r="S74" s="49"/>
      <c r="T74" s="175">
        <f t="shared" si="53"/>
        <v>1850</v>
      </c>
      <c r="U74" s="54">
        <f t="shared" si="54"/>
        <v>0</v>
      </c>
      <c r="V74" s="145"/>
      <c r="W74" s="145"/>
      <c r="X74" s="145"/>
      <c r="Y74" s="145"/>
      <c r="Z74" s="145"/>
      <c r="AA74" s="145"/>
      <c r="AB74" s="145"/>
      <c r="AC74" s="145"/>
      <c r="AD74" s="145"/>
      <c r="AE74" s="145"/>
    </row>
    <row r="75" spans="1:31" s="42" customFormat="1" ht="42" customHeight="1" x14ac:dyDescent="0.3">
      <c r="A75" s="45"/>
      <c r="B75" s="69">
        <v>30</v>
      </c>
      <c r="C75" s="47" t="s">
        <v>134</v>
      </c>
      <c r="D75" s="47" t="s">
        <v>177</v>
      </c>
      <c r="E75" s="47">
        <v>20</v>
      </c>
      <c r="F75" s="48" t="s">
        <v>89</v>
      </c>
      <c r="G75" s="70">
        <v>241.66666666666669</v>
      </c>
      <c r="H75" s="149">
        <v>100</v>
      </c>
      <c r="I75" s="71">
        <f t="shared" si="32"/>
        <v>24166.666666666668</v>
      </c>
      <c r="J75" s="145"/>
      <c r="K75" s="50">
        <f t="shared" si="33"/>
        <v>30</v>
      </c>
      <c r="L75" s="51" t="str">
        <f t="shared" si="34"/>
        <v>Масло моторное GS Kixx Dynamic  CF-4/SG SAE10W30</v>
      </c>
      <c r="M75" s="47" t="str">
        <f t="shared" si="35"/>
        <v>GS Kixx Dynamic  CF-4/SG  SAE 10W30</v>
      </c>
      <c r="N75" s="190">
        <f t="shared" si="36"/>
        <v>20</v>
      </c>
      <c r="O75" s="118"/>
      <c r="P75" s="72"/>
      <c r="Q75" s="73" t="str">
        <f t="shared" si="51"/>
        <v>л</v>
      </c>
      <c r="R75" s="53">
        <f t="shared" si="52"/>
        <v>241.66666666666669</v>
      </c>
      <c r="S75" s="49"/>
      <c r="T75" s="175">
        <f t="shared" si="53"/>
        <v>100</v>
      </c>
      <c r="U75" s="54">
        <f t="shared" si="54"/>
        <v>0</v>
      </c>
      <c r="V75" s="145"/>
      <c r="W75" s="145"/>
      <c r="X75" s="145"/>
      <c r="Y75" s="145"/>
      <c r="Z75" s="145"/>
      <c r="AA75" s="145"/>
      <c r="AB75" s="145"/>
      <c r="AC75" s="145"/>
      <c r="AD75" s="145"/>
      <c r="AE75" s="145"/>
    </row>
    <row r="76" spans="1:31" s="42" customFormat="1" ht="33.75" customHeight="1" x14ac:dyDescent="0.3">
      <c r="A76" s="45"/>
      <c r="B76" s="69">
        <v>31</v>
      </c>
      <c r="C76" s="47" t="s">
        <v>135</v>
      </c>
      <c r="D76" s="47" t="s">
        <v>178</v>
      </c>
      <c r="E76" s="47" t="s">
        <v>214</v>
      </c>
      <c r="F76" s="48" t="s">
        <v>89</v>
      </c>
      <c r="G76" s="70">
        <v>233.33333333333334</v>
      </c>
      <c r="H76" s="149">
        <v>217</v>
      </c>
      <c r="I76" s="71">
        <f t="shared" si="32"/>
        <v>50633.333333333336</v>
      </c>
      <c r="J76" s="145"/>
      <c r="K76" s="50">
        <f t="shared" si="33"/>
        <v>31</v>
      </c>
      <c r="L76" s="51" t="str">
        <f t="shared" si="34"/>
        <v>Масло моторное GS KIXX G1 SAE 5W30</v>
      </c>
      <c r="M76" s="47" t="str">
        <f t="shared" si="35"/>
        <v>GS KIXX G1 SAE 5W30</v>
      </c>
      <c r="N76" s="190" t="str">
        <f t="shared" si="36"/>
        <v>4, 20</v>
      </c>
      <c r="O76" s="118"/>
      <c r="P76" s="72"/>
      <c r="Q76" s="73" t="str">
        <f t="shared" si="51"/>
        <v>л</v>
      </c>
      <c r="R76" s="53">
        <f t="shared" si="52"/>
        <v>233.33333333333334</v>
      </c>
      <c r="S76" s="49"/>
      <c r="T76" s="175">
        <f t="shared" si="53"/>
        <v>217</v>
      </c>
      <c r="U76" s="54">
        <f t="shared" si="54"/>
        <v>0</v>
      </c>
      <c r="V76" s="145"/>
      <c r="W76" s="145"/>
      <c r="X76" s="145"/>
      <c r="Y76" s="145"/>
      <c r="Z76" s="145"/>
      <c r="AA76" s="145"/>
      <c r="AB76" s="145"/>
      <c r="AC76" s="145"/>
      <c r="AD76" s="145"/>
      <c r="AE76" s="145"/>
    </row>
    <row r="77" spans="1:31" s="42" customFormat="1" ht="33.75" customHeight="1" x14ac:dyDescent="0.3">
      <c r="A77" s="45"/>
      <c r="B77" s="69">
        <v>32</v>
      </c>
      <c r="C77" s="47" t="s">
        <v>113</v>
      </c>
      <c r="D77" s="47" t="s">
        <v>114</v>
      </c>
      <c r="E77" s="47" t="s">
        <v>215</v>
      </c>
      <c r="F77" s="48" t="s">
        <v>89</v>
      </c>
      <c r="G77" s="70">
        <v>258.33333333333337</v>
      </c>
      <c r="H77" s="149">
        <v>433</v>
      </c>
      <c r="I77" s="71">
        <f t="shared" si="32"/>
        <v>111858.33333333334</v>
      </c>
      <c r="J77" s="145"/>
      <c r="K77" s="50">
        <f t="shared" si="33"/>
        <v>32</v>
      </c>
      <c r="L77" s="51" t="str">
        <f t="shared" si="34"/>
        <v>Масло моторное GS KIXX G1 SAE 5W40</v>
      </c>
      <c r="M77" s="47" t="str">
        <f t="shared" si="35"/>
        <v>GS KIXX G1 SAE 5W40</v>
      </c>
      <c r="N77" s="190" t="str">
        <f t="shared" si="36"/>
        <v>1, 4, 20</v>
      </c>
      <c r="O77" s="118"/>
      <c r="P77" s="72"/>
      <c r="Q77" s="73" t="str">
        <f t="shared" si="51"/>
        <v>л</v>
      </c>
      <c r="R77" s="53">
        <f t="shared" si="52"/>
        <v>258.33333333333337</v>
      </c>
      <c r="S77" s="49"/>
      <c r="T77" s="175">
        <f t="shared" si="53"/>
        <v>433</v>
      </c>
      <c r="U77" s="54">
        <f t="shared" si="54"/>
        <v>0</v>
      </c>
      <c r="V77" s="145"/>
      <c r="W77" s="145"/>
      <c r="X77" s="145"/>
      <c r="Y77" s="145"/>
      <c r="Z77" s="145"/>
      <c r="AA77" s="145"/>
      <c r="AB77" s="145"/>
      <c r="AC77" s="145"/>
      <c r="AD77" s="145"/>
      <c r="AE77" s="145"/>
    </row>
    <row r="78" spans="1:31" s="42" customFormat="1" ht="45.75" customHeight="1" x14ac:dyDescent="0.3">
      <c r="A78" s="45"/>
      <c r="B78" s="69">
        <v>33</v>
      </c>
      <c r="C78" s="47" t="s">
        <v>129</v>
      </c>
      <c r="D78" s="47" t="s">
        <v>130</v>
      </c>
      <c r="E78" s="47" t="s">
        <v>215</v>
      </c>
      <c r="F78" s="48" t="s">
        <v>89</v>
      </c>
      <c r="G78" s="70">
        <v>191.66666666666669</v>
      </c>
      <c r="H78" s="149">
        <v>217</v>
      </c>
      <c r="I78" s="71">
        <f t="shared" si="32"/>
        <v>41591.666666666672</v>
      </c>
      <c r="J78" s="145"/>
      <c r="K78" s="50">
        <f t="shared" si="33"/>
        <v>33</v>
      </c>
      <c r="L78" s="51" t="str">
        <f t="shared" si="34"/>
        <v>Масло моторное KIXX Dynamic DI SAE 10w40 API CI-4/SL</v>
      </c>
      <c r="M78" s="47" t="str">
        <f t="shared" si="35"/>
        <v>KIXX Dynamic DI SAE 10w40 API CI-4/SL</v>
      </c>
      <c r="N78" s="190" t="str">
        <f t="shared" si="36"/>
        <v>1, 4, 20</v>
      </c>
      <c r="O78" s="118"/>
      <c r="P78" s="72"/>
      <c r="Q78" s="73" t="str">
        <f t="shared" si="51"/>
        <v>л</v>
      </c>
      <c r="R78" s="53">
        <f t="shared" si="52"/>
        <v>191.66666666666669</v>
      </c>
      <c r="S78" s="49"/>
      <c r="T78" s="175">
        <f t="shared" si="53"/>
        <v>217</v>
      </c>
      <c r="U78" s="54">
        <f t="shared" si="54"/>
        <v>0</v>
      </c>
      <c r="V78" s="145"/>
      <c r="W78" s="145"/>
      <c r="X78" s="145"/>
      <c r="Y78" s="145"/>
      <c r="Z78" s="145"/>
      <c r="AA78" s="145"/>
      <c r="AB78" s="145"/>
      <c r="AC78" s="145"/>
      <c r="AD78" s="145"/>
      <c r="AE78" s="145"/>
    </row>
    <row r="79" spans="1:31" s="42" customFormat="1" ht="45.75" customHeight="1" x14ac:dyDescent="0.3">
      <c r="A79" s="45"/>
      <c r="B79" s="69">
        <v>34</v>
      </c>
      <c r="C79" s="47" t="s">
        <v>69</v>
      </c>
      <c r="D79" s="47" t="s">
        <v>70</v>
      </c>
      <c r="E79" s="47">
        <v>20</v>
      </c>
      <c r="F79" s="48" t="s">
        <v>89</v>
      </c>
      <c r="G79" s="70">
        <v>171.66666666666669</v>
      </c>
      <c r="H79" s="149">
        <v>200</v>
      </c>
      <c r="I79" s="71">
        <f t="shared" si="32"/>
        <v>34333.333333333336</v>
      </c>
      <c r="J79" s="145"/>
      <c r="K79" s="50">
        <f t="shared" ref="K79:K95" si="55">B79</f>
        <v>34</v>
      </c>
      <c r="L79" s="51" t="str">
        <f t="shared" ref="L79:L95" si="56">C79</f>
        <v>Масло моторное KIXX GOLD SJ SAE10w30 API SJ/CF</v>
      </c>
      <c r="M79" s="47" t="str">
        <f t="shared" ref="M79:M95" si="57">D79</f>
        <v>KIXX GOLD SJ SAE10w30 API SJ/CF</v>
      </c>
      <c r="N79" s="190">
        <f t="shared" si="36"/>
        <v>20</v>
      </c>
      <c r="O79" s="118"/>
      <c r="P79" s="72"/>
      <c r="Q79" s="73" t="str">
        <f t="shared" si="51"/>
        <v>л</v>
      </c>
      <c r="R79" s="53">
        <f t="shared" si="52"/>
        <v>171.66666666666669</v>
      </c>
      <c r="S79" s="49"/>
      <c r="T79" s="175">
        <f t="shared" si="53"/>
        <v>200</v>
      </c>
      <c r="U79" s="54">
        <f t="shared" si="54"/>
        <v>0</v>
      </c>
      <c r="V79" s="145"/>
      <c r="W79" s="145"/>
      <c r="X79" s="145"/>
      <c r="Y79" s="145"/>
      <c r="Z79" s="145"/>
      <c r="AA79" s="145"/>
      <c r="AB79" s="145"/>
      <c r="AC79" s="145"/>
      <c r="AD79" s="145"/>
      <c r="AE79" s="145"/>
    </row>
    <row r="80" spans="1:31" s="42" customFormat="1" ht="27.75" customHeight="1" x14ac:dyDescent="0.3">
      <c r="A80" s="45"/>
      <c r="B80" s="69">
        <v>35</v>
      </c>
      <c r="C80" s="47" t="s">
        <v>71</v>
      </c>
      <c r="D80" s="47" t="s">
        <v>179</v>
      </c>
      <c r="E80" s="47" t="s">
        <v>216</v>
      </c>
      <c r="F80" s="48" t="s">
        <v>89</v>
      </c>
      <c r="G80" s="70">
        <v>525</v>
      </c>
      <c r="H80" s="149">
        <v>55</v>
      </c>
      <c r="I80" s="71">
        <f t="shared" si="32"/>
        <v>28875</v>
      </c>
      <c r="J80" s="145"/>
      <c r="K80" s="50">
        <f t="shared" si="55"/>
        <v>35</v>
      </c>
      <c r="L80" s="51" t="str">
        <f t="shared" si="56"/>
        <v>Масло моторное Mobil Super 3000 5w40</v>
      </c>
      <c r="M80" s="47" t="str">
        <f t="shared" si="57"/>
        <v>Mobil Super 3000 5W40</v>
      </c>
      <c r="N80" s="190" t="str">
        <f t="shared" si="36"/>
        <v>1, 20</v>
      </c>
      <c r="O80" s="118"/>
      <c r="P80" s="72"/>
      <c r="Q80" s="73" t="str">
        <f t="shared" si="51"/>
        <v>л</v>
      </c>
      <c r="R80" s="53">
        <f t="shared" si="52"/>
        <v>525</v>
      </c>
      <c r="S80" s="49"/>
      <c r="T80" s="175">
        <f t="shared" si="53"/>
        <v>55</v>
      </c>
      <c r="U80" s="54">
        <f t="shared" si="54"/>
        <v>0</v>
      </c>
      <c r="V80" s="145"/>
      <c r="W80" s="145"/>
      <c r="X80" s="145"/>
      <c r="Y80" s="145"/>
      <c r="Z80" s="145"/>
      <c r="AA80" s="145"/>
      <c r="AB80" s="145"/>
      <c r="AC80" s="145"/>
      <c r="AD80" s="145"/>
      <c r="AE80" s="145"/>
    </row>
    <row r="81" spans="1:31" s="42" customFormat="1" ht="25.5" customHeight="1" x14ac:dyDescent="0.3">
      <c r="A81" s="45"/>
      <c r="B81" s="69">
        <v>36</v>
      </c>
      <c r="C81" s="47" t="s">
        <v>74</v>
      </c>
      <c r="D81" s="47" t="s">
        <v>75</v>
      </c>
      <c r="E81" s="47" t="s">
        <v>214</v>
      </c>
      <c r="F81" s="48" t="s">
        <v>89</v>
      </c>
      <c r="G81" s="70">
        <v>108.33333333333334</v>
      </c>
      <c r="H81" s="149">
        <v>400</v>
      </c>
      <c r="I81" s="71">
        <f t="shared" si="32"/>
        <v>43333.333333333336</v>
      </c>
      <c r="J81" s="145"/>
      <c r="K81" s="50">
        <f t="shared" si="55"/>
        <v>36</v>
      </c>
      <c r="L81" s="51" t="str">
        <f t="shared" si="56"/>
        <v>Масло моторное Лукойл-стандарт SAE 10W40 API SF/CC</v>
      </c>
      <c r="M81" s="47" t="str">
        <f t="shared" si="57"/>
        <v>10W40</v>
      </c>
      <c r="N81" s="190" t="str">
        <f t="shared" si="36"/>
        <v>4, 20</v>
      </c>
      <c r="O81" s="118"/>
      <c r="P81" s="72"/>
      <c r="Q81" s="73" t="str">
        <f t="shared" si="51"/>
        <v>л</v>
      </c>
      <c r="R81" s="53">
        <f t="shared" si="52"/>
        <v>108.33333333333334</v>
      </c>
      <c r="S81" s="49"/>
      <c r="T81" s="175">
        <f t="shared" si="53"/>
        <v>400</v>
      </c>
      <c r="U81" s="54">
        <f t="shared" si="54"/>
        <v>0</v>
      </c>
      <c r="V81" s="145"/>
      <c r="W81" s="145"/>
      <c r="X81" s="145"/>
      <c r="Y81" s="145"/>
      <c r="Z81" s="145"/>
      <c r="AA81" s="145"/>
      <c r="AB81" s="145"/>
      <c r="AC81" s="145"/>
      <c r="AD81" s="145"/>
      <c r="AE81" s="145"/>
    </row>
    <row r="82" spans="1:31" s="42" customFormat="1" ht="25.5" customHeight="1" x14ac:dyDescent="0.3">
      <c r="A82" s="45"/>
      <c r="B82" s="69">
        <v>37</v>
      </c>
      <c r="C82" s="47" t="s">
        <v>94</v>
      </c>
      <c r="D82" s="47" t="s">
        <v>95</v>
      </c>
      <c r="E82" s="47" t="s">
        <v>211</v>
      </c>
      <c r="F82" s="48" t="s">
        <v>89</v>
      </c>
      <c r="G82" s="70">
        <v>83.333333333333343</v>
      </c>
      <c r="H82" s="149">
        <v>2032</v>
      </c>
      <c r="I82" s="71">
        <f t="shared" si="32"/>
        <v>169333.33333333334</v>
      </c>
      <c r="J82" s="145"/>
      <c r="K82" s="50">
        <f t="shared" si="55"/>
        <v>37</v>
      </c>
      <c r="L82" s="51" t="str">
        <f t="shared" si="56"/>
        <v>Масло моторное М-10ДМ</v>
      </c>
      <c r="M82" s="47" t="str">
        <f t="shared" si="57"/>
        <v>М-10ДМ</v>
      </c>
      <c r="N82" s="190" t="str">
        <f t="shared" si="36"/>
        <v>бочка, 20</v>
      </c>
      <c r="O82" s="118"/>
      <c r="P82" s="72"/>
      <c r="Q82" s="73" t="str">
        <f t="shared" si="51"/>
        <v>л</v>
      </c>
      <c r="R82" s="53">
        <f t="shared" si="52"/>
        <v>83.333333333333343</v>
      </c>
      <c r="S82" s="49"/>
      <c r="T82" s="175">
        <f t="shared" si="53"/>
        <v>2032</v>
      </c>
      <c r="U82" s="54">
        <f t="shared" si="54"/>
        <v>0</v>
      </c>
      <c r="V82" s="145"/>
      <c r="W82" s="145"/>
      <c r="X82" s="145"/>
      <c r="Y82" s="145"/>
      <c r="Z82" s="145"/>
      <c r="AA82" s="145"/>
      <c r="AB82" s="145"/>
      <c r="AC82" s="145"/>
      <c r="AD82" s="145"/>
      <c r="AE82" s="145"/>
    </row>
    <row r="83" spans="1:31" s="42" customFormat="1" ht="25.5" customHeight="1" x14ac:dyDescent="0.3">
      <c r="A83" s="45"/>
      <c r="B83" s="69">
        <v>38</v>
      </c>
      <c r="C83" s="47" t="s">
        <v>78</v>
      </c>
      <c r="D83" s="47" t="s">
        <v>79</v>
      </c>
      <c r="E83" s="47">
        <v>20</v>
      </c>
      <c r="F83" s="48" t="s">
        <v>89</v>
      </c>
      <c r="G83" s="70">
        <v>91.666666666666671</v>
      </c>
      <c r="H83" s="149">
        <v>200</v>
      </c>
      <c r="I83" s="71">
        <f t="shared" si="32"/>
        <v>18333.333333333336</v>
      </c>
      <c r="J83" s="145"/>
      <c r="K83" s="50">
        <f t="shared" si="55"/>
        <v>38</v>
      </c>
      <c r="L83" s="51" t="str">
        <f t="shared" si="56"/>
        <v>Масло моторное М-8В</v>
      </c>
      <c r="M83" s="47" t="str">
        <f t="shared" si="57"/>
        <v>М-8В</v>
      </c>
      <c r="N83" s="190">
        <f t="shared" si="36"/>
        <v>20</v>
      </c>
      <c r="O83" s="118"/>
      <c r="P83" s="72"/>
      <c r="Q83" s="73" t="str">
        <f t="shared" ref="Q83:R85" si="58">F83</f>
        <v>л</v>
      </c>
      <c r="R83" s="53">
        <f t="shared" si="58"/>
        <v>91.666666666666671</v>
      </c>
      <c r="S83" s="49"/>
      <c r="T83" s="175">
        <f>H83</f>
        <v>200</v>
      </c>
      <c r="U83" s="54">
        <f>S83*T83</f>
        <v>0</v>
      </c>
      <c r="V83" s="145"/>
      <c r="W83" s="145"/>
      <c r="X83" s="145"/>
      <c r="Y83" s="145"/>
      <c r="Z83" s="145"/>
      <c r="AA83" s="145"/>
      <c r="AB83" s="145"/>
      <c r="AC83" s="145"/>
      <c r="AD83" s="145"/>
      <c r="AE83" s="145"/>
    </row>
    <row r="84" spans="1:31" s="42" customFormat="1" ht="37.5" customHeight="1" x14ac:dyDescent="0.3">
      <c r="A84" s="45"/>
      <c r="B84" s="69">
        <v>39</v>
      </c>
      <c r="C84" s="47" t="s">
        <v>115</v>
      </c>
      <c r="D84" s="47" t="s">
        <v>116</v>
      </c>
      <c r="E84" s="47" t="s">
        <v>217</v>
      </c>
      <c r="F84" s="48" t="s">
        <v>89</v>
      </c>
      <c r="G84" s="70">
        <v>83.333333333333343</v>
      </c>
      <c r="H84" s="149">
        <v>649</v>
      </c>
      <c r="I84" s="71">
        <f t="shared" si="32"/>
        <v>54083.333333333343</v>
      </c>
      <c r="J84" s="145"/>
      <c r="K84" s="50">
        <f t="shared" si="55"/>
        <v>39</v>
      </c>
      <c r="L84" s="51" t="str">
        <f t="shared" si="56"/>
        <v>Масло моторное М8В2</v>
      </c>
      <c r="M84" s="47" t="str">
        <f t="shared" si="57"/>
        <v>М-8В2</v>
      </c>
      <c r="N84" s="190" t="str">
        <f t="shared" si="36"/>
        <v>20, бочка</v>
      </c>
      <c r="O84" s="118"/>
      <c r="P84" s="72"/>
      <c r="Q84" s="73" t="str">
        <f t="shared" si="58"/>
        <v>л</v>
      </c>
      <c r="R84" s="53">
        <f t="shared" si="58"/>
        <v>83.333333333333343</v>
      </c>
      <c r="S84" s="49"/>
      <c r="T84" s="175">
        <f>H84</f>
        <v>649</v>
      </c>
      <c r="U84" s="54">
        <f>S84*T84</f>
        <v>0</v>
      </c>
      <c r="V84" s="145"/>
      <c r="W84" s="145"/>
      <c r="X84" s="145"/>
      <c r="Y84" s="145"/>
      <c r="Z84" s="145"/>
      <c r="AA84" s="145"/>
      <c r="AB84" s="145"/>
      <c r="AC84" s="145"/>
      <c r="AD84" s="145"/>
      <c r="AE84" s="145"/>
    </row>
    <row r="85" spans="1:31" s="42" customFormat="1" ht="34.5" customHeight="1" x14ac:dyDescent="0.3">
      <c r="A85" s="45"/>
      <c r="B85" s="69">
        <v>40</v>
      </c>
      <c r="C85" s="47" t="s">
        <v>80</v>
      </c>
      <c r="D85" s="47" t="s">
        <v>81</v>
      </c>
      <c r="E85" s="47" t="s">
        <v>213</v>
      </c>
      <c r="F85" s="48" t="s">
        <v>89</v>
      </c>
      <c r="G85" s="70">
        <v>83.333333333333343</v>
      </c>
      <c r="H85" s="149">
        <v>200</v>
      </c>
      <c r="I85" s="71">
        <f t="shared" si="32"/>
        <v>16666.666666666668</v>
      </c>
      <c r="J85" s="145"/>
      <c r="K85" s="50">
        <f t="shared" si="55"/>
        <v>40</v>
      </c>
      <c r="L85" s="51" t="str">
        <f t="shared" si="56"/>
        <v>Масло моторное М-8Г2к</v>
      </c>
      <c r="M85" s="47" t="str">
        <f t="shared" si="57"/>
        <v>М-8Г2к</v>
      </c>
      <c r="N85" s="190" t="str">
        <f t="shared" si="36"/>
        <v>бочка</v>
      </c>
      <c r="O85" s="118"/>
      <c r="P85" s="72"/>
      <c r="Q85" s="73" t="str">
        <f t="shared" si="58"/>
        <v>л</v>
      </c>
      <c r="R85" s="53">
        <f t="shared" si="58"/>
        <v>83.333333333333343</v>
      </c>
      <c r="S85" s="49"/>
      <c r="T85" s="175">
        <f>H85</f>
        <v>200</v>
      </c>
      <c r="U85" s="54">
        <f>S85*T85</f>
        <v>0</v>
      </c>
      <c r="V85" s="145"/>
      <c r="W85" s="145"/>
      <c r="X85" s="145"/>
      <c r="Y85" s="145"/>
      <c r="Z85" s="145"/>
      <c r="AA85" s="145"/>
      <c r="AB85" s="145"/>
      <c r="AC85" s="145"/>
      <c r="AD85" s="145"/>
      <c r="AE85" s="145"/>
    </row>
    <row r="86" spans="1:31" s="42" customFormat="1" ht="31.5" customHeight="1" x14ac:dyDescent="0.3">
      <c r="A86" s="45"/>
      <c r="B86" s="69">
        <v>41</v>
      </c>
      <c r="C86" s="47" t="s">
        <v>107</v>
      </c>
      <c r="D86" s="47" t="s">
        <v>108</v>
      </c>
      <c r="E86" s="47" t="s">
        <v>213</v>
      </c>
      <c r="F86" s="48" t="s">
        <v>89</v>
      </c>
      <c r="G86" s="70">
        <v>108.33333333333334</v>
      </c>
      <c r="H86" s="149">
        <v>217</v>
      </c>
      <c r="I86" s="71">
        <f t="shared" si="32"/>
        <v>23508.333333333336</v>
      </c>
      <c r="J86" s="145"/>
      <c r="K86" s="50">
        <f t="shared" si="55"/>
        <v>41</v>
      </c>
      <c r="L86" s="51" t="str">
        <f t="shared" si="56"/>
        <v>Масло моторное МТ-16П</v>
      </c>
      <c r="M86" s="47" t="str">
        <f t="shared" si="57"/>
        <v>МТ-16П</v>
      </c>
      <c r="N86" s="190" t="str">
        <f t="shared" si="36"/>
        <v>бочка</v>
      </c>
      <c r="O86" s="118"/>
      <c r="P86" s="72"/>
      <c r="Q86" s="73" t="str">
        <f t="shared" ref="Q86" si="59">F86</f>
        <v>л</v>
      </c>
      <c r="R86" s="53">
        <f t="shared" ref="R86" si="60">G86</f>
        <v>108.33333333333334</v>
      </c>
      <c r="S86" s="49"/>
      <c r="T86" s="175">
        <f t="shared" ref="T86" si="61">H86</f>
        <v>217</v>
      </c>
      <c r="U86" s="54">
        <f t="shared" ref="U86" si="62">S86*T86</f>
        <v>0</v>
      </c>
      <c r="V86" s="145"/>
      <c r="W86" s="145"/>
      <c r="X86" s="145"/>
      <c r="Y86" s="145"/>
      <c r="Z86" s="145"/>
      <c r="AA86" s="145"/>
      <c r="AB86" s="145"/>
      <c r="AC86" s="145"/>
      <c r="AD86" s="145"/>
      <c r="AE86" s="145"/>
    </row>
    <row r="87" spans="1:31" s="42" customFormat="1" ht="30" customHeight="1" x14ac:dyDescent="0.3">
      <c r="A87" s="45"/>
      <c r="B87" s="69">
        <v>42</v>
      </c>
      <c r="C87" s="47" t="s">
        <v>82</v>
      </c>
      <c r="D87" s="47" t="s">
        <v>82</v>
      </c>
      <c r="E87" s="47" t="s">
        <v>211</v>
      </c>
      <c r="F87" s="48" t="s">
        <v>89</v>
      </c>
      <c r="G87" s="70">
        <v>85.833333333333343</v>
      </c>
      <c r="H87" s="149">
        <v>434</v>
      </c>
      <c r="I87" s="71">
        <f t="shared" si="32"/>
        <v>37251.666666666672</v>
      </c>
      <c r="J87" s="145"/>
      <c r="K87" s="50">
        <f t="shared" si="55"/>
        <v>42</v>
      </c>
      <c r="L87" s="51" t="str">
        <f t="shared" si="56"/>
        <v>Масло ТАД-17</v>
      </c>
      <c r="M87" s="47" t="str">
        <f t="shared" si="57"/>
        <v>Масло ТАД-17</v>
      </c>
      <c r="N87" s="190" t="str">
        <f t="shared" si="36"/>
        <v>бочка, 20</v>
      </c>
      <c r="O87" s="118"/>
      <c r="P87" s="72"/>
      <c r="Q87" s="73" t="str">
        <f>F87</f>
        <v>л</v>
      </c>
      <c r="R87" s="53">
        <f>G87</f>
        <v>85.833333333333343</v>
      </c>
      <c r="S87" s="49"/>
      <c r="T87" s="175">
        <f>H87</f>
        <v>434</v>
      </c>
      <c r="U87" s="54">
        <f>S87*T87</f>
        <v>0</v>
      </c>
      <c r="V87" s="145"/>
      <c r="W87" s="145"/>
      <c r="X87" s="145"/>
      <c r="Y87" s="145"/>
      <c r="Z87" s="145"/>
      <c r="AA87" s="145"/>
      <c r="AB87" s="145"/>
      <c r="AC87" s="145"/>
      <c r="AD87" s="145"/>
      <c r="AE87" s="145"/>
    </row>
    <row r="88" spans="1:31" s="42" customFormat="1" ht="28.5" customHeight="1" x14ac:dyDescent="0.3">
      <c r="A88" s="45"/>
      <c r="B88" s="69">
        <v>43</v>
      </c>
      <c r="C88" s="47" t="s">
        <v>83</v>
      </c>
      <c r="D88" s="47" t="s">
        <v>117</v>
      </c>
      <c r="E88" s="47">
        <v>20</v>
      </c>
      <c r="F88" s="48" t="s">
        <v>89</v>
      </c>
      <c r="G88" s="70">
        <v>109.16666666666667</v>
      </c>
      <c r="H88" s="149">
        <v>720</v>
      </c>
      <c r="I88" s="71">
        <f t="shared" si="32"/>
        <v>78600</v>
      </c>
      <c r="J88" s="145"/>
      <c r="K88" s="50">
        <f t="shared" si="55"/>
        <v>43</v>
      </c>
      <c r="L88" s="51" t="str">
        <f t="shared" si="56"/>
        <v>Масло трансмиссионное</v>
      </c>
      <c r="M88" s="47" t="str">
        <f t="shared" si="57"/>
        <v>Девон 80W90 GL-5</v>
      </c>
      <c r="N88" s="190">
        <f t="shared" si="36"/>
        <v>20</v>
      </c>
      <c r="O88" s="118"/>
      <c r="P88" s="72"/>
      <c r="Q88" s="73" t="str">
        <f t="shared" ref="Q88:Q95" si="63">F88</f>
        <v>л</v>
      </c>
      <c r="R88" s="53">
        <f t="shared" ref="R88:R95" si="64">G88</f>
        <v>109.16666666666667</v>
      </c>
      <c r="S88" s="49"/>
      <c r="T88" s="175">
        <f t="shared" ref="T88:T95" si="65">H88</f>
        <v>720</v>
      </c>
      <c r="U88" s="54">
        <f t="shared" ref="U88:U95" si="66">S88*T88</f>
        <v>0</v>
      </c>
      <c r="V88" s="145"/>
      <c r="W88" s="145"/>
      <c r="X88" s="145"/>
      <c r="Y88" s="145"/>
      <c r="Z88" s="145"/>
      <c r="AA88" s="145"/>
      <c r="AB88" s="145"/>
      <c r="AC88" s="145"/>
      <c r="AD88" s="145"/>
      <c r="AE88" s="145"/>
    </row>
    <row r="89" spans="1:31" s="42" customFormat="1" ht="25.5" customHeight="1" x14ac:dyDescent="0.3">
      <c r="A89" s="45"/>
      <c r="B89" s="69">
        <v>44</v>
      </c>
      <c r="C89" s="47" t="s">
        <v>83</v>
      </c>
      <c r="D89" s="47" t="s">
        <v>118</v>
      </c>
      <c r="E89" s="47" t="s">
        <v>218</v>
      </c>
      <c r="F89" s="48" t="s">
        <v>89</v>
      </c>
      <c r="G89" s="70">
        <v>316.66666666666669</v>
      </c>
      <c r="H89" s="149">
        <v>217</v>
      </c>
      <c r="I89" s="71">
        <f t="shared" si="32"/>
        <v>68716.666666666672</v>
      </c>
      <c r="J89" s="145"/>
      <c r="K89" s="50">
        <f t="shared" si="55"/>
        <v>44</v>
      </c>
      <c r="L89" s="51" t="str">
        <f t="shared" si="56"/>
        <v>Масло трансмиссионное</v>
      </c>
      <c r="M89" s="47" t="str">
        <f t="shared" si="57"/>
        <v>X-OIL 75w85 GL-4</v>
      </c>
      <c r="N89" s="190" t="str">
        <f t="shared" si="36"/>
        <v>20, 1</v>
      </c>
      <c r="O89" s="118"/>
      <c r="P89" s="72"/>
      <c r="Q89" s="73" t="str">
        <f t="shared" si="63"/>
        <v>л</v>
      </c>
      <c r="R89" s="53">
        <f t="shared" si="64"/>
        <v>316.66666666666669</v>
      </c>
      <c r="S89" s="49"/>
      <c r="T89" s="175">
        <f t="shared" si="65"/>
        <v>217</v>
      </c>
      <c r="U89" s="54">
        <f t="shared" si="66"/>
        <v>0</v>
      </c>
      <c r="V89" s="145"/>
      <c r="W89" s="145"/>
      <c r="X89" s="145"/>
      <c r="Y89" s="145"/>
      <c r="Z89" s="145"/>
      <c r="AA89" s="145"/>
      <c r="AB89" s="145"/>
      <c r="AC89" s="145"/>
      <c r="AD89" s="145"/>
      <c r="AE89" s="145"/>
    </row>
    <row r="90" spans="1:31" s="42" customFormat="1" ht="25.5" customHeight="1" x14ac:dyDescent="0.3">
      <c r="A90" s="45"/>
      <c r="B90" s="69">
        <v>45</v>
      </c>
      <c r="C90" s="47" t="s">
        <v>83</v>
      </c>
      <c r="D90" s="47" t="s">
        <v>102</v>
      </c>
      <c r="E90" s="47">
        <v>20</v>
      </c>
      <c r="F90" s="48" t="s">
        <v>89</v>
      </c>
      <c r="G90" s="70">
        <v>177.5</v>
      </c>
      <c r="H90" s="149">
        <v>220</v>
      </c>
      <c r="I90" s="71">
        <f t="shared" si="32"/>
        <v>39050</v>
      </c>
      <c r="J90" s="145"/>
      <c r="K90" s="50">
        <f t="shared" si="55"/>
        <v>45</v>
      </c>
      <c r="L90" s="51" t="str">
        <f t="shared" si="56"/>
        <v>Масло трансмиссионное</v>
      </c>
      <c r="M90" s="47" t="str">
        <f t="shared" si="57"/>
        <v>X-OIL 75w90 GL-5</v>
      </c>
      <c r="N90" s="190">
        <f t="shared" si="36"/>
        <v>20</v>
      </c>
      <c r="O90" s="118"/>
      <c r="P90" s="72"/>
      <c r="Q90" s="73" t="str">
        <f>F90</f>
        <v>л</v>
      </c>
      <c r="R90" s="53">
        <f>G90</f>
        <v>177.5</v>
      </c>
      <c r="S90" s="49"/>
      <c r="T90" s="175">
        <f>H90</f>
        <v>220</v>
      </c>
      <c r="U90" s="54">
        <f>S90*T90</f>
        <v>0</v>
      </c>
      <c r="V90" s="145"/>
      <c r="W90" s="145"/>
      <c r="X90" s="145"/>
      <c r="Y90" s="145"/>
      <c r="Z90" s="145"/>
      <c r="AA90" s="145"/>
      <c r="AB90" s="145"/>
      <c r="AC90" s="145"/>
      <c r="AD90" s="145"/>
      <c r="AE90" s="145"/>
    </row>
    <row r="91" spans="1:31" s="42" customFormat="1" ht="27.75" customHeight="1" x14ac:dyDescent="0.3">
      <c r="A91" s="45"/>
      <c r="B91" s="69">
        <v>46</v>
      </c>
      <c r="C91" s="47" t="s">
        <v>83</v>
      </c>
      <c r="D91" s="47" t="s">
        <v>136</v>
      </c>
      <c r="E91" s="47">
        <v>20</v>
      </c>
      <c r="F91" s="48" t="s">
        <v>89</v>
      </c>
      <c r="G91" s="70">
        <v>128.33333333333334</v>
      </c>
      <c r="H91" s="149">
        <v>400</v>
      </c>
      <c r="I91" s="71">
        <f t="shared" si="32"/>
        <v>51333.333333333336</v>
      </c>
      <c r="J91" s="145"/>
      <c r="K91" s="50">
        <f t="shared" si="55"/>
        <v>46</v>
      </c>
      <c r="L91" s="51" t="str">
        <f t="shared" si="56"/>
        <v>Масло трансмиссионное</v>
      </c>
      <c r="M91" s="47" t="str">
        <f t="shared" si="57"/>
        <v>PH Kinetic 80w90 GL-5</v>
      </c>
      <c r="N91" s="190">
        <f t="shared" si="36"/>
        <v>20</v>
      </c>
      <c r="O91" s="118"/>
      <c r="P91" s="72"/>
      <c r="Q91" s="73" t="str">
        <f>F91</f>
        <v>л</v>
      </c>
      <c r="R91" s="53">
        <f>G91</f>
        <v>128.33333333333334</v>
      </c>
      <c r="S91" s="49"/>
      <c r="T91" s="175">
        <f>H91</f>
        <v>400</v>
      </c>
      <c r="U91" s="54">
        <f>S91*T91</f>
        <v>0</v>
      </c>
      <c r="V91" s="145"/>
      <c r="W91" s="145"/>
      <c r="X91" s="145"/>
      <c r="Y91" s="145"/>
      <c r="Z91" s="145"/>
      <c r="AA91" s="145"/>
      <c r="AB91" s="145"/>
      <c r="AC91" s="145"/>
      <c r="AD91" s="145"/>
      <c r="AE91" s="145"/>
    </row>
    <row r="92" spans="1:31" s="42" customFormat="1" ht="39.75" customHeight="1" x14ac:dyDescent="0.3">
      <c r="A92" s="45"/>
      <c r="B92" s="69">
        <v>47</v>
      </c>
      <c r="C92" s="47" t="s">
        <v>83</v>
      </c>
      <c r="D92" s="47" t="s">
        <v>111</v>
      </c>
      <c r="E92" s="47">
        <v>1</v>
      </c>
      <c r="F92" s="48" t="s">
        <v>89</v>
      </c>
      <c r="G92" s="70">
        <v>541.66666666666674</v>
      </c>
      <c r="H92" s="149">
        <v>10</v>
      </c>
      <c r="I92" s="71">
        <f t="shared" si="32"/>
        <v>5416.6666666666679</v>
      </c>
      <c r="J92" s="145"/>
      <c r="K92" s="50">
        <f t="shared" si="55"/>
        <v>47</v>
      </c>
      <c r="L92" s="51" t="str">
        <f t="shared" si="56"/>
        <v>Масло трансмиссионное</v>
      </c>
      <c r="M92" s="47" t="str">
        <f t="shared" si="57"/>
        <v>TOTACHI Extra Hypoid Gear LSD GL-5/MT-1 75w-90</v>
      </c>
      <c r="N92" s="190">
        <f t="shared" si="36"/>
        <v>1</v>
      </c>
      <c r="O92" s="118"/>
      <c r="P92" s="72"/>
      <c r="Q92" s="73" t="str">
        <f t="shared" si="63"/>
        <v>л</v>
      </c>
      <c r="R92" s="53">
        <f t="shared" si="64"/>
        <v>541.66666666666674</v>
      </c>
      <c r="S92" s="49"/>
      <c r="T92" s="175">
        <f t="shared" si="65"/>
        <v>10</v>
      </c>
      <c r="U92" s="54">
        <f t="shared" si="66"/>
        <v>0</v>
      </c>
      <c r="V92" s="145"/>
      <c r="W92" s="145"/>
      <c r="X92" s="145"/>
      <c r="Y92" s="145"/>
      <c r="Z92" s="145"/>
      <c r="AA92" s="145"/>
      <c r="AB92" s="145"/>
      <c r="AC92" s="145"/>
      <c r="AD92" s="145"/>
      <c r="AE92" s="145"/>
    </row>
    <row r="93" spans="1:31" s="42" customFormat="1" ht="27" customHeight="1" x14ac:dyDescent="0.3">
      <c r="A93" s="45"/>
      <c r="B93" s="69">
        <v>48</v>
      </c>
      <c r="C93" s="47" t="s">
        <v>165</v>
      </c>
      <c r="D93" s="47" t="s">
        <v>180</v>
      </c>
      <c r="E93" s="47" t="s">
        <v>218</v>
      </c>
      <c r="F93" s="48" t="s">
        <v>89</v>
      </c>
      <c r="G93" s="70">
        <v>75</v>
      </c>
      <c r="H93" s="149">
        <v>217</v>
      </c>
      <c r="I93" s="71">
        <f t="shared" si="32"/>
        <v>16275</v>
      </c>
      <c r="J93" s="145"/>
      <c r="K93" s="50">
        <f t="shared" si="55"/>
        <v>48</v>
      </c>
      <c r="L93" s="51" t="str">
        <f t="shared" si="56"/>
        <v>Масло трансмиссионное ТАп-15В</v>
      </c>
      <c r="M93" s="47" t="str">
        <f t="shared" si="57"/>
        <v>ТАп-15В (ГОСТ23652-79)</v>
      </c>
      <c r="N93" s="190" t="str">
        <f t="shared" si="36"/>
        <v>20, 1</v>
      </c>
      <c r="O93" s="118"/>
      <c r="P93" s="72"/>
      <c r="Q93" s="73" t="str">
        <f t="shared" si="63"/>
        <v>л</v>
      </c>
      <c r="R93" s="53">
        <f t="shared" si="64"/>
        <v>75</v>
      </c>
      <c r="S93" s="49"/>
      <c r="T93" s="175">
        <f t="shared" si="65"/>
        <v>217</v>
      </c>
      <c r="U93" s="54">
        <f t="shared" si="66"/>
        <v>0</v>
      </c>
      <c r="V93" s="145"/>
      <c r="W93" s="145"/>
      <c r="X93" s="145"/>
      <c r="Y93" s="145"/>
      <c r="Z93" s="145"/>
      <c r="AA93" s="145"/>
      <c r="AB93" s="145"/>
      <c r="AC93" s="145"/>
      <c r="AD93" s="145"/>
      <c r="AE93" s="145"/>
    </row>
    <row r="94" spans="1:31" s="42" customFormat="1" ht="23.25" customHeight="1" x14ac:dyDescent="0.3">
      <c r="A94" s="45"/>
      <c r="B94" s="69">
        <v>49</v>
      </c>
      <c r="C94" s="47" t="s">
        <v>97</v>
      </c>
      <c r="D94" s="47" t="s">
        <v>98</v>
      </c>
      <c r="E94" s="47" t="s">
        <v>217</v>
      </c>
      <c r="F94" s="48" t="s">
        <v>89</v>
      </c>
      <c r="G94" s="70">
        <v>77.5</v>
      </c>
      <c r="H94" s="149">
        <v>400</v>
      </c>
      <c r="I94" s="71">
        <f t="shared" si="32"/>
        <v>31000</v>
      </c>
      <c r="J94" s="145"/>
      <c r="K94" s="50">
        <f t="shared" si="55"/>
        <v>49</v>
      </c>
      <c r="L94" s="51" t="str">
        <f t="shared" si="56"/>
        <v>Масло трансмиссионное ТСП-15К</v>
      </c>
      <c r="M94" s="47" t="str">
        <f t="shared" si="57"/>
        <v>ТСП-15К</v>
      </c>
      <c r="N94" s="190" t="str">
        <f t="shared" si="36"/>
        <v>20, бочка</v>
      </c>
      <c r="O94" s="118"/>
      <c r="P94" s="72"/>
      <c r="Q94" s="73" t="str">
        <f t="shared" si="63"/>
        <v>л</v>
      </c>
      <c r="R94" s="53">
        <f t="shared" si="64"/>
        <v>77.5</v>
      </c>
      <c r="S94" s="49"/>
      <c r="T94" s="175">
        <f t="shared" si="65"/>
        <v>400</v>
      </c>
      <c r="U94" s="54">
        <f t="shared" si="66"/>
        <v>0</v>
      </c>
      <c r="V94" s="145"/>
      <c r="W94" s="145"/>
      <c r="X94" s="145"/>
      <c r="Y94" s="145"/>
      <c r="Z94" s="145"/>
      <c r="AA94" s="145"/>
      <c r="AB94" s="145"/>
      <c r="AC94" s="145"/>
      <c r="AD94" s="145"/>
      <c r="AE94" s="145"/>
    </row>
    <row r="95" spans="1:31" s="42" customFormat="1" ht="23.25" customHeight="1" x14ac:dyDescent="0.3">
      <c r="A95" s="45"/>
      <c r="B95" s="181">
        <v>50</v>
      </c>
      <c r="C95" s="47" t="s">
        <v>132</v>
      </c>
      <c r="D95" s="47" t="s">
        <v>133</v>
      </c>
      <c r="E95" s="47">
        <v>1</v>
      </c>
      <c r="F95" s="48" t="s">
        <v>15</v>
      </c>
      <c r="G95" s="70">
        <v>1026.6666666666667</v>
      </c>
      <c r="H95" s="149">
        <v>3</v>
      </c>
      <c r="I95" s="71">
        <f t="shared" si="32"/>
        <v>3080</v>
      </c>
      <c r="J95" s="145"/>
      <c r="K95" s="50">
        <f t="shared" si="55"/>
        <v>50</v>
      </c>
      <c r="L95" s="51" t="str">
        <f t="shared" si="56"/>
        <v>Смазка Chevron Ulti-Plex Grease Synthetic EP NLGI 1.5</v>
      </c>
      <c r="M95" s="47" t="str">
        <f t="shared" si="57"/>
        <v>397 г</v>
      </c>
      <c r="N95" s="190">
        <f t="shared" si="36"/>
        <v>1</v>
      </c>
      <c r="O95" s="118"/>
      <c r="P95" s="72"/>
      <c r="Q95" s="73" t="str">
        <f t="shared" si="63"/>
        <v>шт</v>
      </c>
      <c r="R95" s="53">
        <f t="shared" si="64"/>
        <v>1026.6666666666667</v>
      </c>
      <c r="S95" s="49"/>
      <c r="T95" s="175">
        <f t="shared" si="65"/>
        <v>3</v>
      </c>
      <c r="U95" s="54">
        <f t="shared" si="66"/>
        <v>0</v>
      </c>
      <c r="V95" s="145"/>
      <c r="W95" s="145"/>
      <c r="X95" s="145"/>
      <c r="Y95" s="145"/>
      <c r="Z95" s="145"/>
      <c r="AA95" s="145"/>
      <c r="AB95" s="145"/>
      <c r="AC95" s="145"/>
      <c r="AD95" s="145"/>
      <c r="AE95" s="145"/>
    </row>
    <row r="96" spans="1:31" s="68" customFormat="1" ht="15.6" x14ac:dyDescent="0.3">
      <c r="A96" s="55"/>
      <c r="B96" s="89"/>
      <c r="C96" s="74" t="s">
        <v>16</v>
      </c>
      <c r="D96" s="75"/>
      <c r="E96" s="76"/>
      <c r="F96" s="76"/>
      <c r="G96" s="77"/>
      <c r="H96" s="163"/>
      <c r="I96" s="78">
        <f>SUM(I46:I95)</f>
        <v>3345529.583333334</v>
      </c>
      <c r="J96" s="61"/>
      <c r="K96" s="62"/>
      <c r="L96" s="63" t="str">
        <f>C96</f>
        <v>ИТОГО:</v>
      </c>
      <c r="M96" s="58"/>
      <c r="N96" s="61"/>
      <c r="O96" s="79"/>
      <c r="P96" s="79"/>
      <c r="Q96" s="80"/>
      <c r="R96" s="65"/>
      <c r="S96" s="66"/>
      <c r="T96" s="177"/>
      <c r="U96" s="67"/>
      <c r="V96" s="61"/>
      <c r="W96" s="61"/>
      <c r="X96" s="61"/>
      <c r="Y96" s="61"/>
      <c r="Z96" s="61"/>
      <c r="AA96" s="61"/>
      <c r="AB96" s="61"/>
      <c r="AC96" s="61"/>
      <c r="AD96" s="61"/>
      <c r="AE96" s="61"/>
    </row>
    <row r="97" spans="1:31" s="68" customFormat="1" ht="38.25" customHeight="1" x14ac:dyDescent="0.3">
      <c r="A97" s="55"/>
      <c r="B97" s="233" t="s">
        <v>30</v>
      </c>
      <c r="C97" s="234"/>
      <c r="D97" s="234"/>
      <c r="E97" s="234"/>
      <c r="F97" s="234"/>
      <c r="G97" s="234"/>
      <c r="H97" s="234"/>
      <c r="I97" s="235"/>
      <c r="J97" s="61"/>
      <c r="K97" s="219" t="s">
        <v>30</v>
      </c>
      <c r="L97" s="236"/>
      <c r="M97" s="236"/>
      <c r="N97" s="236"/>
      <c r="O97" s="236"/>
      <c r="P97" s="236"/>
      <c r="Q97" s="236"/>
      <c r="R97" s="236"/>
      <c r="S97" s="236"/>
      <c r="T97" s="236"/>
      <c r="U97" s="237"/>
      <c r="V97" s="61"/>
      <c r="W97" s="61"/>
      <c r="X97" s="61"/>
      <c r="Y97" s="61"/>
      <c r="Z97" s="61"/>
      <c r="AA97" s="61"/>
      <c r="AB97" s="61"/>
      <c r="AC97" s="61"/>
      <c r="AD97" s="61"/>
      <c r="AE97" s="61"/>
    </row>
    <row r="98" spans="1:31" s="42" customFormat="1" ht="24" customHeight="1" x14ac:dyDescent="0.3">
      <c r="B98" s="106"/>
      <c r="C98" s="225" t="s">
        <v>99</v>
      </c>
      <c r="D98" s="226"/>
      <c r="E98" s="226"/>
      <c r="F98" s="226"/>
      <c r="G98" s="226"/>
      <c r="H98" s="226"/>
      <c r="I98" s="226"/>
      <c r="J98" s="44"/>
      <c r="K98" s="107"/>
      <c r="L98" s="228" t="s">
        <v>99</v>
      </c>
      <c r="M98" s="229"/>
      <c r="N98" s="229"/>
      <c r="O98" s="229"/>
      <c r="P98" s="229"/>
      <c r="Q98" s="229"/>
      <c r="R98" s="229"/>
      <c r="S98" s="229"/>
      <c r="T98" s="229"/>
      <c r="U98" s="229"/>
      <c r="V98" s="44"/>
      <c r="W98" s="44"/>
      <c r="X98" s="44"/>
      <c r="Y98" s="44"/>
      <c r="Z98" s="44"/>
      <c r="AA98" s="44"/>
      <c r="AB98" s="44"/>
      <c r="AC98" s="44"/>
      <c r="AD98" s="44"/>
      <c r="AE98" s="44"/>
    </row>
    <row r="99" spans="1:31" s="42" customFormat="1" ht="25.5" customHeight="1" x14ac:dyDescent="0.3">
      <c r="A99" s="45"/>
      <c r="B99" s="130">
        <v>1</v>
      </c>
      <c r="C99" s="47" t="s">
        <v>40</v>
      </c>
      <c r="D99" s="131" t="s">
        <v>210</v>
      </c>
      <c r="E99" s="186" t="s">
        <v>219</v>
      </c>
      <c r="F99" s="157" t="s">
        <v>89</v>
      </c>
      <c r="G99" s="132">
        <v>47.5</v>
      </c>
      <c r="H99" s="164">
        <v>180</v>
      </c>
      <c r="I99" s="133">
        <f>G99*H99</f>
        <v>8550</v>
      </c>
      <c r="J99" s="145"/>
      <c r="K99" s="134">
        <f>B99</f>
        <v>1</v>
      </c>
      <c r="L99" s="135" t="str">
        <f>C99</f>
        <v>Жидкость для стеклоомывателя</v>
      </c>
      <c r="M99" s="136" t="str">
        <f>D99</f>
        <v>* до -30 без резкого запаха</v>
      </c>
      <c r="N99" s="191" t="str">
        <f>E99</f>
        <v>4 (5)</v>
      </c>
      <c r="O99" s="137"/>
      <c r="P99" s="52"/>
      <c r="Q99" s="138" t="str">
        <f>F99</f>
        <v>л</v>
      </c>
      <c r="R99" s="139">
        <f>G99</f>
        <v>47.5</v>
      </c>
      <c r="S99" s="140"/>
      <c r="T99" s="179">
        <f>H99</f>
        <v>180</v>
      </c>
      <c r="U99" s="141">
        <f>S99*T99</f>
        <v>0</v>
      </c>
      <c r="V99" s="145"/>
      <c r="W99" s="145"/>
      <c r="X99" s="145"/>
      <c r="Y99" s="145"/>
      <c r="Z99" s="145"/>
      <c r="AA99" s="145"/>
      <c r="AB99" s="145"/>
      <c r="AC99" s="145"/>
      <c r="AD99" s="145"/>
      <c r="AE99" s="145"/>
    </row>
    <row r="100" spans="1:31" s="42" customFormat="1" ht="18.75" customHeight="1" x14ac:dyDescent="0.3">
      <c r="A100" s="45"/>
      <c r="B100" s="130">
        <v>2</v>
      </c>
      <c r="C100" s="47" t="s">
        <v>121</v>
      </c>
      <c r="D100" s="131" t="s">
        <v>122</v>
      </c>
      <c r="E100" s="195" t="s">
        <v>220</v>
      </c>
      <c r="F100" s="157" t="s">
        <v>88</v>
      </c>
      <c r="G100" s="142">
        <v>72.5</v>
      </c>
      <c r="H100" s="164">
        <v>90</v>
      </c>
      <c r="I100" s="133">
        <f t="shared" ref="I100:I127" si="67">G100*H100</f>
        <v>6525</v>
      </c>
      <c r="J100" s="145"/>
      <c r="K100" s="134">
        <f t="shared" ref="K100:K127" si="68">B100</f>
        <v>2</v>
      </c>
      <c r="L100" s="135" t="str">
        <f t="shared" ref="L100:L127" si="69">C100</f>
        <v>Жидкость охлаждающая Антифриз Гостовский -40 (зеленый)</v>
      </c>
      <c r="M100" s="136" t="str">
        <f t="shared" ref="M100:M127" si="70">D100</f>
        <v>Антифриз Гостовский -40 (зеленый)</v>
      </c>
      <c r="N100" s="191" t="str">
        <f t="shared" ref="N100:N127" si="71">E100</f>
        <v>10</v>
      </c>
      <c r="O100" s="137"/>
      <c r="P100" s="52"/>
      <c r="Q100" s="138" t="str">
        <f t="shared" ref="Q100:R127" si="72">F100</f>
        <v>кг</v>
      </c>
      <c r="R100" s="139">
        <f t="shared" si="72"/>
        <v>72.5</v>
      </c>
      <c r="S100" s="140"/>
      <c r="T100" s="179">
        <f t="shared" ref="T100:T127" si="73">H100</f>
        <v>90</v>
      </c>
      <c r="U100" s="141">
        <f t="shared" ref="U100:U127" si="74">S100*T100</f>
        <v>0</v>
      </c>
      <c r="V100" s="145"/>
      <c r="W100" s="145"/>
      <c r="X100" s="145"/>
      <c r="Y100" s="145"/>
      <c r="Z100" s="145"/>
      <c r="AA100" s="145"/>
      <c r="AB100" s="145"/>
      <c r="AC100" s="145"/>
      <c r="AD100" s="145"/>
      <c r="AE100" s="145"/>
    </row>
    <row r="101" spans="1:31" s="42" customFormat="1" ht="27" customHeight="1" x14ac:dyDescent="0.3">
      <c r="A101" s="45"/>
      <c r="B101" s="130">
        <v>3</v>
      </c>
      <c r="C101" s="47" t="s">
        <v>41</v>
      </c>
      <c r="D101" s="131" t="s">
        <v>42</v>
      </c>
      <c r="E101" s="195" t="s">
        <v>220</v>
      </c>
      <c r="F101" s="157" t="s">
        <v>89</v>
      </c>
      <c r="G101" s="142">
        <v>75.833333333333343</v>
      </c>
      <c r="H101" s="164">
        <v>650</v>
      </c>
      <c r="I101" s="133">
        <f t="shared" si="67"/>
        <v>49291.666666666672</v>
      </c>
      <c r="J101" s="145"/>
      <c r="K101" s="134">
        <f t="shared" si="68"/>
        <v>3</v>
      </c>
      <c r="L101" s="135" t="str">
        <f t="shared" si="69"/>
        <v>Жидкость охлаждающая Тосол А-40</v>
      </c>
      <c r="M101" s="136" t="str">
        <f t="shared" si="70"/>
        <v>Тосол А-40</v>
      </c>
      <c r="N101" s="191" t="str">
        <f t="shared" si="71"/>
        <v>10</v>
      </c>
      <c r="O101" s="137"/>
      <c r="P101" s="52"/>
      <c r="Q101" s="138" t="str">
        <f t="shared" si="72"/>
        <v>л</v>
      </c>
      <c r="R101" s="139">
        <f t="shared" si="72"/>
        <v>75.833333333333343</v>
      </c>
      <c r="S101" s="140"/>
      <c r="T101" s="179">
        <f t="shared" si="73"/>
        <v>650</v>
      </c>
      <c r="U101" s="141">
        <f t="shared" si="74"/>
        <v>0</v>
      </c>
      <c r="V101" s="145"/>
      <c r="W101" s="145"/>
      <c r="X101" s="145"/>
      <c r="Y101" s="145"/>
      <c r="Z101" s="145"/>
      <c r="AA101" s="145"/>
      <c r="AB101" s="145"/>
      <c r="AC101" s="145"/>
      <c r="AD101" s="145"/>
      <c r="AE101" s="145"/>
    </row>
    <row r="102" spans="1:31" s="42" customFormat="1" ht="22.5" customHeight="1" x14ac:dyDescent="0.3">
      <c r="A102" s="45"/>
      <c r="B102" s="130">
        <v>4</v>
      </c>
      <c r="C102" s="47" t="s">
        <v>43</v>
      </c>
      <c r="D102" s="131" t="s">
        <v>44</v>
      </c>
      <c r="E102" s="186">
        <v>0.91</v>
      </c>
      <c r="F102" s="157" t="s">
        <v>88</v>
      </c>
      <c r="G102" s="142">
        <v>119.16666666666667</v>
      </c>
      <c r="H102" s="164">
        <v>64.61</v>
      </c>
      <c r="I102" s="133">
        <f t="shared" si="67"/>
        <v>7699.3583333333336</v>
      </c>
      <c r="J102" s="145"/>
      <c r="K102" s="134">
        <f t="shared" si="68"/>
        <v>4</v>
      </c>
      <c r="L102" s="135" t="str">
        <f t="shared" si="69"/>
        <v>Жидкость тормозная</v>
      </c>
      <c r="M102" s="136" t="str">
        <f t="shared" si="70"/>
        <v>ДОТ-4</v>
      </c>
      <c r="N102" s="191">
        <f t="shared" si="71"/>
        <v>0.91</v>
      </c>
      <c r="O102" s="137"/>
      <c r="P102" s="52"/>
      <c r="Q102" s="138" t="str">
        <f t="shared" si="72"/>
        <v>кг</v>
      </c>
      <c r="R102" s="139">
        <f t="shared" si="72"/>
        <v>119.16666666666667</v>
      </c>
      <c r="S102" s="140"/>
      <c r="T102" s="179">
        <f t="shared" si="73"/>
        <v>64.61</v>
      </c>
      <c r="U102" s="141">
        <f t="shared" si="74"/>
        <v>0</v>
      </c>
      <c r="V102" s="145"/>
      <c r="W102" s="145"/>
      <c r="X102" s="145"/>
      <c r="Y102" s="145"/>
      <c r="Z102" s="145"/>
      <c r="AA102" s="145"/>
      <c r="AB102" s="145"/>
      <c r="AC102" s="145"/>
      <c r="AD102" s="145"/>
      <c r="AE102" s="145"/>
    </row>
    <row r="103" spans="1:31" s="42" customFormat="1" ht="25.5" customHeight="1" x14ac:dyDescent="0.3">
      <c r="A103" s="45"/>
      <c r="B103" s="130">
        <v>5</v>
      </c>
      <c r="C103" s="47" t="s">
        <v>49</v>
      </c>
      <c r="D103" s="136" t="s">
        <v>182</v>
      </c>
      <c r="E103" s="186">
        <v>20</v>
      </c>
      <c r="F103" s="157" t="s">
        <v>89</v>
      </c>
      <c r="G103" s="142">
        <v>326.66666666666669</v>
      </c>
      <c r="H103" s="164">
        <v>440</v>
      </c>
      <c r="I103" s="133">
        <f t="shared" si="67"/>
        <v>143733.33333333334</v>
      </c>
      <c r="J103" s="145"/>
      <c r="K103" s="134">
        <f t="shared" si="68"/>
        <v>5</v>
      </c>
      <c r="L103" s="135" t="str">
        <f t="shared" si="69"/>
        <v>Масло гидравлическое</v>
      </c>
      <c r="M103" s="136" t="str">
        <f t="shared" si="70"/>
        <v>Texaco RANDO HDZ32</v>
      </c>
      <c r="N103" s="191">
        <f t="shared" si="71"/>
        <v>20</v>
      </c>
      <c r="O103" s="137"/>
      <c r="P103" s="52"/>
      <c r="Q103" s="138" t="str">
        <f t="shared" si="72"/>
        <v>л</v>
      </c>
      <c r="R103" s="139">
        <f t="shared" si="72"/>
        <v>326.66666666666669</v>
      </c>
      <c r="S103" s="140"/>
      <c r="T103" s="179">
        <f t="shared" si="73"/>
        <v>440</v>
      </c>
      <c r="U103" s="141">
        <f t="shared" si="74"/>
        <v>0</v>
      </c>
      <c r="V103" s="145"/>
      <c r="W103" s="145"/>
      <c r="X103" s="145"/>
      <c r="Y103" s="145"/>
      <c r="Z103" s="145"/>
      <c r="AA103" s="145"/>
      <c r="AB103" s="145"/>
      <c r="AC103" s="145"/>
      <c r="AD103" s="145"/>
      <c r="AE103" s="145"/>
    </row>
    <row r="104" spans="1:31" s="42" customFormat="1" ht="24" customHeight="1" x14ac:dyDescent="0.3">
      <c r="A104" s="45"/>
      <c r="B104" s="130">
        <v>6</v>
      </c>
      <c r="C104" s="47" t="s">
        <v>52</v>
      </c>
      <c r="D104" s="131" t="s">
        <v>53</v>
      </c>
      <c r="E104" s="186">
        <v>20</v>
      </c>
      <c r="F104" s="157" t="s">
        <v>89</v>
      </c>
      <c r="G104" s="142">
        <v>83.333333333333343</v>
      </c>
      <c r="H104" s="164">
        <v>480</v>
      </c>
      <c r="I104" s="133">
        <f t="shared" si="67"/>
        <v>40000.000000000007</v>
      </c>
      <c r="J104" s="145"/>
      <c r="K104" s="134">
        <f t="shared" si="68"/>
        <v>6</v>
      </c>
      <c r="L104" s="135" t="str">
        <f t="shared" si="69"/>
        <v>Масло гидравлическое ВМГЗ</v>
      </c>
      <c r="M104" s="136" t="str">
        <f t="shared" si="70"/>
        <v>ВМГЗ</v>
      </c>
      <c r="N104" s="191">
        <f t="shared" si="71"/>
        <v>20</v>
      </c>
      <c r="O104" s="137"/>
      <c r="P104" s="52"/>
      <c r="Q104" s="138" t="str">
        <f t="shared" si="72"/>
        <v>л</v>
      </c>
      <c r="R104" s="139">
        <f t="shared" si="72"/>
        <v>83.333333333333343</v>
      </c>
      <c r="S104" s="140"/>
      <c r="T104" s="179">
        <f t="shared" si="73"/>
        <v>480</v>
      </c>
      <c r="U104" s="141">
        <f t="shared" si="74"/>
        <v>0</v>
      </c>
      <c r="V104" s="145"/>
      <c r="W104" s="145"/>
      <c r="X104" s="145"/>
      <c r="Y104" s="145"/>
      <c r="Z104" s="145"/>
      <c r="AA104" s="145"/>
      <c r="AB104" s="145"/>
      <c r="AC104" s="145"/>
      <c r="AD104" s="145"/>
      <c r="AE104" s="145"/>
    </row>
    <row r="105" spans="1:31" s="42" customFormat="1" ht="20.25" customHeight="1" x14ac:dyDescent="0.3">
      <c r="A105" s="45"/>
      <c r="B105" s="130">
        <v>7</v>
      </c>
      <c r="C105" s="47" t="s">
        <v>56</v>
      </c>
      <c r="D105" s="131" t="s">
        <v>57</v>
      </c>
      <c r="E105" s="186" t="s">
        <v>221</v>
      </c>
      <c r="F105" s="157" t="s">
        <v>89</v>
      </c>
      <c r="G105" s="142">
        <v>85</v>
      </c>
      <c r="H105" s="164">
        <v>220</v>
      </c>
      <c r="I105" s="133">
        <f t="shared" si="67"/>
        <v>18700</v>
      </c>
      <c r="J105" s="145"/>
      <c r="K105" s="134">
        <f t="shared" si="68"/>
        <v>7</v>
      </c>
      <c r="L105" s="135" t="str">
        <f t="shared" si="69"/>
        <v>Масло дизельное М-8ДМ</v>
      </c>
      <c r="M105" s="136" t="str">
        <f t="shared" si="70"/>
        <v>М-8ДМ</v>
      </c>
      <c r="N105" s="191" t="str">
        <f t="shared" si="71"/>
        <v>10 и 20</v>
      </c>
      <c r="O105" s="137"/>
      <c r="P105" s="52"/>
      <c r="Q105" s="138" t="str">
        <f t="shared" si="72"/>
        <v>л</v>
      </c>
      <c r="R105" s="139">
        <f t="shared" si="72"/>
        <v>85</v>
      </c>
      <c r="S105" s="140"/>
      <c r="T105" s="179">
        <f t="shared" si="73"/>
        <v>220</v>
      </c>
      <c r="U105" s="141">
        <f t="shared" si="74"/>
        <v>0</v>
      </c>
      <c r="V105" s="145"/>
      <c r="W105" s="145"/>
      <c r="X105" s="145"/>
      <c r="Y105" s="145"/>
      <c r="Z105" s="145"/>
      <c r="AA105" s="145"/>
      <c r="AB105" s="145"/>
      <c r="AC105" s="145"/>
      <c r="AD105" s="145"/>
      <c r="AE105" s="145"/>
    </row>
    <row r="106" spans="1:31" s="42" customFormat="1" ht="20.25" customHeight="1" x14ac:dyDescent="0.3">
      <c r="A106" s="45"/>
      <c r="B106" s="130">
        <v>8</v>
      </c>
      <c r="C106" s="47" t="s">
        <v>181</v>
      </c>
      <c r="D106" s="131" t="s">
        <v>183</v>
      </c>
      <c r="E106" s="186">
        <v>20</v>
      </c>
      <c r="F106" s="157" t="s">
        <v>89</v>
      </c>
      <c r="G106" s="142">
        <v>525</v>
      </c>
      <c r="H106" s="164">
        <v>148</v>
      </c>
      <c r="I106" s="133">
        <f t="shared" si="67"/>
        <v>77700</v>
      </c>
      <c r="J106" s="145"/>
      <c r="K106" s="134">
        <f t="shared" si="68"/>
        <v>8</v>
      </c>
      <c r="L106" s="135" t="str">
        <f t="shared" si="69"/>
        <v>Масло дизельное синтетическое</v>
      </c>
      <c r="M106" s="136" t="str">
        <f t="shared" si="70"/>
        <v>X-Oil 5w40 CG-4</v>
      </c>
      <c r="N106" s="191">
        <f t="shared" si="71"/>
        <v>20</v>
      </c>
      <c r="O106" s="137"/>
      <c r="P106" s="52"/>
      <c r="Q106" s="138" t="str">
        <f t="shared" si="72"/>
        <v>л</v>
      </c>
      <c r="R106" s="139">
        <f t="shared" si="72"/>
        <v>525</v>
      </c>
      <c r="S106" s="140"/>
      <c r="T106" s="179">
        <f t="shared" si="73"/>
        <v>148</v>
      </c>
      <c r="U106" s="141">
        <f t="shared" si="74"/>
        <v>0</v>
      </c>
      <c r="V106" s="145"/>
      <c r="W106" s="145"/>
      <c r="X106" s="145"/>
      <c r="Y106" s="145"/>
      <c r="Z106" s="145"/>
      <c r="AA106" s="145"/>
      <c r="AB106" s="145"/>
      <c r="AC106" s="145"/>
      <c r="AD106" s="145"/>
      <c r="AE106" s="145"/>
    </row>
    <row r="107" spans="1:31" s="42" customFormat="1" ht="19.5" customHeight="1" x14ac:dyDescent="0.3">
      <c r="A107" s="45"/>
      <c r="B107" s="130">
        <v>9</v>
      </c>
      <c r="C107" s="47" t="s">
        <v>124</v>
      </c>
      <c r="D107" s="131" t="s">
        <v>125</v>
      </c>
      <c r="E107" s="186" t="s">
        <v>219</v>
      </c>
      <c r="F107" s="157" t="s">
        <v>89</v>
      </c>
      <c r="G107" s="142">
        <v>193.33333333333334</v>
      </c>
      <c r="H107" s="164">
        <v>24</v>
      </c>
      <c r="I107" s="133">
        <f t="shared" si="67"/>
        <v>4640</v>
      </c>
      <c r="J107" s="145"/>
      <c r="K107" s="134">
        <f t="shared" si="68"/>
        <v>9</v>
      </c>
      <c r="L107" s="135" t="str">
        <f t="shared" si="69"/>
        <v>Масло для АКПП Dexron- III</v>
      </c>
      <c r="M107" s="136" t="str">
        <f t="shared" si="70"/>
        <v>Dexron- III</v>
      </c>
      <c r="N107" s="191" t="str">
        <f t="shared" si="71"/>
        <v>4 (5)</v>
      </c>
      <c r="O107" s="137"/>
      <c r="P107" s="52"/>
      <c r="Q107" s="138" t="str">
        <f t="shared" si="72"/>
        <v>л</v>
      </c>
      <c r="R107" s="139">
        <f t="shared" si="72"/>
        <v>193.33333333333334</v>
      </c>
      <c r="S107" s="140"/>
      <c r="T107" s="179">
        <f t="shared" si="73"/>
        <v>24</v>
      </c>
      <c r="U107" s="141">
        <f t="shared" si="74"/>
        <v>0</v>
      </c>
      <c r="V107" s="145"/>
      <c r="W107" s="145"/>
      <c r="X107" s="145"/>
      <c r="Y107" s="145"/>
      <c r="Z107" s="145"/>
      <c r="AA107" s="145"/>
      <c r="AB107" s="145"/>
      <c r="AC107" s="145"/>
      <c r="AD107" s="145"/>
      <c r="AE107" s="145"/>
    </row>
    <row r="108" spans="1:31" s="42" customFormat="1" ht="19.5" customHeight="1" x14ac:dyDescent="0.3">
      <c r="A108" s="45"/>
      <c r="B108" s="130">
        <v>10</v>
      </c>
      <c r="C108" s="47" t="s">
        <v>58</v>
      </c>
      <c r="D108" s="131" t="s">
        <v>59</v>
      </c>
      <c r="E108" s="186">
        <v>1</v>
      </c>
      <c r="F108" s="157" t="s">
        <v>89</v>
      </c>
      <c r="G108" s="142">
        <v>162.5</v>
      </c>
      <c r="H108" s="164">
        <v>44</v>
      </c>
      <c r="I108" s="133">
        <f t="shared" si="67"/>
        <v>7150</v>
      </c>
      <c r="J108" s="145"/>
      <c r="K108" s="134">
        <f t="shared" si="68"/>
        <v>10</v>
      </c>
      <c r="L108" s="135" t="str">
        <f t="shared" si="69"/>
        <v>Масло для двухтактных двигателей GS Ultra 2 Stroke oil</v>
      </c>
      <c r="M108" s="136" t="str">
        <f t="shared" si="70"/>
        <v>GS Ultra 2 Stroke oil</v>
      </c>
      <c r="N108" s="191">
        <f t="shared" si="71"/>
        <v>1</v>
      </c>
      <c r="O108" s="137"/>
      <c r="P108" s="52"/>
      <c r="Q108" s="138" t="str">
        <f t="shared" si="72"/>
        <v>л</v>
      </c>
      <c r="R108" s="139">
        <f t="shared" si="72"/>
        <v>162.5</v>
      </c>
      <c r="S108" s="140"/>
      <c r="T108" s="179">
        <f t="shared" si="73"/>
        <v>44</v>
      </c>
      <c r="U108" s="141">
        <f t="shared" si="74"/>
        <v>0</v>
      </c>
      <c r="V108" s="145"/>
      <c r="W108" s="145"/>
      <c r="X108" s="145"/>
      <c r="Y108" s="145"/>
      <c r="Z108" s="145"/>
      <c r="AA108" s="145"/>
      <c r="AB108" s="145"/>
      <c r="AC108" s="145"/>
      <c r="AD108" s="145"/>
      <c r="AE108" s="145"/>
    </row>
    <row r="109" spans="1:31" s="42" customFormat="1" ht="19.5" customHeight="1" x14ac:dyDescent="0.3">
      <c r="A109" s="45"/>
      <c r="B109" s="130">
        <v>11</v>
      </c>
      <c r="C109" s="47" t="s">
        <v>62</v>
      </c>
      <c r="D109" s="131" t="s">
        <v>184</v>
      </c>
      <c r="E109" s="186">
        <v>4</v>
      </c>
      <c r="F109" s="157" t="s">
        <v>89</v>
      </c>
      <c r="G109" s="142">
        <v>608.33333333333337</v>
      </c>
      <c r="H109" s="164">
        <v>16</v>
      </c>
      <c r="I109" s="133">
        <f t="shared" si="67"/>
        <v>9733.3333333333339</v>
      </c>
      <c r="J109" s="145"/>
      <c r="K109" s="134">
        <f t="shared" si="68"/>
        <v>11</v>
      </c>
      <c r="L109" s="135" t="str">
        <f t="shared" si="69"/>
        <v>Масло моторное</v>
      </c>
      <c r="M109" s="136" t="str">
        <f t="shared" si="70"/>
        <v>ALPHA'S 5w30 DL-1/CF-4</v>
      </c>
      <c r="N109" s="191">
        <f t="shared" si="71"/>
        <v>4</v>
      </c>
      <c r="O109" s="137"/>
      <c r="P109" s="52"/>
      <c r="Q109" s="138" t="str">
        <f t="shared" si="72"/>
        <v>л</v>
      </c>
      <c r="R109" s="139">
        <f t="shared" si="72"/>
        <v>608.33333333333337</v>
      </c>
      <c r="S109" s="140"/>
      <c r="T109" s="179">
        <f t="shared" si="73"/>
        <v>16</v>
      </c>
      <c r="U109" s="141">
        <f t="shared" si="74"/>
        <v>0</v>
      </c>
      <c r="V109" s="145"/>
      <c r="W109" s="145"/>
      <c r="X109" s="145"/>
      <c r="Y109" s="145"/>
      <c r="Z109" s="145"/>
      <c r="AA109" s="145"/>
      <c r="AB109" s="145"/>
      <c r="AC109" s="145"/>
      <c r="AD109" s="145"/>
      <c r="AE109" s="145"/>
    </row>
    <row r="110" spans="1:31" s="42" customFormat="1" ht="25.5" customHeight="1" x14ac:dyDescent="0.3">
      <c r="A110" s="45"/>
      <c r="B110" s="130">
        <v>12</v>
      </c>
      <c r="C110" s="47" t="s">
        <v>62</v>
      </c>
      <c r="D110" s="131" t="s">
        <v>126</v>
      </c>
      <c r="E110" s="186">
        <v>20</v>
      </c>
      <c r="F110" s="157" t="s">
        <v>89</v>
      </c>
      <c r="G110" s="142">
        <v>135</v>
      </c>
      <c r="H110" s="164">
        <v>300</v>
      </c>
      <c r="I110" s="133">
        <f t="shared" si="67"/>
        <v>40500</v>
      </c>
      <c r="J110" s="145"/>
      <c r="K110" s="134">
        <f t="shared" si="68"/>
        <v>12</v>
      </c>
      <c r="L110" s="135" t="str">
        <f t="shared" si="69"/>
        <v>Масло моторное</v>
      </c>
      <c r="M110" s="136" t="str">
        <f t="shared" si="70"/>
        <v>Devon Classik 10w40 SF/CC</v>
      </c>
      <c r="N110" s="191">
        <f t="shared" si="71"/>
        <v>20</v>
      </c>
      <c r="O110" s="137"/>
      <c r="P110" s="52"/>
      <c r="Q110" s="138" t="str">
        <f t="shared" si="72"/>
        <v>л</v>
      </c>
      <c r="R110" s="139">
        <f t="shared" si="72"/>
        <v>135</v>
      </c>
      <c r="S110" s="140"/>
      <c r="T110" s="179">
        <f t="shared" si="73"/>
        <v>300</v>
      </c>
      <c r="U110" s="141">
        <f t="shared" si="74"/>
        <v>0</v>
      </c>
      <c r="V110" s="145"/>
      <c r="W110" s="145"/>
      <c r="X110" s="145"/>
      <c r="Y110" s="145"/>
      <c r="Z110" s="145"/>
      <c r="AA110" s="145"/>
      <c r="AB110" s="145"/>
      <c r="AC110" s="145"/>
      <c r="AD110" s="145"/>
      <c r="AE110" s="145"/>
    </row>
    <row r="111" spans="1:31" s="42" customFormat="1" ht="19.5" customHeight="1" x14ac:dyDescent="0.3">
      <c r="A111" s="45"/>
      <c r="B111" s="130">
        <v>13</v>
      </c>
      <c r="C111" s="47" t="s">
        <v>62</v>
      </c>
      <c r="D111" s="131" t="s">
        <v>127</v>
      </c>
      <c r="E111" s="186" t="s">
        <v>219</v>
      </c>
      <c r="F111" s="157" t="s">
        <v>89</v>
      </c>
      <c r="G111" s="142">
        <v>193.33333333333334</v>
      </c>
      <c r="H111" s="164">
        <v>220</v>
      </c>
      <c r="I111" s="133">
        <f t="shared" si="67"/>
        <v>42533.333333333336</v>
      </c>
      <c r="J111" s="145"/>
      <c r="K111" s="134">
        <f t="shared" si="68"/>
        <v>13</v>
      </c>
      <c r="L111" s="135" t="str">
        <f t="shared" si="69"/>
        <v>Масло моторное</v>
      </c>
      <c r="M111" s="136" t="str">
        <f t="shared" si="70"/>
        <v>Sintoil Люкс SAE 5w40 п/с</v>
      </c>
      <c r="N111" s="191" t="str">
        <f t="shared" si="71"/>
        <v>4 (5)</v>
      </c>
      <c r="O111" s="137"/>
      <c r="P111" s="52"/>
      <c r="Q111" s="138" t="str">
        <f t="shared" si="72"/>
        <v>л</v>
      </c>
      <c r="R111" s="139">
        <f t="shared" si="72"/>
        <v>193.33333333333334</v>
      </c>
      <c r="S111" s="140"/>
      <c r="T111" s="179">
        <f t="shared" si="73"/>
        <v>220</v>
      </c>
      <c r="U111" s="141">
        <f t="shared" si="74"/>
        <v>0</v>
      </c>
      <c r="V111" s="145"/>
      <c r="W111" s="145"/>
      <c r="X111" s="145"/>
      <c r="Y111" s="145"/>
      <c r="Z111" s="145"/>
      <c r="AA111" s="145"/>
      <c r="AB111" s="145"/>
      <c r="AC111" s="145"/>
      <c r="AD111" s="145"/>
      <c r="AE111" s="145"/>
    </row>
    <row r="112" spans="1:31" s="42" customFormat="1" ht="19.5" customHeight="1" x14ac:dyDescent="0.3">
      <c r="A112" s="45"/>
      <c r="B112" s="130">
        <v>14</v>
      </c>
      <c r="C112" s="47" t="s">
        <v>62</v>
      </c>
      <c r="D112" s="131" t="s">
        <v>185</v>
      </c>
      <c r="E112" s="186">
        <v>20</v>
      </c>
      <c r="F112" s="157" t="s">
        <v>89</v>
      </c>
      <c r="G112" s="142">
        <v>195.83333333333334</v>
      </c>
      <c r="H112" s="164">
        <v>100</v>
      </c>
      <c r="I112" s="133">
        <f t="shared" si="67"/>
        <v>19583.333333333336</v>
      </c>
      <c r="J112" s="145"/>
      <c r="K112" s="134">
        <f t="shared" si="68"/>
        <v>14</v>
      </c>
      <c r="L112" s="135" t="str">
        <f t="shared" si="69"/>
        <v>Масло моторное</v>
      </c>
      <c r="M112" s="136" t="str">
        <f t="shared" si="70"/>
        <v>X-OIL 15w40 CI-4</v>
      </c>
      <c r="N112" s="191">
        <f t="shared" si="71"/>
        <v>20</v>
      </c>
      <c r="O112" s="137"/>
      <c r="P112" s="52"/>
      <c r="Q112" s="138" t="str">
        <f t="shared" si="72"/>
        <v>л</v>
      </c>
      <c r="R112" s="139">
        <f t="shared" si="72"/>
        <v>195.83333333333334</v>
      </c>
      <c r="S112" s="140"/>
      <c r="T112" s="179">
        <f t="shared" si="73"/>
        <v>100</v>
      </c>
      <c r="U112" s="141">
        <f t="shared" si="74"/>
        <v>0</v>
      </c>
      <c r="V112" s="145"/>
      <c r="W112" s="145"/>
      <c r="X112" s="145"/>
      <c r="Y112" s="145"/>
      <c r="Z112" s="145"/>
      <c r="AA112" s="145"/>
      <c r="AB112" s="145"/>
      <c r="AC112" s="145"/>
      <c r="AD112" s="145"/>
      <c r="AE112" s="145"/>
    </row>
    <row r="113" spans="1:31" s="42" customFormat="1" ht="31.2" x14ac:dyDescent="0.3">
      <c r="A113" s="45"/>
      <c r="B113" s="130">
        <v>15</v>
      </c>
      <c r="C113" s="47" t="s">
        <v>62</v>
      </c>
      <c r="D113" s="131" t="s">
        <v>186</v>
      </c>
      <c r="E113" s="186">
        <v>20</v>
      </c>
      <c r="F113" s="157" t="s">
        <v>89</v>
      </c>
      <c r="G113" s="142">
        <v>266.66666666666669</v>
      </c>
      <c r="H113" s="164">
        <v>460</v>
      </c>
      <c r="I113" s="133">
        <f t="shared" si="67"/>
        <v>122666.66666666667</v>
      </c>
      <c r="J113" s="145"/>
      <c r="K113" s="134">
        <f t="shared" si="68"/>
        <v>15</v>
      </c>
      <c r="L113" s="135" t="str">
        <f t="shared" si="69"/>
        <v>Масло моторное</v>
      </c>
      <c r="M113" s="136" t="str">
        <f t="shared" si="70"/>
        <v>Девон DIЕSEL CI-4/SL SAE 5W-40</v>
      </c>
      <c r="N113" s="191">
        <f t="shared" si="71"/>
        <v>20</v>
      </c>
      <c r="O113" s="137"/>
      <c r="P113" s="52"/>
      <c r="Q113" s="138" t="str">
        <f t="shared" si="72"/>
        <v>л</v>
      </c>
      <c r="R113" s="139">
        <f t="shared" si="72"/>
        <v>266.66666666666669</v>
      </c>
      <c r="S113" s="140"/>
      <c r="T113" s="179">
        <f t="shared" si="73"/>
        <v>460</v>
      </c>
      <c r="U113" s="141">
        <f t="shared" si="74"/>
        <v>0</v>
      </c>
      <c r="V113" s="145"/>
      <c r="W113" s="145"/>
      <c r="X113" s="145"/>
      <c r="Y113" s="145"/>
      <c r="Z113" s="145"/>
      <c r="AA113" s="145"/>
      <c r="AB113" s="145"/>
      <c r="AC113" s="145"/>
      <c r="AD113" s="145"/>
      <c r="AE113" s="145"/>
    </row>
    <row r="114" spans="1:31" s="42" customFormat="1" ht="34.5" customHeight="1" x14ac:dyDescent="0.3">
      <c r="A114" s="45"/>
      <c r="B114" s="130">
        <v>16</v>
      </c>
      <c r="C114" s="47" t="s">
        <v>128</v>
      </c>
      <c r="D114" s="131" t="s">
        <v>187</v>
      </c>
      <c r="E114" s="186">
        <v>4</v>
      </c>
      <c r="F114" s="157" t="s">
        <v>89</v>
      </c>
      <c r="G114" s="142">
        <v>633.33333333333337</v>
      </c>
      <c r="H114" s="164">
        <v>112</v>
      </c>
      <c r="I114" s="133">
        <f t="shared" si="67"/>
        <v>70933.333333333343</v>
      </c>
      <c r="J114" s="145"/>
      <c r="K114" s="134">
        <f t="shared" si="68"/>
        <v>16</v>
      </c>
      <c r="L114" s="135" t="str">
        <f t="shared" si="69"/>
        <v>Масло моторное  Mobil  Delvac 1 SAE 5W40  синт.диз.</v>
      </c>
      <c r="M114" s="136" t="str">
        <f t="shared" si="70"/>
        <v>Mobil SAE 5W40 синт. диз.</v>
      </c>
      <c r="N114" s="191">
        <f t="shared" si="71"/>
        <v>4</v>
      </c>
      <c r="O114" s="137"/>
      <c r="P114" s="52"/>
      <c r="Q114" s="138" t="str">
        <f t="shared" si="72"/>
        <v>л</v>
      </c>
      <c r="R114" s="139">
        <f t="shared" si="72"/>
        <v>633.33333333333337</v>
      </c>
      <c r="S114" s="140"/>
      <c r="T114" s="179">
        <f t="shared" si="73"/>
        <v>112</v>
      </c>
      <c r="U114" s="141">
        <f t="shared" si="74"/>
        <v>0</v>
      </c>
      <c r="V114" s="145"/>
      <c r="W114" s="145"/>
      <c r="X114" s="145"/>
      <c r="Y114" s="145"/>
      <c r="Z114" s="145"/>
      <c r="AA114" s="145"/>
      <c r="AB114" s="145"/>
      <c r="AC114" s="145"/>
      <c r="AD114" s="145"/>
      <c r="AE114" s="145"/>
    </row>
    <row r="115" spans="1:31" s="42" customFormat="1" ht="31.2" x14ac:dyDescent="0.3">
      <c r="A115" s="45"/>
      <c r="B115" s="130">
        <v>17</v>
      </c>
      <c r="C115" s="47" t="s">
        <v>129</v>
      </c>
      <c r="D115" s="131" t="s">
        <v>130</v>
      </c>
      <c r="E115" s="186">
        <v>20</v>
      </c>
      <c r="F115" s="157" t="s">
        <v>89</v>
      </c>
      <c r="G115" s="142">
        <v>191.66666666666669</v>
      </c>
      <c r="H115" s="164">
        <v>340</v>
      </c>
      <c r="I115" s="133">
        <f t="shared" si="67"/>
        <v>65166.666666666672</v>
      </c>
      <c r="J115" s="145"/>
      <c r="K115" s="134">
        <f t="shared" si="68"/>
        <v>17</v>
      </c>
      <c r="L115" s="135" t="str">
        <f t="shared" si="69"/>
        <v>Масло моторное KIXX Dynamic DI SAE 10w40 API CI-4/SL</v>
      </c>
      <c r="M115" s="136" t="str">
        <f t="shared" si="70"/>
        <v>KIXX Dynamic DI SAE 10w40 API CI-4/SL</v>
      </c>
      <c r="N115" s="191">
        <f t="shared" si="71"/>
        <v>20</v>
      </c>
      <c r="O115" s="137"/>
      <c r="P115" s="52"/>
      <c r="Q115" s="138" t="str">
        <f t="shared" si="72"/>
        <v>л</v>
      </c>
      <c r="R115" s="139">
        <f t="shared" si="72"/>
        <v>191.66666666666669</v>
      </c>
      <c r="S115" s="140"/>
      <c r="T115" s="179">
        <f t="shared" si="73"/>
        <v>340</v>
      </c>
      <c r="U115" s="141">
        <f t="shared" si="74"/>
        <v>0</v>
      </c>
      <c r="V115" s="145"/>
      <c r="W115" s="145"/>
      <c r="X115" s="145"/>
      <c r="Y115" s="145"/>
      <c r="Z115" s="145"/>
      <c r="AA115" s="145"/>
      <c r="AB115" s="145"/>
      <c r="AC115" s="145"/>
      <c r="AD115" s="145"/>
      <c r="AE115" s="145"/>
    </row>
    <row r="116" spans="1:31" s="42" customFormat="1" ht="15.6" x14ac:dyDescent="0.3">
      <c r="A116" s="45"/>
      <c r="B116" s="130">
        <v>18</v>
      </c>
      <c r="C116" s="47" t="s">
        <v>71</v>
      </c>
      <c r="D116" s="131" t="s">
        <v>179</v>
      </c>
      <c r="E116" s="186">
        <v>4</v>
      </c>
      <c r="F116" s="157" t="s">
        <v>89</v>
      </c>
      <c r="G116" s="142">
        <v>525</v>
      </c>
      <c r="H116" s="164">
        <v>44</v>
      </c>
      <c r="I116" s="133">
        <f t="shared" si="67"/>
        <v>23100</v>
      </c>
      <c r="J116" s="145"/>
      <c r="K116" s="134">
        <f t="shared" si="68"/>
        <v>18</v>
      </c>
      <c r="L116" s="135" t="str">
        <f t="shared" si="69"/>
        <v>Масло моторное Mobil Super 3000 5w40</v>
      </c>
      <c r="M116" s="136" t="str">
        <f t="shared" si="70"/>
        <v>Mobil Super 3000 5W40</v>
      </c>
      <c r="N116" s="191">
        <f t="shared" si="71"/>
        <v>4</v>
      </c>
      <c r="O116" s="137"/>
      <c r="P116" s="52"/>
      <c r="Q116" s="138" t="str">
        <f t="shared" si="72"/>
        <v>л</v>
      </c>
      <c r="R116" s="139">
        <f t="shared" si="72"/>
        <v>525</v>
      </c>
      <c r="S116" s="140"/>
      <c r="T116" s="179">
        <f t="shared" si="73"/>
        <v>44</v>
      </c>
      <c r="U116" s="141">
        <f t="shared" si="74"/>
        <v>0</v>
      </c>
      <c r="V116" s="145"/>
      <c r="W116" s="145"/>
      <c r="X116" s="145"/>
      <c r="Y116" s="145"/>
      <c r="Z116" s="145"/>
      <c r="AA116" s="145"/>
      <c r="AB116" s="145"/>
      <c r="AC116" s="145"/>
      <c r="AD116" s="145"/>
      <c r="AE116" s="145"/>
    </row>
    <row r="117" spans="1:31" s="42" customFormat="1" ht="15.6" x14ac:dyDescent="0.3">
      <c r="A117" s="45"/>
      <c r="B117" s="130">
        <v>19</v>
      </c>
      <c r="C117" s="47" t="s">
        <v>76</v>
      </c>
      <c r="D117" s="131" t="s">
        <v>77</v>
      </c>
      <c r="E117" s="186">
        <v>20</v>
      </c>
      <c r="F117" s="157" t="s">
        <v>89</v>
      </c>
      <c r="G117" s="142">
        <v>91.666666666666671</v>
      </c>
      <c r="H117" s="164">
        <v>60</v>
      </c>
      <c r="I117" s="133">
        <f t="shared" si="67"/>
        <v>5500</v>
      </c>
      <c r="J117" s="145"/>
      <c r="K117" s="134">
        <f t="shared" si="68"/>
        <v>19</v>
      </c>
      <c r="L117" s="135" t="str">
        <f t="shared" si="69"/>
        <v>Масло моторное М-10Г2</v>
      </c>
      <c r="M117" s="136" t="str">
        <f t="shared" si="70"/>
        <v>М-10Г2</v>
      </c>
      <c r="N117" s="191">
        <f t="shared" si="71"/>
        <v>20</v>
      </c>
      <c r="O117" s="137"/>
      <c r="P117" s="52"/>
      <c r="Q117" s="138" t="str">
        <f t="shared" si="72"/>
        <v>л</v>
      </c>
      <c r="R117" s="139">
        <f t="shared" si="72"/>
        <v>91.666666666666671</v>
      </c>
      <c r="S117" s="140"/>
      <c r="T117" s="179">
        <f t="shared" si="73"/>
        <v>60</v>
      </c>
      <c r="U117" s="141">
        <f t="shared" si="74"/>
        <v>0</v>
      </c>
      <c r="V117" s="145"/>
      <c r="W117" s="145"/>
      <c r="X117" s="145"/>
      <c r="Y117" s="145"/>
      <c r="Z117" s="145"/>
      <c r="AA117" s="145"/>
      <c r="AB117" s="145"/>
      <c r="AC117" s="145"/>
      <c r="AD117" s="145"/>
      <c r="AE117" s="145"/>
    </row>
    <row r="118" spans="1:31" s="42" customFormat="1" ht="27.75" customHeight="1" x14ac:dyDescent="0.3">
      <c r="A118" s="45"/>
      <c r="B118" s="130">
        <v>20</v>
      </c>
      <c r="C118" s="47" t="s">
        <v>94</v>
      </c>
      <c r="D118" s="131" t="s">
        <v>95</v>
      </c>
      <c r="E118" s="186">
        <v>20</v>
      </c>
      <c r="F118" s="157" t="s">
        <v>89</v>
      </c>
      <c r="G118" s="142">
        <v>83.333333333333343</v>
      </c>
      <c r="H118" s="164">
        <v>200</v>
      </c>
      <c r="I118" s="133">
        <f t="shared" si="67"/>
        <v>16666.666666666668</v>
      </c>
      <c r="J118" s="145"/>
      <c r="K118" s="134">
        <f t="shared" si="68"/>
        <v>20</v>
      </c>
      <c r="L118" s="135" t="str">
        <f t="shared" si="69"/>
        <v>Масло моторное М-10ДМ</v>
      </c>
      <c r="M118" s="136" t="str">
        <f t="shared" si="70"/>
        <v>М-10ДМ</v>
      </c>
      <c r="N118" s="191">
        <f t="shared" si="71"/>
        <v>20</v>
      </c>
      <c r="O118" s="137"/>
      <c r="P118" s="52"/>
      <c r="Q118" s="138" t="str">
        <f t="shared" si="72"/>
        <v>л</v>
      </c>
      <c r="R118" s="139">
        <f t="shared" si="72"/>
        <v>83.333333333333343</v>
      </c>
      <c r="S118" s="140"/>
      <c r="T118" s="179">
        <f t="shared" si="73"/>
        <v>200</v>
      </c>
      <c r="U118" s="141">
        <f t="shared" si="74"/>
        <v>0</v>
      </c>
      <c r="V118" s="145"/>
      <c r="W118" s="145"/>
      <c r="X118" s="145"/>
      <c r="Y118" s="145"/>
      <c r="Z118" s="145"/>
      <c r="AA118" s="145"/>
      <c r="AB118" s="145"/>
      <c r="AC118" s="145"/>
      <c r="AD118" s="145"/>
      <c r="AE118" s="145"/>
    </row>
    <row r="119" spans="1:31" s="42" customFormat="1" ht="15.6" x14ac:dyDescent="0.3">
      <c r="A119" s="45"/>
      <c r="B119" s="130">
        <v>21</v>
      </c>
      <c r="C119" s="47" t="s">
        <v>78</v>
      </c>
      <c r="D119" s="131" t="s">
        <v>79</v>
      </c>
      <c r="E119" s="186">
        <v>20</v>
      </c>
      <c r="F119" s="157" t="s">
        <v>89</v>
      </c>
      <c r="G119" s="132">
        <v>91.666666666666671</v>
      </c>
      <c r="H119" s="164">
        <v>120</v>
      </c>
      <c r="I119" s="133">
        <f t="shared" si="67"/>
        <v>11000</v>
      </c>
      <c r="J119" s="145"/>
      <c r="K119" s="134">
        <f t="shared" si="68"/>
        <v>21</v>
      </c>
      <c r="L119" s="135" t="str">
        <f t="shared" si="69"/>
        <v>Масло моторное М-8В</v>
      </c>
      <c r="M119" s="136" t="str">
        <f t="shared" si="70"/>
        <v>М-8В</v>
      </c>
      <c r="N119" s="191">
        <f t="shared" si="71"/>
        <v>20</v>
      </c>
      <c r="O119" s="137"/>
      <c r="P119" s="52"/>
      <c r="Q119" s="138" t="str">
        <f t="shared" si="72"/>
        <v>л</v>
      </c>
      <c r="R119" s="139">
        <f t="shared" si="72"/>
        <v>91.666666666666671</v>
      </c>
      <c r="S119" s="140"/>
      <c r="T119" s="179">
        <f t="shared" si="73"/>
        <v>120</v>
      </c>
      <c r="U119" s="141">
        <f t="shared" si="74"/>
        <v>0</v>
      </c>
      <c r="V119" s="145"/>
      <c r="W119" s="145"/>
      <c r="X119" s="145"/>
      <c r="Y119" s="145"/>
      <c r="Z119" s="145"/>
      <c r="AA119" s="145"/>
      <c r="AB119" s="145"/>
      <c r="AC119" s="145"/>
      <c r="AD119" s="145"/>
      <c r="AE119" s="145"/>
    </row>
    <row r="120" spans="1:31" s="42" customFormat="1" ht="35.25" customHeight="1" x14ac:dyDescent="0.3">
      <c r="A120" s="45"/>
      <c r="B120" s="130">
        <v>22</v>
      </c>
      <c r="C120" s="47" t="s">
        <v>131</v>
      </c>
      <c r="D120" s="131" t="s">
        <v>188</v>
      </c>
      <c r="E120" s="186">
        <v>4</v>
      </c>
      <c r="F120" s="157" t="s">
        <v>89</v>
      </c>
      <c r="G120" s="143">
        <v>541.66666666666674</v>
      </c>
      <c r="H120" s="164">
        <v>24</v>
      </c>
      <c r="I120" s="133">
        <f t="shared" si="67"/>
        <v>13000.000000000002</v>
      </c>
      <c r="J120" s="145"/>
      <c r="K120" s="134">
        <f t="shared" si="68"/>
        <v>22</v>
      </c>
      <c r="L120" s="135" t="str">
        <f t="shared" si="69"/>
        <v>Масло моторное минеральное</v>
      </c>
      <c r="M120" s="136" t="str">
        <f t="shared" si="70"/>
        <v>TOYOTA MOTOR OIL SN/GF-5  0w-20</v>
      </c>
      <c r="N120" s="191">
        <f t="shared" si="71"/>
        <v>4</v>
      </c>
      <c r="O120" s="137"/>
      <c r="P120" s="52"/>
      <c r="Q120" s="138" t="str">
        <f t="shared" si="72"/>
        <v>л</v>
      </c>
      <c r="R120" s="139">
        <f t="shared" si="72"/>
        <v>541.66666666666674</v>
      </c>
      <c r="S120" s="140"/>
      <c r="T120" s="179">
        <f t="shared" si="73"/>
        <v>24</v>
      </c>
      <c r="U120" s="141">
        <f t="shared" si="74"/>
        <v>0</v>
      </c>
      <c r="V120" s="145"/>
      <c r="W120" s="145"/>
      <c r="X120" s="145"/>
      <c r="Y120" s="145"/>
      <c r="Z120" s="145"/>
      <c r="AA120" s="145"/>
      <c r="AB120" s="145"/>
      <c r="AC120" s="145"/>
      <c r="AD120" s="145"/>
      <c r="AE120" s="145"/>
    </row>
    <row r="121" spans="1:31" s="42" customFormat="1" ht="22.5" customHeight="1" x14ac:dyDescent="0.3">
      <c r="A121" s="45"/>
      <c r="B121" s="130">
        <v>23</v>
      </c>
      <c r="C121" s="47" t="s">
        <v>109</v>
      </c>
      <c r="D121" s="131" t="s">
        <v>110</v>
      </c>
      <c r="E121" s="186">
        <v>4</v>
      </c>
      <c r="F121" s="157" t="s">
        <v>89</v>
      </c>
      <c r="G121" s="132">
        <v>172.5</v>
      </c>
      <c r="H121" s="164">
        <v>56</v>
      </c>
      <c r="I121" s="133">
        <f t="shared" si="67"/>
        <v>9660</v>
      </c>
      <c r="J121" s="145"/>
      <c r="K121" s="134">
        <f t="shared" si="68"/>
        <v>23</v>
      </c>
      <c r="L121" s="135" t="str">
        <f t="shared" si="69"/>
        <v>Масло промывочное KIXX Clean GS Oil</v>
      </c>
      <c r="M121" s="136" t="str">
        <f t="shared" si="70"/>
        <v>KIXX Clean GS Oil</v>
      </c>
      <c r="N121" s="191">
        <f t="shared" si="71"/>
        <v>4</v>
      </c>
      <c r="O121" s="137"/>
      <c r="P121" s="52"/>
      <c r="Q121" s="138" t="str">
        <f t="shared" si="72"/>
        <v>л</v>
      </c>
      <c r="R121" s="139">
        <f t="shared" si="72"/>
        <v>172.5</v>
      </c>
      <c r="S121" s="140"/>
      <c r="T121" s="179">
        <f t="shared" si="73"/>
        <v>56</v>
      </c>
      <c r="U121" s="141">
        <f t="shared" si="74"/>
        <v>0</v>
      </c>
      <c r="V121" s="145"/>
      <c r="W121" s="145"/>
      <c r="X121" s="145"/>
      <c r="Y121" s="145"/>
      <c r="Z121" s="145"/>
      <c r="AA121" s="145"/>
      <c r="AB121" s="145"/>
      <c r="AC121" s="145"/>
      <c r="AD121" s="145"/>
      <c r="AE121" s="145"/>
    </row>
    <row r="122" spans="1:31" s="42" customFormat="1" ht="27.75" customHeight="1" x14ac:dyDescent="0.3">
      <c r="A122" s="45"/>
      <c r="B122" s="130">
        <v>24</v>
      </c>
      <c r="C122" s="47" t="s">
        <v>146</v>
      </c>
      <c r="D122" s="131" t="s">
        <v>147</v>
      </c>
      <c r="E122" s="186">
        <v>4</v>
      </c>
      <c r="F122" s="157" t="s">
        <v>89</v>
      </c>
      <c r="G122" s="132">
        <v>129.16666666666669</v>
      </c>
      <c r="H122" s="164">
        <v>200</v>
      </c>
      <c r="I122" s="133">
        <f t="shared" si="67"/>
        <v>25833.333333333336</v>
      </c>
      <c r="J122" s="145"/>
      <c r="K122" s="134">
        <f t="shared" si="68"/>
        <v>24</v>
      </c>
      <c r="L122" s="135" t="str">
        <f t="shared" si="69"/>
        <v>Масло промывочное МПА-2</v>
      </c>
      <c r="M122" s="136" t="str">
        <f t="shared" si="70"/>
        <v>МПА-2 Лукойл</v>
      </c>
      <c r="N122" s="191">
        <f t="shared" si="71"/>
        <v>4</v>
      </c>
      <c r="O122" s="137"/>
      <c r="P122" s="52"/>
      <c r="Q122" s="138" t="str">
        <f t="shared" si="72"/>
        <v>л</v>
      </c>
      <c r="R122" s="139">
        <f t="shared" si="72"/>
        <v>129.16666666666669</v>
      </c>
      <c r="S122" s="140"/>
      <c r="T122" s="179">
        <f t="shared" si="73"/>
        <v>200</v>
      </c>
      <c r="U122" s="141">
        <f t="shared" si="74"/>
        <v>0</v>
      </c>
      <c r="V122" s="145"/>
      <c r="W122" s="145"/>
      <c r="X122" s="145"/>
      <c r="Y122" s="145"/>
      <c r="Z122" s="145"/>
      <c r="AA122" s="145"/>
      <c r="AB122" s="145"/>
      <c r="AC122" s="145"/>
      <c r="AD122" s="145"/>
      <c r="AE122" s="145"/>
    </row>
    <row r="123" spans="1:31" s="42" customFormat="1" ht="23.25" customHeight="1" x14ac:dyDescent="0.3">
      <c r="A123" s="45"/>
      <c r="B123" s="130">
        <v>25</v>
      </c>
      <c r="C123" s="47" t="s">
        <v>83</v>
      </c>
      <c r="D123" s="131" t="s">
        <v>118</v>
      </c>
      <c r="E123" s="186">
        <v>4</v>
      </c>
      <c r="F123" s="157" t="s">
        <v>89</v>
      </c>
      <c r="G123" s="132">
        <v>316.66666666666669</v>
      </c>
      <c r="H123" s="164">
        <v>116</v>
      </c>
      <c r="I123" s="133">
        <f t="shared" si="67"/>
        <v>36733.333333333336</v>
      </c>
      <c r="J123" s="145"/>
      <c r="K123" s="134">
        <f t="shared" si="68"/>
        <v>25</v>
      </c>
      <c r="L123" s="135" t="str">
        <f t="shared" si="69"/>
        <v>Масло трансмиссионное</v>
      </c>
      <c r="M123" s="136" t="str">
        <f t="shared" si="70"/>
        <v>X-OIL 75w85 GL-4</v>
      </c>
      <c r="N123" s="191">
        <f t="shared" si="71"/>
        <v>4</v>
      </c>
      <c r="O123" s="137"/>
      <c r="P123" s="52"/>
      <c r="Q123" s="138" t="str">
        <f t="shared" si="72"/>
        <v>л</v>
      </c>
      <c r="R123" s="139">
        <f t="shared" si="72"/>
        <v>316.66666666666669</v>
      </c>
      <c r="S123" s="140"/>
      <c r="T123" s="179">
        <f t="shared" si="73"/>
        <v>116</v>
      </c>
      <c r="U123" s="141">
        <f t="shared" si="74"/>
        <v>0</v>
      </c>
      <c r="V123" s="145"/>
      <c r="W123" s="145"/>
      <c r="X123" s="145"/>
      <c r="Y123" s="145"/>
      <c r="Z123" s="145"/>
      <c r="AA123" s="145"/>
      <c r="AB123" s="145"/>
      <c r="AC123" s="145"/>
      <c r="AD123" s="145"/>
      <c r="AE123" s="145"/>
    </row>
    <row r="124" spans="1:31" s="42" customFormat="1" ht="22.5" customHeight="1" x14ac:dyDescent="0.3">
      <c r="A124" s="45"/>
      <c r="B124" s="130">
        <v>26</v>
      </c>
      <c r="C124" s="47" t="s">
        <v>83</v>
      </c>
      <c r="D124" s="131" t="s">
        <v>102</v>
      </c>
      <c r="E124" s="186">
        <v>4</v>
      </c>
      <c r="F124" s="157" t="s">
        <v>89</v>
      </c>
      <c r="G124" s="132">
        <v>177.5</v>
      </c>
      <c r="H124" s="164">
        <v>16</v>
      </c>
      <c r="I124" s="133">
        <f t="shared" si="67"/>
        <v>2840</v>
      </c>
      <c r="J124" s="145"/>
      <c r="K124" s="134">
        <f t="shared" si="68"/>
        <v>26</v>
      </c>
      <c r="L124" s="135" t="str">
        <f t="shared" si="69"/>
        <v>Масло трансмиссионное</v>
      </c>
      <c r="M124" s="136" t="str">
        <f t="shared" si="70"/>
        <v>X-OIL 75w90 GL-5</v>
      </c>
      <c r="N124" s="191">
        <f t="shared" si="71"/>
        <v>4</v>
      </c>
      <c r="O124" s="137"/>
      <c r="P124" s="52"/>
      <c r="Q124" s="138" t="str">
        <f t="shared" si="72"/>
        <v>л</v>
      </c>
      <c r="R124" s="139">
        <f t="shared" si="72"/>
        <v>177.5</v>
      </c>
      <c r="S124" s="140"/>
      <c r="T124" s="179">
        <f t="shared" si="73"/>
        <v>16</v>
      </c>
      <c r="U124" s="141">
        <f t="shared" si="74"/>
        <v>0</v>
      </c>
      <c r="V124" s="145"/>
      <c r="W124" s="145"/>
      <c r="X124" s="145"/>
      <c r="Y124" s="145"/>
      <c r="Z124" s="145"/>
      <c r="AA124" s="145"/>
      <c r="AB124" s="145"/>
      <c r="AC124" s="145"/>
      <c r="AD124" s="145"/>
      <c r="AE124" s="145"/>
    </row>
    <row r="125" spans="1:31" s="42" customFormat="1" ht="15.6" x14ac:dyDescent="0.3">
      <c r="A125" s="45"/>
      <c r="B125" s="130">
        <v>27</v>
      </c>
      <c r="C125" s="47" t="s">
        <v>83</v>
      </c>
      <c r="D125" s="131" t="s">
        <v>84</v>
      </c>
      <c r="E125" s="186">
        <v>4</v>
      </c>
      <c r="F125" s="157" t="s">
        <v>89</v>
      </c>
      <c r="G125" s="132">
        <v>104.16666666666667</v>
      </c>
      <c r="H125" s="164">
        <v>40</v>
      </c>
      <c r="I125" s="133">
        <f t="shared" si="67"/>
        <v>4166.666666666667</v>
      </c>
      <c r="J125" s="145"/>
      <c r="K125" s="134">
        <f t="shared" si="68"/>
        <v>27</v>
      </c>
      <c r="L125" s="135" t="str">
        <f t="shared" si="69"/>
        <v>Масло трансмиссионное</v>
      </c>
      <c r="M125" s="136" t="str">
        <f t="shared" si="70"/>
        <v>X-OIL 80w90 GL-5</v>
      </c>
      <c r="N125" s="191">
        <f t="shared" si="71"/>
        <v>4</v>
      </c>
      <c r="O125" s="137"/>
      <c r="P125" s="52"/>
      <c r="Q125" s="138" t="str">
        <f t="shared" si="72"/>
        <v>л</v>
      </c>
      <c r="R125" s="139">
        <f t="shared" si="72"/>
        <v>104.16666666666667</v>
      </c>
      <c r="S125" s="140"/>
      <c r="T125" s="179">
        <f t="shared" si="73"/>
        <v>40</v>
      </c>
      <c r="U125" s="141">
        <f t="shared" si="74"/>
        <v>0</v>
      </c>
      <c r="V125" s="145"/>
      <c r="W125" s="145"/>
      <c r="X125" s="145"/>
      <c r="Y125" s="145"/>
      <c r="Z125" s="145"/>
      <c r="AA125" s="145"/>
      <c r="AB125" s="145"/>
      <c r="AC125" s="145"/>
      <c r="AD125" s="145"/>
      <c r="AE125" s="145"/>
    </row>
    <row r="126" spans="1:31" s="42" customFormat="1" ht="30" customHeight="1" x14ac:dyDescent="0.3">
      <c r="A126" s="45"/>
      <c r="B126" s="130">
        <v>28</v>
      </c>
      <c r="C126" s="47" t="s">
        <v>97</v>
      </c>
      <c r="D126" s="131" t="s">
        <v>98</v>
      </c>
      <c r="E126" s="186">
        <v>20</v>
      </c>
      <c r="F126" s="157" t="s">
        <v>89</v>
      </c>
      <c r="G126" s="132">
        <v>77.5</v>
      </c>
      <c r="H126" s="164">
        <v>200</v>
      </c>
      <c r="I126" s="133">
        <f t="shared" si="67"/>
        <v>15500</v>
      </c>
      <c r="J126" s="145"/>
      <c r="K126" s="134">
        <f t="shared" si="68"/>
        <v>28</v>
      </c>
      <c r="L126" s="135" t="str">
        <f t="shared" si="69"/>
        <v>Масло трансмиссионное ТСП-15К</v>
      </c>
      <c r="M126" s="136" t="str">
        <f t="shared" si="70"/>
        <v>ТСП-15К</v>
      </c>
      <c r="N126" s="191">
        <f t="shared" si="71"/>
        <v>20</v>
      </c>
      <c r="O126" s="137"/>
      <c r="P126" s="52"/>
      <c r="Q126" s="138" t="str">
        <f t="shared" si="72"/>
        <v>л</v>
      </c>
      <c r="R126" s="139">
        <f t="shared" si="72"/>
        <v>77.5</v>
      </c>
      <c r="S126" s="140"/>
      <c r="T126" s="179">
        <f t="shared" si="73"/>
        <v>200</v>
      </c>
      <c r="U126" s="141">
        <f t="shared" si="74"/>
        <v>0</v>
      </c>
      <c r="V126" s="145"/>
      <c r="W126" s="145"/>
      <c r="X126" s="145"/>
      <c r="Y126" s="145"/>
      <c r="Z126" s="145"/>
      <c r="AA126" s="145"/>
      <c r="AB126" s="145"/>
      <c r="AC126" s="145"/>
      <c r="AD126" s="145"/>
      <c r="AE126" s="145"/>
    </row>
    <row r="127" spans="1:31" s="42" customFormat="1" ht="15.6" x14ac:dyDescent="0.3">
      <c r="A127" s="45"/>
      <c r="B127" s="130">
        <v>29</v>
      </c>
      <c r="C127" s="47" t="s">
        <v>132</v>
      </c>
      <c r="D127" s="131" t="s">
        <v>133</v>
      </c>
      <c r="E127" s="186">
        <v>0.39700000000000002</v>
      </c>
      <c r="F127" s="157" t="s">
        <v>15</v>
      </c>
      <c r="G127" s="132">
        <v>1026.6666666666667</v>
      </c>
      <c r="H127" s="164">
        <v>42</v>
      </c>
      <c r="I127" s="133">
        <f t="shared" si="67"/>
        <v>43120</v>
      </c>
      <c r="J127" s="145"/>
      <c r="K127" s="134">
        <f t="shared" si="68"/>
        <v>29</v>
      </c>
      <c r="L127" s="135" t="str">
        <f t="shared" si="69"/>
        <v>Смазка Chevron Ulti-Plex Grease Synthetic EP NLGI 1.5</v>
      </c>
      <c r="M127" s="136" t="str">
        <f t="shared" si="70"/>
        <v>397 г</v>
      </c>
      <c r="N127" s="191">
        <f t="shared" si="71"/>
        <v>0.39700000000000002</v>
      </c>
      <c r="O127" s="137"/>
      <c r="P127" s="52"/>
      <c r="Q127" s="138" t="str">
        <f t="shared" si="72"/>
        <v>шт</v>
      </c>
      <c r="R127" s="139">
        <f t="shared" si="72"/>
        <v>1026.6666666666667</v>
      </c>
      <c r="S127" s="140"/>
      <c r="T127" s="179">
        <f t="shared" si="73"/>
        <v>42</v>
      </c>
      <c r="U127" s="141">
        <f t="shared" si="74"/>
        <v>0</v>
      </c>
      <c r="V127" s="145"/>
      <c r="W127" s="145"/>
      <c r="X127" s="145"/>
      <c r="Y127" s="145"/>
      <c r="Z127" s="145"/>
      <c r="AA127" s="145"/>
      <c r="AB127" s="145"/>
      <c r="AC127" s="145"/>
      <c r="AD127" s="145"/>
      <c r="AE127" s="145"/>
    </row>
    <row r="128" spans="1:31" s="68" customFormat="1" ht="15.6" x14ac:dyDescent="0.3">
      <c r="A128" s="55"/>
      <c r="B128" s="85"/>
      <c r="C128" s="57" t="s">
        <v>16</v>
      </c>
      <c r="D128" s="58"/>
      <c r="E128" s="146"/>
      <c r="F128" s="144"/>
      <c r="G128" s="59"/>
      <c r="H128" s="162"/>
      <c r="I128" s="86">
        <f>SUM(I99:I127)</f>
        <v>942226.02499999991</v>
      </c>
      <c r="J128" s="61"/>
      <c r="K128" s="62"/>
      <c r="L128" s="63" t="str">
        <f>C128</f>
        <v>ИТОГО:</v>
      </c>
      <c r="M128" s="58"/>
      <c r="N128" s="61"/>
      <c r="O128" s="79"/>
      <c r="P128" s="122"/>
      <c r="Q128" s="80"/>
      <c r="R128" s="65"/>
      <c r="S128" s="66"/>
      <c r="T128" s="177"/>
      <c r="U128" s="67"/>
      <c r="V128" s="61"/>
      <c r="W128" s="61"/>
      <c r="X128" s="61"/>
      <c r="Y128" s="61"/>
      <c r="Z128" s="61"/>
      <c r="AA128" s="61"/>
      <c r="AB128" s="61"/>
      <c r="AC128" s="61"/>
      <c r="AD128" s="61"/>
      <c r="AE128" s="61"/>
    </row>
    <row r="129" spans="1:31" s="68" customFormat="1" ht="49.5" customHeight="1" x14ac:dyDescent="0.3">
      <c r="A129" s="55"/>
      <c r="B129" s="233" t="s">
        <v>137</v>
      </c>
      <c r="C129" s="234"/>
      <c r="D129" s="234"/>
      <c r="E129" s="234"/>
      <c r="F129" s="234"/>
      <c r="G129" s="234"/>
      <c r="H129" s="234"/>
      <c r="I129" s="235"/>
      <c r="J129" s="61"/>
      <c r="K129" s="219" t="s">
        <v>138</v>
      </c>
      <c r="L129" s="236"/>
      <c r="M129" s="236"/>
      <c r="N129" s="240"/>
      <c r="O129" s="236"/>
      <c r="P129" s="236"/>
      <c r="Q129" s="236"/>
      <c r="R129" s="236"/>
      <c r="S129" s="236"/>
      <c r="T129" s="236"/>
      <c r="U129" s="237"/>
      <c r="V129" s="61"/>
      <c r="W129" s="61"/>
      <c r="X129" s="61"/>
      <c r="Y129" s="61"/>
      <c r="Z129" s="61"/>
      <c r="AA129" s="61"/>
      <c r="AB129" s="61"/>
      <c r="AC129" s="61"/>
      <c r="AD129" s="61"/>
      <c r="AE129" s="61"/>
    </row>
    <row r="130" spans="1:31" s="42" customFormat="1" ht="24" customHeight="1" x14ac:dyDescent="0.3">
      <c r="B130" s="106"/>
      <c r="C130" s="225" t="s">
        <v>99</v>
      </c>
      <c r="D130" s="226"/>
      <c r="E130" s="226"/>
      <c r="F130" s="226"/>
      <c r="G130" s="226"/>
      <c r="H130" s="226"/>
      <c r="I130" s="226"/>
      <c r="J130" s="44"/>
      <c r="K130" s="107"/>
      <c r="L130" s="228" t="s">
        <v>99</v>
      </c>
      <c r="M130" s="229"/>
      <c r="N130" s="229"/>
      <c r="O130" s="229"/>
      <c r="P130" s="229"/>
      <c r="Q130" s="229"/>
      <c r="R130" s="229"/>
      <c r="S130" s="229"/>
      <c r="T130" s="229"/>
      <c r="U130" s="229"/>
      <c r="V130" s="44"/>
      <c r="W130" s="44"/>
      <c r="X130" s="44"/>
      <c r="Y130" s="44"/>
      <c r="Z130" s="44"/>
      <c r="AA130" s="44"/>
      <c r="AB130" s="44"/>
      <c r="AC130" s="44"/>
      <c r="AD130" s="44"/>
      <c r="AE130" s="44"/>
    </row>
    <row r="131" spans="1:31" s="42" customFormat="1" ht="25.5" customHeight="1" x14ac:dyDescent="0.3">
      <c r="A131" s="45"/>
      <c r="B131" s="69">
        <v>1</v>
      </c>
      <c r="C131" s="47" t="s">
        <v>139</v>
      </c>
      <c r="D131" s="47" t="s">
        <v>140</v>
      </c>
      <c r="E131" s="185">
        <v>3</v>
      </c>
      <c r="F131" s="48" t="s">
        <v>89</v>
      </c>
      <c r="G131" s="81">
        <v>245.83333333333334</v>
      </c>
      <c r="H131" s="165">
        <v>3</v>
      </c>
      <c r="I131" s="82">
        <f>G131*H131</f>
        <v>737.5</v>
      </c>
      <c r="J131" s="145"/>
      <c r="K131" s="50">
        <f>B131</f>
        <v>1</v>
      </c>
      <c r="L131" s="51" t="str">
        <f>C131</f>
        <v>Жидкость  для гидроусилителя  руля</v>
      </c>
      <c r="M131" s="47" t="str">
        <f>D131</f>
        <v>PSF-32</v>
      </c>
      <c r="N131" s="190">
        <f>E131</f>
        <v>3</v>
      </c>
      <c r="O131" s="116"/>
      <c r="P131" s="52"/>
      <c r="Q131" s="121" t="str">
        <f>F131</f>
        <v>л</v>
      </c>
      <c r="R131" s="53">
        <f>G131</f>
        <v>245.83333333333334</v>
      </c>
      <c r="S131" s="49"/>
      <c r="T131" s="175">
        <f>H131</f>
        <v>3</v>
      </c>
      <c r="U131" s="54">
        <f>S131*T131</f>
        <v>0</v>
      </c>
      <c r="V131" s="145"/>
      <c r="W131" s="145"/>
      <c r="X131" s="145"/>
      <c r="Y131" s="145"/>
      <c r="Z131" s="145"/>
      <c r="AA131" s="145"/>
      <c r="AB131" s="145"/>
      <c r="AC131" s="145"/>
      <c r="AD131" s="145"/>
      <c r="AE131" s="145"/>
    </row>
    <row r="132" spans="1:31" s="42" customFormat="1" ht="22.5" customHeight="1" x14ac:dyDescent="0.3">
      <c r="A132" s="45"/>
      <c r="B132" s="69">
        <v>2</v>
      </c>
      <c r="C132" s="47" t="s">
        <v>162</v>
      </c>
      <c r="D132" s="47" t="s">
        <v>163</v>
      </c>
      <c r="E132" s="187">
        <v>5</v>
      </c>
      <c r="F132" s="48" t="s">
        <v>89</v>
      </c>
      <c r="G132" s="83">
        <v>58.333333333333336</v>
      </c>
      <c r="H132" s="165">
        <v>30</v>
      </c>
      <c r="I132" s="82">
        <f t="shared" ref="I132:I163" si="75">G132*H132</f>
        <v>1750</v>
      </c>
      <c r="J132" s="145"/>
      <c r="K132" s="50">
        <f t="shared" ref="K132:K161" si="76">B132</f>
        <v>2</v>
      </c>
      <c r="L132" s="51" t="str">
        <f t="shared" ref="L132:L161" si="77">C132</f>
        <v>Жидкость охлаждающая Антифриз CoolStream Optima</v>
      </c>
      <c r="M132" s="47" t="str">
        <f t="shared" ref="M132:M161" si="78">D132</f>
        <v>CoolStream Optima (зеленый)</v>
      </c>
      <c r="N132" s="190">
        <f t="shared" ref="N132:N163" si="79">E132</f>
        <v>5</v>
      </c>
      <c r="O132" s="116"/>
      <c r="P132" s="52"/>
      <c r="Q132" s="121" t="str">
        <f t="shared" ref="Q132:Q163" si="80">F132</f>
        <v>л</v>
      </c>
      <c r="R132" s="53">
        <f t="shared" ref="R132:R137" si="81">G132</f>
        <v>58.333333333333336</v>
      </c>
      <c r="S132" s="49"/>
      <c r="T132" s="175">
        <f t="shared" ref="T132:T137" si="82">H132</f>
        <v>30</v>
      </c>
      <c r="U132" s="54">
        <f t="shared" ref="U132:U137" si="83">S132*T132</f>
        <v>0</v>
      </c>
      <c r="V132" s="145"/>
      <c r="W132" s="145"/>
      <c r="X132" s="145"/>
      <c r="Y132" s="145"/>
      <c r="Z132" s="145"/>
      <c r="AA132" s="145"/>
      <c r="AB132" s="145"/>
      <c r="AC132" s="145"/>
      <c r="AD132" s="145"/>
      <c r="AE132" s="145"/>
    </row>
    <row r="133" spans="1:31" s="42" customFormat="1" ht="26.25" customHeight="1" x14ac:dyDescent="0.3">
      <c r="A133" s="45"/>
      <c r="B133" s="69">
        <v>3</v>
      </c>
      <c r="C133" s="47" t="s">
        <v>41</v>
      </c>
      <c r="D133" s="47" t="s">
        <v>42</v>
      </c>
      <c r="E133" s="185">
        <v>10</v>
      </c>
      <c r="F133" s="48" t="s">
        <v>89</v>
      </c>
      <c r="G133" s="83">
        <v>75.833333333333343</v>
      </c>
      <c r="H133" s="165">
        <v>1440</v>
      </c>
      <c r="I133" s="82">
        <f t="shared" si="75"/>
        <v>109200.00000000001</v>
      </c>
      <c r="J133" s="145"/>
      <c r="K133" s="50">
        <f t="shared" si="76"/>
        <v>3</v>
      </c>
      <c r="L133" s="51" t="str">
        <f t="shared" si="77"/>
        <v>Жидкость охлаждающая Тосол А-40</v>
      </c>
      <c r="M133" s="47" t="str">
        <f t="shared" si="78"/>
        <v>Тосол А-40</v>
      </c>
      <c r="N133" s="190">
        <f t="shared" si="79"/>
        <v>10</v>
      </c>
      <c r="O133" s="116"/>
      <c r="P133" s="52"/>
      <c r="Q133" s="121" t="str">
        <f t="shared" si="80"/>
        <v>л</v>
      </c>
      <c r="R133" s="53">
        <f t="shared" si="81"/>
        <v>75.833333333333343</v>
      </c>
      <c r="S133" s="49"/>
      <c r="T133" s="175">
        <f t="shared" si="82"/>
        <v>1440</v>
      </c>
      <c r="U133" s="54">
        <f t="shared" si="83"/>
        <v>0</v>
      </c>
      <c r="V133" s="145"/>
      <c r="W133" s="145"/>
      <c r="X133" s="145"/>
      <c r="Y133" s="145"/>
      <c r="Z133" s="145"/>
      <c r="AA133" s="145"/>
      <c r="AB133" s="145"/>
      <c r="AC133" s="145"/>
      <c r="AD133" s="145"/>
      <c r="AE133" s="145"/>
    </row>
    <row r="134" spans="1:31" s="42" customFormat="1" ht="26.25" customHeight="1" x14ac:dyDescent="0.3">
      <c r="A134" s="45"/>
      <c r="B134" s="69">
        <v>4</v>
      </c>
      <c r="C134" s="47" t="s">
        <v>43</v>
      </c>
      <c r="D134" s="47" t="s">
        <v>44</v>
      </c>
      <c r="E134" s="185">
        <v>0.91</v>
      </c>
      <c r="F134" s="48" t="s">
        <v>88</v>
      </c>
      <c r="G134" s="83">
        <v>119.16666666666667</v>
      </c>
      <c r="H134" s="165">
        <v>82.74</v>
      </c>
      <c r="I134" s="82">
        <f t="shared" si="75"/>
        <v>9859.85</v>
      </c>
      <c r="J134" s="145"/>
      <c r="K134" s="50">
        <f t="shared" si="76"/>
        <v>4</v>
      </c>
      <c r="L134" s="51" t="str">
        <f t="shared" si="77"/>
        <v>Жидкость тормозная</v>
      </c>
      <c r="M134" s="47" t="str">
        <f t="shared" si="78"/>
        <v>ДОТ-4</v>
      </c>
      <c r="N134" s="190">
        <f t="shared" si="79"/>
        <v>0.91</v>
      </c>
      <c r="O134" s="116"/>
      <c r="P134" s="52"/>
      <c r="Q134" s="121" t="str">
        <f t="shared" si="80"/>
        <v>кг</v>
      </c>
      <c r="R134" s="53">
        <f t="shared" si="81"/>
        <v>119.16666666666667</v>
      </c>
      <c r="S134" s="49"/>
      <c r="T134" s="175">
        <f t="shared" si="82"/>
        <v>82.74</v>
      </c>
      <c r="U134" s="54">
        <f t="shared" si="83"/>
        <v>0</v>
      </c>
      <c r="V134" s="145"/>
      <c r="W134" s="145"/>
      <c r="X134" s="145"/>
      <c r="Y134" s="145"/>
      <c r="Z134" s="145"/>
      <c r="AA134" s="145"/>
      <c r="AB134" s="145"/>
      <c r="AC134" s="145"/>
      <c r="AD134" s="145"/>
      <c r="AE134" s="145"/>
    </row>
    <row r="135" spans="1:31" s="42" customFormat="1" ht="26.25" customHeight="1" x14ac:dyDescent="0.3">
      <c r="A135" s="45"/>
      <c r="B135" s="69">
        <v>5</v>
      </c>
      <c r="C135" s="47" t="s">
        <v>141</v>
      </c>
      <c r="D135" s="47" t="s">
        <v>142</v>
      </c>
      <c r="E135" s="185">
        <v>10</v>
      </c>
      <c r="F135" s="48" t="s">
        <v>89</v>
      </c>
      <c r="G135" s="83">
        <v>138.33333333333334</v>
      </c>
      <c r="H135" s="165">
        <v>120</v>
      </c>
      <c r="I135" s="82">
        <f t="shared" si="75"/>
        <v>16600</v>
      </c>
      <c r="J135" s="145"/>
      <c r="K135" s="50">
        <f t="shared" si="76"/>
        <v>5</v>
      </c>
      <c r="L135" s="51" t="str">
        <f t="shared" si="77"/>
        <v>Керосин технический ТС-1 ГОСТ 18499-73</v>
      </c>
      <c r="M135" s="47" t="str">
        <f t="shared" si="78"/>
        <v>ГОСТ 18499-73</v>
      </c>
      <c r="N135" s="190">
        <f t="shared" si="79"/>
        <v>10</v>
      </c>
      <c r="O135" s="116"/>
      <c r="P135" s="52"/>
      <c r="Q135" s="121" t="str">
        <f t="shared" si="80"/>
        <v>л</v>
      </c>
      <c r="R135" s="53">
        <f t="shared" si="81"/>
        <v>138.33333333333334</v>
      </c>
      <c r="S135" s="49"/>
      <c r="T135" s="175">
        <f t="shared" si="82"/>
        <v>120</v>
      </c>
      <c r="U135" s="54">
        <f t="shared" si="83"/>
        <v>0</v>
      </c>
      <c r="V135" s="145"/>
      <c r="W135" s="145"/>
      <c r="X135" s="145"/>
      <c r="Y135" s="145"/>
      <c r="Z135" s="145"/>
      <c r="AA135" s="145"/>
      <c r="AB135" s="145"/>
      <c r="AC135" s="145"/>
      <c r="AD135" s="145"/>
      <c r="AE135" s="145"/>
    </row>
    <row r="136" spans="1:31" s="42" customFormat="1" ht="26.25" customHeight="1" x14ac:dyDescent="0.3">
      <c r="A136" s="45"/>
      <c r="B136" s="69">
        <v>6</v>
      </c>
      <c r="C136" s="47" t="s">
        <v>47</v>
      </c>
      <c r="D136" s="47" t="s">
        <v>48</v>
      </c>
      <c r="E136" s="185">
        <v>1</v>
      </c>
      <c r="F136" s="48" t="s">
        <v>89</v>
      </c>
      <c r="G136" s="83">
        <v>166.66666666666669</v>
      </c>
      <c r="H136" s="165">
        <v>48</v>
      </c>
      <c r="I136" s="82">
        <f t="shared" si="75"/>
        <v>8000.0000000000009</v>
      </c>
      <c r="J136" s="145"/>
      <c r="K136" s="50">
        <f t="shared" si="76"/>
        <v>6</v>
      </c>
      <c r="L136" s="51" t="str">
        <f t="shared" si="77"/>
        <v>Масло HP Husgvarna 2T</v>
      </c>
      <c r="M136" s="47" t="str">
        <f t="shared" si="78"/>
        <v>Husgvarna</v>
      </c>
      <c r="N136" s="190">
        <f t="shared" si="79"/>
        <v>1</v>
      </c>
      <c r="O136" s="116"/>
      <c r="P136" s="52"/>
      <c r="Q136" s="121" t="str">
        <f t="shared" si="80"/>
        <v>л</v>
      </c>
      <c r="R136" s="53">
        <f t="shared" si="81"/>
        <v>166.66666666666669</v>
      </c>
      <c r="S136" s="49"/>
      <c r="T136" s="175">
        <f t="shared" si="82"/>
        <v>48</v>
      </c>
      <c r="U136" s="54">
        <f t="shared" si="83"/>
        <v>0</v>
      </c>
      <c r="V136" s="145"/>
      <c r="W136" s="145"/>
      <c r="X136" s="145"/>
      <c r="Y136" s="145"/>
      <c r="Z136" s="145"/>
      <c r="AA136" s="145"/>
      <c r="AB136" s="145"/>
      <c r="AC136" s="145"/>
      <c r="AD136" s="145"/>
      <c r="AE136" s="145"/>
    </row>
    <row r="137" spans="1:31" s="42" customFormat="1" ht="26.25" customHeight="1" x14ac:dyDescent="0.3">
      <c r="A137" s="45"/>
      <c r="B137" s="69">
        <v>7</v>
      </c>
      <c r="C137" s="47" t="s">
        <v>100</v>
      </c>
      <c r="D137" s="47" t="s">
        <v>101</v>
      </c>
      <c r="E137" s="185">
        <v>20</v>
      </c>
      <c r="F137" s="48" t="s">
        <v>89</v>
      </c>
      <c r="G137" s="83">
        <v>108.33333333333334</v>
      </c>
      <c r="H137" s="165">
        <v>160</v>
      </c>
      <c r="I137" s="82">
        <f t="shared" si="75"/>
        <v>17333.333333333336</v>
      </c>
      <c r="J137" s="145"/>
      <c r="K137" s="50">
        <f t="shared" si="76"/>
        <v>7</v>
      </c>
      <c r="L137" s="51" t="str">
        <f t="shared" si="77"/>
        <v>Масло гидравлическое Daphne super hydro 32A ISO VG46 (ISO VG32)</v>
      </c>
      <c r="M137" s="47" t="str">
        <f t="shared" si="78"/>
        <v>ISO VG46 (ISO VG32)</v>
      </c>
      <c r="N137" s="190">
        <f t="shared" si="79"/>
        <v>20</v>
      </c>
      <c r="O137" s="116"/>
      <c r="P137" s="52"/>
      <c r="Q137" s="121" t="str">
        <f t="shared" si="80"/>
        <v>л</v>
      </c>
      <c r="R137" s="53">
        <f t="shared" si="81"/>
        <v>108.33333333333334</v>
      </c>
      <c r="S137" s="49"/>
      <c r="T137" s="175">
        <f t="shared" si="82"/>
        <v>160</v>
      </c>
      <c r="U137" s="54">
        <f t="shared" si="83"/>
        <v>0</v>
      </c>
      <c r="V137" s="145"/>
      <c r="W137" s="145"/>
      <c r="X137" s="145"/>
      <c r="Y137" s="145"/>
      <c r="Z137" s="145"/>
      <c r="AA137" s="145"/>
      <c r="AB137" s="145"/>
      <c r="AC137" s="145"/>
      <c r="AD137" s="145"/>
      <c r="AE137" s="145"/>
    </row>
    <row r="138" spans="1:31" s="42" customFormat="1" ht="26.25" customHeight="1" x14ac:dyDescent="0.3">
      <c r="A138" s="45"/>
      <c r="B138" s="69">
        <v>8</v>
      </c>
      <c r="C138" s="47" t="s">
        <v>52</v>
      </c>
      <c r="D138" s="47" t="s">
        <v>53</v>
      </c>
      <c r="E138" s="185">
        <v>20</v>
      </c>
      <c r="F138" s="48" t="s">
        <v>89</v>
      </c>
      <c r="G138" s="83">
        <v>83.333333333333343</v>
      </c>
      <c r="H138" s="165">
        <v>1400</v>
      </c>
      <c r="I138" s="82">
        <f t="shared" si="75"/>
        <v>116666.66666666669</v>
      </c>
      <c r="J138" s="145"/>
      <c r="K138" s="50">
        <f t="shared" si="76"/>
        <v>8</v>
      </c>
      <c r="L138" s="51" t="str">
        <f t="shared" si="77"/>
        <v>Масло гидравлическое ВМГЗ</v>
      </c>
      <c r="M138" s="47" t="str">
        <f t="shared" si="78"/>
        <v>ВМГЗ</v>
      </c>
      <c r="N138" s="190">
        <f t="shared" si="79"/>
        <v>20</v>
      </c>
      <c r="O138" s="116"/>
      <c r="P138" s="52"/>
      <c r="Q138" s="121" t="str">
        <f t="shared" si="80"/>
        <v>л</v>
      </c>
      <c r="R138" s="53">
        <f>G138</f>
        <v>83.333333333333343</v>
      </c>
      <c r="S138" s="49"/>
      <c r="T138" s="175">
        <f>H138</f>
        <v>1400</v>
      </c>
      <c r="U138" s="54">
        <f>S138*T138</f>
        <v>0</v>
      </c>
      <c r="V138" s="145"/>
      <c r="W138" s="145"/>
      <c r="X138" s="145"/>
      <c r="Y138" s="145"/>
      <c r="Z138" s="145"/>
      <c r="AA138" s="145"/>
      <c r="AB138" s="145"/>
      <c r="AC138" s="145"/>
      <c r="AD138" s="145"/>
      <c r="AE138" s="145"/>
    </row>
    <row r="139" spans="1:31" s="42" customFormat="1" ht="19.5" customHeight="1" x14ac:dyDescent="0.3">
      <c r="A139" s="45"/>
      <c r="B139" s="69">
        <v>9</v>
      </c>
      <c r="C139" s="47" t="s">
        <v>143</v>
      </c>
      <c r="D139" s="47" t="s">
        <v>144</v>
      </c>
      <c r="E139" s="185">
        <v>20</v>
      </c>
      <c r="F139" s="48" t="s">
        <v>89</v>
      </c>
      <c r="G139" s="83">
        <v>143.33333333333334</v>
      </c>
      <c r="H139" s="165">
        <v>160</v>
      </c>
      <c r="I139" s="82">
        <f t="shared" si="75"/>
        <v>22933.333333333336</v>
      </c>
      <c r="J139" s="145"/>
      <c r="K139" s="50">
        <f t="shared" si="76"/>
        <v>9</v>
      </c>
      <c r="L139" s="51" t="str">
        <f t="shared" si="77"/>
        <v>Масло гидравлическое минеральное SHELL TELLUS S2 V 32</v>
      </c>
      <c r="M139" s="47" t="str">
        <f t="shared" si="78"/>
        <v>SHELL TELLUS S2 V 32</v>
      </c>
      <c r="N139" s="190">
        <f t="shared" si="79"/>
        <v>20</v>
      </c>
      <c r="O139" s="116"/>
      <c r="P139" s="52"/>
      <c r="Q139" s="121" t="str">
        <f t="shared" si="80"/>
        <v>л</v>
      </c>
      <c r="R139" s="53">
        <f t="shared" ref="R139:R142" si="84">G139</f>
        <v>143.33333333333334</v>
      </c>
      <c r="S139" s="49"/>
      <c r="T139" s="175">
        <f t="shared" ref="T139:T142" si="85">H139</f>
        <v>160</v>
      </c>
      <c r="U139" s="54">
        <f t="shared" ref="U139:U142" si="86">S139*T139</f>
        <v>0</v>
      </c>
      <c r="V139" s="145"/>
      <c r="W139" s="145"/>
      <c r="X139" s="145"/>
      <c r="Y139" s="145"/>
      <c r="Z139" s="145"/>
      <c r="AA139" s="145"/>
      <c r="AB139" s="145"/>
      <c r="AC139" s="145"/>
      <c r="AD139" s="145"/>
      <c r="AE139" s="145"/>
    </row>
    <row r="140" spans="1:31" s="42" customFormat="1" ht="39" customHeight="1" x14ac:dyDescent="0.3">
      <c r="A140" s="45"/>
      <c r="B140" s="69">
        <v>10</v>
      </c>
      <c r="C140" s="47" t="s">
        <v>145</v>
      </c>
      <c r="D140" s="47" t="s">
        <v>189</v>
      </c>
      <c r="E140" s="185">
        <v>10</v>
      </c>
      <c r="F140" s="48" t="s">
        <v>89</v>
      </c>
      <c r="G140" s="83">
        <v>179.16666666666669</v>
      </c>
      <c r="H140" s="165">
        <v>180</v>
      </c>
      <c r="I140" s="82">
        <f t="shared" si="75"/>
        <v>32250.000000000004</v>
      </c>
      <c r="J140" s="145"/>
      <c r="K140" s="50">
        <f t="shared" si="76"/>
        <v>10</v>
      </c>
      <c r="L140" s="51" t="str">
        <f t="shared" si="77"/>
        <v>Масло дизельное</v>
      </c>
      <c r="M140" s="47" t="str">
        <f t="shared" si="78"/>
        <v>TOTACHI NIRO HD s/s Cl-4/SL 10W-40</v>
      </c>
      <c r="N140" s="190">
        <f t="shared" si="79"/>
        <v>10</v>
      </c>
      <c r="O140" s="116"/>
      <c r="P140" s="52"/>
      <c r="Q140" s="121" t="str">
        <f t="shared" si="80"/>
        <v>л</v>
      </c>
      <c r="R140" s="53">
        <f t="shared" si="84"/>
        <v>179.16666666666669</v>
      </c>
      <c r="S140" s="49"/>
      <c r="T140" s="175">
        <f t="shared" si="85"/>
        <v>180</v>
      </c>
      <c r="U140" s="54">
        <f t="shared" si="86"/>
        <v>0</v>
      </c>
      <c r="V140" s="145"/>
      <c r="W140" s="145"/>
      <c r="X140" s="145"/>
      <c r="Y140" s="145"/>
      <c r="Z140" s="145"/>
      <c r="AA140" s="145"/>
      <c r="AB140" s="145"/>
      <c r="AC140" s="145"/>
      <c r="AD140" s="145"/>
      <c r="AE140" s="145"/>
    </row>
    <row r="141" spans="1:31" s="42" customFormat="1" ht="39" customHeight="1" x14ac:dyDescent="0.3">
      <c r="A141" s="45"/>
      <c r="B141" s="69">
        <v>11</v>
      </c>
      <c r="C141" s="47" t="s">
        <v>145</v>
      </c>
      <c r="D141" s="47" t="s">
        <v>190</v>
      </c>
      <c r="E141" s="185">
        <v>10</v>
      </c>
      <c r="F141" s="48" t="s">
        <v>89</v>
      </c>
      <c r="G141" s="83">
        <v>258.33333333333337</v>
      </c>
      <c r="H141" s="165">
        <v>120</v>
      </c>
      <c r="I141" s="82">
        <f t="shared" si="75"/>
        <v>31000.000000000004</v>
      </c>
      <c r="J141" s="145"/>
      <c r="K141" s="50">
        <f t="shared" si="76"/>
        <v>11</v>
      </c>
      <c r="L141" s="51" t="str">
        <f t="shared" si="77"/>
        <v>Масло дизельное</v>
      </c>
      <c r="M141" s="47" t="str">
        <f t="shared" si="78"/>
        <v>Totachi Niro HD synthetic CI-4/CH-4/SL 5W40</v>
      </c>
      <c r="N141" s="190">
        <f t="shared" si="79"/>
        <v>10</v>
      </c>
      <c r="O141" s="116"/>
      <c r="P141" s="52"/>
      <c r="Q141" s="121" t="str">
        <f t="shared" si="80"/>
        <v>л</v>
      </c>
      <c r="R141" s="53">
        <f t="shared" si="84"/>
        <v>258.33333333333337</v>
      </c>
      <c r="S141" s="49"/>
      <c r="T141" s="175">
        <f t="shared" si="85"/>
        <v>120</v>
      </c>
      <c r="U141" s="54">
        <f t="shared" si="86"/>
        <v>0</v>
      </c>
      <c r="V141" s="145"/>
      <c r="W141" s="145"/>
      <c r="X141" s="145"/>
      <c r="Y141" s="145"/>
      <c r="Z141" s="145"/>
      <c r="AA141" s="145"/>
      <c r="AB141" s="145"/>
      <c r="AC141" s="145"/>
      <c r="AD141" s="145"/>
      <c r="AE141" s="145"/>
    </row>
    <row r="142" spans="1:31" s="42" customFormat="1" ht="24.75" customHeight="1" x14ac:dyDescent="0.3">
      <c r="A142" s="45"/>
      <c r="B142" s="69">
        <v>12</v>
      </c>
      <c r="C142" s="47" t="s">
        <v>54</v>
      </c>
      <c r="D142" s="47" t="s">
        <v>55</v>
      </c>
      <c r="E142" s="185">
        <v>10</v>
      </c>
      <c r="F142" s="48" t="s">
        <v>89</v>
      </c>
      <c r="G142" s="83">
        <v>83.333333333333343</v>
      </c>
      <c r="H142" s="165">
        <v>40</v>
      </c>
      <c r="I142" s="82">
        <f t="shared" si="75"/>
        <v>3333.3333333333339</v>
      </c>
      <c r="J142" s="145"/>
      <c r="K142" s="50">
        <f t="shared" si="76"/>
        <v>12</v>
      </c>
      <c r="L142" s="51" t="str">
        <f t="shared" si="77"/>
        <v>Масло дизельное М10Г2К</v>
      </c>
      <c r="M142" s="47" t="str">
        <f t="shared" si="78"/>
        <v>М10Г2К</v>
      </c>
      <c r="N142" s="190">
        <f t="shared" si="79"/>
        <v>10</v>
      </c>
      <c r="O142" s="116"/>
      <c r="P142" s="52"/>
      <c r="Q142" s="121" t="str">
        <f t="shared" si="80"/>
        <v>л</v>
      </c>
      <c r="R142" s="53">
        <f t="shared" si="84"/>
        <v>83.333333333333343</v>
      </c>
      <c r="S142" s="49"/>
      <c r="T142" s="175">
        <f t="shared" si="85"/>
        <v>40</v>
      </c>
      <c r="U142" s="54">
        <f t="shared" si="86"/>
        <v>0</v>
      </c>
      <c r="V142" s="145"/>
      <c r="W142" s="145"/>
      <c r="X142" s="145"/>
      <c r="Y142" s="145"/>
      <c r="Z142" s="145"/>
      <c r="AA142" s="145"/>
      <c r="AB142" s="145"/>
      <c r="AC142" s="145"/>
      <c r="AD142" s="145"/>
      <c r="AE142" s="145"/>
    </row>
    <row r="143" spans="1:31" s="42" customFormat="1" ht="19.5" customHeight="1" x14ac:dyDescent="0.3">
      <c r="A143" s="45"/>
      <c r="B143" s="69">
        <v>13</v>
      </c>
      <c r="C143" s="47" t="s">
        <v>56</v>
      </c>
      <c r="D143" s="47" t="s">
        <v>57</v>
      </c>
      <c r="E143" s="185">
        <v>10</v>
      </c>
      <c r="F143" s="48" t="s">
        <v>89</v>
      </c>
      <c r="G143" s="83">
        <v>85</v>
      </c>
      <c r="H143" s="165">
        <v>400</v>
      </c>
      <c r="I143" s="82">
        <f t="shared" si="75"/>
        <v>34000</v>
      </c>
      <c r="J143" s="145"/>
      <c r="K143" s="50">
        <f t="shared" si="76"/>
        <v>13</v>
      </c>
      <c r="L143" s="51" t="str">
        <f t="shared" si="77"/>
        <v>Масло дизельное М-8ДМ</v>
      </c>
      <c r="M143" s="47" t="str">
        <f t="shared" si="78"/>
        <v>М-8ДМ</v>
      </c>
      <c r="N143" s="190">
        <f t="shared" si="79"/>
        <v>10</v>
      </c>
      <c r="O143" s="116"/>
      <c r="P143" s="52"/>
      <c r="Q143" s="121" t="str">
        <f t="shared" si="80"/>
        <v>л</v>
      </c>
      <c r="R143" s="53">
        <f>G143</f>
        <v>85</v>
      </c>
      <c r="S143" s="49"/>
      <c r="T143" s="175">
        <f>H143</f>
        <v>400</v>
      </c>
      <c r="U143" s="54">
        <f>S143*T143</f>
        <v>0</v>
      </c>
      <c r="V143" s="145"/>
      <c r="W143" s="145"/>
      <c r="X143" s="145"/>
      <c r="Y143" s="145"/>
      <c r="Z143" s="145"/>
      <c r="AA143" s="145"/>
      <c r="AB143" s="145"/>
      <c r="AC143" s="145"/>
      <c r="AD143" s="145"/>
      <c r="AE143" s="145"/>
    </row>
    <row r="144" spans="1:31" s="42" customFormat="1" ht="27.75" customHeight="1" x14ac:dyDescent="0.3">
      <c r="A144" s="45"/>
      <c r="B144" s="69">
        <v>14</v>
      </c>
      <c r="C144" s="47" t="s">
        <v>62</v>
      </c>
      <c r="D144" s="47" t="s">
        <v>191</v>
      </c>
      <c r="E144" s="185">
        <v>20</v>
      </c>
      <c r="F144" s="48" t="s">
        <v>89</v>
      </c>
      <c r="G144" s="83">
        <v>416.66666666666669</v>
      </c>
      <c r="H144" s="165">
        <v>60</v>
      </c>
      <c r="I144" s="82">
        <f t="shared" si="75"/>
        <v>25000</v>
      </c>
      <c r="J144" s="145"/>
      <c r="K144" s="50">
        <f t="shared" si="76"/>
        <v>14</v>
      </c>
      <c r="L144" s="51" t="str">
        <f t="shared" si="77"/>
        <v>Масло моторное</v>
      </c>
      <c r="M144" s="47" t="str">
        <f t="shared" si="78"/>
        <v>Q8 Formula T 1000 10W30</v>
      </c>
      <c r="N144" s="190">
        <f t="shared" si="79"/>
        <v>20</v>
      </c>
      <c r="O144" s="116"/>
      <c r="P144" s="52"/>
      <c r="Q144" s="121" t="str">
        <f t="shared" si="80"/>
        <v>л</v>
      </c>
      <c r="R144" s="53">
        <f t="shared" ref="R144" si="87">G144</f>
        <v>416.66666666666669</v>
      </c>
      <c r="S144" s="49"/>
      <c r="T144" s="175">
        <f t="shared" ref="T144" si="88">H144</f>
        <v>60</v>
      </c>
      <c r="U144" s="54">
        <f t="shared" ref="U144" si="89">S144*T144</f>
        <v>0</v>
      </c>
      <c r="V144" s="145"/>
      <c r="W144" s="145"/>
      <c r="X144" s="145"/>
      <c r="Y144" s="145"/>
      <c r="Z144" s="145"/>
      <c r="AA144" s="145"/>
      <c r="AB144" s="145"/>
      <c r="AC144" s="145"/>
      <c r="AD144" s="145"/>
      <c r="AE144" s="145"/>
    </row>
    <row r="145" spans="1:31" s="42" customFormat="1" ht="36" customHeight="1" x14ac:dyDescent="0.3">
      <c r="A145" s="45"/>
      <c r="B145" s="69">
        <v>15</v>
      </c>
      <c r="C145" s="47" t="s">
        <v>62</v>
      </c>
      <c r="D145" s="47" t="s">
        <v>66</v>
      </c>
      <c r="E145" s="185">
        <v>20</v>
      </c>
      <c r="F145" s="48" t="s">
        <v>89</v>
      </c>
      <c r="G145" s="83">
        <v>133.33333333333334</v>
      </c>
      <c r="H145" s="165">
        <v>710</v>
      </c>
      <c r="I145" s="82">
        <f t="shared" si="75"/>
        <v>94666.666666666672</v>
      </c>
      <c r="J145" s="145"/>
      <c r="K145" s="50">
        <f t="shared" si="76"/>
        <v>15</v>
      </c>
      <c r="L145" s="51" t="str">
        <f t="shared" si="77"/>
        <v>Масло моторное</v>
      </c>
      <c r="M145" s="47" t="str">
        <f t="shared" si="78"/>
        <v>TOTACHI NIRO HD  Cl-4/CH-4/SL 15W-40</v>
      </c>
      <c r="N145" s="190">
        <f t="shared" si="79"/>
        <v>20</v>
      </c>
      <c r="O145" s="116"/>
      <c r="P145" s="52"/>
      <c r="Q145" s="121" t="str">
        <f t="shared" si="80"/>
        <v>л</v>
      </c>
      <c r="R145" s="53">
        <f>G145</f>
        <v>133.33333333333334</v>
      </c>
      <c r="S145" s="49"/>
      <c r="T145" s="175">
        <f>H145</f>
        <v>710</v>
      </c>
      <c r="U145" s="54">
        <f>S145*T145</f>
        <v>0</v>
      </c>
      <c r="V145" s="145"/>
      <c r="W145" s="145"/>
      <c r="X145" s="145"/>
      <c r="Y145" s="145"/>
      <c r="Z145" s="145"/>
      <c r="AA145" s="145"/>
      <c r="AB145" s="145"/>
      <c r="AC145" s="145"/>
      <c r="AD145" s="145"/>
      <c r="AE145" s="145"/>
    </row>
    <row r="146" spans="1:31" s="42" customFormat="1" ht="38.25" customHeight="1" x14ac:dyDescent="0.3">
      <c r="A146" s="45"/>
      <c r="B146" s="69">
        <v>16</v>
      </c>
      <c r="C146" s="47" t="s">
        <v>62</v>
      </c>
      <c r="D146" s="47" t="s">
        <v>192</v>
      </c>
      <c r="E146" s="185">
        <v>20</v>
      </c>
      <c r="F146" s="48" t="s">
        <v>89</v>
      </c>
      <c r="G146" s="83">
        <v>250</v>
      </c>
      <c r="H146" s="165">
        <v>50</v>
      </c>
      <c r="I146" s="82">
        <f t="shared" si="75"/>
        <v>12500</v>
      </c>
      <c r="J146" s="145"/>
      <c r="K146" s="50">
        <f t="shared" si="76"/>
        <v>16</v>
      </c>
      <c r="L146" s="51" t="str">
        <f t="shared" si="77"/>
        <v>Масло моторное</v>
      </c>
      <c r="M146" s="47" t="str">
        <f t="shared" si="78"/>
        <v>TOTACHI Ultra Fuel Fully syn SN 5W-20</v>
      </c>
      <c r="N146" s="190">
        <f t="shared" si="79"/>
        <v>20</v>
      </c>
      <c r="O146" s="116"/>
      <c r="P146" s="52"/>
      <c r="Q146" s="121" t="str">
        <f t="shared" si="80"/>
        <v>л</v>
      </c>
      <c r="R146" s="53">
        <f>G146</f>
        <v>250</v>
      </c>
      <c r="S146" s="49"/>
      <c r="T146" s="175">
        <f>H146</f>
        <v>50</v>
      </c>
      <c r="U146" s="54">
        <f>S146*T146</f>
        <v>0</v>
      </c>
      <c r="V146" s="145"/>
      <c r="W146" s="145"/>
      <c r="X146" s="145"/>
      <c r="Y146" s="145"/>
      <c r="Z146" s="145"/>
      <c r="AA146" s="145"/>
      <c r="AB146" s="145"/>
      <c r="AC146" s="145"/>
      <c r="AD146" s="145"/>
      <c r="AE146" s="145"/>
    </row>
    <row r="147" spans="1:31" s="42" customFormat="1" ht="40.5" customHeight="1" x14ac:dyDescent="0.3">
      <c r="A147" s="45"/>
      <c r="B147" s="69">
        <v>17</v>
      </c>
      <c r="C147" s="47" t="s">
        <v>134</v>
      </c>
      <c r="D147" s="47" t="s">
        <v>177</v>
      </c>
      <c r="E147" s="185">
        <v>20</v>
      </c>
      <c r="F147" s="48" t="s">
        <v>89</v>
      </c>
      <c r="G147" s="83">
        <v>241.66666666666669</v>
      </c>
      <c r="H147" s="165">
        <v>290</v>
      </c>
      <c r="I147" s="82">
        <f t="shared" si="75"/>
        <v>70083.333333333343</v>
      </c>
      <c r="J147" s="145"/>
      <c r="K147" s="50">
        <f t="shared" si="76"/>
        <v>17</v>
      </c>
      <c r="L147" s="51" t="str">
        <f t="shared" si="77"/>
        <v>Масло моторное GS Kixx Dynamic  CF-4/SG SAE10W30</v>
      </c>
      <c r="M147" s="47" t="str">
        <f t="shared" si="78"/>
        <v>GS Kixx Dynamic  CF-4/SG  SAE 10W30</v>
      </c>
      <c r="N147" s="190">
        <f t="shared" si="79"/>
        <v>20</v>
      </c>
      <c r="O147" s="116"/>
      <c r="P147" s="52"/>
      <c r="Q147" s="121" t="str">
        <f t="shared" si="80"/>
        <v>л</v>
      </c>
      <c r="R147" s="53">
        <f t="shared" ref="R147:R154" si="90">G147</f>
        <v>241.66666666666669</v>
      </c>
      <c r="S147" s="49"/>
      <c r="T147" s="175">
        <f t="shared" ref="T147:T154" si="91">H147</f>
        <v>290</v>
      </c>
      <c r="U147" s="54">
        <f t="shared" ref="U147:U154" si="92">S147*T147</f>
        <v>0</v>
      </c>
      <c r="V147" s="145"/>
      <c r="W147" s="145"/>
      <c r="X147" s="145"/>
      <c r="Y147" s="145"/>
      <c r="Z147" s="145"/>
      <c r="AA147" s="145"/>
      <c r="AB147" s="145"/>
      <c r="AC147" s="145"/>
      <c r="AD147" s="145"/>
      <c r="AE147" s="145"/>
    </row>
    <row r="148" spans="1:31" s="42" customFormat="1" ht="26.25" customHeight="1" x14ac:dyDescent="0.3">
      <c r="A148" s="45"/>
      <c r="B148" s="69">
        <v>18</v>
      </c>
      <c r="C148" s="47" t="s">
        <v>135</v>
      </c>
      <c r="D148" s="47" t="s">
        <v>178</v>
      </c>
      <c r="E148" s="185">
        <v>20</v>
      </c>
      <c r="F148" s="48" t="s">
        <v>89</v>
      </c>
      <c r="G148" s="83">
        <v>233.33333333333334</v>
      </c>
      <c r="H148" s="165">
        <v>15</v>
      </c>
      <c r="I148" s="82">
        <f t="shared" si="75"/>
        <v>3500</v>
      </c>
      <c r="J148" s="145"/>
      <c r="K148" s="50">
        <f t="shared" si="76"/>
        <v>18</v>
      </c>
      <c r="L148" s="51" t="str">
        <f t="shared" si="77"/>
        <v>Масло моторное GS KIXX G1 SAE 5W30</v>
      </c>
      <c r="M148" s="47" t="str">
        <f t="shared" si="78"/>
        <v>GS KIXX G1 SAE 5W30</v>
      </c>
      <c r="N148" s="190">
        <f t="shared" si="79"/>
        <v>20</v>
      </c>
      <c r="O148" s="116"/>
      <c r="P148" s="52"/>
      <c r="Q148" s="121" t="str">
        <f t="shared" si="80"/>
        <v>л</v>
      </c>
      <c r="R148" s="53">
        <f t="shared" si="90"/>
        <v>233.33333333333334</v>
      </c>
      <c r="S148" s="49"/>
      <c r="T148" s="175">
        <f t="shared" si="91"/>
        <v>15</v>
      </c>
      <c r="U148" s="54">
        <f t="shared" si="92"/>
        <v>0</v>
      </c>
      <c r="V148" s="145"/>
      <c r="W148" s="145"/>
      <c r="X148" s="145"/>
      <c r="Y148" s="145"/>
      <c r="Z148" s="145"/>
      <c r="AA148" s="145"/>
      <c r="AB148" s="145"/>
      <c r="AC148" s="145"/>
      <c r="AD148" s="145"/>
      <c r="AE148" s="145"/>
    </row>
    <row r="149" spans="1:31" s="42" customFormat="1" ht="35.25" customHeight="1" x14ac:dyDescent="0.3">
      <c r="A149" s="45"/>
      <c r="B149" s="69">
        <v>19</v>
      </c>
      <c r="C149" s="47" t="s">
        <v>69</v>
      </c>
      <c r="D149" s="47" t="s">
        <v>70</v>
      </c>
      <c r="E149" s="185">
        <v>20</v>
      </c>
      <c r="F149" s="48" t="s">
        <v>89</v>
      </c>
      <c r="G149" s="83">
        <v>171.66666666666669</v>
      </c>
      <c r="H149" s="165">
        <v>150</v>
      </c>
      <c r="I149" s="82">
        <f t="shared" si="75"/>
        <v>25750.000000000004</v>
      </c>
      <c r="J149" s="145"/>
      <c r="K149" s="50">
        <f t="shared" si="76"/>
        <v>19</v>
      </c>
      <c r="L149" s="51" t="str">
        <f t="shared" si="77"/>
        <v>Масло моторное KIXX GOLD SJ SAE10w30 API SJ/CF</v>
      </c>
      <c r="M149" s="47" t="str">
        <f t="shared" si="78"/>
        <v>KIXX GOLD SJ SAE10w30 API SJ/CF</v>
      </c>
      <c r="N149" s="190">
        <f t="shared" si="79"/>
        <v>20</v>
      </c>
      <c r="O149" s="116"/>
      <c r="P149" s="52"/>
      <c r="Q149" s="121" t="str">
        <f t="shared" si="80"/>
        <v>л</v>
      </c>
      <c r="R149" s="53">
        <f t="shared" si="90"/>
        <v>171.66666666666669</v>
      </c>
      <c r="S149" s="49"/>
      <c r="T149" s="175">
        <f t="shared" si="91"/>
        <v>150</v>
      </c>
      <c r="U149" s="54">
        <f t="shared" si="92"/>
        <v>0</v>
      </c>
      <c r="V149" s="145"/>
      <c r="W149" s="145"/>
      <c r="X149" s="145"/>
      <c r="Y149" s="145"/>
      <c r="Z149" s="145"/>
      <c r="AA149" s="145"/>
      <c r="AB149" s="145"/>
      <c r="AC149" s="145"/>
      <c r="AD149" s="145"/>
      <c r="AE149" s="145"/>
    </row>
    <row r="150" spans="1:31" s="42" customFormat="1" ht="18.75" customHeight="1" x14ac:dyDescent="0.3">
      <c r="A150" s="45"/>
      <c r="B150" s="69">
        <v>20</v>
      </c>
      <c r="C150" s="47" t="s">
        <v>92</v>
      </c>
      <c r="D150" s="47" t="s">
        <v>93</v>
      </c>
      <c r="E150" s="185">
        <v>10</v>
      </c>
      <c r="F150" s="48" t="s">
        <v>15</v>
      </c>
      <c r="G150" s="83">
        <v>162.5</v>
      </c>
      <c r="H150" s="165">
        <v>15</v>
      </c>
      <c r="I150" s="82">
        <f t="shared" si="75"/>
        <v>2437.5</v>
      </c>
      <c r="J150" s="145"/>
      <c r="K150" s="50">
        <f t="shared" si="76"/>
        <v>20</v>
      </c>
      <c r="L150" s="51" t="str">
        <f t="shared" si="77"/>
        <v>Масло моторное Motul 2Т,1л.</v>
      </c>
      <c r="M150" s="47" t="str">
        <f t="shared" si="78"/>
        <v>Motul 2Т,1л.</v>
      </c>
      <c r="N150" s="190">
        <f t="shared" si="79"/>
        <v>10</v>
      </c>
      <c r="O150" s="116"/>
      <c r="P150" s="52"/>
      <c r="Q150" s="121" t="str">
        <f t="shared" si="80"/>
        <v>шт</v>
      </c>
      <c r="R150" s="53">
        <f t="shared" si="90"/>
        <v>162.5</v>
      </c>
      <c r="S150" s="49"/>
      <c r="T150" s="175">
        <f t="shared" si="91"/>
        <v>15</v>
      </c>
      <c r="U150" s="54">
        <f t="shared" si="92"/>
        <v>0</v>
      </c>
      <c r="V150" s="145"/>
      <c r="W150" s="145"/>
      <c r="X150" s="145"/>
      <c r="Y150" s="145"/>
      <c r="Z150" s="145"/>
      <c r="AA150" s="145"/>
      <c r="AB150" s="145"/>
      <c r="AC150" s="145"/>
      <c r="AD150" s="145"/>
      <c r="AE150" s="145"/>
    </row>
    <row r="151" spans="1:31" s="42" customFormat="1" ht="15.6" x14ac:dyDescent="0.3">
      <c r="A151" s="45"/>
      <c r="B151" s="69">
        <v>21</v>
      </c>
      <c r="C151" s="47" t="s">
        <v>76</v>
      </c>
      <c r="D151" s="47" t="s">
        <v>77</v>
      </c>
      <c r="E151" s="185">
        <v>10</v>
      </c>
      <c r="F151" s="48" t="s">
        <v>89</v>
      </c>
      <c r="G151" s="81">
        <v>91.666666666666671</v>
      </c>
      <c r="H151" s="165">
        <v>60</v>
      </c>
      <c r="I151" s="82">
        <f t="shared" si="75"/>
        <v>5500</v>
      </c>
      <c r="J151" s="145"/>
      <c r="K151" s="50">
        <f t="shared" si="76"/>
        <v>21</v>
      </c>
      <c r="L151" s="51" t="str">
        <f t="shared" si="77"/>
        <v>Масло моторное М-10Г2</v>
      </c>
      <c r="M151" s="47" t="str">
        <f t="shared" si="78"/>
        <v>М-10Г2</v>
      </c>
      <c r="N151" s="190">
        <f t="shared" si="79"/>
        <v>10</v>
      </c>
      <c r="O151" s="116"/>
      <c r="P151" s="52"/>
      <c r="Q151" s="121" t="str">
        <f t="shared" si="80"/>
        <v>л</v>
      </c>
      <c r="R151" s="53">
        <f t="shared" si="90"/>
        <v>91.666666666666671</v>
      </c>
      <c r="S151" s="49"/>
      <c r="T151" s="175">
        <f t="shared" si="91"/>
        <v>60</v>
      </c>
      <c r="U151" s="54">
        <f t="shared" si="92"/>
        <v>0</v>
      </c>
      <c r="V151" s="145"/>
      <c r="W151" s="145"/>
      <c r="X151" s="145"/>
      <c r="Y151" s="145"/>
      <c r="Z151" s="145"/>
      <c r="AA151" s="145"/>
      <c r="AB151" s="145"/>
      <c r="AC151" s="145"/>
      <c r="AD151" s="145"/>
      <c r="AE151" s="145"/>
    </row>
    <row r="152" spans="1:31" s="42" customFormat="1" ht="22.5" customHeight="1" x14ac:dyDescent="0.3">
      <c r="A152" s="45"/>
      <c r="B152" s="69">
        <v>22</v>
      </c>
      <c r="C152" s="47" t="s">
        <v>94</v>
      </c>
      <c r="D152" s="47" t="s">
        <v>95</v>
      </c>
      <c r="E152" s="185">
        <v>10</v>
      </c>
      <c r="F152" s="48" t="s">
        <v>89</v>
      </c>
      <c r="G152" s="84">
        <v>83.333333333333343</v>
      </c>
      <c r="H152" s="166">
        <v>310</v>
      </c>
      <c r="I152" s="82">
        <f t="shared" si="75"/>
        <v>25833.333333333336</v>
      </c>
      <c r="J152" s="145"/>
      <c r="K152" s="50">
        <f t="shared" si="76"/>
        <v>22</v>
      </c>
      <c r="L152" s="51" t="str">
        <f t="shared" si="77"/>
        <v>Масло моторное М-10ДМ</v>
      </c>
      <c r="M152" s="47" t="str">
        <f t="shared" si="78"/>
        <v>М-10ДМ</v>
      </c>
      <c r="N152" s="190">
        <f t="shared" si="79"/>
        <v>10</v>
      </c>
      <c r="O152" s="116"/>
      <c r="P152" s="52"/>
      <c r="Q152" s="121" t="str">
        <f t="shared" si="80"/>
        <v>л</v>
      </c>
      <c r="R152" s="53">
        <f t="shared" si="90"/>
        <v>83.333333333333343</v>
      </c>
      <c r="S152" s="49"/>
      <c r="T152" s="175">
        <f t="shared" si="91"/>
        <v>310</v>
      </c>
      <c r="U152" s="54">
        <f t="shared" si="92"/>
        <v>0</v>
      </c>
      <c r="V152" s="145"/>
      <c r="W152" s="145"/>
      <c r="X152" s="145"/>
      <c r="Y152" s="145"/>
      <c r="Z152" s="145"/>
      <c r="AA152" s="145"/>
      <c r="AB152" s="145"/>
      <c r="AC152" s="145"/>
      <c r="AD152" s="145"/>
      <c r="AE152" s="145"/>
    </row>
    <row r="153" spans="1:31" s="42" customFormat="1" ht="22.5" customHeight="1" x14ac:dyDescent="0.3">
      <c r="A153" s="45"/>
      <c r="B153" s="69">
        <v>23</v>
      </c>
      <c r="C153" s="47" t="s">
        <v>78</v>
      </c>
      <c r="D153" s="47" t="s">
        <v>79</v>
      </c>
      <c r="E153" s="185">
        <v>10</v>
      </c>
      <c r="F153" s="48" t="s">
        <v>89</v>
      </c>
      <c r="G153" s="81">
        <v>91.666666666666671</v>
      </c>
      <c r="H153" s="165">
        <v>740</v>
      </c>
      <c r="I153" s="82">
        <f t="shared" si="75"/>
        <v>67833.333333333343</v>
      </c>
      <c r="J153" s="145"/>
      <c r="K153" s="50">
        <f t="shared" si="76"/>
        <v>23</v>
      </c>
      <c r="L153" s="51" t="str">
        <f t="shared" si="77"/>
        <v>Масло моторное М-8В</v>
      </c>
      <c r="M153" s="47" t="str">
        <f t="shared" si="78"/>
        <v>М-8В</v>
      </c>
      <c r="N153" s="190">
        <f t="shared" si="79"/>
        <v>10</v>
      </c>
      <c r="O153" s="116"/>
      <c r="P153" s="52"/>
      <c r="Q153" s="121" t="str">
        <f t="shared" si="80"/>
        <v>л</v>
      </c>
      <c r="R153" s="53">
        <f t="shared" si="90"/>
        <v>91.666666666666671</v>
      </c>
      <c r="S153" s="49"/>
      <c r="T153" s="175">
        <f t="shared" si="91"/>
        <v>740</v>
      </c>
      <c r="U153" s="54">
        <f t="shared" si="92"/>
        <v>0</v>
      </c>
      <c r="V153" s="145"/>
      <c r="W153" s="145"/>
      <c r="X153" s="145"/>
      <c r="Y153" s="145"/>
      <c r="Z153" s="145"/>
      <c r="AA153" s="145"/>
      <c r="AB153" s="145"/>
      <c r="AC153" s="145"/>
      <c r="AD153" s="145"/>
      <c r="AE153" s="145"/>
    </row>
    <row r="154" spans="1:31" s="42" customFormat="1" ht="27.75" customHeight="1" x14ac:dyDescent="0.3">
      <c r="A154" s="45"/>
      <c r="B154" s="69">
        <v>24</v>
      </c>
      <c r="C154" s="47" t="s">
        <v>115</v>
      </c>
      <c r="D154" s="47" t="s">
        <v>116</v>
      </c>
      <c r="E154" s="185">
        <v>10</v>
      </c>
      <c r="F154" s="48" t="s">
        <v>89</v>
      </c>
      <c r="G154" s="81">
        <v>83.333333333333343</v>
      </c>
      <c r="H154" s="165">
        <v>100</v>
      </c>
      <c r="I154" s="82">
        <f t="shared" si="75"/>
        <v>8333.3333333333339</v>
      </c>
      <c r="J154" s="145"/>
      <c r="K154" s="50">
        <f t="shared" si="76"/>
        <v>24</v>
      </c>
      <c r="L154" s="51" t="str">
        <f t="shared" si="77"/>
        <v>Масло моторное М8В2</v>
      </c>
      <c r="M154" s="47" t="str">
        <f t="shared" si="78"/>
        <v>М-8В2</v>
      </c>
      <c r="N154" s="190">
        <f t="shared" si="79"/>
        <v>10</v>
      </c>
      <c r="O154" s="116"/>
      <c r="P154" s="52"/>
      <c r="Q154" s="121" t="str">
        <f t="shared" si="80"/>
        <v>л</v>
      </c>
      <c r="R154" s="53">
        <f t="shared" si="90"/>
        <v>83.333333333333343</v>
      </c>
      <c r="S154" s="49"/>
      <c r="T154" s="175">
        <f t="shared" si="91"/>
        <v>100</v>
      </c>
      <c r="U154" s="54">
        <f t="shared" si="92"/>
        <v>0</v>
      </c>
      <c r="V154" s="145"/>
      <c r="W154" s="145"/>
      <c r="X154" s="145"/>
      <c r="Y154" s="145"/>
      <c r="Z154" s="145"/>
      <c r="AA154" s="145"/>
      <c r="AB154" s="145"/>
      <c r="AC154" s="145"/>
      <c r="AD154" s="145"/>
      <c r="AE154" s="145"/>
    </row>
    <row r="155" spans="1:31" s="42" customFormat="1" ht="23.25" customHeight="1" x14ac:dyDescent="0.3">
      <c r="A155" s="45"/>
      <c r="B155" s="69">
        <v>25</v>
      </c>
      <c r="C155" s="47" t="s">
        <v>80</v>
      </c>
      <c r="D155" s="47" t="s">
        <v>81</v>
      </c>
      <c r="E155" s="185">
        <v>10</v>
      </c>
      <c r="F155" s="48" t="s">
        <v>89</v>
      </c>
      <c r="G155" s="81">
        <v>83.333333333333343</v>
      </c>
      <c r="H155" s="165">
        <v>140</v>
      </c>
      <c r="I155" s="82">
        <f t="shared" si="75"/>
        <v>11666.666666666668</v>
      </c>
      <c r="J155" s="145"/>
      <c r="K155" s="50">
        <f t="shared" si="76"/>
        <v>25</v>
      </c>
      <c r="L155" s="51" t="str">
        <f t="shared" si="77"/>
        <v>Масло моторное М-8Г2к</v>
      </c>
      <c r="M155" s="47" t="str">
        <f t="shared" si="78"/>
        <v>М-8Г2к</v>
      </c>
      <c r="N155" s="190">
        <f t="shared" si="79"/>
        <v>10</v>
      </c>
      <c r="O155" s="116"/>
      <c r="P155" s="52"/>
      <c r="Q155" s="121" t="str">
        <f t="shared" si="80"/>
        <v>л</v>
      </c>
      <c r="R155" s="53">
        <f>G155</f>
        <v>83.333333333333343</v>
      </c>
      <c r="S155" s="49"/>
      <c r="T155" s="175">
        <f>H155</f>
        <v>140</v>
      </c>
      <c r="U155" s="54">
        <f>S155*T155</f>
        <v>0</v>
      </c>
      <c r="V155" s="145"/>
      <c r="W155" s="145"/>
      <c r="X155" s="145"/>
      <c r="Y155" s="145"/>
      <c r="Z155" s="145"/>
      <c r="AA155" s="145"/>
      <c r="AB155" s="145"/>
      <c r="AC155" s="145"/>
      <c r="AD155" s="145"/>
      <c r="AE155" s="145"/>
    </row>
    <row r="156" spans="1:31" s="42" customFormat="1" ht="23.25" customHeight="1" x14ac:dyDescent="0.3">
      <c r="A156" s="45"/>
      <c r="B156" s="69">
        <v>26</v>
      </c>
      <c r="C156" s="47" t="s">
        <v>107</v>
      </c>
      <c r="D156" s="47" t="s">
        <v>108</v>
      </c>
      <c r="E156" s="185">
        <v>10</v>
      </c>
      <c r="F156" s="48" t="s">
        <v>89</v>
      </c>
      <c r="G156" s="81">
        <v>108.33333333333334</v>
      </c>
      <c r="H156" s="165">
        <v>150</v>
      </c>
      <c r="I156" s="82">
        <f t="shared" si="75"/>
        <v>16250.000000000002</v>
      </c>
      <c r="J156" s="145"/>
      <c r="K156" s="50">
        <f t="shared" si="76"/>
        <v>26</v>
      </c>
      <c r="L156" s="51" t="str">
        <f t="shared" si="77"/>
        <v>Масло моторное МТ-16П</v>
      </c>
      <c r="M156" s="47" t="str">
        <f t="shared" si="78"/>
        <v>МТ-16П</v>
      </c>
      <c r="N156" s="190">
        <f t="shared" si="79"/>
        <v>10</v>
      </c>
      <c r="O156" s="116"/>
      <c r="P156" s="52"/>
      <c r="Q156" s="121" t="str">
        <f t="shared" si="80"/>
        <v>л</v>
      </c>
      <c r="R156" s="53">
        <f t="shared" ref="R156:R159" si="93">G156</f>
        <v>108.33333333333334</v>
      </c>
      <c r="S156" s="49"/>
      <c r="T156" s="175">
        <f t="shared" ref="T156:T159" si="94">H156</f>
        <v>150</v>
      </c>
      <c r="U156" s="54">
        <f t="shared" ref="U156:U159" si="95">S156*T156</f>
        <v>0</v>
      </c>
      <c r="V156" s="145"/>
      <c r="W156" s="145"/>
      <c r="X156" s="145"/>
      <c r="Y156" s="145"/>
      <c r="Z156" s="145"/>
      <c r="AA156" s="145"/>
      <c r="AB156" s="145"/>
      <c r="AC156" s="145"/>
      <c r="AD156" s="145"/>
      <c r="AE156" s="145"/>
    </row>
    <row r="157" spans="1:31" s="42" customFormat="1" ht="15.6" x14ac:dyDescent="0.3">
      <c r="A157" s="45"/>
      <c r="B157" s="69">
        <v>27</v>
      </c>
      <c r="C157" s="47" t="s">
        <v>109</v>
      </c>
      <c r="D157" s="47" t="s">
        <v>110</v>
      </c>
      <c r="E157" s="187">
        <v>4</v>
      </c>
      <c r="F157" s="48" t="s">
        <v>89</v>
      </c>
      <c r="G157" s="196">
        <v>172.505</v>
      </c>
      <c r="H157" s="165">
        <v>4</v>
      </c>
      <c r="I157" s="82">
        <f t="shared" si="75"/>
        <v>690.02</v>
      </c>
      <c r="J157" s="145"/>
      <c r="K157" s="50">
        <f t="shared" si="76"/>
        <v>27</v>
      </c>
      <c r="L157" s="51" t="str">
        <f t="shared" si="77"/>
        <v>Масло промывочное KIXX Clean GS Oil</v>
      </c>
      <c r="M157" s="47" t="str">
        <f t="shared" si="78"/>
        <v>KIXX Clean GS Oil</v>
      </c>
      <c r="N157" s="190">
        <f t="shared" si="79"/>
        <v>4</v>
      </c>
      <c r="O157" s="116"/>
      <c r="P157" s="52"/>
      <c r="Q157" s="121" t="str">
        <f t="shared" si="80"/>
        <v>л</v>
      </c>
      <c r="R157" s="53">
        <f t="shared" si="93"/>
        <v>172.505</v>
      </c>
      <c r="S157" s="49"/>
      <c r="T157" s="175">
        <f t="shared" si="94"/>
        <v>4</v>
      </c>
      <c r="U157" s="54">
        <f t="shared" si="95"/>
        <v>0</v>
      </c>
      <c r="V157" s="145"/>
      <c r="W157" s="145"/>
      <c r="X157" s="145"/>
      <c r="Y157" s="145"/>
      <c r="Z157" s="145"/>
      <c r="AA157" s="145"/>
      <c r="AB157" s="145"/>
      <c r="AC157" s="145"/>
      <c r="AD157" s="145"/>
      <c r="AE157" s="145"/>
    </row>
    <row r="158" spans="1:31" s="42" customFormat="1" ht="24.75" customHeight="1" x14ac:dyDescent="0.3">
      <c r="A158" s="45"/>
      <c r="B158" s="69">
        <v>28</v>
      </c>
      <c r="C158" s="47" t="s">
        <v>148</v>
      </c>
      <c r="D158" s="47" t="s">
        <v>193</v>
      </c>
      <c r="E158" s="185">
        <v>20</v>
      </c>
      <c r="F158" s="48" t="s">
        <v>89</v>
      </c>
      <c r="G158" s="81">
        <v>225.83333333333334</v>
      </c>
      <c r="H158" s="165">
        <v>110</v>
      </c>
      <c r="I158" s="82">
        <f t="shared" si="75"/>
        <v>24841.666666666668</v>
      </c>
      <c r="J158" s="145"/>
      <c r="K158" s="50">
        <f t="shared" si="76"/>
        <v>28</v>
      </c>
      <c r="L158" s="51" t="str">
        <f t="shared" si="77"/>
        <v>Масло трансмиссионно-гидравлическое универсальное Q8 T 2200</v>
      </c>
      <c r="M158" s="47" t="str">
        <f t="shared" si="78"/>
        <v>Q8 T 2200</v>
      </c>
      <c r="N158" s="190">
        <f t="shared" si="79"/>
        <v>20</v>
      </c>
      <c r="O158" s="116"/>
      <c r="P158" s="52"/>
      <c r="Q158" s="121" t="str">
        <f t="shared" si="80"/>
        <v>л</v>
      </c>
      <c r="R158" s="53">
        <f t="shared" si="93"/>
        <v>225.83333333333334</v>
      </c>
      <c r="S158" s="49"/>
      <c r="T158" s="175">
        <f t="shared" si="94"/>
        <v>110</v>
      </c>
      <c r="U158" s="54">
        <f t="shared" si="95"/>
        <v>0</v>
      </c>
      <c r="V158" s="145"/>
      <c r="W158" s="145"/>
      <c r="X158" s="145"/>
      <c r="Y158" s="145"/>
      <c r="Z158" s="145"/>
      <c r="AA158" s="145"/>
      <c r="AB158" s="145"/>
      <c r="AC158" s="145"/>
      <c r="AD158" s="145"/>
      <c r="AE158" s="145"/>
    </row>
    <row r="159" spans="1:31" s="42" customFormat="1" ht="15.6" x14ac:dyDescent="0.3">
      <c r="A159" s="45"/>
      <c r="B159" s="69">
        <v>29</v>
      </c>
      <c r="C159" s="47" t="s">
        <v>83</v>
      </c>
      <c r="D159" s="47" t="s">
        <v>118</v>
      </c>
      <c r="E159" s="185">
        <v>20</v>
      </c>
      <c r="F159" s="48" t="s">
        <v>89</v>
      </c>
      <c r="G159" s="81">
        <v>316.66666666666669</v>
      </c>
      <c r="H159" s="165">
        <v>60</v>
      </c>
      <c r="I159" s="82">
        <f t="shared" si="75"/>
        <v>19000</v>
      </c>
      <c r="J159" s="145"/>
      <c r="K159" s="50">
        <f t="shared" si="76"/>
        <v>29</v>
      </c>
      <c r="L159" s="51" t="str">
        <f t="shared" si="77"/>
        <v>Масло трансмиссионное</v>
      </c>
      <c r="M159" s="47" t="str">
        <f t="shared" si="78"/>
        <v>X-OIL 75w85 GL-4</v>
      </c>
      <c r="N159" s="190">
        <f t="shared" si="79"/>
        <v>20</v>
      </c>
      <c r="O159" s="116"/>
      <c r="P159" s="52"/>
      <c r="Q159" s="121" t="str">
        <f t="shared" si="80"/>
        <v>л</v>
      </c>
      <c r="R159" s="53">
        <f t="shared" si="93"/>
        <v>316.66666666666669</v>
      </c>
      <c r="S159" s="49"/>
      <c r="T159" s="175">
        <f t="shared" si="94"/>
        <v>60</v>
      </c>
      <c r="U159" s="54">
        <f t="shared" si="95"/>
        <v>0</v>
      </c>
      <c r="V159" s="145"/>
      <c r="W159" s="145"/>
      <c r="X159" s="145"/>
      <c r="Y159" s="145"/>
      <c r="Z159" s="145"/>
      <c r="AA159" s="145"/>
      <c r="AB159" s="145"/>
      <c r="AC159" s="145"/>
      <c r="AD159" s="145"/>
      <c r="AE159" s="145"/>
    </row>
    <row r="160" spans="1:31" s="42" customFormat="1" ht="15.6" x14ac:dyDescent="0.3">
      <c r="A160" s="45"/>
      <c r="B160" s="69">
        <v>30</v>
      </c>
      <c r="C160" s="47" t="s">
        <v>83</v>
      </c>
      <c r="D160" s="47" t="s">
        <v>136</v>
      </c>
      <c r="E160" s="185">
        <v>20</v>
      </c>
      <c r="F160" s="48" t="s">
        <v>89</v>
      </c>
      <c r="G160" s="81">
        <v>128.33333333333334</v>
      </c>
      <c r="H160" s="165">
        <v>120</v>
      </c>
      <c r="I160" s="82">
        <f t="shared" si="75"/>
        <v>15400.000000000002</v>
      </c>
      <c r="J160" s="145"/>
      <c r="K160" s="50">
        <f t="shared" si="76"/>
        <v>30</v>
      </c>
      <c r="L160" s="51" t="str">
        <f t="shared" si="77"/>
        <v>Масло трансмиссионное</v>
      </c>
      <c r="M160" s="47" t="str">
        <f t="shared" si="78"/>
        <v>PH Kinetic 80w90 GL-5</v>
      </c>
      <c r="N160" s="190">
        <f t="shared" si="79"/>
        <v>20</v>
      </c>
      <c r="O160" s="116"/>
      <c r="P160" s="52"/>
      <c r="Q160" s="121" t="str">
        <f t="shared" si="80"/>
        <v>л</v>
      </c>
      <c r="R160" s="53">
        <f>G160</f>
        <v>128.33333333333334</v>
      </c>
      <c r="S160" s="49"/>
      <c r="T160" s="175">
        <f>H160</f>
        <v>120</v>
      </c>
      <c r="U160" s="54">
        <f>S160*T160</f>
        <v>0</v>
      </c>
      <c r="V160" s="145"/>
      <c r="W160" s="145"/>
      <c r="X160" s="145"/>
      <c r="Y160" s="145"/>
      <c r="Z160" s="145"/>
      <c r="AA160" s="145"/>
      <c r="AB160" s="145"/>
      <c r="AC160" s="145"/>
      <c r="AD160" s="145"/>
      <c r="AE160" s="145"/>
    </row>
    <row r="161" spans="1:31" s="42" customFormat="1" ht="15.6" x14ac:dyDescent="0.3">
      <c r="A161" s="45"/>
      <c r="B161" s="69">
        <v>31</v>
      </c>
      <c r="C161" s="47" t="s">
        <v>149</v>
      </c>
      <c r="D161" s="47" t="s">
        <v>150</v>
      </c>
      <c r="E161" s="185">
        <v>20</v>
      </c>
      <c r="F161" s="48" t="s">
        <v>89</v>
      </c>
      <c r="G161" s="81">
        <v>144.16666666666669</v>
      </c>
      <c r="H161" s="165">
        <v>150</v>
      </c>
      <c r="I161" s="82">
        <f t="shared" si="75"/>
        <v>21625.000000000004</v>
      </c>
      <c r="J161" s="145"/>
      <c r="K161" s="50">
        <f t="shared" si="76"/>
        <v>31</v>
      </c>
      <c r="L161" s="51" t="str">
        <f t="shared" si="77"/>
        <v>Масло трансмиссионное ZIC G-5 SAE 80W90</v>
      </c>
      <c r="M161" s="47" t="str">
        <f t="shared" si="78"/>
        <v>ZIC G-5 SAE 80W90</v>
      </c>
      <c r="N161" s="190">
        <f t="shared" si="79"/>
        <v>20</v>
      </c>
      <c r="O161" s="116"/>
      <c r="P161" s="52"/>
      <c r="Q161" s="121" t="str">
        <f t="shared" si="80"/>
        <v>л</v>
      </c>
      <c r="R161" s="53">
        <f t="shared" ref="R161:R163" si="96">G161</f>
        <v>144.16666666666669</v>
      </c>
      <c r="S161" s="49"/>
      <c r="T161" s="175">
        <f t="shared" ref="T161:T163" si="97">H161</f>
        <v>150</v>
      </c>
      <c r="U161" s="54">
        <f t="shared" ref="U161:U163" si="98">S161*T161</f>
        <v>0</v>
      </c>
      <c r="V161" s="145"/>
      <c r="W161" s="145"/>
      <c r="X161" s="145"/>
      <c r="Y161" s="145"/>
      <c r="Z161" s="145"/>
      <c r="AA161" s="145"/>
      <c r="AB161" s="145"/>
      <c r="AC161" s="145"/>
      <c r="AD161" s="145"/>
      <c r="AE161" s="145"/>
    </row>
    <row r="162" spans="1:31" s="42" customFormat="1" ht="15.6" x14ac:dyDescent="0.3">
      <c r="A162" s="45"/>
      <c r="B162" s="69">
        <v>32</v>
      </c>
      <c r="C162" s="47" t="s">
        <v>97</v>
      </c>
      <c r="D162" s="47" t="s">
        <v>98</v>
      </c>
      <c r="E162" s="185">
        <v>10</v>
      </c>
      <c r="F162" s="48" t="s">
        <v>89</v>
      </c>
      <c r="G162" s="81">
        <v>77.5</v>
      </c>
      <c r="H162" s="165">
        <v>980</v>
      </c>
      <c r="I162" s="82">
        <f t="shared" si="75"/>
        <v>75950</v>
      </c>
      <c r="J162" s="145"/>
      <c r="K162" s="50"/>
      <c r="L162" s="51"/>
      <c r="M162" s="47"/>
      <c r="N162" s="190"/>
      <c r="O162" s="116"/>
      <c r="P162" s="52"/>
      <c r="Q162" s="121"/>
      <c r="R162" s="53"/>
      <c r="S162" s="49"/>
      <c r="T162" s="175"/>
      <c r="U162" s="54"/>
      <c r="V162" s="145"/>
      <c r="W162" s="145"/>
      <c r="X162" s="145"/>
      <c r="Y162" s="145"/>
      <c r="Z162" s="145"/>
      <c r="AA162" s="145"/>
      <c r="AB162" s="145"/>
      <c r="AC162" s="145"/>
      <c r="AD162" s="145"/>
      <c r="AE162" s="145"/>
    </row>
    <row r="163" spans="1:31" s="42" customFormat="1" ht="30" customHeight="1" x14ac:dyDescent="0.3">
      <c r="A163" s="45"/>
      <c r="B163" s="69">
        <v>33</v>
      </c>
      <c r="C163" s="47" t="s">
        <v>119</v>
      </c>
      <c r="D163" s="47" t="s">
        <v>120</v>
      </c>
      <c r="E163" s="185">
        <v>0.91</v>
      </c>
      <c r="F163" s="48" t="s">
        <v>88</v>
      </c>
      <c r="G163" s="81">
        <v>160.83333333333334</v>
      </c>
      <c r="H163" s="165">
        <v>20</v>
      </c>
      <c r="I163" s="82">
        <f t="shared" si="75"/>
        <v>3216.666666666667</v>
      </c>
      <c r="J163" s="145"/>
      <c r="K163" s="50">
        <f>B163</f>
        <v>33</v>
      </c>
      <c r="L163" s="51" t="str">
        <f>C163</f>
        <v>Тормозная жидкость ДОТ-3</v>
      </c>
      <c r="M163" s="47" t="str">
        <f>D163</f>
        <v>ДОТ-3</v>
      </c>
      <c r="N163" s="190">
        <f t="shared" si="79"/>
        <v>0.91</v>
      </c>
      <c r="O163" s="116"/>
      <c r="P163" s="52"/>
      <c r="Q163" s="121" t="str">
        <f t="shared" si="80"/>
        <v>кг</v>
      </c>
      <c r="R163" s="53">
        <f t="shared" si="96"/>
        <v>160.83333333333334</v>
      </c>
      <c r="S163" s="49"/>
      <c r="T163" s="175">
        <f t="shared" si="97"/>
        <v>20</v>
      </c>
      <c r="U163" s="54">
        <f t="shared" si="98"/>
        <v>0</v>
      </c>
      <c r="V163" s="145"/>
      <c r="W163" s="145"/>
      <c r="X163" s="145"/>
      <c r="Y163" s="145"/>
      <c r="Z163" s="145"/>
      <c r="AA163" s="145"/>
      <c r="AB163" s="145"/>
      <c r="AC163" s="145"/>
      <c r="AD163" s="145"/>
      <c r="AE163" s="145"/>
    </row>
    <row r="164" spans="1:31" s="68" customFormat="1" ht="15.6" x14ac:dyDescent="0.3">
      <c r="A164" s="55"/>
      <c r="B164" s="85"/>
      <c r="C164" s="57" t="s">
        <v>16</v>
      </c>
      <c r="D164" s="58"/>
      <c r="E164" s="146"/>
      <c r="F164" s="144"/>
      <c r="G164" s="59"/>
      <c r="H164" s="162"/>
      <c r="I164" s="86">
        <f>SUM(I131:I163)</f>
        <v>933741.53666666674</v>
      </c>
      <c r="J164" s="61"/>
      <c r="K164" s="62"/>
      <c r="L164" s="63" t="str">
        <f>C164</f>
        <v>ИТОГО:</v>
      </c>
      <c r="M164" s="58"/>
      <c r="N164" s="61"/>
      <c r="O164" s="79"/>
      <c r="P164" s="122"/>
      <c r="Q164" s="80"/>
      <c r="R164" s="65"/>
      <c r="S164" s="66"/>
      <c r="T164" s="177"/>
      <c r="U164" s="67"/>
      <c r="V164" s="61"/>
      <c r="W164" s="61"/>
      <c r="X164" s="61"/>
      <c r="Y164" s="61"/>
      <c r="Z164" s="61"/>
      <c r="AA164" s="61"/>
      <c r="AB164" s="61"/>
      <c r="AC164" s="61"/>
      <c r="AD164" s="61"/>
      <c r="AE164" s="61"/>
    </row>
    <row r="165" spans="1:31" s="68" customFormat="1" ht="49.5" customHeight="1" x14ac:dyDescent="0.3">
      <c r="A165" s="55"/>
      <c r="B165" s="233" t="s">
        <v>31</v>
      </c>
      <c r="C165" s="234"/>
      <c r="D165" s="234"/>
      <c r="E165" s="234"/>
      <c r="F165" s="234"/>
      <c r="G165" s="234"/>
      <c r="H165" s="234"/>
      <c r="I165" s="235"/>
      <c r="J165" s="61"/>
      <c r="K165" s="219" t="s">
        <v>23</v>
      </c>
      <c r="L165" s="240"/>
      <c r="M165" s="240"/>
      <c r="N165" s="240"/>
      <c r="O165" s="240"/>
      <c r="P165" s="240"/>
      <c r="Q165" s="240"/>
      <c r="R165" s="240"/>
      <c r="S165" s="240"/>
      <c r="T165" s="240"/>
      <c r="U165" s="243"/>
      <c r="V165" s="61"/>
      <c r="W165" s="61"/>
      <c r="X165" s="61"/>
      <c r="Y165" s="61"/>
      <c r="Z165" s="61"/>
      <c r="AA165" s="61"/>
      <c r="AB165" s="61"/>
      <c r="AC165" s="61"/>
      <c r="AD165" s="61"/>
      <c r="AE165" s="61"/>
    </row>
    <row r="166" spans="1:31" s="68" customFormat="1" ht="31.5" customHeight="1" x14ac:dyDescent="0.3">
      <c r="A166" s="55"/>
      <c r="B166" s="127"/>
      <c r="C166" s="225" t="s">
        <v>99</v>
      </c>
      <c r="D166" s="226"/>
      <c r="E166" s="226"/>
      <c r="F166" s="226"/>
      <c r="G166" s="226"/>
      <c r="H166" s="226"/>
      <c r="I166" s="226"/>
      <c r="J166" s="61"/>
      <c r="K166" s="125"/>
      <c r="L166" s="225" t="s">
        <v>99</v>
      </c>
      <c r="M166" s="226"/>
      <c r="N166" s="226"/>
      <c r="O166" s="226"/>
      <c r="P166" s="226"/>
      <c r="Q166" s="226"/>
      <c r="R166" s="226"/>
      <c r="S166" s="227"/>
      <c r="T166" s="227"/>
      <c r="U166" s="227"/>
      <c r="V166" s="61"/>
      <c r="W166" s="61"/>
      <c r="X166" s="61"/>
      <c r="Y166" s="61"/>
      <c r="Z166" s="61"/>
      <c r="AA166" s="61"/>
      <c r="AB166" s="61"/>
      <c r="AC166" s="61"/>
      <c r="AD166" s="61"/>
      <c r="AE166" s="61"/>
    </row>
    <row r="167" spans="1:31" s="42" customFormat="1" ht="28.5" customHeight="1" x14ac:dyDescent="0.3">
      <c r="A167" s="45"/>
      <c r="B167" s="69">
        <v>1</v>
      </c>
      <c r="C167" s="123" t="s">
        <v>41</v>
      </c>
      <c r="D167" s="123" t="s">
        <v>42</v>
      </c>
      <c r="E167" s="184">
        <v>10</v>
      </c>
      <c r="F167" s="108" t="s">
        <v>89</v>
      </c>
      <c r="G167" s="87">
        <v>75.833333333333343</v>
      </c>
      <c r="H167" s="168">
        <v>160</v>
      </c>
      <c r="I167" s="82">
        <f>G167*H167</f>
        <v>12133.333333333336</v>
      </c>
      <c r="J167" s="145"/>
      <c r="K167" s="50">
        <f>B167</f>
        <v>1</v>
      </c>
      <c r="L167" s="128" t="str">
        <f>C167</f>
        <v>Жидкость охлаждающая Тосол А-40</v>
      </c>
      <c r="M167" s="123" t="str">
        <f>D167</f>
        <v>Тосол А-40</v>
      </c>
      <c r="N167" s="192">
        <f>E167</f>
        <v>10</v>
      </c>
      <c r="O167" s="115"/>
      <c r="P167" s="110"/>
      <c r="Q167" s="129" t="str">
        <f>F167</f>
        <v>л</v>
      </c>
      <c r="R167" s="111">
        <f>G167</f>
        <v>75.833333333333343</v>
      </c>
      <c r="S167" s="87"/>
      <c r="T167" s="174">
        <f>H167</f>
        <v>160</v>
      </c>
      <c r="U167" s="112">
        <f>S167*T167</f>
        <v>0</v>
      </c>
      <c r="V167" s="145"/>
      <c r="W167" s="145"/>
      <c r="X167" s="145"/>
      <c r="Y167" s="145"/>
      <c r="Z167" s="145"/>
      <c r="AA167" s="145"/>
      <c r="AB167" s="145"/>
      <c r="AC167" s="145"/>
      <c r="AD167" s="145"/>
      <c r="AE167" s="145"/>
    </row>
    <row r="168" spans="1:31" s="42" customFormat="1" ht="28.5" customHeight="1" x14ac:dyDescent="0.3">
      <c r="A168" s="45"/>
      <c r="B168" s="69">
        <v>2</v>
      </c>
      <c r="C168" s="47" t="s">
        <v>43</v>
      </c>
      <c r="D168" s="47" t="s">
        <v>44</v>
      </c>
      <c r="E168" s="185">
        <v>0.45500000000000002</v>
      </c>
      <c r="F168" s="48" t="s">
        <v>88</v>
      </c>
      <c r="G168" s="87">
        <v>119.16666666666667</v>
      </c>
      <c r="H168" s="165">
        <v>15</v>
      </c>
      <c r="I168" s="82">
        <f t="shared" ref="I168:I174" si="99">G168*H168</f>
        <v>1787.5</v>
      </c>
      <c r="J168" s="145"/>
      <c r="K168" s="50">
        <f t="shared" ref="K168:M174" si="100">B168</f>
        <v>2</v>
      </c>
      <c r="L168" s="51" t="str">
        <f t="shared" si="100"/>
        <v>Жидкость тормозная</v>
      </c>
      <c r="M168" s="47" t="str">
        <f t="shared" si="100"/>
        <v>ДОТ-4</v>
      </c>
      <c r="N168" s="190">
        <f t="shared" ref="N168:N174" si="101">E168</f>
        <v>0.45500000000000002</v>
      </c>
      <c r="O168" s="116"/>
      <c r="P168" s="52"/>
      <c r="Q168" s="121" t="str">
        <f t="shared" ref="Q168:Q174" si="102">F168</f>
        <v>кг</v>
      </c>
      <c r="R168" s="53">
        <f>G168</f>
        <v>119.16666666666667</v>
      </c>
      <c r="S168" s="49"/>
      <c r="T168" s="175">
        <f>H168</f>
        <v>15</v>
      </c>
      <c r="U168" s="54">
        <f>S168*T168</f>
        <v>0</v>
      </c>
      <c r="V168" s="145"/>
      <c r="W168" s="145"/>
      <c r="X168" s="145"/>
      <c r="Y168" s="145"/>
      <c r="Z168" s="145"/>
      <c r="AA168" s="145"/>
      <c r="AB168" s="145"/>
      <c r="AC168" s="145"/>
      <c r="AD168" s="145"/>
      <c r="AE168" s="145"/>
    </row>
    <row r="169" spans="1:31" s="42" customFormat="1" ht="28.5" customHeight="1" x14ac:dyDescent="0.3">
      <c r="A169" s="45"/>
      <c r="B169" s="69">
        <v>3</v>
      </c>
      <c r="C169" s="47" t="s">
        <v>52</v>
      </c>
      <c r="D169" s="47" t="s">
        <v>53</v>
      </c>
      <c r="E169" s="182">
        <v>20</v>
      </c>
      <c r="F169" s="48" t="s">
        <v>89</v>
      </c>
      <c r="G169" s="49">
        <v>83.333333333333343</v>
      </c>
      <c r="H169" s="165">
        <v>250</v>
      </c>
      <c r="I169" s="82">
        <f t="shared" si="99"/>
        <v>20833.333333333336</v>
      </c>
      <c r="J169" s="145"/>
      <c r="K169" s="50">
        <f t="shared" si="100"/>
        <v>3</v>
      </c>
      <c r="L169" s="51" t="str">
        <f t="shared" si="100"/>
        <v>Масло гидравлическое ВМГЗ</v>
      </c>
      <c r="M169" s="47" t="str">
        <f t="shared" si="100"/>
        <v>ВМГЗ</v>
      </c>
      <c r="N169" s="190">
        <f t="shared" si="101"/>
        <v>20</v>
      </c>
      <c r="O169" s="116"/>
      <c r="P169" s="52"/>
      <c r="Q169" s="121" t="str">
        <f t="shared" si="102"/>
        <v>л</v>
      </c>
      <c r="R169" s="53">
        <f>G169</f>
        <v>83.333333333333343</v>
      </c>
      <c r="S169" s="49"/>
      <c r="T169" s="175">
        <f>H169</f>
        <v>250</v>
      </c>
      <c r="U169" s="54">
        <f>S169*T169</f>
        <v>0</v>
      </c>
      <c r="V169" s="145"/>
      <c r="W169" s="145"/>
      <c r="X169" s="145"/>
      <c r="Y169" s="145"/>
      <c r="Z169" s="145"/>
      <c r="AA169" s="145"/>
      <c r="AB169" s="145"/>
      <c r="AC169" s="145"/>
      <c r="AD169" s="145"/>
      <c r="AE169" s="145"/>
    </row>
    <row r="170" spans="1:31" s="42" customFormat="1" ht="38.25" customHeight="1" x14ac:dyDescent="0.3">
      <c r="A170" s="45"/>
      <c r="B170" s="69">
        <v>4</v>
      </c>
      <c r="C170" s="47" t="s">
        <v>134</v>
      </c>
      <c r="D170" s="47" t="s">
        <v>177</v>
      </c>
      <c r="E170" s="184">
        <v>4</v>
      </c>
      <c r="F170" s="48" t="s">
        <v>89</v>
      </c>
      <c r="G170" s="49">
        <v>241.66666666666669</v>
      </c>
      <c r="H170" s="165">
        <v>150</v>
      </c>
      <c r="I170" s="82">
        <f t="shared" si="99"/>
        <v>36250</v>
      </c>
      <c r="J170" s="145"/>
      <c r="K170" s="50">
        <f t="shared" si="100"/>
        <v>4</v>
      </c>
      <c r="L170" s="51" t="str">
        <f t="shared" si="100"/>
        <v>Масло моторное GS Kixx Dynamic  CF-4/SG SAE10W30</v>
      </c>
      <c r="M170" s="47" t="str">
        <f t="shared" si="100"/>
        <v>GS Kixx Dynamic  CF-4/SG  SAE 10W30</v>
      </c>
      <c r="N170" s="190">
        <f t="shared" si="101"/>
        <v>4</v>
      </c>
      <c r="O170" s="116"/>
      <c r="P170" s="52"/>
      <c r="Q170" s="121" t="str">
        <f t="shared" si="102"/>
        <v>л</v>
      </c>
      <c r="R170" s="53">
        <f t="shared" ref="R170" si="103">G170</f>
        <v>241.66666666666669</v>
      </c>
      <c r="S170" s="49"/>
      <c r="T170" s="175">
        <f t="shared" ref="T170" si="104">H170</f>
        <v>150</v>
      </c>
      <c r="U170" s="54">
        <f t="shared" ref="U170" si="105">S170*T170</f>
        <v>0</v>
      </c>
      <c r="V170" s="145"/>
      <c r="W170" s="145"/>
      <c r="X170" s="145"/>
      <c r="Y170" s="145"/>
      <c r="Z170" s="145"/>
      <c r="AA170" s="145"/>
      <c r="AB170" s="145"/>
      <c r="AC170" s="145"/>
      <c r="AD170" s="145"/>
      <c r="AE170" s="145"/>
    </row>
    <row r="171" spans="1:31" s="42" customFormat="1" ht="24.75" customHeight="1" x14ac:dyDescent="0.3">
      <c r="A171" s="45"/>
      <c r="B171" s="69">
        <v>5</v>
      </c>
      <c r="C171" s="47" t="s">
        <v>135</v>
      </c>
      <c r="D171" s="47" t="s">
        <v>178</v>
      </c>
      <c r="E171" s="190">
        <v>4</v>
      </c>
      <c r="F171" s="48" t="s">
        <v>89</v>
      </c>
      <c r="G171" s="49">
        <v>233.33333333333334</v>
      </c>
      <c r="H171" s="165">
        <v>15</v>
      </c>
      <c r="I171" s="82">
        <f t="shared" si="99"/>
        <v>3500</v>
      </c>
      <c r="J171" s="145"/>
      <c r="K171" s="50">
        <f t="shared" si="100"/>
        <v>5</v>
      </c>
      <c r="L171" s="51" t="str">
        <f t="shared" si="100"/>
        <v>Масло моторное GS KIXX G1 SAE 5W30</v>
      </c>
      <c r="M171" s="47" t="str">
        <f t="shared" si="100"/>
        <v>GS KIXX G1 SAE 5W30</v>
      </c>
      <c r="N171" s="190">
        <f t="shared" si="101"/>
        <v>4</v>
      </c>
      <c r="O171" s="116"/>
      <c r="P171" s="52"/>
      <c r="Q171" s="121" t="str">
        <f t="shared" si="102"/>
        <v>л</v>
      </c>
      <c r="R171" s="53">
        <f>G171</f>
        <v>233.33333333333334</v>
      </c>
      <c r="S171" s="49"/>
      <c r="T171" s="175">
        <f>H171</f>
        <v>15</v>
      </c>
      <c r="U171" s="54">
        <f>S171*T171</f>
        <v>0</v>
      </c>
      <c r="V171" s="145"/>
      <c r="W171" s="145"/>
      <c r="X171" s="145"/>
      <c r="Y171" s="145"/>
      <c r="Z171" s="145"/>
      <c r="AA171" s="145"/>
      <c r="AB171" s="145"/>
      <c r="AC171" s="145"/>
      <c r="AD171" s="145"/>
      <c r="AE171" s="145"/>
    </row>
    <row r="172" spans="1:31" s="42" customFormat="1" ht="39" customHeight="1" x14ac:dyDescent="0.3">
      <c r="A172" s="45"/>
      <c r="B172" s="69">
        <v>6</v>
      </c>
      <c r="C172" s="47" t="s">
        <v>69</v>
      </c>
      <c r="D172" s="47" t="s">
        <v>70</v>
      </c>
      <c r="E172" s="190">
        <v>4</v>
      </c>
      <c r="F172" s="48" t="s">
        <v>89</v>
      </c>
      <c r="G172" s="49">
        <v>171.66666666666669</v>
      </c>
      <c r="H172" s="165">
        <v>150</v>
      </c>
      <c r="I172" s="82">
        <f t="shared" si="99"/>
        <v>25750.000000000004</v>
      </c>
      <c r="J172" s="145"/>
      <c r="K172" s="50">
        <f t="shared" si="100"/>
        <v>6</v>
      </c>
      <c r="L172" s="51" t="str">
        <f t="shared" si="100"/>
        <v>Масло моторное KIXX GOLD SJ SAE10w30 API SJ/CF</v>
      </c>
      <c r="M172" s="47" t="str">
        <f t="shared" si="100"/>
        <v>KIXX GOLD SJ SAE10w30 API SJ/CF</v>
      </c>
      <c r="N172" s="190">
        <f t="shared" si="101"/>
        <v>4</v>
      </c>
      <c r="O172" s="116"/>
      <c r="P172" s="52"/>
      <c r="Q172" s="121" t="str">
        <f t="shared" si="102"/>
        <v>л</v>
      </c>
      <c r="R172" s="53">
        <f>G172</f>
        <v>171.66666666666669</v>
      </c>
      <c r="S172" s="49"/>
      <c r="T172" s="175">
        <f>H172</f>
        <v>150</v>
      </c>
      <c r="U172" s="54">
        <f>S172*T172</f>
        <v>0</v>
      </c>
      <c r="V172" s="145"/>
      <c r="W172" s="145"/>
      <c r="X172" s="145"/>
      <c r="Y172" s="145"/>
      <c r="Z172" s="145"/>
      <c r="AA172" s="145"/>
      <c r="AB172" s="145"/>
      <c r="AC172" s="145"/>
      <c r="AD172" s="145"/>
      <c r="AE172" s="145"/>
    </row>
    <row r="173" spans="1:31" s="42" customFormat="1" ht="24" customHeight="1" x14ac:dyDescent="0.3">
      <c r="A173" s="45"/>
      <c r="B173" s="69">
        <v>7</v>
      </c>
      <c r="C173" s="47" t="s">
        <v>92</v>
      </c>
      <c r="D173" s="47" t="s">
        <v>93</v>
      </c>
      <c r="E173" s="184">
        <v>1</v>
      </c>
      <c r="F173" s="48" t="s">
        <v>15</v>
      </c>
      <c r="G173" s="49">
        <v>162.5</v>
      </c>
      <c r="H173" s="165">
        <v>15</v>
      </c>
      <c r="I173" s="82">
        <f t="shared" si="99"/>
        <v>2437.5</v>
      </c>
      <c r="J173" s="145"/>
      <c r="K173" s="50">
        <f t="shared" si="100"/>
        <v>7</v>
      </c>
      <c r="L173" s="51" t="str">
        <f t="shared" si="100"/>
        <v>Масло моторное Motul 2Т,1л.</v>
      </c>
      <c r="M173" s="47" t="str">
        <f t="shared" si="100"/>
        <v>Motul 2Т,1л.</v>
      </c>
      <c r="N173" s="190">
        <f t="shared" si="101"/>
        <v>1</v>
      </c>
      <c r="O173" s="116"/>
      <c r="P173" s="52"/>
      <c r="Q173" s="121" t="str">
        <f t="shared" si="102"/>
        <v>шт</v>
      </c>
      <c r="R173" s="53">
        <f t="shared" ref="R173" si="106">G173</f>
        <v>162.5</v>
      </c>
      <c r="S173" s="49"/>
      <c r="T173" s="175">
        <f t="shared" ref="T173" si="107">H173</f>
        <v>15</v>
      </c>
      <c r="U173" s="54">
        <f t="shared" ref="U173" si="108">S173*T173</f>
        <v>0</v>
      </c>
      <c r="V173" s="145"/>
      <c r="W173" s="145"/>
      <c r="X173" s="145"/>
      <c r="Y173" s="145"/>
      <c r="Z173" s="145"/>
      <c r="AA173" s="145"/>
      <c r="AB173" s="145"/>
      <c r="AC173" s="145"/>
      <c r="AD173" s="145"/>
      <c r="AE173" s="145"/>
    </row>
    <row r="174" spans="1:31" s="42" customFormat="1" ht="24" customHeight="1" x14ac:dyDescent="0.3">
      <c r="A174" s="45"/>
      <c r="B174" s="69">
        <v>8</v>
      </c>
      <c r="C174" s="47" t="s">
        <v>83</v>
      </c>
      <c r="D174" s="47" t="s">
        <v>136</v>
      </c>
      <c r="E174" s="182">
        <v>20</v>
      </c>
      <c r="F174" s="48" t="s">
        <v>89</v>
      </c>
      <c r="G174" s="49">
        <v>128.33333333333334</v>
      </c>
      <c r="H174" s="165">
        <v>120</v>
      </c>
      <c r="I174" s="82">
        <f t="shared" si="99"/>
        <v>15400.000000000002</v>
      </c>
      <c r="J174" s="145"/>
      <c r="K174" s="50">
        <f t="shared" si="100"/>
        <v>8</v>
      </c>
      <c r="L174" s="51" t="str">
        <f t="shared" si="100"/>
        <v>Масло трансмиссионное</v>
      </c>
      <c r="M174" s="47" t="str">
        <f t="shared" si="100"/>
        <v>PH Kinetic 80w90 GL-5</v>
      </c>
      <c r="N174" s="190">
        <f t="shared" si="101"/>
        <v>20</v>
      </c>
      <c r="O174" s="116"/>
      <c r="P174" s="52"/>
      <c r="Q174" s="121" t="str">
        <f t="shared" si="102"/>
        <v>л</v>
      </c>
      <c r="R174" s="53">
        <f>G174</f>
        <v>128.33333333333334</v>
      </c>
      <c r="S174" s="49"/>
      <c r="T174" s="175">
        <f>H174</f>
        <v>120</v>
      </c>
      <c r="U174" s="54">
        <f>S174*T174</f>
        <v>0</v>
      </c>
      <c r="V174" s="145"/>
      <c r="W174" s="145"/>
      <c r="X174" s="145"/>
      <c r="Y174" s="145"/>
      <c r="Z174" s="145"/>
      <c r="AA174" s="145"/>
      <c r="AB174" s="145"/>
      <c r="AC174" s="145"/>
      <c r="AD174" s="145"/>
      <c r="AE174" s="145"/>
    </row>
    <row r="175" spans="1:31" s="68" customFormat="1" ht="15.6" x14ac:dyDescent="0.3">
      <c r="A175" s="55"/>
      <c r="B175" s="56"/>
      <c r="C175" s="57" t="s">
        <v>16</v>
      </c>
      <c r="D175" s="58"/>
      <c r="E175" s="146"/>
      <c r="F175" s="144"/>
      <c r="G175" s="59"/>
      <c r="H175" s="167"/>
      <c r="I175" s="88">
        <f>SUM(I167:I174)</f>
        <v>118091.66666666667</v>
      </c>
      <c r="J175" s="61"/>
      <c r="K175" s="62"/>
      <c r="L175" s="63" t="str">
        <f>C175</f>
        <v>ИТОГО:</v>
      </c>
      <c r="M175" s="119"/>
      <c r="N175" s="146"/>
      <c r="O175" s="79"/>
      <c r="P175" s="122"/>
      <c r="Q175" s="80"/>
      <c r="R175" s="65"/>
      <c r="S175" s="66"/>
      <c r="T175" s="177"/>
      <c r="U175" s="67"/>
      <c r="V175" s="61"/>
      <c r="W175" s="61"/>
      <c r="X175" s="61"/>
      <c r="Y175" s="61"/>
      <c r="Z175" s="61"/>
      <c r="AA175" s="61"/>
      <c r="AB175" s="61"/>
      <c r="AC175" s="61"/>
      <c r="AD175" s="61"/>
      <c r="AE175" s="61"/>
    </row>
    <row r="176" spans="1:31" s="68" customFormat="1" ht="37.5" customHeight="1" x14ac:dyDescent="0.3">
      <c r="A176" s="55"/>
      <c r="B176" s="233" t="s">
        <v>32</v>
      </c>
      <c r="C176" s="234"/>
      <c r="D176" s="234"/>
      <c r="E176" s="234"/>
      <c r="F176" s="234"/>
      <c r="G176" s="234"/>
      <c r="H176" s="234"/>
      <c r="I176" s="235"/>
      <c r="J176" s="61"/>
      <c r="K176" s="219" t="s">
        <v>24</v>
      </c>
      <c r="L176" s="236"/>
      <c r="M176" s="236"/>
      <c r="N176" s="240"/>
      <c r="O176" s="236"/>
      <c r="P176" s="236"/>
      <c r="Q176" s="236"/>
      <c r="R176" s="236"/>
      <c r="S176" s="236"/>
      <c r="T176" s="236"/>
      <c r="U176" s="237"/>
      <c r="V176" s="61"/>
      <c r="W176" s="61"/>
      <c r="X176" s="61"/>
      <c r="Y176" s="61"/>
      <c r="Z176" s="61"/>
      <c r="AA176" s="61"/>
      <c r="AB176" s="61"/>
      <c r="AC176" s="61"/>
      <c r="AD176" s="61"/>
      <c r="AE176" s="61"/>
    </row>
    <row r="177" spans="1:31" s="68" customFormat="1" ht="26.25" customHeight="1" x14ac:dyDescent="0.3">
      <c r="A177" s="55"/>
      <c r="B177" s="127"/>
      <c r="C177" s="225" t="s">
        <v>99</v>
      </c>
      <c r="D177" s="226"/>
      <c r="E177" s="226"/>
      <c r="F177" s="226"/>
      <c r="G177" s="226"/>
      <c r="H177" s="226"/>
      <c r="I177" s="226"/>
      <c r="J177" s="61"/>
      <c r="K177" s="125"/>
      <c r="L177" s="225" t="s">
        <v>99</v>
      </c>
      <c r="M177" s="226"/>
      <c r="N177" s="226"/>
      <c r="O177" s="226"/>
      <c r="P177" s="226"/>
      <c r="Q177" s="226"/>
      <c r="R177" s="226"/>
      <c r="S177" s="227"/>
      <c r="T177" s="227"/>
      <c r="U177" s="227"/>
      <c r="V177" s="61"/>
      <c r="W177" s="61"/>
      <c r="X177" s="61"/>
      <c r="Y177" s="61"/>
      <c r="Z177" s="61"/>
      <c r="AA177" s="61"/>
      <c r="AB177" s="61"/>
      <c r="AC177" s="61"/>
      <c r="AD177" s="61"/>
      <c r="AE177" s="61"/>
    </row>
    <row r="178" spans="1:31" s="42" customFormat="1" ht="25.5" customHeight="1" x14ac:dyDescent="0.3">
      <c r="A178" s="45"/>
      <c r="B178" s="182">
        <v>1</v>
      </c>
      <c r="C178" s="183" t="s">
        <v>35</v>
      </c>
      <c r="D178" s="47" t="s">
        <v>36</v>
      </c>
      <c r="E178" s="185"/>
      <c r="F178" s="48" t="s">
        <v>88</v>
      </c>
      <c r="G178" s="87">
        <v>91.666666666666671</v>
      </c>
      <c r="H178" s="165">
        <v>60</v>
      </c>
      <c r="I178" s="82">
        <f>G178*H178</f>
        <v>5500</v>
      </c>
      <c r="J178" s="145"/>
      <c r="K178" s="50">
        <f>B178</f>
        <v>1</v>
      </c>
      <c r="L178" s="51" t="str">
        <f>C178</f>
        <v>Антифриз</v>
      </c>
      <c r="M178" s="47" t="str">
        <f>D178</f>
        <v>Rinkai-45  ( красный)</v>
      </c>
      <c r="N178" s="190">
        <f>E178</f>
        <v>0</v>
      </c>
      <c r="O178" s="118"/>
      <c r="P178" s="72"/>
      <c r="Q178" s="73" t="str">
        <f>F178</f>
        <v>кг</v>
      </c>
      <c r="R178" s="53">
        <f>G178</f>
        <v>91.666666666666671</v>
      </c>
      <c r="S178" s="49"/>
      <c r="T178" s="175">
        <f>H178</f>
        <v>60</v>
      </c>
      <c r="U178" s="54">
        <f>S178*T178</f>
        <v>0</v>
      </c>
      <c r="V178" s="145"/>
      <c r="W178" s="145"/>
      <c r="X178" s="145"/>
      <c r="Y178" s="145"/>
      <c r="Z178" s="145"/>
      <c r="AA178" s="145"/>
      <c r="AB178" s="145"/>
      <c r="AC178" s="145"/>
      <c r="AD178" s="145"/>
      <c r="AE178" s="145"/>
    </row>
    <row r="179" spans="1:31" s="42" customFormat="1" ht="25.5" customHeight="1" x14ac:dyDescent="0.3">
      <c r="A179" s="45"/>
      <c r="B179" s="69">
        <v>2</v>
      </c>
      <c r="C179" s="47" t="s">
        <v>41</v>
      </c>
      <c r="D179" s="47" t="s">
        <v>42</v>
      </c>
      <c r="E179" s="185"/>
      <c r="F179" s="48" t="s">
        <v>89</v>
      </c>
      <c r="G179" s="49">
        <v>75.833333333333343</v>
      </c>
      <c r="H179" s="165">
        <v>800</v>
      </c>
      <c r="I179" s="82">
        <f t="shared" ref="I179:I189" si="109">G179*H179</f>
        <v>60666.666666666672</v>
      </c>
      <c r="J179" s="145"/>
      <c r="K179" s="50">
        <f t="shared" ref="K179:K189" si="110">B179</f>
        <v>2</v>
      </c>
      <c r="L179" s="51" t="str">
        <f t="shared" ref="L179:L189" si="111">C179</f>
        <v>Жидкость охлаждающая Тосол А-40</v>
      </c>
      <c r="M179" s="47" t="str">
        <f t="shared" ref="M179:M189" si="112">D179</f>
        <v>Тосол А-40</v>
      </c>
      <c r="N179" s="190">
        <f t="shared" ref="N179:N189" si="113">E179</f>
        <v>0</v>
      </c>
      <c r="O179" s="118"/>
      <c r="P179" s="72"/>
      <c r="Q179" s="73" t="str">
        <f t="shared" ref="Q179:Q187" si="114">F179</f>
        <v>л</v>
      </c>
      <c r="R179" s="53">
        <f t="shared" ref="R179:R187" si="115">G179</f>
        <v>75.833333333333343</v>
      </c>
      <c r="S179" s="49"/>
      <c r="T179" s="175">
        <f t="shared" ref="T179:T187" si="116">H179</f>
        <v>800</v>
      </c>
      <c r="U179" s="54">
        <f t="shared" ref="U179:U187" si="117">S179*T179</f>
        <v>0</v>
      </c>
      <c r="V179" s="145"/>
      <c r="W179" s="145"/>
      <c r="X179" s="145"/>
      <c r="Y179" s="145"/>
      <c r="Z179" s="145"/>
      <c r="AA179" s="145"/>
      <c r="AB179" s="145"/>
      <c r="AC179" s="145"/>
      <c r="AD179" s="145"/>
      <c r="AE179" s="145"/>
    </row>
    <row r="180" spans="1:31" s="42" customFormat="1" ht="24.75" customHeight="1" x14ac:dyDescent="0.3">
      <c r="A180" s="45"/>
      <c r="B180" s="69">
        <v>3</v>
      </c>
      <c r="C180" s="47" t="s">
        <v>43</v>
      </c>
      <c r="D180" s="47" t="s">
        <v>44</v>
      </c>
      <c r="E180" s="185"/>
      <c r="F180" s="48" t="s">
        <v>88</v>
      </c>
      <c r="G180" s="49">
        <v>119.16666666666667</v>
      </c>
      <c r="H180" s="165">
        <v>66</v>
      </c>
      <c r="I180" s="82">
        <f t="shared" si="109"/>
        <v>7865</v>
      </c>
      <c r="J180" s="145"/>
      <c r="K180" s="50">
        <f t="shared" si="110"/>
        <v>3</v>
      </c>
      <c r="L180" s="51" t="str">
        <f t="shared" si="111"/>
        <v>Жидкость тормозная</v>
      </c>
      <c r="M180" s="47" t="str">
        <f t="shared" si="112"/>
        <v>ДОТ-4</v>
      </c>
      <c r="N180" s="190">
        <f t="shared" si="113"/>
        <v>0</v>
      </c>
      <c r="O180" s="118"/>
      <c r="P180" s="72"/>
      <c r="Q180" s="73" t="str">
        <f>F180</f>
        <v>кг</v>
      </c>
      <c r="R180" s="53">
        <f>G180</f>
        <v>119.16666666666667</v>
      </c>
      <c r="S180" s="49"/>
      <c r="T180" s="175">
        <f>H180</f>
        <v>66</v>
      </c>
      <c r="U180" s="54">
        <f>S180*T180</f>
        <v>0</v>
      </c>
      <c r="V180" s="145"/>
      <c r="W180" s="145"/>
      <c r="X180" s="145"/>
      <c r="Y180" s="145"/>
      <c r="Z180" s="145"/>
      <c r="AA180" s="145"/>
      <c r="AB180" s="145"/>
      <c r="AC180" s="145"/>
      <c r="AD180" s="145"/>
      <c r="AE180" s="145"/>
    </row>
    <row r="181" spans="1:31" s="42" customFormat="1" ht="39.75" customHeight="1" x14ac:dyDescent="0.3">
      <c r="A181" s="45"/>
      <c r="B181" s="69">
        <v>4</v>
      </c>
      <c r="C181" s="47" t="s">
        <v>153</v>
      </c>
      <c r="D181" s="47" t="s">
        <v>194</v>
      </c>
      <c r="E181" s="185"/>
      <c r="F181" s="48" t="s">
        <v>154</v>
      </c>
      <c r="G181" s="49">
        <v>641.66666666666674</v>
      </c>
      <c r="H181" s="165">
        <v>35</v>
      </c>
      <c r="I181" s="82">
        <f t="shared" si="109"/>
        <v>22458.333333333336</v>
      </c>
      <c r="J181" s="145"/>
      <c r="K181" s="50">
        <f t="shared" si="110"/>
        <v>4</v>
      </c>
      <c r="L181" s="51" t="str">
        <f t="shared" si="111"/>
        <v>Масло  YAMALUBE 2 TC-W3 для 2-х тактных подвесных лодочных моторов</v>
      </c>
      <c r="M181" s="47" t="str">
        <f t="shared" si="112"/>
        <v>YAMALUBE 2 TC-W3</v>
      </c>
      <c r="N181" s="190">
        <f t="shared" si="113"/>
        <v>0</v>
      </c>
      <c r="O181" s="118"/>
      <c r="P181" s="72"/>
      <c r="Q181" s="73" t="str">
        <f t="shared" si="114"/>
        <v>л.</v>
      </c>
      <c r="R181" s="53">
        <f t="shared" si="115"/>
        <v>641.66666666666674</v>
      </c>
      <c r="S181" s="49"/>
      <c r="T181" s="175">
        <f t="shared" si="116"/>
        <v>35</v>
      </c>
      <c r="U181" s="54">
        <f t="shared" si="117"/>
        <v>0</v>
      </c>
      <c r="V181" s="145"/>
      <c r="W181" s="145"/>
      <c r="X181" s="145"/>
      <c r="Y181" s="145"/>
      <c r="Z181" s="145"/>
      <c r="AA181" s="145"/>
      <c r="AB181" s="145"/>
      <c r="AC181" s="145"/>
      <c r="AD181" s="145"/>
      <c r="AE181" s="145"/>
    </row>
    <row r="182" spans="1:31" s="42" customFormat="1" ht="25.5" customHeight="1" x14ac:dyDescent="0.3">
      <c r="A182" s="45"/>
      <c r="B182" s="69">
        <v>5</v>
      </c>
      <c r="C182" s="47" t="s">
        <v>123</v>
      </c>
      <c r="D182" s="47" t="s">
        <v>166</v>
      </c>
      <c r="E182" s="185"/>
      <c r="F182" s="48" t="s">
        <v>89</v>
      </c>
      <c r="G182" s="49">
        <v>633.33333333333337</v>
      </c>
      <c r="H182" s="165">
        <v>40</v>
      </c>
      <c r="I182" s="82">
        <f t="shared" si="109"/>
        <v>25333.333333333336</v>
      </c>
      <c r="J182" s="145"/>
      <c r="K182" s="50">
        <f t="shared" si="110"/>
        <v>5</v>
      </c>
      <c r="L182" s="51" t="str">
        <f t="shared" si="111"/>
        <v>Масло Mobil dizel 5W40</v>
      </c>
      <c r="M182" s="47" t="str">
        <f t="shared" si="112"/>
        <v>Mobil dizel 5W40</v>
      </c>
      <c r="N182" s="190">
        <f t="shared" si="113"/>
        <v>0</v>
      </c>
      <c r="O182" s="118"/>
      <c r="P182" s="72"/>
      <c r="Q182" s="73" t="str">
        <f>F182</f>
        <v>л</v>
      </c>
      <c r="R182" s="53">
        <f>G182</f>
        <v>633.33333333333337</v>
      </c>
      <c r="S182" s="49"/>
      <c r="T182" s="175">
        <f>H182</f>
        <v>40</v>
      </c>
      <c r="U182" s="54">
        <f>S182*T182</f>
        <v>0</v>
      </c>
      <c r="V182" s="145"/>
      <c r="W182" s="145"/>
      <c r="X182" s="145"/>
      <c r="Y182" s="145"/>
      <c r="Z182" s="145"/>
      <c r="AA182" s="145"/>
      <c r="AB182" s="145"/>
      <c r="AC182" s="145"/>
      <c r="AD182" s="145"/>
      <c r="AE182" s="145"/>
    </row>
    <row r="183" spans="1:31" s="42" customFormat="1" ht="28.5" customHeight="1" x14ac:dyDescent="0.3">
      <c r="A183" s="45"/>
      <c r="B183" s="69">
        <v>6</v>
      </c>
      <c r="C183" s="47" t="s">
        <v>49</v>
      </c>
      <c r="D183" s="47" t="s">
        <v>195</v>
      </c>
      <c r="E183" s="185"/>
      <c r="F183" s="48" t="s">
        <v>89</v>
      </c>
      <c r="G183" s="49">
        <v>100</v>
      </c>
      <c r="H183" s="165">
        <v>200</v>
      </c>
      <c r="I183" s="82">
        <f t="shared" si="109"/>
        <v>20000</v>
      </c>
      <c r="J183" s="145"/>
      <c r="K183" s="50">
        <f t="shared" si="110"/>
        <v>6</v>
      </c>
      <c r="L183" s="51" t="str">
        <f t="shared" si="111"/>
        <v>Масло гидравлическое</v>
      </c>
      <c r="M183" s="47" t="str">
        <f t="shared" si="112"/>
        <v>Девон HVLP 22</v>
      </c>
      <c r="N183" s="190">
        <f t="shared" si="113"/>
        <v>0</v>
      </c>
      <c r="O183" s="118"/>
      <c r="P183" s="72"/>
      <c r="Q183" s="73" t="str">
        <f>F183</f>
        <v>л</v>
      </c>
      <c r="R183" s="53">
        <f>G183</f>
        <v>100</v>
      </c>
      <c r="S183" s="49"/>
      <c r="T183" s="175">
        <f>H183</f>
        <v>200</v>
      </c>
      <c r="U183" s="54">
        <f>S183*T183</f>
        <v>0</v>
      </c>
      <c r="V183" s="145"/>
      <c r="W183" s="145"/>
      <c r="X183" s="145"/>
      <c r="Y183" s="145"/>
      <c r="Z183" s="145"/>
      <c r="AA183" s="145"/>
      <c r="AB183" s="145"/>
      <c r="AC183" s="145"/>
      <c r="AD183" s="145"/>
      <c r="AE183" s="145"/>
    </row>
    <row r="184" spans="1:31" s="42" customFormat="1" ht="24.75" customHeight="1" x14ac:dyDescent="0.3">
      <c r="A184" s="45"/>
      <c r="B184" s="69">
        <v>7</v>
      </c>
      <c r="C184" s="47" t="s">
        <v>52</v>
      </c>
      <c r="D184" s="47" t="s">
        <v>53</v>
      </c>
      <c r="E184" s="185"/>
      <c r="F184" s="48" t="s">
        <v>89</v>
      </c>
      <c r="G184" s="49">
        <v>83.333333333333343</v>
      </c>
      <c r="H184" s="165">
        <v>400</v>
      </c>
      <c r="I184" s="82">
        <f t="shared" si="109"/>
        <v>33333.333333333336</v>
      </c>
      <c r="J184" s="145"/>
      <c r="K184" s="50">
        <f t="shared" si="110"/>
        <v>7</v>
      </c>
      <c r="L184" s="51" t="str">
        <f t="shared" si="111"/>
        <v>Масло гидравлическое ВМГЗ</v>
      </c>
      <c r="M184" s="47" t="str">
        <f t="shared" si="112"/>
        <v>ВМГЗ</v>
      </c>
      <c r="N184" s="190">
        <f t="shared" si="113"/>
        <v>0</v>
      </c>
      <c r="O184" s="118"/>
      <c r="P184" s="72"/>
      <c r="Q184" s="73" t="str">
        <f t="shared" si="114"/>
        <v>л</v>
      </c>
      <c r="R184" s="53">
        <f t="shared" si="115"/>
        <v>83.333333333333343</v>
      </c>
      <c r="S184" s="49"/>
      <c r="T184" s="175">
        <f t="shared" si="116"/>
        <v>400</v>
      </c>
      <c r="U184" s="54">
        <f t="shared" si="117"/>
        <v>0</v>
      </c>
      <c r="V184" s="145"/>
      <c r="W184" s="145"/>
      <c r="X184" s="145"/>
      <c r="Y184" s="145"/>
      <c r="Z184" s="145"/>
      <c r="AA184" s="145"/>
      <c r="AB184" s="145"/>
      <c r="AC184" s="145"/>
      <c r="AD184" s="145"/>
      <c r="AE184" s="145"/>
    </row>
    <row r="185" spans="1:31" s="42" customFormat="1" ht="34.5" customHeight="1" x14ac:dyDescent="0.3">
      <c r="A185" s="45"/>
      <c r="B185" s="69">
        <v>8</v>
      </c>
      <c r="C185" s="47" t="s">
        <v>145</v>
      </c>
      <c r="D185" s="47" t="s">
        <v>189</v>
      </c>
      <c r="E185" s="185"/>
      <c r="F185" s="48" t="s">
        <v>89</v>
      </c>
      <c r="G185" s="49">
        <v>179.16666666666669</v>
      </c>
      <c r="H185" s="165">
        <v>520</v>
      </c>
      <c r="I185" s="82">
        <f t="shared" si="109"/>
        <v>93166.666666666672</v>
      </c>
      <c r="J185" s="145"/>
      <c r="K185" s="50">
        <f t="shared" si="110"/>
        <v>8</v>
      </c>
      <c r="L185" s="51" t="str">
        <f t="shared" si="111"/>
        <v>Масло дизельное</v>
      </c>
      <c r="M185" s="47" t="str">
        <f t="shared" si="112"/>
        <v>TOTACHI NIRO HD s/s Cl-4/SL 10W-40</v>
      </c>
      <c r="N185" s="190">
        <f t="shared" si="113"/>
        <v>0</v>
      </c>
      <c r="O185" s="118"/>
      <c r="P185" s="72"/>
      <c r="Q185" s="73" t="str">
        <f>F185</f>
        <v>л</v>
      </c>
      <c r="R185" s="53">
        <f>G185</f>
        <v>179.16666666666669</v>
      </c>
      <c r="S185" s="49"/>
      <c r="T185" s="175">
        <f>H185</f>
        <v>520</v>
      </c>
      <c r="U185" s="54">
        <f>S185*T185</f>
        <v>0</v>
      </c>
      <c r="V185" s="145"/>
      <c r="W185" s="145"/>
      <c r="X185" s="145"/>
      <c r="Y185" s="145"/>
      <c r="Z185" s="145"/>
      <c r="AA185" s="145"/>
      <c r="AB185" s="145"/>
      <c r="AC185" s="145"/>
      <c r="AD185" s="145"/>
      <c r="AE185" s="145"/>
    </row>
    <row r="186" spans="1:31" s="42" customFormat="1" ht="24.75" customHeight="1" x14ac:dyDescent="0.3">
      <c r="A186" s="45"/>
      <c r="B186" s="69">
        <v>9</v>
      </c>
      <c r="C186" s="47" t="s">
        <v>56</v>
      </c>
      <c r="D186" s="47" t="s">
        <v>57</v>
      </c>
      <c r="E186" s="185"/>
      <c r="F186" s="48" t="s">
        <v>89</v>
      </c>
      <c r="G186" s="49">
        <v>85</v>
      </c>
      <c r="H186" s="165">
        <v>100</v>
      </c>
      <c r="I186" s="82">
        <f t="shared" si="109"/>
        <v>8500</v>
      </c>
      <c r="J186" s="145"/>
      <c r="K186" s="50">
        <f t="shared" si="110"/>
        <v>9</v>
      </c>
      <c r="L186" s="51" t="str">
        <f t="shared" si="111"/>
        <v>Масло дизельное М-8ДМ</v>
      </c>
      <c r="M186" s="47" t="str">
        <f t="shared" si="112"/>
        <v>М-8ДМ</v>
      </c>
      <c r="N186" s="190">
        <f t="shared" si="113"/>
        <v>0</v>
      </c>
      <c r="O186" s="118"/>
      <c r="P186" s="72"/>
      <c r="Q186" s="73" t="str">
        <f>F186</f>
        <v>л</v>
      </c>
      <c r="R186" s="53">
        <f>G186</f>
        <v>85</v>
      </c>
      <c r="S186" s="49"/>
      <c r="T186" s="175">
        <f>H186</f>
        <v>100</v>
      </c>
      <c r="U186" s="54">
        <f>S186*T186</f>
        <v>0</v>
      </c>
      <c r="V186" s="145"/>
      <c r="W186" s="145"/>
      <c r="X186" s="145"/>
      <c r="Y186" s="145"/>
      <c r="Z186" s="145"/>
      <c r="AA186" s="145"/>
      <c r="AB186" s="145"/>
      <c r="AC186" s="145"/>
      <c r="AD186" s="145"/>
      <c r="AE186" s="145"/>
    </row>
    <row r="187" spans="1:31" s="42" customFormat="1" ht="24.75" customHeight="1" x14ac:dyDescent="0.3">
      <c r="A187" s="45"/>
      <c r="B187" s="69">
        <v>10</v>
      </c>
      <c r="C187" s="47" t="s">
        <v>67</v>
      </c>
      <c r="D187" s="47" t="s">
        <v>68</v>
      </c>
      <c r="E187" s="185"/>
      <c r="F187" s="48" t="s">
        <v>89</v>
      </c>
      <c r="G187" s="49">
        <v>110.83333333333334</v>
      </c>
      <c r="H187" s="165">
        <v>400</v>
      </c>
      <c r="I187" s="82">
        <f t="shared" si="109"/>
        <v>44333.333333333336</v>
      </c>
      <c r="J187" s="145"/>
      <c r="K187" s="50">
        <f t="shared" si="110"/>
        <v>10</v>
      </c>
      <c r="L187" s="51" t="str">
        <f t="shared" si="111"/>
        <v>Масло моторное  Лукойл-стандарт SAE 10W30 SF/CC</v>
      </c>
      <c r="M187" s="47" t="str">
        <f t="shared" si="112"/>
        <v>SAE 10W30 SF/CC</v>
      </c>
      <c r="N187" s="190">
        <f t="shared" si="113"/>
        <v>0</v>
      </c>
      <c r="O187" s="118"/>
      <c r="P187" s="72"/>
      <c r="Q187" s="73" t="str">
        <f t="shared" si="114"/>
        <v>л</v>
      </c>
      <c r="R187" s="53">
        <f t="shared" si="115"/>
        <v>110.83333333333334</v>
      </c>
      <c r="S187" s="49"/>
      <c r="T187" s="175">
        <f t="shared" si="116"/>
        <v>400</v>
      </c>
      <c r="U187" s="54">
        <f t="shared" si="117"/>
        <v>0</v>
      </c>
      <c r="V187" s="145"/>
      <c r="W187" s="145"/>
      <c r="X187" s="145"/>
      <c r="Y187" s="145"/>
      <c r="Z187" s="145"/>
      <c r="AA187" s="145"/>
      <c r="AB187" s="145"/>
      <c r="AC187" s="145"/>
      <c r="AD187" s="145"/>
      <c r="AE187" s="145"/>
    </row>
    <row r="188" spans="1:31" s="42" customFormat="1" ht="22.5" customHeight="1" x14ac:dyDescent="0.3">
      <c r="A188" s="45"/>
      <c r="B188" s="69">
        <v>11</v>
      </c>
      <c r="C188" s="47" t="s">
        <v>83</v>
      </c>
      <c r="D188" s="47" t="s">
        <v>85</v>
      </c>
      <c r="E188" s="185"/>
      <c r="F188" s="48" t="s">
        <v>89</v>
      </c>
      <c r="G188" s="49">
        <v>354.16666666666669</v>
      </c>
      <c r="H188" s="165">
        <v>60</v>
      </c>
      <c r="I188" s="82">
        <f t="shared" si="109"/>
        <v>21250</v>
      </c>
      <c r="J188" s="145"/>
      <c r="K188" s="50">
        <f t="shared" si="110"/>
        <v>11</v>
      </c>
      <c r="L188" s="51" t="str">
        <f t="shared" si="111"/>
        <v>Масло трансмиссионное</v>
      </c>
      <c r="M188" s="47" t="str">
        <f t="shared" si="112"/>
        <v>TRANS GEAR 9 FE 75W80</v>
      </c>
      <c r="N188" s="190">
        <f t="shared" si="113"/>
        <v>0</v>
      </c>
      <c r="O188" s="118"/>
      <c r="P188" s="72"/>
      <c r="Q188" s="73" t="str">
        <f t="shared" ref="Q188:Q189" si="118">F188</f>
        <v>л</v>
      </c>
      <c r="R188" s="53">
        <f t="shared" ref="R188:R189" si="119">G188</f>
        <v>354.16666666666669</v>
      </c>
      <c r="S188" s="49"/>
      <c r="T188" s="175">
        <f t="shared" ref="T188:T189" si="120">H188</f>
        <v>60</v>
      </c>
      <c r="U188" s="54">
        <f t="shared" ref="U188:U189" si="121">S188*T188</f>
        <v>0</v>
      </c>
      <c r="V188" s="145"/>
      <c r="W188" s="145"/>
      <c r="X188" s="145"/>
      <c r="Y188" s="145"/>
      <c r="Z188" s="145"/>
      <c r="AA188" s="145"/>
      <c r="AB188" s="145"/>
      <c r="AC188" s="145"/>
      <c r="AD188" s="145"/>
      <c r="AE188" s="145"/>
    </row>
    <row r="189" spans="1:31" s="42" customFormat="1" ht="27" customHeight="1" x14ac:dyDescent="0.3">
      <c r="A189" s="45"/>
      <c r="B189" s="69">
        <v>12</v>
      </c>
      <c r="C189" s="47" t="s">
        <v>165</v>
      </c>
      <c r="D189" s="47" t="s">
        <v>180</v>
      </c>
      <c r="E189" s="185"/>
      <c r="F189" s="48" t="s">
        <v>89</v>
      </c>
      <c r="G189" s="49">
        <v>75</v>
      </c>
      <c r="H189" s="165">
        <v>240</v>
      </c>
      <c r="I189" s="82">
        <f t="shared" si="109"/>
        <v>18000</v>
      </c>
      <c r="J189" s="145"/>
      <c r="K189" s="50">
        <f t="shared" si="110"/>
        <v>12</v>
      </c>
      <c r="L189" s="51" t="str">
        <f t="shared" si="111"/>
        <v>Масло трансмиссионное ТАп-15В</v>
      </c>
      <c r="M189" s="47" t="str">
        <f t="shared" si="112"/>
        <v>ТАп-15В (ГОСТ23652-79)</v>
      </c>
      <c r="N189" s="190">
        <f t="shared" si="113"/>
        <v>0</v>
      </c>
      <c r="O189" s="118"/>
      <c r="P189" s="72"/>
      <c r="Q189" s="73" t="str">
        <f t="shared" si="118"/>
        <v>л</v>
      </c>
      <c r="R189" s="53">
        <f t="shared" si="119"/>
        <v>75</v>
      </c>
      <c r="S189" s="49"/>
      <c r="T189" s="175">
        <f t="shared" si="120"/>
        <v>240</v>
      </c>
      <c r="U189" s="54">
        <f t="shared" si="121"/>
        <v>0</v>
      </c>
      <c r="V189" s="145"/>
      <c r="W189" s="145"/>
      <c r="X189" s="145"/>
      <c r="Y189" s="145"/>
      <c r="Z189" s="145"/>
      <c r="AA189" s="145"/>
      <c r="AB189" s="145"/>
      <c r="AC189" s="145"/>
      <c r="AD189" s="145"/>
      <c r="AE189" s="145"/>
    </row>
    <row r="190" spans="1:31" s="68" customFormat="1" ht="15.6" x14ac:dyDescent="0.3">
      <c r="A190" s="55"/>
      <c r="B190" s="89"/>
      <c r="C190" s="57" t="s">
        <v>16</v>
      </c>
      <c r="D190" s="58"/>
      <c r="E190" s="146"/>
      <c r="F190" s="144"/>
      <c r="G190" s="59"/>
      <c r="H190" s="167"/>
      <c r="I190" s="90">
        <f>SUM(I178:I189)</f>
        <v>360406.66666666669</v>
      </c>
      <c r="J190" s="61"/>
      <c r="K190" s="89"/>
      <c r="L190" s="91" t="str">
        <f>C190</f>
        <v>ИТОГО:</v>
      </c>
      <c r="M190" s="58"/>
      <c r="N190" s="146"/>
      <c r="O190" s="64"/>
      <c r="P190" s="64"/>
      <c r="Q190" s="92"/>
      <c r="R190" s="93"/>
      <c r="S190" s="59"/>
      <c r="T190" s="178"/>
      <c r="U190" s="93"/>
      <c r="V190" s="61"/>
      <c r="W190" s="61"/>
      <c r="X190" s="61"/>
      <c r="Y190" s="61"/>
      <c r="Z190" s="61"/>
      <c r="AA190" s="61"/>
      <c r="AB190" s="61"/>
      <c r="AC190" s="61"/>
      <c r="AD190" s="61"/>
      <c r="AE190" s="61"/>
    </row>
    <row r="191" spans="1:31" s="68" customFormat="1" ht="39" customHeight="1" x14ac:dyDescent="0.3">
      <c r="A191" s="55"/>
      <c r="B191" s="238" t="s">
        <v>161</v>
      </c>
      <c r="C191" s="236"/>
      <c r="D191" s="236"/>
      <c r="E191" s="236"/>
      <c r="F191" s="236"/>
      <c r="G191" s="236"/>
      <c r="H191" s="236"/>
      <c r="I191" s="239"/>
      <c r="J191" s="61"/>
      <c r="K191" s="219" t="s">
        <v>33</v>
      </c>
      <c r="L191" s="220"/>
      <c r="M191" s="220"/>
      <c r="N191" s="250"/>
      <c r="O191" s="220"/>
      <c r="P191" s="220"/>
      <c r="Q191" s="220"/>
      <c r="R191" s="220"/>
      <c r="S191" s="220"/>
      <c r="T191" s="220"/>
      <c r="U191" s="221"/>
      <c r="V191" s="61"/>
      <c r="W191" s="61"/>
      <c r="X191" s="61"/>
      <c r="Y191" s="61"/>
      <c r="Z191" s="61"/>
      <c r="AA191" s="61"/>
      <c r="AB191" s="61"/>
      <c r="AC191" s="61"/>
      <c r="AD191" s="61"/>
      <c r="AE191" s="61"/>
    </row>
    <row r="192" spans="1:31" s="68" customFormat="1" ht="27.75" customHeight="1" x14ac:dyDescent="0.3">
      <c r="A192" s="55"/>
      <c r="B192" s="126"/>
      <c r="C192" s="225" t="s">
        <v>99</v>
      </c>
      <c r="D192" s="226"/>
      <c r="E192" s="226"/>
      <c r="F192" s="226"/>
      <c r="G192" s="226"/>
      <c r="H192" s="226"/>
      <c r="I192" s="226"/>
      <c r="J192" s="61"/>
      <c r="K192" s="125"/>
      <c r="L192" s="225" t="s">
        <v>99</v>
      </c>
      <c r="M192" s="226"/>
      <c r="N192" s="226"/>
      <c r="O192" s="226"/>
      <c r="P192" s="226"/>
      <c r="Q192" s="226"/>
      <c r="R192" s="226"/>
      <c r="S192" s="227"/>
      <c r="T192" s="227"/>
      <c r="U192" s="227"/>
      <c r="V192" s="61"/>
      <c r="W192" s="61"/>
      <c r="X192" s="61"/>
      <c r="Y192" s="61"/>
      <c r="Z192" s="61"/>
      <c r="AA192" s="61"/>
      <c r="AB192" s="61"/>
      <c r="AC192" s="61"/>
      <c r="AD192" s="61"/>
      <c r="AE192" s="61"/>
    </row>
    <row r="193" spans="1:31" s="42" customFormat="1" ht="42" customHeight="1" x14ac:dyDescent="0.3">
      <c r="A193" s="45"/>
      <c r="B193" s="46">
        <v>1</v>
      </c>
      <c r="C193" s="47" t="s">
        <v>35</v>
      </c>
      <c r="D193" s="47" t="s">
        <v>37</v>
      </c>
      <c r="E193" s="47" t="s">
        <v>200</v>
      </c>
      <c r="F193" s="48" t="s">
        <v>89</v>
      </c>
      <c r="G193" s="94">
        <v>83.333333333333343</v>
      </c>
      <c r="H193" s="165">
        <v>1200</v>
      </c>
      <c r="I193" s="71">
        <f t="shared" ref="I193:I208" si="122">G193*H193</f>
        <v>100000.00000000001</v>
      </c>
      <c r="J193" s="145"/>
      <c r="K193" s="50">
        <f>B193</f>
        <v>1</v>
      </c>
      <c r="L193" s="51" t="str">
        <f>C193</f>
        <v>Антифриз</v>
      </c>
      <c r="M193" s="47" t="str">
        <f>D193</f>
        <v>SIBIRIA ОЖ-40 зеленый</v>
      </c>
      <c r="N193" s="117" t="str">
        <f>E193</f>
        <v>бочка 200 л (210 кг.)</v>
      </c>
      <c r="O193" s="118"/>
      <c r="P193" s="72"/>
      <c r="Q193" s="73" t="str">
        <f t="shared" ref="Q193:Q197" si="123">F193</f>
        <v>л</v>
      </c>
      <c r="R193" s="53">
        <f t="shared" ref="R193:R197" si="124">G193</f>
        <v>83.333333333333343</v>
      </c>
      <c r="S193" s="49"/>
      <c r="T193" s="175">
        <f t="shared" ref="T193:T197" si="125">H193</f>
        <v>1200</v>
      </c>
      <c r="U193" s="54">
        <f t="shared" ref="U193:U197" si="126">S193*T193</f>
        <v>0</v>
      </c>
      <c r="V193" s="145"/>
      <c r="W193" s="145"/>
      <c r="X193" s="145"/>
      <c r="Y193" s="145"/>
      <c r="Z193" s="145"/>
      <c r="AA193" s="145"/>
      <c r="AB193" s="145"/>
      <c r="AC193" s="145"/>
      <c r="AD193" s="145"/>
      <c r="AE193" s="145"/>
    </row>
    <row r="194" spans="1:31" s="42" customFormat="1" ht="30" customHeight="1" x14ac:dyDescent="0.3">
      <c r="A194" s="45"/>
      <c r="B194" s="46">
        <v>2</v>
      </c>
      <c r="C194" s="47" t="s">
        <v>41</v>
      </c>
      <c r="D194" s="47" t="s">
        <v>42</v>
      </c>
      <c r="E194" s="47" t="s">
        <v>201</v>
      </c>
      <c r="F194" s="48" t="s">
        <v>89</v>
      </c>
      <c r="G194" s="94">
        <v>75.833333333333343</v>
      </c>
      <c r="H194" s="165">
        <v>300</v>
      </c>
      <c r="I194" s="71">
        <f t="shared" si="122"/>
        <v>22750.000000000004</v>
      </c>
      <c r="J194" s="145"/>
      <c r="K194" s="50">
        <f t="shared" ref="K194:K213" si="127">B194</f>
        <v>2</v>
      </c>
      <c r="L194" s="51" t="str">
        <f t="shared" ref="L194:L213" si="128">C194</f>
        <v>Жидкость охлаждающая Тосол А-40</v>
      </c>
      <c r="M194" s="47" t="str">
        <f t="shared" ref="M194:M213" si="129">D194</f>
        <v>Тосол А-40</v>
      </c>
      <c r="N194" s="117" t="str">
        <f t="shared" ref="N194:N213" si="130">E194</f>
        <v>канистра 20 л</v>
      </c>
      <c r="O194" s="118"/>
      <c r="P194" s="72"/>
      <c r="Q194" s="73" t="str">
        <f t="shared" si="123"/>
        <v>л</v>
      </c>
      <c r="R194" s="53">
        <f t="shared" si="124"/>
        <v>75.833333333333343</v>
      </c>
      <c r="S194" s="49"/>
      <c r="T194" s="175">
        <f t="shared" si="125"/>
        <v>300</v>
      </c>
      <c r="U194" s="54">
        <f t="shared" si="126"/>
        <v>0</v>
      </c>
      <c r="V194" s="145"/>
      <c r="W194" s="145"/>
      <c r="X194" s="145"/>
      <c r="Y194" s="145"/>
      <c r="Z194" s="145"/>
      <c r="AA194" s="145"/>
      <c r="AB194" s="145"/>
      <c r="AC194" s="145"/>
      <c r="AD194" s="145"/>
      <c r="AE194" s="145"/>
    </row>
    <row r="195" spans="1:31" s="42" customFormat="1" ht="30" customHeight="1" x14ac:dyDescent="0.3">
      <c r="A195" s="45"/>
      <c r="B195" s="46">
        <v>3</v>
      </c>
      <c r="C195" s="47" t="s">
        <v>43</v>
      </c>
      <c r="D195" s="47" t="s">
        <v>44</v>
      </c>
      <c r="E195" s="47" t="s">
        <v>202</v>
      </c>
      <c r="F195" s="48" t="s">
        <v>88</v>
      </c>
      <c r="G195" s="94">
        <v>119.16666666666667</v>
      </c>
      <c r="H195" s="165">
        <v>120</v>
      </c>
      <c r="I195" s="71">
        <f t="shared" si="122"/>
        <v>14300</v>
      </c>
      <c r="J195" s="145"/>
      <c r="K195" s="50">
        <f t="shared" si="127"/>
        <v>3</v>
      </c>
      <c r="L195" s="51" t="str">
        <f t="shared" si="128"/>
        <v>Жидкость тормозная</v>
      </c>
      <c r="M195" s="47" t="str">
        <f t="shared" si="129"/>
        <v>ДОТ-4</v>
      </c>
      <c r="N195" s="117" t="str">
        <f t="shared" si="130"/>
        <v>0,91 кг</v>
      </c>
      <c r="O195" s="118"/>
      <c r="P195" s="72"/>
      <c r="Q195" s="73" t="str">
        <f t="shared" si="123"/>
        <v>кг</v>
      </c>
      <c r="R195" s="53">
        <f t="shared" si="124"/>
        <v>119.16666666666667</v>
      </c>
      <c r="S195" s="49"/>
      <c r="T195" s="175">
        <f t="shared" si="125"/>
        <v>120</v>
      </c>
      <c r="U195" s="54">
        <f t="shared" si="126"/>
        <v>0</v>
      </c>
      <c r="V195" s="145"/>
      <c r="W195" s="145"/>
      <c r="X195" s="145"/>
      <c r="Y195" s="145"/>
      <c r="Z195" s="145"/>
      <c r="AA195" s="145"/>
      <c r="AB195" s="145"/>
      <c r="AC195" s="145"/>
      <c r="AD195" s="145"/>
      <c r="AE195" s="145"/>
    </row>
    <row r="196" spans="1:31" s="42" customFormat="1" ht="30" customHeight="1" x14ac:dyDescent="0.3">
      <c r="A196" s="45"/>
      <c r="B196" s="46">
        <v>4</v>
      </c>
      <c r="C196" s="47" t="s">
        <v>141</v>
      </c>
      <c r="D196" s="47" t="s">
        <v>142</v>
      </c>
      <c r="E196" s="47" t="s">
        <v>203</v>
      </c>
      <c r="F196" s="48" t="s">
        <v>89</v>
      </c>
      <c r="G196" s="94">
        <v>138.33333333333334</v>
      </c>
      <c r="H196" s="165">
        <v>93</v>
      </c>
      <c r="I196" s="71">
        <f t="shared" si="122"/>
        <v>12865</v>
      </c>
      <c r="J196" s="145"/>
      <c r="K196" s="50">
        <f t="shared" si="127"/>
        <v>4</v>
      </c>
      <c r="L196" s="51" t="str">
        <f t="shared" si="128"/>
        <v>Керосин технический ТС-1 ГОСТ 18499-73</v>
      </c>
      <c r="M196" s="47" t="str">
        <f t="shared" si="129"/>
        <v>ГОСТ 18499-73</v>
      </c>
      <c r="N196" s="117" t="str">
        <f t="shared" si="130"/>
        <v>10 л / 1 л</v>
      </c>
      <c r="O196" s="118"/>
      <c r="P196" s="72"/>
      <c r="Q196" s="73" t="str">
        <f t="shared" si="123"/>
        <v>л</v>
      </c>
      <c r="R196" s="53">
        <f t="shared" si="124"/>
        <v>138.33333333333334</v>
      </c>
      <c r="S196" s="49"/>
      <c r="T196" s="175">
        <f t="shared" si="125"/>
        <v>93</v>
      </c>
      <c r="U196" s="54">
        <f t="shared" si="126"/>
        <v>0</v>
      </c>
      <c r="V196" s="145"/>
      <c r="W196" s="145"/>
      <c r="X196" s="145"/>
      <c r="Y196" s="145"/>
      <c r="Z196" s="145"/>
      <c r="AA196" s="145"/>
      <c r="AB196" s="145"/>
      <c r="AC196" s="145"/>
      <c r="AD196" s="145"/>
      <c r="AE196" s="145"/>
    </row>
    <row r="197" spans="1:31" s="42" customFormat="1" ht="30" customHeight="1" x14ac:dyDescent="0.3">
      <c r="A197" s="45"/>
      <c r="B197" s="46">
        <v>5</v>
      </c>
      <c r="C197" s="47" t="s">
        <v>151</v>
      </c>
      <c r="D197" s="47" t="s">
        <v>152</v>
      </c>
      <c r="E197" s="47" t="s">
        <v>204</v>
      </c>
      <c r="F197" s="48" t="s">
        <v>89</v>
      </c>
      <c r="G197" s="94">
        <v>108.33333333333334</v>
      </c>
      <c r="H197" s="165">
        <v>600</v>
      </c>
      <c r="I197" s="71">
        <f t="shared" si="122"/>
        <v>65000.000000000007</v>
      </c>
      <c r="J197" s="145"/>
      <c r="K197" s="50">
        <f t="shared" si="127"/>
        <v>5</v>
      </c>
      <c r="L197" s="51" t="str">
        <f t="shared" si="128"/>
        <v>Масло  дизельное М10В2</v>
      </c>
      <c r="M197" s="47" t="str">
        <f t="shared" si="129"/>
        <v>М10В2</v>
      </c>
      <c r="N197" s="117" t="str">
        <f t="shared" si="130"/>
        <v xml:space="preserve">бочка 200 л </v>
      </c>
      <c r="O197" s="118"/>
      <c r="P197" s="72"/>
      <c r="Q197" s="73" t="str">
        <f t="shared" si="123"/>
        <v>л</v>
      </c>
      <c r="R197" s="53">
        <f t="shared" si="124"/>
        <v>108.33333333333334</v>
      </c>
      <c r="S197" s="49"/>
      <c r="T197" s="175">
        <f t="shared" si="125"/>
        <v>600</v>
      </c>
      <c r="U197" s="54">
        <f t="shared" si="126"/>
        <v>0</v>
      </c>
      <c r="V197" s="145"/>
      <c r="W197" s="145"/>
      <c r="X197" s="145"/>
      <c r="Y197" s="145"/>
      <c r="Z197" s="145"/>
      <c r="AA197" s="145"/>
      <c r="AB197" s="145"/>
      <c r="AC197" s="145"/>
      <c r="AD197" s="145"/>
      <c r="AE197" s="145"/>
    </row>
    <row r="198" spans="1:31" s="42" customFormat="1" ht="30" customHeight="1" x14ac:dyDescent="0.3">
      <c r="A198" s="45"/>
      <c r="B198" s="46">
        <v>6</v>
      </c>
      <c r="C198" s="47" t="s">
        <v>49</v>
      </c>
      <c r="D198" s="47" t="s">
        <v>155</v>
      </c>
      <c r="E198" s="47" t="s">
        <v>201</v>
      </c>
      <c r="F198" s="48" t="s">
        <v>89</v>
      </c>
      <c r="G198" s="94">
        <v>108.33333333333334</v>
      </c>
      <c r="H198" s="165">
        <v>200</v>
      </c>
      <c r="I198" s="71">
        <f t="shared" si="122"/>
        <v>21666.666666666668</v>
      </c>
      <c r="J198" s="145"/>
      <c r="K198" s="50">
        <f t="shared" si="127"/>
        <v>6</v>
      </c>
      <c r="L198" s="51" t="str">
        <f t="shared" si="128"/>
        <v>Масло гидравлическое</v>
      </c>
      <c r="M198" s="47" t="str">
        <f t="shared" si="129"/>
        <v>Sintoil Hydraulic HLP 32</v>
      </c>
      <c r="N198" s="117" t="str">
        <f t="shared" si="130"/>
        <v>канистра 20 л</v>
      </c>
      <c r="O198" s="118"/>
      <c r="P198" s="72"/>
      <c r="Q198" s="73" t="str">
        <f>F198</f>
        <v>л</v>
      </c>
      <c r="R198" s="53">
        <f>G198</f>
        <v>108.33333333333334</v>
      </c>
      <c r="S198" s="49"/>
      <c r="T198" s="175">
        <f>H198</f>
        <v>200</v>
      </c>
      <c r="U198" s="54">
        <f>S198*T198</f>
        <v>0</v>
      </c>
      <c r="V198" s="145"/>
      <c r="W198" s="145"/>
      <c r="X198" s="145"/>
      <c r="Y198" s="145"/>
      <c r="Z198" s="145"/>
      <c r="AA198" s="145"/>
      <c r="AB198" s="145"/>
      <c r="AC198" s="145"/>
      <c r="AD198" s="145"/>
      <c r="AE198" s="145"/>
    </row>
    <row r="199" spans="1:31" s="42" customFormat="1" ht="30" customHeight="1" x14ac:dyDescent="0.3">
      <c r="A199" s="45"/>
      <c r="B199" s="46">
        <v>7</v>
      </c>
      <c r="C199" s="47" t="s">
        <v>52</v>
      </c>
      <c r="D199" s="47" t="s">
        <v>53</v>
      </c>
      <c r="E199" s="47" t="s">
        <v>204</v>
      </c>
      <c r="F199" s="48" t="s">
        <v>89</v>
      </c>
      <c r="G199" s="94">
        <v>83.333333333333343</v>
      </c>
      <c r="H199" s="165">
        <v>1000</v>
      </c>
      <c r="I199" s="71">
        <f t="shared" si="122"/>
        <v>83333.333333333343</v>
      </c>
      <c r="J199" s="145"/>
      <c r="K199" s="50">
        <f t="shared" si="127"/>
        <v>7</v>
      </c>
      <c r="L199" s="51" t="str">
        <f t="shared" si="128"/>
        <v>Масло гидравлическое ВМГЗ</v>
      </c>
      <c r="M199" s="47" t="str">
        <f t="shared" si="129"/>
        <v>ВМГЗ</v>
      </c>
      <c r="N199" s="117" t="str">
        <f t="shared" si="130"/>
        <v xml:space="preserve">бочка 200 л </v>
      </c>
      <c r="O199" s="118"/>
      <c r="P199" s="72"/>
      <c r="Q199" s="73" t="str">
        <f t="shared" ref="Q199:Q213" si="131">F199</f>
        <v>л</v>
      </c>
      <c r="R199" s="53">
        <f t="shared" ref="R199:R213" si="132">G199</f>
        <v>83.333333333333343</v>
      </c>
      <c r="S199" s="49"/>
      <c r="T199" s="175">
        <f t="shared" ref="T199:T213" si="133">H199</f>
        <v>1000</v>
      </c>
      <c r="U199" s="54">
        <f t="shared" ref="U199:U213" si="134">S199*T199</f>
        <v>0</v>
      </c>
      <c r="V199" s="145"/>
      <c r="W199" s="145"/>
      <c r="X199" s="145"/>
      <c r="Y199" s="145"/>
      <c r="Z199" s="145"/>
      <c r="AA199" s="145"/>
      <c r="AB199" s="145"/>
      <c r="AC199" s="145"/>
      <c r="AD199" s="145"/>
      <c r="AE199" s="145"/>
    </row>
    <row r="200" spans="1:31" s="42" customFormat="1" ht="30" customHeight="1" x14ac:dyDescent="0.3">
      <c r="A200" s="45"/>
      <c r="B200" s="46">
        <v>8</v>
      </c>
      <c r="C200" s="47" t="s">
        <v>143</v>
      </c>
      <c r="D200" s="47" t="s">
        <v>144</v>
      </c>
      <c r="E200" s="47" t="s">
        <v>204</v>
      </c>
      <c r="F200" s="48" t="s">
        <v>89</v>
      </c>
      <c r="G200" s="94">
        <v>143.33333333333334</v>
      </c>
      <c r="H200" s="165">
        <v>200</v>
      </c>
      <c r="I200" s="71">
        <f t="shared" si="122"/>
        <v>28666.666666666668</v>
      </c>
      <c r="J200" s="145"/>
      <c r="K200" s="50">
        <f t="shared" si="127"/>
        <v>8</v>
      </c>
      <c r="L200" s="51" t="str">
        <f t="shared" si="128"/>
        <v>Масло гидравлическое минеральное SHELL TELLUS S2 V 32</v>
      </c>
      <c r="M200" s="47" t="str">
        <f t="shared" si="129"/>
        <v>SHELL TELLUS S2 V 32</v>
      </c>
      <c r="N200" s="117" t="str">
        <f t="shared" si="130"/>
        <v xml:space="preserve">бочка 200 л </v>
      </c>
      <c r="O200" s="118"/>
      <c r="P200" s="72"/>
      <c r="Q200" s="73" t="str">
        <f t="shared" si="131"/>
        <v>л</v>
      </c>
      <c r="R200" s="53">
        <f t="shared" si="132"/>
        <v>143.33333333333334</v>
      </c>
      <c r="S200" s="49"/>
      <c r="T200" s="175">
        <f t="shared" si="133"/>
        <v>200</v>
      </c>
      <c r="U200" s="54">
        <f t="shared" si="134"/>
        <v>0</v>
      </c>
      <c r="V200" s="145"/>
      <c r="W200" s="145"/>
      <c r="X200" s="145"/>
      <c r="Y200" s="145"/>
      <c r="Z200" s="145"/>
      <c r="AA200" s="145"/>
      <c r="AB200" s="145"/>
      <c r="AC200" s="145"/>
      <c r="AD200" s="145"/>
      <c r="AE200" s="145"/>
    </row>
    <row r="201" spans="1:31" s="42" customFormat="1" ht="30" customHeight="1" x14ac:dyDescent="0.3">
      <c r="A201" s="45"/>
      <c r="B201" s="46">
        <v>9</v>
      </c>
      <c r="C201" s="47" t="s">
        <v>124</v>
      </c>
      <c r="D201" s="47" t="s">
        <v>125</v>
      </c>
      <c r="E201" s="47" t="s">
        <v>204</v>
      </c>
      <c r="F201" s="48" t="s">
        <v>89</v>
      </c>
      <c r="G201" s="84">
        <v>193.33333333333334</v>
      </c>
      <c r="H201" s="165">
        <v>200</v>
      </c>
      <c r="I201" s="71">
        <f t="shared" si="122"/>
        <v>38666.666666666672</v>
      </c>
      <c r="J201" s="145"/>
      <c r="K201" s="50">
        <f t="shared" si="127"/>
        <v>9</v>
      </c>
      <c r="L201" s="51" t="str">
        <f t="shared" si="128"/>
        <v>Масло для АКПП Dexron- III</v>
      </c>
      <c r="M201" s="47" t="str">
        <f t="shared" si="129"/>
        <v>Dexron- III</v>
      </c>
      <c r="N201" s="117" t="str">
        <f t="shared" si="130"/>
        <v xml:space="preserve">бочка 200 л </v>
      </c>
      <c r="O201" s="118"/>
      <c r="P201" s="72"/>
      <c r="Q201" s="73" t="str">
        <f t="shared" si="131"/>
        <v>л</v>
      </c>
      <c r="R201" s="53">
        <f t="shared" si="132"/>
        <v>193.33333333333334</v>
      </c>
      <c r="S201" s="49"/>
      <c r="T201" s="175">
        <f t="shared" si="133"/>
        <v>200</v>
      </c>
      <c r="U201" s="54">
        <f t="shared" si="134"/>
        <v>0</v>
      </c>
      <c r="V201" s="145"/>
      <c r="W201" s="145"/>
      <c r="X201" s="145"/>
      <c r="Y201" s="145"/>
      <c r="Z201" s="145"/>
      <c r="AA201" s="145"/>
      <c r="AB201" s="145"/>
      <c r="AC201" s="145"/>
      <c r="AD201" s="145"/>
      <c r="AE201" s="145"/>
    </row>
    <row r="202" spans="1:31" s="42" customFormat="1" ht="30" customHeight="1" x14ac:dyDescent="0.3">
      <c r="A202" s="45"/>
      <c r="B202" s="46">
        <v>10</v>
      </c>
      <c r="C202" s="47" t="s">
        <v>156</v>
      </c>
      <c r="D202" s="47" t="s">
        <v>157</v>
      </c>
      <c r="E202" s="47" t="s">
        <v>205</v>
      </c>
      <c r="F202" s="48" t="s">
        <v>89</v>
      </c>
      <c r="G202" s="94">
        <v>216.66666666666669</v>
      </c>
      <c r="H202" s="165">
        <v>1.5</v>
      </c>
      <c r="I202" s="71">
        <f t="shared" ref="I202:I207" si="135">G202*H202</f>
        <v>325</v>
      </c>
      <c r="J202" s="145"/>
      <c r="K202" s="50">
        <f t="shared" si="127"/>
        <v>10</v>
      </c>
      <c r="L202" s="51" t="str">
        <f t="shared" si="128"/>
        <v>Масло индустриальное  И-20А</v>
      </c>
      <c r="M202" s="47" t="str">
        <f t="shared" si="129"/>
        <v>Масло И-20А</v>
      </c>
      <c r="N202" s="117" t="str">
        <f t="shared" si="130"/>
        <v>1 л</v>
      </c>
      <c r="O202" s="118"/>
      <c r="P202" s="72"/>
      <c r="Q202" s="73" t="str">
        <f t="shared" si="131"/>
        <v>л</v>
      </c>
      <c r="R202" s="53">
        <f t="shared" si="132"/>
        <v>216.66666666666669</v>
      </c>
      <c r="S202" s="49"/>
      <c r="T202" s="175">
        <f t="shared" si="133"/>
        <v>1.5</v>
      </c>
      <c r="U202" s="54">
        <f t="shared" si="134"/>
        <v>0</v>
      </c>
      <c r="V202" s="145"/>
      <c r="W202" s="145"/>
      <c r="X202" s="145"/>
      <c r="Y202" s="145"/>
      <c r="Z202" s="145"/>
      <c r="AA202" s="145"/>
      <c r="AB202" s="145"/>
      <c r="AC202" s="145"/>
      <c r="AD202" s="145"/>
      <c r="AE202" s="145"/>
    </row>
    <row r="203" spans="1:31" s="42" customFormat="1" ht="30" customHeight="1" x14ac:dyDescent="0.3">
      <c r="A203" s="45"/>
      <c r="B203" s="46">
        <v>11</v>
      </c>
      <c r="C203" s="47" t="s">
        <v>90</v>
      </c>
      <c r="D203" s="47" t="s">
        <v>91</v>
      </c>
      <c r="E203" s="47" t="s">
        <v>201</v>
      </c>
      <c r="F203" s="48" t="s">
        <v>89</v>
      </c>
      <c r="G203" s="94">
        <v>600</v>
      </c>
      <c r="H203" s="165">
        <v>100</v>
      </c>
      <c r="I203" s="71">
        <f t="shared" si="135"/>
        <v>60000</v>
      </c>
      <c r="J203" s="145"/>
      <c r="K203" s="50">
        <f t="shared" si="127"/>
        <v>11</v>
      </c>
      <c r="L203" s="51" t="str">
        <f t="shared" si="128"/>
        <v>Масло компрессионное Mobil Raris 425</v>
      </c>
      <c r="M203" s="47" t="str">
        <f t="shared" si="129"/>
        <v>Mobil Raris 425</v>
      </c>
      <c r="N203" s="117" t="str">
        <f t="shared" si="130"/>
        <v>канистра 20 л</v>
      </c>
      <c r="O203" s="118"/>
      <c r="P203" s="72"/>
      <c r="Q203" s="73" t="str">
        <f t="shared" si="131"/>
        <v>л</v>
      </c>
      <c r="R203" s="53">
        <f t="shared" si="132"/>
        <v>600</v>
      </c>
      <c r="S203" s="49"/>
      <c r="T203" s="175">
        <f t="shared" si="133"/>
        <v>100</v>
      </c>
      <c r="U203" s="54">
        <f t="shared" si="134"/>
        <v>0</v>
      </c>
      <c r="V203" s="145"/>
      <c r="W203" s="145"/>
      <c r="X203" s="145"/>
      <c r="Y203" s="145"/>
      <c r="Z203" s="145"/>
      <c r="AA203" s="145"/>
      <c r="AB203" s="145"/>
      <c r="AC203" s="145"/>
      <c r="AD203" s="145"/>
      <c r="AE203" s="145"/>
    </row>
    <row r="204" spans="1:31" s="42" customFormat="1" ht="30" customHeight="1" x14ac:dyDescent="0.3">
      <c r="A204" s="45"/>
      <c r="B204" s="46">
        <v>12</v>
      </c>
      <c r="C204" s="47" t="s">
        <v>62</v>
      </c>
      <c r="D204" s="47" t="s">
        <v>65</v>
      </c>
      <c r="E204" s="47" t="s">
        <v>204</v>
      </c>
      <c r="F204" s="48" t="s">
        <v>89</v>
      </c>
      <c r="G204" s="94">
        <v>133.33333333333334</v>
      </c>
      <c r="H204" s="165">
        <v>4000</v>
      </c>
      <c r="I204" s="71">
        <f t="shared" si="135"/>
        <v>533333.33333333337</v>
      </c>
      <c r="J204" s="145"/>
      <c r="K204" s="50">
        <f t="shared" si="127"/>
        <v>12</v>
      </c>
      <c r="L204" s="51" t="str">
        <f t="shared" si="128"/>
        <v>Масло моторное</v>
      </c>
      <c r="M204" s="47" t="str">
        <f t="shared" si="129"/>
        <v>Diesel CL-4 SAE 15W40 Девон</v>
      </c>
      <c r="N204" s="117" t="str">
        <f t="shared" si="130"/>
        <v xml:space="preserve">бочка 200 л </v>
      </c>
      <c r="O204" s="118"/>
      <c r="P204" s="72"/>
      <c r="Q204" s="73" t="str">
        <f t="shared" si="131"/>
        <v>л</v>
      </c>
      <c r="R204" s="53">
        <f t="shared" si="132"/>
        <v>133.33333333333334</v>
      </c>
      <c r="S204" s="49"/>
      <c r="T204" s="175">
        <f t="shared" si="133"/>
        <v>4000</v>
      </c>
      <c r="U204" s="54">
        <f t="shared" si="134"/>
        <v>0</v>
      </c>
      <c r="V204" s="145"/>
      <c r="W204" s="145"/>
      <c r="X204" s="145"/>
      <c r="Y204" s="145"/>
      <c r="Z204" s="145"/>
      <c r="AA204" s="145"/>
      <c r="AB204" s="145"/>
      <c r="AC204" s="145"/>
      <c r="AD204" s="145"/>
      <c r="AE204" s="145"/>
    </row>
    <row r="205" spans="1:31" s="42" customFormat="1" ht="30" customHeight="1" x14ac:dyDescent="0.3">
      <c r="A205" s="45"/>
      <c r="B205" s="46">
        <v>13</v>
      </c>
      <c r="C205" s="47" t="s">
        <v>62</v>
      </c>
      <c r="D205" s="47" t="s">
        <v>196</v>
      </c>
      <c r="E205" s="47" t="s">
        <v>204</v>
      </c>
      <c r="F205" s="48" t="s">
        <v>89</v>
      </c>
      <c r="G205" s="94">
        <v>172.5</v>
      </c>
      <c r="H205" s="165">
        <v>800</v>
      </c>
      <c r="I205" s="71">
        <f t="shared" si="135"/>
        <v>138000</v>
      </c>
      <c r="J205" s="145"/>
      <c r="K205" s="50">
        <f t="shared" si="127"/>
        <v>13</v>
      </c>
      <c r="L205" s="51" t="str">
        <f t="shared" si="128"/>
        <v>Масло моторное</v>
      </c>
      <c r="M205" s="47" t="str">
        <f t="shared" si="129"/>
        <v>X-OIL SAE 10w40 API SL</v>
      </c>
      <c r="N205" s="117" t="str">
        <f t="shared" si="130"/>
        <v xml:space="preserve">бочка 200 л </v>
      </c>
      <c r="O205" s="118"/>
      <c r="P205" s="72"/>
      <c r="Q205" s="73" t="str">
        <f t="shared" si="131"/>
        <v>л</v>
      </c>
      <c r="R205" s="53">
        <f t="shared" si="132"/>
        <v>172.5</v>
      </c>
      <c r="S205" s="49"/>
      <c r="T205" s="175">
        <f t="shared" si="133"/>
        <v>800</v>
      </c>
      <c r="U205" s="54">
        <f t="shared" si="134"/>
        <v>0</v>
      </c>
      <c r="V205" s="145"/>
      <c r="W205" s="145"/>
      <c r="X205" s="145"/>
      <c r="Y205" s="145"/>
      <c r="Z205" s="145"/>
      <c r="AA205" s="145"/>
      <c r="AB205" s="145"/>
      <c r="AC205" s="145"/>
      <c r="AD205" s="145"/>
      <c r="AE205" s="145"/>
    </row>
    <row r="206" spans="1:31" s="42" customFormat="1" ht="39" customHeight="1" x14ac:dyDescent="0.3">
      <c r="A206" s="45"/>
      <c r="B206" s="46">
        <v>14</v>
      </c>
      <c r="C206" s="47" t="s">
        <v>113</v>
      </c>
      <c r="D206" s="47" t="s">
        <v>222</v>
      </c>
      <c r="E206" s="47" t="s">
        <v>207</v>
      </c>
      <c r="F206" s="48" t="s">
        <v>89</v>
      </c>
      <c r="G206" s="94">
        <v>258.33333333333337</v>
      </c>
      <c r="H206" s="165">
        <v>108</v>
      </c>
      <c r="I206" s="71">
        <f t="shared" si="135"/>
        <v>27900.000000000004</v>
      </c>
      <c r="J206" s="145"/>
      <c r="K206" s="50">
        <f t="shared" si="127"/>
        <v>14</v>
      </c>
      <c r="L206" s="51" t="str">
        <f t="shared" si="128"/>
        <v>Масло моторное GS KIXX G1 SAE 5W40</v>
      </c>
      <c r="M206" s="194" t="str">
        <f t="shared" si="129"/>
        <v>GS KIXX G1 SAE 5W40 -  эквивалент не предусмотрен</v>
      </c>
      <c r="N206" s="117" t="str">
        <f t="shared" si="130"/>
        <v xml:space="preserve">канистра 4 л                 </v>
      </c>
      <c r="O206" s="118"/>
      <c r="P206" s="72"/>
      <c r="Q206" s="73" t="str">
        <f t="shared" si="131"/>
        <v>л</v>
      </c>
      <c r="R206" s="53">
        <f t="shared" si="132"/>
        <v>258.33333333333337</v>
      </c>
      <c r="S206" s="49"/>
      <c r="T206" s="175">
        <f t="shared" si="133"/>
        <v>108</v>
      </c>
      <c r="U206" s="54">
        <f t="shared" si="134"/>
        <v>0</v>
      </c>
      <c r="V206" s="145"/>
      <c r="W206" s="145"/>
      <c r="X206" s="145"/>
      <c r="Y206" s="145"/>
      <c r="Z206" s="145"/>
      <c r="AA206" s="145"/>
      <c r="AB206" s="145"/>
      <c r="AC206" s="145"/>
      <c r="AD206" s="145"/>
      <c r="AE206" s="145"/>
    </row>
    <row r="207" spans="1:31" s="42" customFormat="1" ht="54" customHeight="1" x14ac:dyDescent="0.3">
      <c r="A207" s="45"/>
      <c r="B207" s="46">
        <v>15</v>
      </c>
      <c r="C207" s="47" t="s">
        <v>129</v>
      </c>
      <c r="D207" s="47" t="s">
        <v>223</v>
      </c>
      <c r="E207" s="47" t="s">
        <v>208</v>
      </c>
      <c r="F207" s="48" t="s">
        <v>89</v>
      </c>
      <c r="G207" s="94">
        <v>191.66666666666669</v>
      </c>
      <c r="H207" s="165">
        <v>200</v>
      </c>
      <c r="I207" s="71">
        <f t="shared" si="135"/>
        <v>38333.333333333336</v>
      </c>
      <c r="J207" s="145"/>
      <c r="K207" s="50">
        <f t="shared" si="127"/>
        <v>15</v>
      </c>
      <c r="L207" s="51" t="str">
        <f t="shared" si="128"/>
        <v>Масло моторное KIXX Dynamic DI SAE 10w40 API CI-4/SL</v>
      </c>
      <c r="M207" s="194" t="str">
        <f t="shared" si="129"/>
        <v>KIXX Dynamic DI SAE 10w40 API CI-4/SL - эквивалент не предусмотрен</v>
      </c>
      <c r="N207" s="117" t="str">
        <f t="shared" si="130"/>
        <v xml:space="preserve">бочка 200 л   </v>
      </c>
      <c r="O207" s="118"/>
      <c r="P207" s="72"/>
      <c r="Q207" s="73" t="str">
        <f>F207</f>
        <v>л</v>
      </c>
      <c r="R207" s="53">
        <f>G207</f>
        <v>191.66666666666669</v>
      </c>
      <c r="S207" s="49"/>
      <c r="T207" s="175">
        <f>H207</f>
        <v>200</v>
      </c>
      <c r="U207" s="54">
        <f>S207*T207</f>
        <v>0</v>
      </c>
      <c r="V207" s="145"/>
      <c r="W207" s="145"/>
      <c r="X207" s="145"/>
      <c r="Y207" s="145"/>
      <c r="Z207" s="145"/>
      <c r="AA207" s="145"/>
      <c r="AB207" s="145"/>
      <c r="AC207" s="145"/>
      <c r="AD207" s="145"/>
      <c r="AE207" s="145"/>
    </row>
    <row r="208" spans="1:31" s="42" customFormat="1" ht="52.5" customHeight="1" x14ac:dyDescent="0.3">
      <c r="A208" s="45"/>
      <c r="B208" s="46">
        <v>16</v>
      </c>
      <c r="C208" s="47" t="s">
        <v>69</v>
      </c>
      <c r="D208" s="47" t="s">
        <v>224</v>
      </c>
      <c r="E208" s="47" t="s">
        <v>209</v>
      </c>
      <c r="F208" s="48" t="s">
        <v>89</v>
      </c>
      <c r="G208" s="84">
        <v>171.66666666666669</v>
      </c>
      <c r="H208" s="165">
        <v>100</v>
      </c>
      <c r="I208" s="71">
        <f t="shared" si="122"/>
        <v>17166.666666666668</v>
      </c>
      <c r="J208" s="145"/>
      <c r="K208" s="50">
        <f t="shared" si="127"/>
        <v>16</v>
      </c>
      <c r="L208" s="51" t="str">
        <f t="shared" si="128"/>
        <v>Масло моторное KIXX GOLD SJ SAE10w30 API SJ/CF</v>
      </c>
      <c r="M208" s="194" t="str">
        <f t="shared" si="129"/>
        <v>KIXX GOLD SJ SAE10w30 API SJ/CF -  эквивалент не предусмотрен</v>
      </c>
      <c r="N208" s="117" t="str">
        <f t="shared" si="130"/>
        <v xml:space="preserve">канистра 20 л </v>
      </c>
      <c r="O208" s="118"/>
      <c r="P208" s="72"/>
      <c r="Q208" s="73" t="str">
        <f t="shared" si="131"/>
        <v>л</v>
      </c>
      <c r="R208" s="53">
        <f t="shared" si="132"/>
        <v>171.66666666666669</v>
      </c>
      <c r="S208" s="49"/>
      <c r="T208" s="175">
        <f t="shared" si="133"/>
        <v>100</v>
      </c>
      <c r="U208" s="54">
        <f t="shared" si="134"/>
        <v>0</v>
      </c>
      <c r="V208" s="145"/>
      <c r="W208" s="145"/>
      <c r="X208" s="145"/>
      <c r="Y208" s="145"/>
      <c r="Z208" s="145"/>
      <c r="AA208" s="145"/>
      <c r="AB208" s="145"/>
      <c r="AC208" s="145"/>
      <c r="AD208" s="145"/>
      <c r="AE208" s="145"/>
    </row>
    <row r="209" spans="1:31" s="42" customFormat="1" ht="30" customHeight="1" x14ac:dyDescent="0.3">
      <c r="A209" s="45"/>
      <c r="B209" s="46">
        <v>17</v>
      </c>
      <c r="C209" s="47" t="s">
        <v>83</v>
      </c>
      <c r="D209" s="47" t="s">
        <v>118</v>
      </c>
      <c r="E209" s="47" t="s">
        <v>206</v>
      </c>
      <c r="F209" s="48" t="s">
        <v>89</v>
      </c>
      <c r="G209" s="94">
        <v>316.66666666666669</v>
      </c>
      <c r="H209" s="165">
        <v>80</v>
      </c>
      <c r="I209" s="71">
        <f t="shared" ref="I209:I213" si="136">G209*H209</f>
        <v>25333.333333333336</v>
      </c>
      <c r="J209" s="145"/>
      <c r="K209" s="50">
        <f t="shared" si="127"/>
        <v>17</v>
      </c>
      <c r="L209" s="51" t="str">
        <f t="shared" si="128"/>
        <v>Масло трансмиссионное</v>
      </c>
      <c r="M209" s="47" t="str">
        <f t="shared" si="129"/>
        <v>X-OIL 75w85 GL-4</v>
      </c>
      <c r="N209" s="117" t="str">
        <f t="shared" si="130"/>
        <v>канистра 4 л</v>
      </c>
      <c r="O209" s="118"/>
      <c r="P209" s="72"/>
      <c r="Q209" s="73" t="str">
        <f t="shared" si="131"/>
        <v>л</v>
      </c>
      <c r="R209" s="53">
        <f t="shared" si="132"/>
        <v>316.66666666666669</v>
      </c>
      <c r="S209" s="49"/>
      <c r="T209" s="175">
        <f t="shared" si="133"/>
        <v>80</v>
      </c>
      <c r="U209" s="54">
        <f t="shared" si="134"/>
        <v>0</v>
      </c>
      <c r="V209" s="145"/>
      <c r="W209" s="145"/>
      <c r="X209" s="145"/>
      <c r="Y209" s="145"/>
      <c r="Z209" s="145"/>
      <c r="AA209" s="145"/>
      <c r="AB209" s="145"/>
      <c r="AC209" s="145"/>
      <c r="AD209" s="145"/>
      <c r="AE209" s="145"/>
    </row>
    <row r="210" spans="1:31" s="42" customFormat="1" ht="30" customHeight="1" x14ac:dyDescent="0.3">
      <c r="A210" s="45"/>
      <c r="B210" s="46">
        <v>18</v>
      </c>
      <c r="C210" s="47" t="s">
        <v>83</v>
      </c>
      <c r="D210" s="47" t="s">
        <v>102</v>
      </c>
      <c r="E210" s="47" t="s">
        <v>204</v>
      </c>
      <c r="F210" s="48" t="s">
        <v>89</v>
      </c>
      <c r="G210" s="94">
        <v>177.5</v>
      </c>
      <c r="H210" s="165">
        <v>200</v>
      </c>
      <c r="I210" s="71">
        <f t="shared" si="136"/>
        <v>35500</v>
      </c>
      <c r="J210" s="145"/>
      <c r="K210" s="50">
        <f t="shared" si="127"/>
        <v>18</v>
      </c>
      <c r="L210" s="51" t="str">
        <f t="shared" si="128"/>
        <v>Масло трансмиссионное</v>
      </c>
      <c r="M210" s="47" t="str">
        <f t="shared" si="129"/>
        <v>X-OIL 75w90 GL-5</v>
      </c>
      <c r="N210" s="117" t="str">
        <f t="shared" si="130"/>
        <v xml:space="preserve">бочка 200 л </v>
      </c>
      <c r="O210" s="118"/>
      <c r="P210" s="72"/>
      <c r="Q210" s="73" t="str">
        <f t="shared" si="131"/>
        <v>л</v>
      </c>
      <c r="R210" s="53">
        <f t="shared" si="132"/>
        <v>177.5</v>
      </c>
      <c r="S210" s="49"/>
      <c r="T210" s="175">
        <f t="shared" si="133"/>
        <v>200</v>
      </c>
      <c r="U210" s="54">
        <f t="shared" si="134"/>
        <v>0</v>
      </c>
      <c r="V210" s="145"/>
      <c r="W210" s="145"/>
      <c r="X210" s="145"/>
      <c r="Y210" s="145"/>
      <c r="Z210" s="145"/>
      <c r="AA210" s="145"/>
      <c r="AB210" s="145"/>
      <c r="AC210" s="145"/>
      <c r="AD210" s="145"/>
      <c r="AE210" s="145"/>
    </row>
    <row r="211" spans="1:31" s="42" customFormat="1" ht="39" customHeight="1" x14ac:dyDescent="0.3">
      <c r="A211" s="45"/>
      <c r="B211" s="46">
        <v>19</v>
      </c>
      <c r="C211" s="47" t="s">
        <v>83</v>
      </c>
      <c r="D211" s="47" t="s">
        <v>158</v>
      </c>
      <c r="E211" s="47" t="s">
        <v>201</v>
      </c>
      <c r="F211" s="48" t="s">
        <v>89</v>
      </c>
      <c r="G211" s="94">
        <v>591.66666666666674</v>
      </c>
      <c r="H211" s="165">
        <v>100</v>
      </c>
      <c r="I211" s="71">
        <f t="shared" si="136"/>
        <v>59166.666666666672</v>
      </c>
      <c r="J211" s="145"/>
      <c r="K211" s="50">
        <f t="shared" si="127"/>
        <v>19</v>
      </c>
      <c r="L211" s="51" t="str">
        <f t="shared" si="128"/>
        <v>Масло трансмиссионное</v>
      </c>
      <c r="M211" s="47" t="str">
        <f t="shared" si="129"/>
        <v>Castrol Syntrax Limited Slip 75W140</v>
      </c>
      <c r="N211" s="117" t="str">
        <f t="shared" si="130"/>
        <v>канистра 20 л</v>
      </c>
      <c r="O211" s="118"/>
      <c r="P211" s="72"/>
      <c r="Q211" s="73" t="str">
        <f t="shared" si="131"/>
        <v>л</v>
      </c>
      <c r="R211" s="53">
        <f t="shared" si="132"/>
        <v>591.66666666666674</v>
      </c>
      <c r="S211" s="49"/>
      <c r="T211" s="175">
        <f t="shared" si="133"/>
        <v>100</v>
      </c>
      <c r="U211" s="54">
        <f t="shared" si="134"/>
        <v>0</v>
      </c>
      <c r="V211" s="145"/>
      <c r="W211" s="145"/>
      <c r="X211" s="145"/>
      <c r="Y211" s="145"/>
      <c r="Z211" s="145"/>
      <c r="AA211" s="145"/>
      <c r="AB211" s="145"/>
      <c r="AC211" s="145"/>
      <c r="AD211" s="145"/>
      <c r="AE211" s="145"/>
    </row>
    <row r="212" spans="1:31" s="42" customFormat="1" ht="27" customHeight="1" x14ac:dyDescent="0.3">
      <c r="A212" s="45"/>
      <c r="B212" s="46">
        <v>20</v>
      </c>
      <c r="C212" s="47" t="s">
        <v>97</v>
      </c>
      <c r="D212" s="47" t="s">
        <v>98</v>
      </c>
      <c r="E212" s="47" t="s">
        <v>204</v>
      </c>
      <c r="F212" s="48" t="s">
        <v>89</v>
      </c>
      <c r="G212" s="94">
        <v>77.5</v>
      </c>
      <c r="H212" s="165">
        <v>400</v>
      </c>
      <c r="I212" s="71">
        <f t="shared" si="136"/>
        <v>31000</v>
      </c>
      <c r="J212" s="145"/>
      <c r="K212" s="50">
        <f t="shared" si="127"/>
        <v>20</v>
      </c>
      <c r="L212" s="51" t="str">
        <f t="shared" si="128"/>
        <v>Масло трансмиссионное ТСП-15К</v>
      </c>
      <c r="M212" s="47" t="str">
        <f t="shared" si="129"/>
        <v>ТСП-15К</v>
      </c>
      <c r="N212" s="117" t="str">
        <f t="shared" si="130"/>
        <v xml:space="preserve">бочка 200 л </v>
      </c>
      <c r="O212" s="118"/>
      <c r="P212" s="72"/>
      <c r="Q212" s="73" t="str">
        <f t="shared" si="131"/>
        <v>л</v>
      </c>
      <c r="R212" s="53">
        <f t="shared" si="132"/>
        <v>77.5</v>
      </c>
      <c r="S212" s="49"/>
      <c r="T212" s="175">
        <f t="shared" si="133"/>
        <v>400</v>
      </c>
      <c r="U212" s="54">
        <f t="shared" si="134"/>
        <v>0</v>
      </c>
      <c r="V212" s="145"/>
      <c r="W212" s="145"/>
      <c r="X212" s="145"/>
      <c r="Y212" s="145"/>
      <c r="Z212" s="145"/>
      <c r="AA212" s="145"/>
      <c r="AB212" s="145"/>
      <c r="AC212" s="145"/>
      <c r="AD212" s="145"/>
      <c r="AE212" s="145"/>
    </row>
    <row r="213" spans="1:31" s="42" customFormat="1" ht="27" customHeight="1" x14ac:dyDescent="0.3">
      <c r="A213" s="45"/>
      <c r="B213" s="46">
        <v>21</v>
      </c>
      <c r="C213" s="47" t="s">
        <v>159</v>
      </c>
      <c r="D213" s="47" t="s">
        <v>160</v>
      </c>
      <c r="E213" s="47" t="s">
        <v>201</v>
      </c>
      <c r="F213" s="48" t="s">
        <v>89</v>
      </c>
      <c r="G213" s="94">
        <v>48.333333333333336</v>
      </c>
      <c r="H213" s="165">
        <v>200</v>
      </c>
      <c r="I213" s="71">
        <f t="shared" si="136"/>
        <v>9666.6666666666679</v>
      </c>
      <c r="J213" s="145"/>
      <c r="K213" s="50">
        <f t="shared" si="127"/>
        <v>21</v>
      </c>
      <c r="L213" s="51" t="str">
        <f t="shared" si="128"/>
        <v>Мочевина AdBlue</v>
      </c>
      <c r="M213" s="47" t="str">
        <f t="shared" si="129"/>
        <v>AdBlue</v>
      </c>
      <c r="N213" s="117" t="str">
        <f t="shared" si="130"/>
        <v>канистра 20 л</v>
      </c>
      <c r="O213" s="118"/>
      <c r="P213" s="72"/>
      <c r="Q213" s="73" t="str">
        <f t="shared" si="131"/>
        <v>л</v>
      </c>
      <c r="R213" s="53">
        <f t="shared" si="132"/>
        <v>48.333333333333336</v>
      </c>
      <c r="S213" s="49"/>
      <c r="T213" s="175">
        <f t="shared" si="133"/>
        <v>200</v>
      </c>
      <c r="U213" s="54">
        <f t="shared" si="134"/>
        <v>0</v>
      </c>
      <c r="V213" s="145"/>
      <c r="W213" s="145"/>
      <c r="X213" s="145"/>
      <c r="Y213" s="145"/>
      <c r="Z213" s="145"/>
      <c r="AA213" s="145"/>
      <c r="AB213" s="145"/>
      <c r="AC213" s="145"/>
      <c r="AD213" s="145"/>
      <c r="AE213" s="145"/>
    </row>
    <row r="214" spans="1:31" s="68" customFormat="1" ht="16.2" thickBot="1" x14ac:dyDescent="0.35">
      <c r="A214" s="55"/>
      <c r="B214" s="95"/>
      <c r="C214" s="96" t="s">
        <v>16</v>
      </c>
      <c r="D214" s="97"/>
      <c r="E214" s="188"/>
      <c r="F214" s="98"/>
      <c r="G214" s="98"/>
      <c r="H214" s="169"/>
      <c r="I214" s="99">
        <f>SUM(I193:I213)</f>
        <v>1362973.3333333335</v>
      </c>
      <c r="J214" s="61"/>
      <c r="K214" s="62"/>
      <c r="L214" s="100" t="str">
        <f>C214</f>
        <v>ИТОГО:</v>
      </c>
      <c r="M214" s="100"/>
      <c r="N214" s="193"/>
      <c r="O214" s="101"/>
      <c r="P214" s="101"/>
      <c r="Q214" s="80">
        <f t="shared" ref="Q214" si="137">F214</f>
        <v>0</v>
      </c>
      <c r="R214" s="65">
        <f t="shared" si="8"/>
        <v>0</v>
      </c>
      <c r="S214" s="66"/>
      <c r="T214" s="177">
        <f t="shared" si="9"/>
        <v>0</v>
      </c>
      <c r="U214" s="67">
        <f t="shared" si="10"/>
        <v>0</v>
      </c>
      <c r="V214" s="61"/>
      <c r="W214" s="61"/>
      <c r="X214" s="61"/>
      <c r="Y214" s="61"/>
      <c r="Z214" s="61"/>
      <c r="AA214" s="61"/>
      <c r="AB214" s="61"/>
      <c r="AC214" s="61"/>
      <c r="AD214" s="61"/>
      <c r="AE214" s="61"/>
    </row>
    <row r="215" spans="1:31" s="42" customFormat="1" ht="21" customHeight="1" thickBot="1" x14ac:dyDescent="0.35">
      <c r="A215" s="45"/>
      <c r="B215" s="244" t="s">
        <v>5</v>
      </c>
      <c r="C215" s="245"/>
      <c r="D215" s="245"/>
      <c r="E215" s="245"/>
      <c r="F215" s="245"/>
      <c r="G215" s="245"/>
      <c r="H215" s="246"/>
      <c r="I215" s="102">
        <f>I214+I190+I175+I164+I128+I96+I43</f>
        <v>8520058.3950000014</v>
      </c>
      <c r="J215" s="44"/>
      <c r="K215" s="222" t="s">
        <v>5</v>
      </c>
      <c r="L215" s="223"/>
      <c r="M215" s="223"/>
      <c r="N215" s="223"/>
      <c r="O215" s="223"/>
      <c r="P215" s="223"/>
      <c r="Q215" s="223"/>
      <c r="R215" s="223"/>
      <c r="S215" s="223"/>
      <c r="T215" s="224"/>
      <c r="U215" s="103">
        <f>SUM(U13:U214)</f>
        <v>0</v>
      </c>
      <c r="V215" s="44"/>
      <c r="W215" s="44"/>
      <c r="X215" s="44"/>
      <c r="Y215" s="44"/>
      <c r="Z215" s="44"/>
      <c r="AA215" s="44"/>
      <c r="AB215" s="44"/>
      <c r="AC215" s="44"/>
      <c r="AD215" s="44"/>
      <c r="AE215" s="44"/>
    </row>
    <row r="216" spans="1:31" s="68" customFormat="1" ht="15" customHeight="1" x14ac:dyDescent="0.3">
      <c r="A216" s="55"/>
      <c r="B216" s="251" t="s">
        <v>14</v>
      </c>
      <c r="C216" s="252"/>
      <c r="D216" s="252"/>
      <c r="E216" s="252"/>
      <c r="F216" s="252"/>
      <c r="G216" s="252"/>
      <c r="H216" s="170">
        <v>0.2</v>
      </c>
      <c r="I216" s="104">
        <f>I215*H216</f>
        <v>1704011.6790000005</v>
      </c>
      <c r="J216" s="61"/>
      <c r="K216" s="251" t="s">
        <v>14</v>
      </c>
      <c r="L216" s="252"/>
      <c r="M216" s="252"/>
      <c r="N216" s="252"/>
      <c r="O216" s="252"/>
      <c r="P216" s="252"/>
      <c r="Q216" s="252"/>
      <c r="R216" s="252"/>
      <c r="S216" s="252"/>
      <c r="T216" s="170">
        <v>0.2</v>
      </c>
      <c r="U216" s="104">
        <f>U215*T216</f>
        <v>0</v>
      </c>
      <c r="V216" s="61"/>
      <c r="W216" s="61"/>
      <c r="X216" s="61"/>
      <c r="Y216" s="61"/>
      <c r="Z216" s="61"/>
      <c r="AA216" s="61"/>
      <c r="AB216" s="61"/>
      <c r="AC216" s="61"/>
      <c r="AD216" s="61"/>
      <c r="AE216" s="61"/>
    </row>
    <row r="217" spans="1:31" s="68" customFormat="1" ht="15.75" customHeight="1" thickBot="1" x14ac:dyDescent="0.35">
      <c r="A217" s="55"/>
      <c r="B217" s="247" t="s">
        <v>6</v>
      </c>
      <c r="C217" s="248"/>
      <c r="D217" s="248"/>
      <c r="E217" s="248"/>
      <c r="F217" s="248"/>
      <c r="G217" s="248"/>
      <c r="H217" s="249"/>
      <c r="I217" s="105">
        <f>I215+I216</f>
        <v>10224070.074000001</v>
      </c>
      <c r="J217" s="61"/>
      <c r="K217" s="247" t="s">
        <v>6</v>
      </c>
      <c r="L217" s="248"/>
      <c r="M217" s="248"/>
      <c r="N217" s="248"/>
      <c r="O217" s="248"/>
      <c r="P217" s="248"/>
      <c r="Q217" s="248"/>
      <c r="R217" s="248"/>
      <c r="S217" s="248"/>
      <c r="T217" s="249"/>
      <c r="U217" s="105">
        <f>U215+U216</f>
        <v>0</v>
      </c>
      <c r="V217" s="61"/>
      <c r="W217" s="61"/>
      <c r="X217" s="61"/>
      <c r="Y217" s="61"/>
      <c r="Z217" s="61"/>
      <c r="AA217" s="61"/>
      <c r="AB217" s="61"/>
      <c r="AC217" s="61"/>
      <c r="AD217" s="61"/>
      <c r="AE217" s="61"/>
    </row>
    <row r="218" spans="1:31" s="7" customFormat="1" ht="15.75" customHeight="1" x14ac:dyDescent="0.25">
      <c r="A218" s="6"/>
      <c r="B218" s="8"/>
      <c r="C218" s="9"/>
      <c r="D218" s="8"/>
      <c r="E218" s="14"/>
      <c r="F218" s="14"/>
      <c r="G218" s="27"/>
      <c r="H218" s="171"/>
      <c r="I218" s="10"/>
      <c r="J218" s="11"/>
      <c r="K218" s="12"/>
      <c r="L218" s="12"/>
      <c r="M218" s="12"/>
      <c r="N218" s="29"/>
      <c r="O218" s="12"/>
      <c r="P218" s="12"/>
      <c r="Q218" s="29"/>
      <c r="R218" s="29"/>
      <c r="S218" s="29"/>
      <c r="T218" s="180"/>
      <c r="U218" s="13"/>
      <c r="V218" s="11"/>
      <c r="W218" s="11"/>
      <c r="X218" s="11"/>
      <c r="Y218" s="11"/>
      <c r="Z218" s="11"/>
      <c r="AA218" s="11"/>
      <c r="AB218" s="11"/>
      <c r="AC218" s="11"/>
      <c r="AD218" s="11"/>
      <c r="AE218" s="11"/>
    </row>
    <row r="219" spans="1:31" x14ac:dyDescent="0.3">
      <c r="AE219" s="1"/>
    </row>
    <row r="220" spans="1:31" ht="75" customHeight="1" x14ac:dyDescent="0.3">
      <c r="L220" s="241" t="s">
        <v>21</v>
      </c>
      <c r="M220" s="242"/>
      <c r="N220" s="147"/>
    </row>
    <row r="222" spans="1:31" ht="42.75" customHeight="1" x14ac:dyDescent="0.3"/>
  </sheetData>
  <mergeCells count="42">
    <mergeCell ref="L220:M220"/>
    <mergeCell ref="B165:I165"/>
    <mergeCell ref="K165:U165"/>
    <mergeCell ref="B215:H215"/>
    <mergeCell ref="B217:H217"/>
    <mergeCell ref="K191:U191"/>
    <mergeCell ref="B176:I176"/>
    <mergeCell ref="K176:U176"/>
    <mergeCell ref="L166:U166"/>
    <mergeCell ref="C177:I177"/>
    <mergeCell ref="L177:U177"/>
    <mergeCell ref="K217:T217"/>
    <mergeCell ref="B216:G216"/>
    <mergeCell ref="K216:S216"/>
    <mergeCell ref="K129:U129"/>
    <mergeCell ref="C130:I130"/>
    <mergeCell ref="L130:U130"/>
    <mergeCell ref="C98:I98"/>
    <mergeCell ref="L98:U98"/>
    <mergeCell ref="K11:U11"/>
    <mergeCell ref="B44:I44"/>
    <mergeCell ref="K44:U44"/>
    <mergeCell ref="K215:T215"/>
    <mergeCell ref="C192:I192"/>
    <mergeCell ref="L192:U192"/>
    <mergeCell ref="C166:I166"/>
    <mergeCell ref="C45:I45"/>
    <mergeCell ref="L45:U45"/>
    <mergeCell ref="C11:I11"/>
    <mergeCell ref="B97:I97"/>
    <mergeCell ref="K97:U97"/>
    <mergeCell ref="B191:I191"/>
    <mergeCell ref="C12:I12"/>
    <mergeCell ref="L12:U12"/>
    <mergeCell ref="B129:I129"/>
    <mergeCell ref="B1:U1"/>
    <mergeCell ref="B3:G3"/>
    <mergeCell ref="K3:U3"/>
    <mergeCell ref="B4:I4"/>
    <mergeCell ref="B9:I9"/>
    <mergeCell ref="K9:U9"/>
    <mergeCell ref="K4:O4"/>
  </mergeCells>
  <pageMargins left="0.70866141732283472" right="0.70866141732283472" top="0.74803149606299213" bottom="0.74803149606299213" header="0.31496062992125984" footer="0.31496062992125984"/>
  <pageSetup paperSize="9" scale="23" fitToHeight="0" orientation="landscape" r:id="rId1"/>
  <ignoredErrors>
    <ignoredError sqref="Q214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ЛОТ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cp:lastPrinted>2021-04-22T02:19:25Z</cp:lastPrinted>
  <dcterms:created xsi:type="dcterms:W3CDTF">2018-05-22T01:14:50Z</dcterms:created>
  <dcterms:modified xsi:type="dcterms:W3CDTF">2021-04-23T05:56:50Z</dcterms:modified>
</cp:coreProperties>
</file>