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.2021 год\98001 ЗК ЭФ (ХЭС) вод.тр\"/>
    </mc:Choice>
  </mc:AlternateContent>
  <bookViews>
    <workbookView xWindow="615" yWindow="15" windowWidth="13290" windowHeight="1020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1" i="1" l="1"/>
  <c r="Q20" i="1"/>
  <c r="Q19" i="1"/>
  <c r="P10" i="1"/>
  <c r="Q10" i="1"/>
  <c r="P11" i="1"/>
  <c r="Q11" i="1"/>
  <c r="P12" i="1"/>
  <c r="Q12" i="1"/>
  <c r="P13" i="1"/>
  <c r="Q13" i="1"/>
  <c r="P14" i="1"/>
  <c r="Q14" i="1"/>
  <c r="P15" i="1"/>
  <c r="Q15" i="1"/>
  <c r="P16" i="1"/>
  <c r="Q16" i="1"/>
  <c r="P17" i="1"/>
  <c r="Q17" i="1"/>
  <c r="P18" i="1"/>
  <c r="Q18" i="1"/>
  <c r="P9" i="1"/>
  <c r="M10" i="1"/>
  <c r="N10" i="1"/>
  <c r="M11" i="1"/>
  <c r="N11" i="1"/>
  <c r="M12" i="1"/>
  <c r="N12" i="1"/>
  <c r="M13" i="1"/>
  <c r="N13" i="1"/>
  <c r="M14" i="1"/>
  <c r="N14" i="1"/>
  <c r="M15" i="1"/>
  <c r="N15" i="1"/>
  <c r="M16" i="1"/>
  <c r="N16" i="1"/>
  <c r="M17" i="1"/>
  <c r="N17" i="1"/>
  <c r="M18" i="1"/>
  <c r="N18" i="1"/>
  <c r="I10" i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N9" i="1" l="1"/>
  <c r="J9" i="1" l="1"/>
  <c r="M9" i="1" l="1"/>
  <c r="Q9" i="1"/>
  <c r="I9" i="1" l="1"/>
  <c r="F3" i="1" l="1"/>
</calcChain>
</file>

<file path=xl/sharedStrings.xml><?xml version="1.0" encoding="utf-8"?>
<sst xmlns="http://schemas.openxmlformats.org/spreadsheetml/2006/main" count="50" uniqueCount="34">
  <si>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</si>
  <si>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</si>
  <si>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</si>
  <si>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</si>
  <si>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</si>
  <si>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</si>
  <si>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</si>
  <si>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</si>
  <si>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</si>
  <si>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</si>
  <si>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</si>
  <si>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</si>
  <si>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</si>
  <si>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</si>
  <si>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</si>
  <si>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</si>
  <si>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</si>
  <si>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</si>
  <si>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</si>
  <si>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</si>
  <si>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</si>
  <si>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                                        </t>
    </r>
    <r>
      <rPr>
        <i/>
        <sz val="10"/>
        <color rgb="FFFF0000"/>
        <rFont val="Calibri"/>
        <family val="2"/>
        <charset val="204"/>
        <scheme val="minor"/>
      </rPr>
      <t xml:space="preserve"> [в случае наличия в Едином реестре российской радиоэлектронной продукции – дополнительно указывается № реестровой записи]</t>
    </r>
  </si>
  <si>
    <t>Приложение   к Документации о закупке – Структура НМЦ (в т.ч. форма Коммерческого предложения)</t>
  </si>
  <si>
    <t xml:space="preserve">Крепление, обвязка, доставка МТР автомобильным транспортом с базы «Заказчика» в г. Комсомольск-на-Амуре (ул. Северное шоссе,59) до грузовой площадки (причал) (Приложение 1). «Исполнитель» сам определяет наиболее удобный причал для погрузки на речной транспорт (г. Хабаровск, г. Комсомольск-на-Амуре или др.); </t>
  </si>
  <si>
    <t>Выгрузка МТР, доставленного из г. Комсомольск-на-Амуре, с автотранспорта на грузовые площадки (причал) (Приложение 1);</t>
  </si>
  <si>
    <t xml:space="preserve"> Крепление, обвязка, доставка МТР с базы Заказчика в г. Хабаровск (ул. Промышленная, 13) до грузовой площадки (причал) (Приложение 2); </t>
  </si>
  <si>
    <t>Выгрузка МТР с автотранспорта на грузовые площадки (причал) в г. Хабаровске (Приложение 2);</t>
  </si>
  <si>
    <t xml:space="preserve">Погрузка МТР (приложения № 1,2) на речной транспорт «Исполнителя». </t>
  </si>
  <si>
    <t>Перевозка МТР речным транспортом в город Николаевск-на-Амуре (приложения № 1,2);</t>
  </si>
  <si>
    <t xml:space="preserve">Выгрузка МТР (приложения № 1,2) с речного транспорта и складирование в г. Николаевск-на-Амуре; </t>
  </si>
  <si>
    <t xml:space="preserve">Погрузка МТР (приложения № 1,2) на автомобильный транспорт Исполнителя, крепление, обвязка груза. </t>
  </si>
  <si>
    <t xml:space="preserve">Перевозка МТР автомобильным транспортом до территории базы Николаевского РЭС СП ХСЭС (г. Николаевск-на-Амуре, ул. Советская, 114). </t>
  </si>
  <si>
    <t>Выгрузка МТР и оборудования с автотранспорта «Исполнителя» на грузовые площадки базы Николаевского РЭС СП ХСЭС (г. Николаевск-на-Амуре, ул. Советская, 114)</t>
  </si>
  <si>
    <t>тон.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</si>
</sst>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6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/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/>
      <bottom style="thin">
        <color rgb="FF00206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2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9" fontId="8" fillId="2" borderId="23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6" fillId="4" borderId="2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2" fillId="0" borderId="0" xfId="0" applyFont="1" applyBorder="1" applyAlignment="1">
      <alignment vertical="top" wrapText="1"/>
    </xf>
    <xf numFmtId="0" fontId="4" fillId="5" borderId="5" xfId="0" applyFont="1" applyFill="1" applyBorder="1" applyAlignment="1">
      <alignment horizontal="center" vertical="center"/>
    </xf>
    <xf numFmtId="49" fontId="2" fillId="6" borderId="12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 applyProtection="1">
      <alignment horizontal="center" vertical="center" wrapText="1"/>
      <protection locked="0"/>
    </xf>
    <xf numFmtId="3" fontId="2" fillId="5" borderId="6" xfId="0" applyNumberFormat="1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2" fillId="5" borderId="7" xfId="0" applyNumberFormat="1" applyFont="1" applyFill="1" applyBorder="1" applyAlignment="1">
      <alignment horizontal="center" vertical="center" wrapText="1"/>
    </xf>
    <xf numFmtId="4" fontId="8" fillId="2" borderId="24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30" xfId="0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/>
    </xf>
    <xf numFmtId="4" fontId="2" fillId="4" borderId="33" xfId="0" applyNumberFormat="1" applyFont="1" applyFill="1" applyBorder="1" applyAlignment="1">
      <alignment horizontal="center" vertical="top" wrapText="1"/>
    </xf>
    <xf numFmtId="4" fontId="2" fillId="4" borderId="37" xfId="0" applyNumberFormat="1" applyFont="1" applyFill="1" applyBorder="1" applyAlignment="1">
      <alignment horizontal="center" vertical="top" wrapText="1"/>
    </xf>
    <xf numFmtId="9" fontId="8" fillId="2" borderId="40" xfId="0" applyNumberFormat="1" applyFont="1" applyFill="1" applyBorder="1" applyAlignment="1" applyProtection="1">
      <alignment horizontal="center" vertical="top" wrapText="1"/>
    </xf>
    <xf numFmtId="4" fontId="1" fillId="4" borderId="44" xfId="0" applyNumberFormat="1" applyFont="1" applyFill="1" applyBorder="1" applyAlignment="1">
      <alignment horizontal="center" vertical="center" wrapText="1"/>
    </xf>
    <xf numFmtId="0" fontId="8" fillId="0" borderId="45" xfId="0" applyFont="1" applyBorder="1" applyAlignment="1">
      <alignment horizontal="left" vertical="center" wrapText="1"/>
    </xf>
    <xf numFmtId="49" fontId="8" fillId="2" borderId="45" xfId="0" applyNumberFormat="1" applyFont="1" applyFill="1" applyBorder="1" applyAlignment="1" applyProtection="1">
      <alignment horizontal="left" vertical="top" wrapText="1"/>
      <protection locked="0"/>
    </xf>
    <xf numFmtId="49" fontId="8" fillId="2" borderId="11" xfId="0" applyNumberFormat="1" applyFont="1" applyFill="1" applyBorder="1" applyAlignment="1" applyProtection="1">
      <alignment horizontal="left" vertical="top" wrapText="1"/>
      <protection locked="0"/>
    </xf>
    <xf numFmtId="4" fontId="8" fillId="2" borderId="45" xfId="0" applyNumberFormat="1" applyFont="1" applyFill="1" applyBorder="1" applyAlignment="1" applyProtection="1">
      <alignment horizontal="center" vertical="top" wrapText="1"/>
      <protection locked="0"/>
    </xf>
    <xf numFmtId="4" fontId="8" fillId="2" borderId="12" xfId="0" applyNumberFormat="1" applyFont="1" applyFill="1" applyBorder="1" applyAlignment="1" applyProtection="1">
      <alignment horizontal="center" vertical="top" wrapText="1"/>
      <protection locked="0"/>
    </xf>
    <xf numFmtId="4" fontId="8" fillId="5" borderId="7" xfId="0" applyNumberFormat="1" applyFont="1" applyFill="1" applyBorder="1" applyAlignment="1" applyProtection="1">
      <alignment horizontal="center" vertical="top" wrapText="1"/>
    </xf>
    <xf numFmtId="4" fontId="2" fillId="5" borderId="6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4" fontId="9" fillId="4" borderId="8" xfId="0" applyNumberFormat="1" applyFont="1" applyFill="1" applyBorder="1" applyAlignment="1" applyProtection="1">
      <alignment horizontal="right" vertical="center" wrapText="1"/>
    </xf>
    <xf numFmtId="4" fontId="9" fillId="4" borderId="9" xfId="0" applyNumberFormat="1" applyFont="1" applyFill="1" applyBorder="1" applyAlignment="1" applyProtection="1">
      <alignment horizontal="right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4" fontId="9" fillId="4" borderId="41" xfId="0" applyNumberFormat="1" applyFont="1" applyFill="1" applyBorder="1" applyAlignment="1" applyProtection="1">
      <alignment horizontal="right" vertical="center" wrapText="1"/>
    </xf>
    <xf numFmtId="4" fontId="9" fillId="4" borderId="42" xfId="0" applyNumberFormat="1" applyFont="1" applyFill="1" applyBorder="1" applyAlignment="1" applyProtection="1">
      <alignment horizontal="right" vertical="center" wrapText="1"/>
    </xf>
    <xf numFmtId="4" fontId="9" fillId="4" borderId="43" xfId="0" applyNumberFormat="1" applyFont="1" applyFill="1" applyBorder="1" applyAlignment="1" applyProtection="1">
      <alignment horizontal="right" vertical="center" wrapText="1"/>
    </xf>
    <xf numFmtId="4" fontId="8" fillId="4" borderId="34" xfId="0" applyNumberFormat="1" applyFont="1" applyFill="1" applyBorder="1" applyAlignment="1" applyProtection="1">
      <alignment horizontal="right" vertical="top" wrapText="1"/>
    </xf>
    <xf numFmtId="4" fontId="8" fillId="4" borderId="35" xfId="0" applyNumberFormat="1" applyFont="1" applyFill="1" applyBorder="1" applyAlignment="1" applyProtection="1">
      <alignment horizontal="right" vertical="top" wrapText="1"/>
    </xf>
    <xf numFmtId="4" fontId="8" fillId="4" borderId="36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5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38" xfId="0" applyNumberFormat="1" applyFont="1" applyFill="1" applyBorder="1" applyAlignment="1" applyProtection="1">
      <alignment horizontal="right" vertical="top" wrapText="1"/>
    </xf>
    <xf numFmtId="4" fontId="8" fillId="4" borderId="39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k50srv006\&#1057;&#1054;&#1055;&#1056;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6"/>
  <sheetViews>
    <sheetView tabSelected="1" topLeftCell="A10" zoomScale="70" zoomScaleNormal="70" workbookViewId="0">
      <selection activeCell="G21" sqref="G21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2:27" ht="34.5" customHeight="1" x14ac:dyDescent="0.25">
      <c r="B1" s="55" t="s">
        <v>22</v>
      </c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4"/>
      <c r="S1" s="4"/>
      <c r="T1" s="4"/>
      <c r="U1" s="4"/>
      <c r="V1" s="4"/>
      <c r="W1" s="4"/>
      <c r="X1" s="4"/>
      <c r="Y1" s="4"/>
      <c r="Z1" s="4"/>
      <c r="AA1" s="4"/>
    </row>
    <row r="2" spans="2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2:27" ht="34.5" customHeight="1" thickBot="1" x14ac:dyDescent="0.3">
      <c r="B3" s="47" t="s">
        <v>10</v>
      </c>
      <c r="C3" s="48"/>
      <c r="D3" s="48"/>
      <c r="E3" s="56"/>
      <c r="F3" s="20">
        <f>G19</f>
        <v>4960999.9988989998</v>
      </c>
      <c r="G3" s="14" t="s">
        <v>2</v>
      </c>
      <c r="H3" s="1"/>
      <c r="I3" s="47" t="s">
        <v>20</v>
      </c>
      <c r="J3" s="48"/>
      <c r="K3" s="48"/>
      <c r="L3" s="48"/>
      <c r="M3" s="48"/>
      <c r="N3" s="48"/>
      <c r="O3" s="48"/>
      <c r="P3" s="48"/>
      <c r="Q3" s="49"/>
      <c r="R3" s="1"/>
      <c r="S3" s="1"/>
      <c r="T3" s="1"/>
      <c r="U3" s="1"/>
      <c r="V3" s="1"/>
      <c r="W3" s="1"/>
      <c r="X3" s="1"/>
      <c r="Y3" s="1"/>
      <c r="Z3" s="1"/>
      <c r="AA3" s="1"/>
    </row>
    <row r="4" spans="2:27" ht="33.75" customHeight="1" x14ac:dyDescent="0.25">
      <c r="B4" s="63"/>
      <c r="C4" s="63"/>
      <c r="D4" s="63"/>
      <c r="E4" s="63"/>
      <c r="F4" s="63"/>
      <c r="G4" s="63"/>
      <c r="H4" s="1"/>
      <c r="I4" s="76" t="s">
        <v>16</v>
      </c>
      <c r="J4" s="76"/>
      <c r="K4" s="76"/>
      <c r="L4" s="76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2:27" ht="21.75" customHeight="1" x14ac:dyDescent="0.25">
      <c r="B5" s="1"/>
      <c r="C5" s="1"/>
      <c r="D5" s="1"/>
      <c r="E5" s="1"/>
      <c r="F5" s="1"/>
      <c r="G5" s="1"/>
      <c r="H5" s="1"/>
      <c r="I5" s="19" t="s">
        <v>17</v>
      </c>
      <c r="J5" s="19"/>
      <c r="K5" s="19"/>
      <c r="L5" s="1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2:27" ht="21" customHeight="1" thickBot="1" x14ac:dyDescent="0.3">
      <c r="B6" s="1"/>
      <c r="C6" s="1"/>
      <c r="D6" s="1"/>
      <c r="E6" s="2"/>
      <c r="F6" s="2"/>
      <c r="G6" s="2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2:27" ht="32.25" customHeight="1" thickBot="1" x14ac:dyDescent="0.3">
      <c r="B7" s="64" t="s">
        <v>11</v>
      </c>
      <c r="C7" s="65"/>
      <c r="D7" s="66"/>
      <c r="E7" s="66"/>
      <c r="F7" s="67"/>
      <c r="G7" s="68"/>
      <c r="H7" s="5"/>
      <c r="I7" s="47" t="s">
        <v>19</v>
      </c>
      <c r="J7" s="48"/>
      <c r="K7" s="48"/>
      <c r="L7" s="48"/>
      <c r="M7" s="48"/>
      <c r="N7" s="48"/>
      <c r="O7" s="48"/>
      <c r="P7" s="48"/>
      <c r="Q7" s="49"/>
      <c r="R7" s="1"/>
      <c r="S7" s="1"/>
      <c r="T7" s="1"/>
      <c r="U7" s="1"/>
      <c r="V7" s="1"/>
      <c r="W7" s="1"/>
      <c r="X7" s="1"/>
      <c r="Y7" s="1"/>
      <c r="Z7" s="1"/>
      <c r="AA7" s="1"/>
    </row>
    <row r="8" spans="2:27" ht="127.5" x14ac:dyDescent="0.25">
      <c r="B8" s="30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31" t="s">
        <v>9</v>
      </c>
      <c r="H8" s="1"/>
      <c r="I8" s="7" t="s">
        <v>3</v>
      </c>
      <c r="J8" s="8" t="s">
        <v>1</v>
      </c>
      <c r="K8" s="9" t="s">
        <v>18</v>
      </c>
      <c r="L8" s="8" t="s">
        <v>21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2:27" s="21" customFormat="1" ht="204" x14ac:dyDescent="0.25">
      <c r="B9" s="32">
        <v>1</v>
      </c>
      <c r="C9" s="37" t="s">
        <v>23</v>
      </c>
      <c r="D9" s="29" t="s">
        <v>33</v>
      </c>
      <c r="E9" s="40">
        <v>1000</v>
      </c>
      <c r="F9" s="41">
        <v>1.52</v>
      </c>
      <c r="G9" s="42">
        <f>E9*F9</f>
        <v>1520</v>
      </c>
      <c r="H9" s="22"/>
      <c r="I9" s="23">
        <f>B9</f>
        <v>1</v>
      </c>
      <c r="J9" s="24" t="str">
        <f>C9</f>
        <v xml:space="preserve">Крепление, обвязка, доставка МТР автомобильным транспортом с базы «Заказчика» в г. Комсомольск-на-Амуре (ул. Северное шоссе,59) до грузовой площадки (причал) (Приложение 1). «Исполнитель» сам определяет наиболее удобный причал для погрузки на речной транспорт (г. Хабаровск, г. Комсомольск-на-Амуре или др.); </v>
      </c>
      <c r="K9" s="25"/>
      <c r="L9" s="25"/>
      <c r="M9" s="26" t="str">
        <f>D9</f>
        <v>тон.</v>
      </c>
      <c r="N9" s="43">
        <f>E9</f>
        <v>1000</v>
      </c>
      <c r="O9" s="27"/>
      <c r="P9" s="43">
        <f>F9</f>
        <v>1.52</v>
      </c>
      <c r="Q9" s="28">
        <f>O9*P9</f>
        <v>0</v>
      </c>
      <c r="R9" s="22"/>
      <c r="S9" s="22"/>
      <c r="T9" s="22"/>
      <c r="U9" s="22"/>
      <c r="V9" s="22"/>
      <c r="W9" s="22"/>
      <c r="X9" s="22"/>
      <c r="Y9" s="22"/>
      <c r="Z9" s="22"/>
      <c r="AA9" s="22"/>
    </row>
    <row r="10" spans="2:27" s="21" customFormat="1" ht="76.5" x14ac:dyDescent="0.25">
      <c r="B10" s="32">
        <v>2</v>
      </c>
      <c r="C10" s="37" t="s">
        <v>24</v>
      </c>
      <c r="D10" s="29" t="s">
        <v>33</v>
      </c>
      <c r="E10" s="40">
        <v>1000</v>
      </c>
      <c r="F10" s="41">
        <v>1.52</v>
      </c>
      <c r="G10" s="42">
        <f t="shared" ref="G10:G17" si="0">E10*F10</f>
        <v>1520</v>
      </c>
      <c r="H10" s="22"/>
      <c r="I10" s="23">
        <f t="shared" ref="I10:I18" si="1">B10</f>
        <v>2</v>
      </c>
      <c r="J10" s="24" t="str">
        <f t="shared" ref="J10:J18" si="2">C10</f>
        <v>Выгрузка МТР, доставленного из г. Комсомольск-на-Амуре, с автотранспорта на грузовые площадки (причал) (Приложение 1);</v>
      </c>
      <c r="K10" s="25"/>
      <c r="L10" s="25"/>
      <c r="M10" s="26" t="str">
        <f t="shared" ref="M10:M18" si="3">D10</f>
        <v>тон.</v>
      </c>
      <c r="N10" s="43">
        <f t="shared" ref="N10:N18" si="4">E10</f>
        <v>1000</v>
      </c>
      <c r="O10" s="27"/>
      <c r="P10" s="43">
        <f t="shared" ref="P10:P18" si="5">F10</f>
        <v>1.52</v>
      </c>
      <c r="Q10" s="28">
        <f t="shared" ref="Q10:Q18" si="6">O10*P10</f>
        <v>0</v>
      </c>
      <c r="R10" s="22"/>
      <c r="S10" s="22"/>
      <c r="T10" s="22"/>
      <c r="U10" s="22"/>
      <c r="V10" s="22"/>
      <c r="W10" s="22"/>
      <c r="X10" s="22"/>
      <c r="Y10" s="22"/>
      <c r="Z10" s="22"/>
      <c r="AA10" s="22"/>
    </row>
    <row r="11" spans="2:27" s="21" customFormat="1" ht="76.5" x14ac:dyDescent="0.25">
      <c r="B11" s="32">
        <v>3</v>
      </c>
      <c r="C11" s="37" t="s">
        <v>25</v>
      </c>
      <c r="D11" s="29" t="s">
        <v>33</v>
      </c>
      <c r="E11" s="40">
        <v>900</v>
      </c>
      <c r="F11" s="41">
        <v>349.9</v>
      </c>
      <c r="G11" s="42">
        <f t="shared" si="0"/>
        <v>314910</v>
      </c>
      <c r="H11" s="22"/>
      <c r="I11" s="23">
        <f t="shared" si="1"/>
        <v>3</v>
      </c>
      <c r="J11" s="24" t="str">
        <f t="shared" si="2"/>
        <v xml:space="preserve"> Крепление, обвязка, доставка МТР с базы Заказчика в г. Хабаровск (ул. Промышленная, 13) до грузовой площадки (причал) (Приложение 2); </v>
      </c>
      <c r="K11" s="25"/>
      <c r="L11" s="25"/>
      <c r="M11" s="26" t="str">
        <f t="shared" si="3"/>
        <v>тон.</v>
      </c>
      <c r="N11" s="43">
        <f t="shared" si="4"/>
        <v>900</v>
      </c>
      <c r="O11" s="27"/>
      <c r="P11" s="43">
        <f t="shared" si="5"/>
        <v>349.9</v>
      </c>
      <c r="Q11" s="28">
        <f t="shared" si="6"/>
        <v>0</v>
      </c>
      <c r="R11" s="22"/>
      <c r="S11" s="22"/>
      <c r="T11" s="22"/>
      <c r="U11" s="22"/>
      <c r="V11" s="22"/>
      <c r="W11" s="22"/>
      <c r="X11" s="22"/>
      <c r="Y11" s="22"/>
      <c r="Z11" s="22"/>
      <c r="AA11" s="22"/>
    </row>
    <row r="12" spans="2:27" s="21" customFormat="1" ht="63.75" x14ac:dyDescent="0.25">
      <c r="B12" s="32">
        <v>4</v>
      </c>
      <c r="C12" s="37" t="s">
        <v>26</v>
      </c>
      <c r="D12" s="29" t="s">
        <v>33</v>
      </c>
      <c r="E12" s="40">
        <v>1000</v>
      </c>
      <c r="F12" s="41">
        <v>349.9</v>
      </c>
      <c r="G12" s="42">
        <f t="shared" si="0"/>
        <v>349900</v>
      </c>
      <c r="H12" s="22"/>
      <c r="I12" s="23">
        <f t="shared" si="1"/>
        <v>4</v>
      </c>
      <c r="J12" s="24" t="str">
        <f t="shared" si="2"/>
        <v>Выгрузка МТР с автотранспорта на грузовые площадки (причал) в г. Хабаровске (Приложение 2);</v>
      </c>
      <c r="K12" s="25"/>
      <c r="L12" s="25"/>
      <c r="M12" s="26" t="str">
        <f t="shared" si="3"/>
        <v>тон.</v>
      </c>
      <c r="N12" s="43">
        <f t="shared" si="4"/>
        <v>1000</v>
      </c>
      <c r="O12" s="27"/>
      <c r="P12" s="43">
        <f t="shared" si="5"/>
        <v>349.9</v>
      </c>
      <c r="Q12" s="28">
        <f t="shared" si="6"/>
        <v>0</v>
      </c>
      <c r="R12" s="22"/>
      <c r="S12" s="22"/>
      <c r="T12" s="22"/>
      <c r="U12" s="22"/>
      <c r="V12" s="22"/>
      <c r="W12" s="22"/>
      <c r="X12" s="22"/>
      <c r="Y12" s="22"/>
      <c r="Z12" s="22"/>
      <c r="AA12" s="22"/>
    </row>
    <row r="13" spans="2:27" s="21" customFormat="1" ht="38.25" x14ac:dyDescent="0.25">
      <c r="B13" s="32">
        <v>5</v>
      </c>
      <c r="C13" s="37" t="s">
        <v>27</v>
      </c>
      <c r="D13" s="29" t="s">
        <v>33</v>
      </c>
      <c r="E13" s="40">
        <v>1000</v>
      </c>
      <c r="F13" s="41">
        <v>351.42</v>
      </c>
      <c r="G13" s="42">
        <f t="shared" si="0"/>
        <v>351420</v>
      </c>
      <c r="H13" s="22"/>
      <c r="I13" s="23">
        <f t="shared" si="1"/>
        <v>5</v>
      </c>
      <c r="J13" s="24" t="str">
        <f t="shared" si="2"/>
        <v xml:space="preserve">Погрузка МТР (приложения № 1,2) на речной транспорт «Исполнителя». </v>
      </c>
      <c r="K13" s="25"/>
      <c r="L13" s="25"/>
      <c r="M13" s="26" t="str">
        <f t="shared" si="3"/>
        <v>тон.</v>
      </c>
      <c r="N13" s="43">
        <f t="shared" si="4"/>
        <v>1000</v>
      </c>
      <c r="O13" s="27"/>
      <c r="P13" s="43">
        <f t="shared" si="5"/>
        <v>351.42</v>
      </c>
      <c r="Q13" s="28">
        <f t="shared" si="6"/>
        <v>0</v>
      </c>
      <c r="R13" s="22"/>
      <c r="S13" s="22"/>
      <c r="T13" s="22"/>
      <c r="U13" s="22"/>
      <c r="V13" s="22"/>
      <c r="W13" s="22"/>
      <c r="X13" s="22"/>
      <c r="Y13" s="22"/>
      <c r="Z13" s="22"/>
      <c r="AA13" s="22"/>
    </row>
    <row r="14" spans="2:27" s="21" customFormat="1" ht="51" x14ac:dyDescent="0.25">
      <c r="B14" s="32">
        <v>6</v>
      </c>
      <c r="C14" s="37" t="s">
        <v>28</v>
      </c>
      <c r="D14" s="29" t="s">
        <v>33</v>
      </c>
      <c r="E14" s="40">
        <v>7000</v>
      </c>
      <c r="F14" s="41">
        <v>351.42</v>
      </c>
      <c r="G14" s="42">
        <f>F14*E14</f>
        <v>2459940</v>
      </c>
      <c r="H14" s="22"/>
      <c r="I14" s="23">
        <f t="shared" si="1"/>
        <v>6</v>
      </c>
      <c r="J14" s="24" t="str">
        <f t="shared" si="2"/>
        <v>Перевозка МТР речным транспортом в город Николаевск-на-Амуре (приложения № 1,2);</v>
      </c>
      <c r="K14" s="25"/>
      <c r="L14" s="25"/>
      <c r="M14" s="26" t="str">
        <f t="shared" si="3"/>
        <v>тон.</v>
      </c>
      <c r="N14" s="43">
        <f t="shared" si="4"/>
        <v>7000</v>
      </c>
      <c r="O14" s="27"/>
      <c r="P14" s="43">
        <f t="shared" si="5"/>
        <v>351.42</v>
      </c>
      <c r="Q14" s="28">
        <f t="shared" si="6"/>
        <v>0</v>
      </c>
      <c r="R14" s="22"/>
      <c r="S14" s="22"/>
      <c r="T14" s="22"/>
      <c r="U14" s="22"/>
      <c r="V14" s="22"/>
      <c r="W14" s="22"/>
      <c r="X14" s="22"/>
      <c r="Y14" s="22"/>
      <c r="Z14" s="22"/>
      <c r="AA14" s="22"/>
    </row>
    <row r="15" spans="2:27" s="21" customFormat="1" ht="63.75" x14ac:dyDescent="0.25">
      <c r="B15" s="32">
        <v>7</v>
      </c>
      <c r="C15" s="38" t="s">
        <v>29</v>
      </c>
      <c r="D15" s="29" t="s">
        <v>33</v>
      </c>
      <c r="E15" s="40">
        <v>1000</v>
      </c>
      <c r="F15" s="41">
        <v>351.42</v>
      </c>
      <c r="G15" s="42">
        <f t="shared" si="0"/>
        <v>351420</v>
      </c>
      <c r="H15" s="22"/>
      <c r="I15" s="23">
        <f t="shared" si="1"/>
        <v>7</v>
      </c>
      <c r="J15" s="24" t="str">
        <f t="shared" si="2"/>
        <v xml:space="preserve">Выгрузка МТР (приложения № 1,2) с речного транспорта и складирование в г. Николаевск-на-Амуре; </v>
      </c>
      <c r="K15" s="25"/>
      <c r="L15" s="25"/>
      <c r="M15" s="26" t="str">
        <f t="shared" si="3"/>
        <v>тон.</v>
      </c>
      <c r="N15" s="43">
        <f t="shared" si="4"/>
        <v>1000</v>
      </c>
      <c r="O15" s="27"/>
      <c r="P15" s="43">
        <f t="shared" si="5"/>
        <v>351.42</v>
      </c>
      <c r="Q15" s="28">
        <f t="shared" si="6"/>
        <v>0</v>
      </c>
      <c r="R15" s="22"/>
      <c r="S15" s="22"/>
      <c r="T15" s="22"/>
      <c r="U15" s="22"/>
      <c r="V15" s="22"/>
      <c r="W15" s="22"/>
      <c r="X15" s="22"/>
      <c r="Y15" s="22"/>
      <c r="Z15" s="22"/>
      <c r="AA15" s="22"/>
    </row>
    <row r="16" spans="2:27" s="21" customFormat="1" ht="51" x14ac:dyDescent="0.25">
      <c r="B16" s="32">
        <v>8</v>
      </c>
      <c r="C16" s="37" t="s">
        <v>30</v>
      </c>
      <c r="D16" s="29" t="s">
        <v>33</v>
      </c>
      <c r="E16" s="40">
        <v>1100</v>
      </c>
      <c r="F16" s="41">
        <v>351.42</v>
      </c>
      <c r="G16" s="42">
        <f t="shared" si="0"/>
        <v>386562</v>
      </c>
      <c r="H16" s="22"/>
      <c r="I16" s="23">
        <f t="shared" si="1"/>
        <v>8</v>
      </c>
      <c r="J16" s="24" t="str">
        <f t="shared" si="2"/>
        <v xml:space="preserve">Погрузка МТР (приложения № 1,2) на автомобильный транспорт Исполнителя, крепление, обвязка груза. </v>
      </c>
      <c r="K16" s="25"/>
      <c r="L16" s="25"/>
      <c r="M16" s="26" t="str">
        <f t="shared" si="3"/>
        <v>тон.</v>
      </c>
      <c r="N16" s="43">
        <f t="shared" si="4"/>
        <v>1100</v>
      </c>
      <c r="O16" s="27"/>
      <c r="P16" s="43">
        <f t="shared" si="5"/>
        <v>351.42</v>
      </c>
      <c r="Q16" s="28">
        <f t="shared" si="6"/>
        <v>0</v>
      </c>
      <c r="R16" s="22"/>
      <c r="S16" s="22"/>
      <c r="T16" s="22"/>
      <c r="U16" s="22"/>
      <c r="V16" s="22"/>
      <c r="W16" s="22"/>
      <c r="X16" s="22"/>
      <c r="Y16" s="22"/>
      <c r="Z16" s="22"/>
      <c r="AA16" s="22"/>
    </row>
    <row r="17" spans="1:27" s="21" customFormat="1" ht="76.5" x14ac:dyDescent="0.25">
      <c r="B17" s="32">
        <v>9</v>
      </c>
      <c r="C17" s="37" t="s">
        <v>31</v>
      </c>
      <c r="D17" s="29" t="s">
        <v>33</v>
      </c>
      <c r="E17" s="40">
        <v>1050</v>
      </c>
      <c r="F17" s="41">
        <v>351.42</v>
      </c>
      <c r="G17" s="42">
        <f t="shared" si="0"/>
        <v>368991</v>
      </c>
      <c r="H17" s="22"/>
      <c r="I17" s="23">
        <f t="shared" si="1"/>
        <v>9</v>
      </c>
      <c r="J17" s="24" t="str">
        <f t="shared" si="2"/>
        <v xml:space="preserve">Перевозка МТР автомобильным транспортом до территории базы Николаевского РЭС СП ХСЭС (г. Николаевск-на-Амуре, ул. Советская, 114). </v>
      </c>
      <c r="K17" s="25"/>
      <c r="L17" s="25"/>
      <c r="M17" s="26" t="str">
        <f t="shared" si="3"/>
        <v>тон.</v>
      </c>
      <c r="N17" s="43">
        <f t="shared" si="4"/>
        <v>1050</v>
      </c>
      <c r="O17" s="27"/>
      <c r="P17" s="43">
        <f t="shared" si="5"/>
        <v>351.42</v>
      </c>
      <c r="Q17" s="28">
        <f t="shared" si="6"/>
        <v>0</v>
      </c>
      <c r="R17" s="22"/>
      <c r="S17" s="22"/>
      <c r="T17" s="22"/>
      <c r="U17" s="22"/>
      <c r="V17" s="22"/>
      <c r="W17" s="22"/>
      <c r="X17" s="22"/>
      <c r="Y17" s="22"/>
      <c r="Z17" s="22"/>
      <c r="AA17" s="22"/>
    </row>
    <row r="18" spans="1:27" s="21" customFormat="1" ht="102.75" thickBot="1" x14ac:dyDescent="0.3">
      <c r="B18" s="32">
        <v>10</v>
      </c>
      <c r="C18" s="39" t="s">
        <v>32</v>
      </c>
      <c r="D18" s="29" t="s">
        <v>33</v>
      </c>
      <c r="E18" s="40">
        <v>1066.57845</v>
      </c>
      <c r="F18" s="41">
        <v>351.42</v>
      </c>
      <c r="G18" s="42">
        <f>E18*F18</f>
        <v>374816.998899</v>
      </c>
      <c r="H18" s="22"/>
      <c r="I18" s="23">
        <f t="shared" si="1"/>
        <v>10</v>
      </c>
      <c r="J18" s="24" t="str">
        <f t="shared" si="2"/>
        <v>Выгрузка МТР и оборудования с автотранспорта «Исполнителя» на грузовые площадки базы Николаевского РЭС СП ХСЭС (г. Николаевск-на-Амуре, ул. Советская, 114)</v>
      </c>
      <c r="K18" s="25"/>
      <c r="L18" s="25"/>
      <c r="M18" s="26" t="str">
        <f t="shared" si="3"/>
        <v>тон.</v>
      </c>
      <c r="N18" s="43">
        <f t="shared" si="4"/>
        <v>1066.57845</v>
      </c>
      <c r="O18" s="27"/>
      <c r="P18" s="43">
        <f t="shared" si="5"/>
        <v>351.42</v>
      </c>
      <c r="Q18" s="28">
        <f t="shared" si="6"/>
        <v>0</v>
      </c>
      <c r="R18" s="22"/>
      <c r="S18" s="22"/>
      <c r="T18" s="22"/>
      <c r="U18" s="22"/>
      <c r="V18" s="22"/>
      <c r="W18" s="22"/>
      <c r="X18" s="22"/>
      <c r="Y18" s="22"/>
      <c r="Z18" s="22"/>
      <c r="AA18" s="22"/>
    </row>
    <row r="19" spans="1:27" ht="21" customHeight="1" thickBot="1" x14ac:dyDescent="0.3">
      <c r="A19" s="6"/>
      <c r="B19" s="57" t="s">
        <v>5</v>
      </c>
      <c r="C19" s="58"/>
      <c r="D19" s="58"/>
      <c r="E19" s="58"/>
      <c r="F19" s="59"/>
      <c r="G19" s="36">
        <f>SUM(G9:G18)</f>
        <v>4960999.9988989998</v>
      </c>
      <c r="H19" s="1"/>
      <c r="I19" s="50" t="s">
        <v>5</v>
      </c>
      <c r="J19" s="51"/>
      <c r="K19" s="51"/>
      <c r="L19" s="51"/>
      <c r="M19" s="51"/>
      <c r="N19" s="51"/>
      <c r="O19" s="51"/>
      <c r="P19" s="52"/>
      <c r="Q19" s="11">
        <f>SUM(Q9:Q18)</f>
        <v>0</v>
      </c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5" customHeight="1" x14ac:dyDescent="0.25">
      <c r="A20" s="6"/>
      <c r="B20" s="72" t="s">
        <v>14</v>
      </c>
      <c r="C20" s="73"/>
      <c r="D20" s="73"/>
      <c r="E20" s="73"/>
      <c r="F20" s="35">
        <v>0.2</v>
      </c>
      <c r="G20" s="33">
        <f>G19*F20</f>
        <v>992199.99977979995</v>
      </c>
      <c r="H20" s="1"/>
      <c r="I20" s="74" t="s">
        <v>14</v>
      </c>
      <c r="J20" s="75"/>
      <c r="K20" s="75"/>
      <c r="L20" s="75"/>
      <c r="M20" s="75"/>
      <c r="N20" s="75"/>
      <c r="O20" s="75"/>
      <c r="P20" s="15">
        <v>0.2</v>
      </c>
      <c r="Q20" s="12">
        <f>Q19*P20</f>
        <v>0</v>
      </c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5.75" customHeight="1" thickBot="1" x14ac:dyDescent="0.3">
      <c r="A21" s="6"/>
      <c r="B21" s="60" t="s">
        <v>6</v>
      </c>
      <c r="C21" s="61"/>
      <c r="D21" s="61"/>
      <c r="E21" s="61"/>
      <c r="F21" s="62"/>
      <c r="G21" s="34">
        <f>G19+G20</f>
        <v>5953199.9986787997</v>
      </c>
      <c r="H21" s="1"/>
      <c r="I21" s="69" t="s">
        <v>6</v>
      </c>
      <c r="J21" s="70"/>
      <c r="K21" s="70"/>
      <c r="L21" s="70"/>
      <c r="M21" s="70"/>
      <c r="N21" s="70"/>
      <c r="O21" s="70"/>
      <c r="P21" s="71"/>
      <c r="Q21" s="13">
        <f>Q19+Q20</f>
        <v>0</v>
      </c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33.75" customHeight="1" x14ac:dyDescent="0.25">
      <c r="B22" s="46"/>
      <c r="C22" s="46"/>
      <c r="D22" s="46"/>
      <c r="E22" s="46"/>
      <c r="F22" s="46"/>
      <c r="G22" s="46"/>
      <c r="H22" s="1"/>
      <c r="I22" s="1"/>
      <c r="J22" s="1"/>
      <c r="K22" s="1"/>
      <c r="L22" s="1"/>
      <c r="M22" s="2"/>
      <c r="N22" s="2"/>
      <c r="O22" s="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51.5" customHeight="1" x14ac:dyDescent="0.25">
      <c r="B23" s="46"/>
      <c r="C23" s="46"/>
      <c r="D23" s="46"/>
      <c r="E23" s="46"/>
      <c r="F23" s="46"/>
      <c r="G23" s="46"/>
      <c r="H23" s="3"/>
      <c r="I23" s="3"/>
      <c r="J23" s="53" t="s">
        <v>15</v>
      </c>
      <c r="K23" s="54"/>
      <c r="L23" s="18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1"/>
    </row>
    <row r="24" spans="1:27" ht="19.5" x14ac:dyDescent="0.25">
      <c r="J24" s="45"/>
      <c r="K24" s="45"/>
      <c r="L24" s="16"/>
      <c r="AA24" s="1"/>
    </row>
    <row r="25" spans="1:27" ht="16.5" x14ac:dyDescent="0.25">
      <c r="J25" s="44"/>
      <c r="K25" s="44"/>
      <c r="L25" s="17"/>
    </row>
    <row r="26" spans="1:27" ht="19.5" x14ac:dyDescent="0.25">
      <c r="J26" s="45"/>
      <c r="K26" s="45"/>
      <c r="L26" s="16"/>
    </row>
  </sheetData>
  <sheetProtection formatCells="0" formatColumns="0" formatRows="0" insertRows="0" deleteRows="0"/>
  <mergeCells count="19">
    <mergeCell ref="B1:Q1"/>
    <mergeCell ref="B3:E3"/>
    <mergeCell ref="B19:F19"/>
    <mergeCell ref="B21:F21"/>
    <mergeCell ref="B4:G4"/>
    <mergeCell ref="B7:G7"/>
    <mergeCell ref="I21:P21"/>
    <mergeCell ref="B20:E20"/>
    <mergeCell ref="I20:O20"/>
    <mergeCell ref="I4:L4"/>
    <mergeCell ref="I3:Q3"/>
    <mergeCell ref="J25:K25"/>
    <mergeCell ref="J26:K26"/>
    <mergeCell ref="J24:K24"/>
    <mergeCell ref="B23:G23"/>
    <mergeCell ref="I7:Q7"/>
    <mergeCell ref="I19:P19"/>
    <mergeCell ref="B22:G22"/>
    <mergeCell ref="J23:K2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2021-03-23T02:42:35Z</dcterms:modified>
</cp:coreProperties>
</file>