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otaeva_tv\Documents\закупки\2021 год\91101 Реконструкция ПС 35 кВ Академическая\"/>
    </mc:Choice>
  </mc:AlternateContent>
  <bookViews>
    <workbookView xWindow="0" yWindow="0" windowWidth="51600" windowHeight="17400"/>
  </bookViews>
  <sheets>
    <sheet name="Торги" sheetId="6" r:id="rId1"/>
    <sheet name="ЛСР Такелаж" sheetId="4" state="hidden" r:id="rId2"/>
  </sheets>
  <externalReferences>
    <externalReference r:id="rId3"/>
    <externalReference r:id="rId4"/>
  </externalReferences>
  <definedNames>
    <definedName name="GS" localSheetId="0">#REF!</definedName>
    <definedName name="GS">#REF!</definedName>
    <definedName name="Language">[1]Финплан!$J$1</definedName>
    <definedName name="Print_Titles" localSheetId="1">'ЛСР Такелаж'!$25:$25</definedName>
    <definedName name="_xlnm.Print_Titles" localSheetId="1">'ЛСР Такелаж'!$25:$25</definedName>
    <definedName name="_xlnm.Print_Titles" localSheetId="0">Торги!$13:$13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0">Торги!$A$1:$H$54</definedName>
    <definedName name="прар" localSheetId="0">[2]мсн!#REF!</definedName>
    <definedName name="прар">[2]мсн!#REF!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42" i="6" l="1"/>
  <c r="G42" i="6"/>
  <c r="E47" i="6" l="1"/>
  <c r="E46" i="6" s="1"/>
  <c r="D46" i="6"/>
  <c r="F46" i="6" l="1"/>
  <c r="G46" i="6"/>
  <c r="G43" i="6"/>
  <c r="G44" i="6" s="1"/>
  <c r="F43" i="6"/>
  <c r="F44" i="6" s="1"/>
  <c r="D42" i="6" l="1"/>
  <c r="D43" i="6" s="1"/>
  <c r="D44" i="6" l="1"/>
  <c r="E42" i="6" l="1"/>
  <c r="E43" i="6" l="1"/>
  <c r="H43" i="6" s="1"/>
  <c r="H42" i="6"/>
  <c r="E44" i="6" l="1"/>
  <c r="H44" i="6" s="1"/>
</calcChain>
</file>

<file path=xl/sharedStrings.xml><?xml version="1.0" encoding="utf-8"?>
<sst xmlns="http://schemas.openxmlformats.org/spreadsheetml/2006/main" count="119" uniqueCount="103">
  <si>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</si>
  <si>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</si>
  <si>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</si>
  <si>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</si>
  <si>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</si>
  <si>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</si>
  <si>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</si>
  <si>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</si>
  <si>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</si>
  <si>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</si>
  <si>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</si>
  <si>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</si>
  <si>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</si>
  <si>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</si>
  <si>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</si>
  <si>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Итого по Главе 12</t>
  </si>
  <si>
    <t>Итого по Главам 1-12</t>
  </si>
  <si>
    <t xml:space="preserve">  ВСЕГО по смете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</si>
  <si>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</si>
  <si>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</si>
  <si>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</si>
  <si>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</si>
  <si>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</si>
  <si>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Итого</t>
  </si>
  <si>
    <t xml:space="preserve">  Перевозка грузов автотранспортом</t>
  </si>
  <si>
    <t>Итоги по смете:</t>
  </si>
  <si>
    <t>Сметная прибыль</t>
  </si>
  <si>
    <t>Накладные расходы</t>
  </si>
  <si>
    <t>ИТОГИ ПО СМЕТЕ:</t>
  </si>
  <si>
    <t>1000 м</t>
  </si>
  <si>
    <t>2</t>
  </si>
  <si>
    <t>1</t>
  </si>
  <si>
    <t>З/пМех</t>
  </si>
  <si>
    <t>Осн.З/п</t>
  </si>
  <si>
    <t>В том числе</t>
  </si>
  <si>
    <t>Всего</t>
  </si>
  <si>
    <t>Общая стоимость, руб.</t>
  </si>
  <si>
    <t>Стоимость единицы, руб.</t>
  </si>
  <si>
    <t>Кол.</t>
  </si>
  <si>
    <t>Ед. изм.</t>
  </si>
  <si>
    <t>Наименование</t>
  </si>
  <si>
    <t>чел.час</t>
  </si>
  <si>
    <t>Сметная трудоемкость _______________________________________________________________________________________________</t>
  </si>
  <si>
    <t>Средства  на оплату труда _______________________________________________________________________________________________</t>
  </si>
  <si>
    <t>Сметная стоимость строительных работ _______________________________________________________________________________________________</t>
  </si>
  <si>
    <t xml:space="preserve">Основание: </t>
  </si>
  <si>
    <t>(наименование работ и затрат, наименование объекта)</t>
  </si>
  <si>
    <t xml:space="preserve">на </t>
  </si>
  <si>
    <t>(локальная смета)</t>
  </si>
  <si>
    <t>Обоснование</t>
  </si>
  <si>
    <t>Такелажные работы</t>
  </si>
  <si>
    <t>тыс. руб.</t>
  </si>
  <si>
    <t>Эк.Маш.</t>
  </si>
  <si>
    <t>БТ-7-1</t>
  </si>
  <si>
    <r>
      <t>Транспортировка и такелаж крупных трансформаторов и другого энергетического оборудования на автопоездах на расстояние до 1000 м по асфальтовой или асфальтобетонной дороге, наибольший продольный уклон до 9%, масса единицы оборудования до 40 т</t>
    </r>
    <r>
      <rPr>
        <i/>
        <sz val="7"/>
        <rFont val="Arial"/>
        <family val="2"/>
        <charset val="204"/>
      </rPr>
      <t xml:space="preserve">
(Индекс изменения сметной стоимости СМР в уровень цен по состоянию на 01.01.2000 Вестник управления ценообразования и сметного нормирования в строительстве и жилищно-коммунальном хозяйстве. Выпуск 1(21) ПЗ=8,92 (ОЗП=8,92; ЭМ=8,92 к расх.; ЗПМ=8,92; МАТ=8,92 к расх.; ТЗ=8,92; ТЗМ=8,92))
ИНДЕКС К ПОЗИЦИИ(справочно):
2 Перевод в цены 4 квартала 2019 г. Письмо Минстроя РР №50583-ДВ/09 от 25.12.2019 СМР=9,43</t>
    </r>
  </si>
  <si>
    <t>БТ-28-1</t>
  </si>
  <si>
    <r>
      <t>Транспортировка и такелаж крупных трансформаторов и другого энергетического оборудования на автопоездах, добавлять на каждые последующие 1000 м по проселочной дороге, наибольший продольный уклон до 9%, масса единицы оборудования до 40 т</t>
    </r>
    <r>
      <rPr>
        <i/>
        <sz val="7"/>
        <rFont val="Arial"/>
        <family val="2"/>
        <charset val="204"/>
      </rPr>
      <t xml:space="preserve">
(Индекс изменения сметной стоимости СМР в уровень цен по состоянию на 01.01.2000 Вестник управления ценообразования и сметного нормирования в строительстве и жилищно-коммунальном хозяйстве. Выпуск 1(21) ПЗ=8,92 (ОЗП=8,92; ЭМ=8,92 к расх.; ЗПМ=8,92; МАТ=8,92 к расх.; ТЗ=8,92; ТЗМ=8,92))
ИНДЕКС К ПОЗИЦИИ(справочно):
2 Перевод в цены 4 квартала 2019 г. Письмо Минстроя РР №50583-ДВ/09 от 25.12.2019 СМР=9,43</t>
    </r>
  </si>
  <si>
    <t>Итого прямые затраты по смете в базисных ценах</t>
  </si>
  <si>
    <t xml:space="preserve">  Всего с учетом "Перевод в цены 4 квартала 2019 г. Письмо Минстроя РР №50583-ДВ/09 от 25.12.2019 СМР=9,43"</t>
  </si>
  <si>
    <t xml:space="preserve">    Справочно, в базисных ценах:</t>
  </si>
  <si>
    <t>"______ " _______________2019 г.</t>
  </si>
  <si>
    <t>" _____ " ________________ 2019 г.</t>
  </si>
  <si>
    <t>________________</t>
  </si>
  <si>
    <t>УТВЕРЖДАЮ:</t>
  </si>
  <si>
    <t>СОГЛАСОВАНО:</t>
  </si>
  <si>
    <t>___________________________567,356</t>
  </si>
  <si>
    <t>___________________________14,302</t>
  </si>
  <si>
    <t>_______________________________________________________________________________________________5121,4</t>
  </si>
  <si>
    <t>Составлен(а) в текущих (прогнозных) ценах по состоянию на 4 кв. 2019 год</t>
  </si>
  <si>
    <r>
      <t>42</t>
    </r>
    <r>
      <rPr>
        <i/>
        <sz val="6"/>
        <rFont val="Arial"/>
        <family val="2"/>
        <charset val="204"/>
      </rPr>
      <t xml:space="preserve">
</t>
    </r>
  </si>
  <si>
    <r>
      <t xml:space="preserve">ЛОКАЛЬНЫЙ СМЕТНЫЙ РАСЧЕТ № </t>
    </r>
    <r>
      <rPr>
        <sz val="12"/>
        <rFont val="Arial"/>
        <family val="2"/>
        <charset val="204"/>
      </rPr>
      <t>09-01-01</t>
    </r>
  </si>
  <si>
    <t>Реконструкция ПС 35 кВ Академическая с заменой силовых трансформаторов 2*6,3 МВА на 2*10 МВА</t>
  </si>
  <si>
    <t>Итого по разделу 1 Трансформатор силовой 2*10/35кВ</t>
  </si>
  <si>
    <t>Раздел 1. Трансформатор силовой 2*10/35кВ</t>
  </si>
  <si>
    <t>Сметная стоимость, руб.</t>
  </si>
  <si>
    <t>Общая сметная стоимость, руб.</t>
  </si>
  <si>
    <t>Строительно-монтажные работы</t>
  </si>
  <si>
    <t>Перевод стоимости в прогнозный уровень цен (с помощью индексов-дефляторов)  (без НДС):</t>
  </si>
  <si>
    <t>НДС 20%</t>
  </si>
  <si>
    <t>Глава 12. Проектные и изыскательские работы</t>
  </si>
  <si>
    <t>Разработка РД с учетом инженерных изысканий</t>
  </si>
  <si>
    <t>Составлен в уровне цен на 4 кв. 2020 год и в прогнозном уровне цен на 4 кв. 2021 год</t>
  </si>
  <si>
    <t xml:space="preserve">Всего в уровне цен 4 кв. 2021 года с НДС </t>
  </si>
  <si>
    <t>СВОДКА ЗАТРАТ</t>
  </si>
  <si>
    <t>Установка ЗРУ 6кВ</t>
  </si>
  <si>
    <t>Пусконаладочные работы ЗРУ 6 кВ</t>
  </si>
  <si>
    <t>Прочие работы и затраты ЗРУ 6кВ (производство работ в зимнее время, средства на покрытие затрат строительных организации по добровольному страхованию работников и имущества, затраты по перевозке рабочих, затраты связанные с командированием рабочих для строительства)</t>
  </si>
  <si>
    <t>расчет МРСК</t>
  </si>
  <si>
    <t>ПР</t>
  </si>
  <si>
    <t>Вынос инженерных сетей (водовод) с площадки ПС</t>
  </si>
  <si>
    <t>Разработка рабочей документации по вынос инженерных сетей (водовод) с площадки ПС</t>
  </si>
  <si>
    <t>Глава 1. Подготовка территории строительства</t>
  </si>
  <si>
    <t>Снос зеленых насаждений</t>
  </si>
  <si>
    <t>УНЦ</t>
  </si>
  <si>
    <t>Итого по Главе 7</t>
  </si>
  <si>
    <t>Монтаж ограждения расширяемой части ПС</t>
  </si>
  <si>
    <t>Глава 7. Благоустройство и озеленение территории</t>
  </si>
  <si>
    <t>Непредвиденные затраты</t>
  </si>
  <si>
    <t>Приказ от 4.08.2020 № 421/пр п.179</t>
  </si>
  <si>
    <t>Непредвиденные затраты для объектов капитального строительства производственного назначения, линейных объектов - 1,5%</t>
  </si>
  <si>
    <t>Итого "Непредвиденные затраты"</t>
  </si>
  <si>
    <t>Итого с учетом "Непредвиденные затраты"</t>
  </si>
  <si>
    <t>Разработка рабочей документации и выполнение строительно-монтажных работ по объекту 
«Реконструкция ПС 35 кВ Академическая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</si>
</sst>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_);[Red]\(#,##0\)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#,##0_);\(#,##0\)"/>
    <numFmt numFmtId="173" formatCode="[&lt;=9999999]###\-####;\+#_ \(###\)\ ###\-####"/>
    <numFmt numFmtId="174" formatCode="#,##0_ ;\-#,##0\ "/>
    <numFmt numFmtId="175" formatCode="_-* #,##0.00\ _р_._-;\-* #,##0.00\ _р_._-;_-* &quot;-&quot;??\ _р_._-;_-@_-"/>
    <numFmt numFmtId="176" formatCode="0.000"/>
    <numFmt numFmtId="177" formatCode="0.0000"/>
    <numFmt numFmtId="178" formatCode="#,##0.000"/>
  </numFmts>
  <fonts count="7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7"/>
      <name val="Arial"/>
      <family val="2"/>
      <charset val="204"/>
    </font>
    <font>
      <b/>
      <sz val="14"/>
      <name val="Times New Roman"/>
      <family val="1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i/>
      <sz val="6"/>
      <name val="Arial"/>
      <family val="2"/>
      <charset val="204"/>
    </font>
    <font>
      <b/>
      <sz val="10"/>
      <name val="Arial Cyr"/>
      <charset val="204"/>
    </font>
    <font>
      <sz val="11"/>
      <color rgb="FF00000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84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8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68" fontId="9" fillId="0" borderId="0">
      <alignment vertical="top"/>
    </xf>
    <xf numFmtId="0" fontId="8" fillId="0" borderId="0"/>
    <xf numFmtId="168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68" fontId="9" fillId="0" borderId="0">
      <alignment vertical="top"/>
    </xf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20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168" fontId="12" fillId="21" borderId="0">
      <alignment vertical="top"/>
    </xf>
    <xf numFmtId="38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4" fontId="15" fillId="0" borderId="0">
      <alignment vertical="top"/>
    </xf>
    <xf numFmtId="168" fontId="16" fillId="0" borderId="0">
      <alignment vertical="top"/>
    </xf>
    <xf numFmtId="0" fontId="17" fillId="0" borderId="0">
      <alignment vertical="top"/>
    </xf>
    <xf numFmtId="168" fontId="18" fillId="0" borderId="0">
      <alignment vertical="top"/>
    </xf>
    <xf numFmtId="172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68" fontId="21" fillId="22" borderId="0">
      <alignment horizontal="right" vertical="top"/>
    </xf>
    <xf numFmtId="0" fontId="14" fillId="0" borderId="0"/>
    <xf numFmtId="0" fontId="14" fillId="0" borderId="0"/>
    <xf numFmtId="0" fontId="22" fillId="23" borderId="0"/>
    <xf numFmtId="173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4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19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23" fillId="6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2" borderId="10" applyNumberFormat="0" applyAlignment="0" applyProtection="0"/>
    <xf numFmtId="0" fontId="24" fillId="4" borderId="10" applyNumberFormat="0" applyAlignment="0" applyProtection="0"/>
    <xf numFmtId="0" fontId="24" fillId="4" borderId="10" applyNumberFormat="0" applyAlignment="0" applyProtection="0"/>
    <xf numFmtId="0" fontId="24" fillId="4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4" fillId="12" borderId="10" applyNumberFormat="0" applyAlignment="0" applyProtection="0"/>
    <xf numFmtId="0" fontId="25" fillId="12" borderId="9" applyNumberFormat="0" applyAlignment="0" applyProtection="0"/>
    <xf numFmtId="0" fontId="25" fillId="4" borderId="9" applyNumberFormat="0" applyAlignment="0" applyProtection="0"/>
    <xf numFmtId="0" fontId="25" fillId="4" borderId="9" applyNumberFormat="0" applyAlignment="0" applyProtection="0"/>
    <xf numFmtId="0" fontId="25" fillId="4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0" fontId="25" fillId="12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29" borderId="2" applyBorder="0">
      <alignment horizontal="right"/>
    </xf>
    <xf numFmtId="4" fontId="34" fillId="29" borderId="2" applyBorder="0">
      <alignment horizontal="right"/>
    </xf>
    <xf numFmtId="4" fontId="34" fillId="29" borderId="2" applyBorder="0">
      <alignment horizontal="right"/>
    </xf>
    <xf numFmtId="4" fontId="34" fillId="29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0" borderId="19" applyNumberFormat="0" applyAlignment="0" applyProtection="0"/>
    <xf numFmtId="0" fontId="36" fillId="30" borderId="19" applyNumberFormat="0" applyAlignment="0" applyProtection="0"/>
    <xf numFmtId="0" fontId="36" fillId="30" borderId="19" applyNumberFormat="0" applyAlignment="0" applyProtection="0"/>
    <xf numFmtId="0" fontId="36" fillId="30" borderId="19" applyNumberFormat="0" applyAlignment="0" applyProtection="0"/>
    <xf numFmtId="0" fontId="36" fillId="30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7" fillId="5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8" borderId="20" applyNumberFormat="0" applyFont="0" applyAlignment="0" applyProtection="0"/>
    <xf numFmtId="0" fontId="10" fillId="8" borderId="20" applyNumberFormat="0" applyFont="0" applyAlignment="0" applyProtection="0"/>
    <xf numFmtId="0" fontId="6" fillId="8" borderId="20" applyNumberFormat="0" applyFont="0" applyAlignment="0" applyProtection="0"/>
    <xf numFmtId="0" fontId="6" fillId="8" borderId="20" applyNumberFormat="0" applyFont="0" applyAlignment="0" applyProtection="0"/>
    <xf numFmtId="0" fontId="10" fillId="8" borderId="20" applyNumberFormat="0" applyFont="0" applyAlignment="0" applyProtection="0"/>
    <xf numFmtId="0" fontId="10" fillId="8" borderId="20" applyNumberFormat="0" applyFont="0" applyAlignment="0" applyProtection="0"/>
    <xf numFmtId="0" fontId="2" fillId="8" borderId="20" applyNumberFormat="0" applyFont="0" applyAlignment="0" applyProtection="0"/>
    <xf numFmtId="0" fontId="2" fillId="8" borderId="20" applyNumberFormat="0" applyFont="0" applyAlignment="0" applyProtection="0"/>
    <xf numFmtId="0" fontId="2" fillId="8" borderId="20" applyNumberFormat="0" applyFont="0" applyAlignment="0" applyProtection="0"/>
    <xf numFmtId="0" fontId="10" fillId="8" borderId="20" applyNumberFormat="0" applyFont="0" applyAlignment="0" applyProtection="0"/>
    <xf numFmtId="0" fontId="10" fillId="8" borderId="20" applyNumberFormat="0" applyFont="0" applyAlignment="0" applyProtection="0"/>
    <xf numFmtId="0" fontId="10" fillId="8" borderId="20" applyNumberFormat="0" applyFont="0" applyAlignment="0" applyProtection="0"/>
    <xf numFmtId="0" fontId="10" fillId="8" borderId="20" applyNumberFormat="0" applyFont="0" applyAlignment="0" applyProtection="0"/>
    <xf numFmtId="0" fontId="10" fillId="8" borderId="20" applyNumberFormat="0" applyFont="0" applyAlignment="0" applyProtection="0"/>
    <xf numFmtId="0" fontId="49" fillId="8" borderId="20" applyNumberFormat="0" applyFont="0" applyAlignment="0" applyProtection="0"/>
    <xf numFmtId="0" fontId="10" fillId="8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68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4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1" borderId="0" applyBorder="0">
      <alignment horizontal="right"/>
    </xf>
    <xf numFmtId="0" fontId="3" fillId="0" borderId="0">
      <alignment horizontal="left" vertical="top"/>
    </xf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2" fillId="0" borderId="0"/>
    <xf numFmtId="0" fontId="3" fillId="0" borderId="0"/>
    <xf numFmtId="0" fontId="70" fillId="0" borderId="0"/>
    <xf numFmtId="0" fontId="6" fillId="0" borderId="0"/>
  </cellStyleXfs>
  <cellXfs count="150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4" fillId="0" borderId="2" xfId="1" applyFont="1" applyBorder="1" applyAlignment="1">
      <alignment wrapText="1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top" wrapText="1"/>
    </xf>
    <xf numFmtId="49" fontId="55" fillId="0" borderId="0" xfId="1" applyNumberFormat="1" applyFont="1" applyAlignment="1">
      <alignment horizontal="left" vertical="top"/>
    </xf>
    <xf numFmtId="0" fontId="57" fillId="0" borderId="0" xfId="1" applyFont="1" applyAlignment="1">
      <alignment horizontal="left" vertical="top"/>
    </xf>
    <xf numFmtId="0" fontId="9" fillId="0" borderId="0" xfId="1" applyFont="1" applyAlignment="1">
      <alignment horizontal="right" vertical="top"/>
    </xf>
    <xf numFmtId="0" fontId="14" fillId="0" borderId="0" xfId="1" applyFont="1"/>
    <xf numFmtId="0" fontId="14" fillId="0" borderId="0" xfId="1" applyFont="1" applyAlignment="1">
      <alignment horizontal="left" vertical="top"/>
    </xf>
    <xf numFmtId="0" fontId="59" fillId="0" borderId="22" xfId="1" applyFont="1" applyBorder="1" applyAlignment="1">
      <alignment horizontal="center" vertical="top"/>
    </xf>
    <xf numFmtId="0" fontId="58" fillId="0" borderId="0" xfId="1" applyFont="1" applyAlignment="1">
      <alignment horizontal="right" vertical="top"/>
    </xf>
    <xf numFmtId="0" fontId="55" fillId="0" borderId="0" xfId="1" applyFont="1" applyAlignment="1">
      <alignment horizontal="center" vertical="top" wrapText="1"/>
    </xf>
    <xf numFmtId="0" fontId="55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/>
    </xf>
    <xf numFmtId="0" fontId="55" fillId="0" borderId="0" xfId="1" applyFont="1" applyAlignment="1">
      <alignment horizontal="center" vertical="top"/>
    </xf>
    <xf numFmtId="0" fontId="9" fillId="0" borderId="0" xfId="1" applyFont="1" applyAlignment="1">
      <alignment horizontal="center" vertical="top" wrapText="1"/>
    </xf>
    <xf numFmtId="0" fontId="55" fillId="0" borderId="0" xfId="1" applyFont="1" applyAlignment="1">
      <alignment horizontal="left" vertical="top"/>
    </xf>
    <xf numFmtId="0" fontId="9" fillId="0" borderId="0" xfId="1" applyFont="1"/>
    <xf numFmtId="0" fontId="58" fillId="0" borderId="0" xfId="1" applyFont="1" applyAlignment="1">
      <alignment horizontal="center" vertical="top"/>
    </xf>
    <xf numFmtId="0" fontId="9" fillId="0" borderId="22" xfId="1" applyFont="1" applyBorder="1" applyAlignment="1">
      <alignment horizontal="right" vertical="top"/>
    </xf>
    <xf numFmtId="0" fontId="63" fillId="0" borderId="22" xfId="1" applyFont="1" applyBorder="1" applyAlignment="1">
      <alignment horizontal="center" vertical="top"/>
    </xf>
    <xf numFmtId="0" fontId="64" fillId="0" borderId="22" xfId="1" applyFont="1" applyBorder="1" applyAlignment="1">
      <alignment horizontal="center" vertical="top"/>
    </xf>
    <xf numFmtId="0" fontId="64" fillId="0" borderId="0" xfId="1" applyFont="1" applyAlignment="1">
      <alignment horizontal="center" vertical="top"/>
    </xf>
    <xf numFmtId="0" fontId="65" fillId="0" borderId="0" xfId="1" applyFont="1" applyAlignment="1">
      <alignment horizontal="center" vertical="top"/>
    </xf>
    <xf numFmtId="0" fontId="66" fillId="0" borderId="0" xfId="1" applyFont="1" applyAlignment="1">
      <alignment horizontal="center" vertical="top"/>
    </xf>
    <xf numFmtId="0" fontId="58" fillId="0" borderId="0" xfId="1" applyFont="1"/>
    <xf numFmtId="0" fontId="63" fillId="0" borderId="0" xfId="1" applyFont="1" applyAlignment="1">
      <alignment horizontal="center" vertical="top"/>
    </xf>
    <xf numFmtId="49" fontId="67" fillId="0" borderId="0" xfId="1" applyNumberFormat="1" applyFont="1" applyAlignment="1">
      <alignment horizontal="left" vertical="top"/>
    </xf>
    <xf numFmtId="0" fontId="67" fillId="0" borderId="0" xfId="1" applyFont="1" applyAlignment="1">
      <alignment horizontal="center" vertical="top"/>
    </xf>
    <xf numFmtId="49" fontId="55" fillId="0" borderId="22" xfId="1" applyNumberFormat="1" applyFont="1" applyBorder="1" applyAlignment="1">
      <alignment horizontal="left" vertical="top"/>
    </xf>
    <xf numFmtId="0" fontId="55" fillId="0" borderId="22" xfId="1" applyFont="1" applyBorder="1" applyAlignment="1">
      <alignment horizontal="left" vertical="top"/>
    </xf>
    <xf numFmtId="0" fontId="55" fillId="0" borderId="22" xfId="1" applyFont="1" applyBorder="1" applyAlignment="1">
      <alignment horizontal="center" vertical="top"/>
    </xf>
    <xf numFmtId="0" fontId="58" fillId="0" borderId="22" xfId="1" applyFont="1" applyBorder="1" applyAlignment="1">
      <alignment horizontal="center" vertical="top"/>
    </xf>
    <xf numFmtId="4" fontId="3" fillId="0" borderId="0" xfId="1" applyNumberFormat="1" applyFont="1" applyAlignment="1">
      <alignment horizontal="right" vertical="top"/>
    </xf>
    <xf numFmtId="177" fontId="9" fillId="0" borderId="2" xfId="1" applyNumberFormat="1" applyFont="1" applyBorder="1" applyAlignment="1">
      <alignment horizontal="right" vertical="top"/>
    </xf>
    <xf numFmtId="0" fontId="0" fillId="0" borderId="0" xfId="0"/>
    <xf numFmtId="0" fontId="58" fillId="0" borderId="0" xfId="1" applyFont="1" applyAlignment="1">
      <alignment horizontal="right" vertical="top"/>
    </xf>
    <xf numFmtId="0" fontId="55" fillId="0" borderId="2" xfId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55" fillId="0" borderId="0" xfId="1" applyFont="1" applyAlignment="1">
      <alignment horizontal="center" vertical="top"/>
    </xf>
    <xf numFmtId="0" fontId="55" fillId="0" borderId="0" xfId="1" applyFont="1" applyAlignment="1">
      <alignment horizontal="left" vertical="top"/>
    </xf>
    <xf numFmtId="0" fontId="58" fillId="0" borderId="0" xfId="1" applyFont="1" applyAlignment="1">
      <alignment horizontal="center" vertical="top"/>
    </xf>
    <xf numFmtId="0" fontId="58" fillId="0" borderId="0" xfId="1" applyFont="1" applyAlignment="1">
      <alignment horizontal="left"/>
    </xf>
    <xf numFmtId="0" fontId="58" fillId="0" borderId="0" xfId="1" applyFont="1"/>
    <xf numFmtId="0" fontId="55" fillId="0" borderId="2" xfId="1" applyFont="1" applyBorder="1" applyAlignment="1">
      <alignment horizontal="center" vertical="top" wrapText="1"/>
    </xf>
    <xf numFmtId="49" fontId="58" fillId="0" borderId="0" xfId="1" applyNumberFormat="1" applyFont="1" applyAlignment="1">
      <alignment horizontal="left" vertical="top"/>
    </xf>
    <xf numFmtId="0" fontId="55" fillId="0" borderId="2" xfId="1" applyFont="1" applyBorder="1" applyAlignment="1">
      <alignment horizontal="center" vertical="center" wrapText="1"/>
    </xf>
    <xf numFmtId="0" fontId="55" fillId="0" borderId="2" xfId="1" applyFont="1" applyBorder="1" applyAlignment="1">
      <alignment horizontal="center" vertical="center"/>
    </xf>
    <xf numFmtId="49" fontId="55" fillId="0" borderId="2" xfId="1" applyNumberFormat="1" applyFont="1" applyBorder="1" applyAlignment="1">
      <alignment horizontal="center" vertical="center"/>
    </xf>
    <xf numFmtId="0" fontId="58" fillId="0" borderId="0" xfId="1" applyFont="1" applyAlignment="1">
      <alignment horizontal="left" vertical="top"/>
    </xf>
    <xf numFmtId="0" fontId="58" fillId="0" borderId="0" xfId="1" applyFont="1" applyAlignment="1"/>
    <xf numFmtId="0" fontId="55" fillId="0" borderId="2" xfId="1" quotePrefix="1" applyFont="1" applyBorder="1" applyAlignment="1">
      <alignment horizontal="center" vertical="top"/>
    </xf>
    <xf numFmtId="49" fontId="56" fillId="0" borderId="2" xfId="1" applyNumberFormat="1" applyFont="1" applyBorder="1" applyAlignment="1">
      <alignment horizontal="left" vertical="top" wrapText="1"/>
    </xf>
    <xf numFmtId="0" fontId="55" fillId="0" borderId="2" xfId="1" applyFont="1" applyBorder="1" applyAlignment="1">
      <alignment horizontal="left" vertical="top" wrapText="1"/>
    </xf>
    <xf numFmtId="0" fontId="9" fillId="0" borderId="2" xfId="1" applyFont="1" applyBorder="1" applyAlignment="1">
      <alignment horizontal="center" vertical="top"/>
    </xf>
    <xf numFmtId="0" fontId="9" fillId="0" borderId="2" xfId="1" applyFont="1" applyBorder="1" applyAlignment="1">
      <alignment horizontal="right" vertical="top" wrapText="1"/>
    </xf>
    <xf numFmtId="0" fontId="9" fillId="0" borderId="2" xfId="1" applyFont="1" applyBorder="1" applyAlignment="1">
      <alignment horizontal="right" vertical="top"/>
    </xf>
    <xf numFmtId="0" fontId="9" fillId="0" borderId="2" xfId="1" applyFont="1" applyBorder="1" applyAlignment="1">
      <alignment horizontal="center" vertical="top" wrapText="1"/>
    </xf>
    <xf numFmtId="0" fontId="66" fillId="0" borderId="2" xfId="1" applyFont="1" applyBorder="1" applyAlignment="1">
      <alignment horizontal="right" vertical="top" wrapText="1"/>
    </xf>
    <xf numFmtId="0" fontId="3" fillId="0" borderId="2" xfId="1" applyFont="1" applyBorder="1" applyAlignment="1">
      <alignment horizontal="center" vertical="center"/>
    </xf>
    <xf numFmtId="0" fontId="60" fillId="0" borderId="0" xfId="1" applyFont="1"/>
    <xf numFmtId="0" fontId="3" fillId="0" borderId="0" xfId="1" applyFont="1" applyBorder="1" applyAlignment="1">
      <alignment horizontal="left" vertical="top"/>
    </xf>
    <xf numFmtId="0" fontId="3" fillId="0" borderId="0" xfId="459" applyFont="1"/>
    <xf numFmtId="0" fontId="60" fillId="0" borderId="0" xfId="1" applyFont="1" applyAlignment="1">
      <alignment horizontal="left" vertical="top"/>
    </xf>
    <xf numFmtId="0" fontId="3" fillId="0" borderId="0" xfId="459" applyFont="1" applyAlignment="1">
      <alignment horizontal="left" vertical="top"/>
    </xf>
    <xf numFmtId="0" fontId="3" fillId="0" borderId="0" xfId="459" applyFont="1" applyAlignment="1">
      <alignment horizontal="right" vertical="top"/>
    </xf>
    <xf numFmtId="0" fontId="3" fillId="0" borderId="0" xfId="1" applyFont="1"/>
    <xf numFmtId="0" fontId="3" fillId="0" borderId="0" xfId="459" applyFont="1" applyAlignment="1">
      <alignment vertical="top" wrapText="1"/>
    </xf>
    <xf numFmtId="0" fontId="60" fillId="0" borderId="0" xfId="1" applyFont="1" applyAlignment="1">
      <alignment wrapText="1"/>
    </xf>
    <xf numFmtId="0" fontId="60" fillId="0" borderId="0" xfId="1" applyFont="1" applyAlignment="1">
      <alignment horizontal="left" vertical="top" wrapText="1"/>
    </xf>
    <xf numFmtId="0" fontId="69" fillId="0" borderId="0" xfId="1" applyFont="1" applyFill="1"/>
    <xf numFmtId="176" fontId="4" fillId="0" borderId="2" xfId="2" applyNumberFormat="1" applyFont="1" applyFill="1" applyBorder="1" applyAlignment="1">
      <alignment horizontal="left" vertical="top"/>
    </xf>
    <xf numFmtId="4" fontId="4" fillId="0" borderId="0" xfId="0" applyNumberFormat="1" applyFont="1"/>
    <xf numFmtId="0" fontId="4" fillId="0" borderId="0" xfId="0" applyFont="1"/>
    <xf numFmtId="4" fontId="2" fillId="0" borderId="0" xfId="1" applyNumberFormat="1" applyFont="1"/>
    <xf numFmtId="178" fontId="4" fillId="2" borderId="2" xfId="1" applyNumberFormat="1" applyFont="1" applyFill="1" applyBorder="1" applyAlignment="1">
      <alignment horizontal="right" vertical="top"/>
    </xf>
    <xf numFmtId="178" fontId="4" fillId="2" borderId="2" xfId="1" applyNumberFormat="1" applyFont="1" applyFill="1" applyBorder="1" applyAlignment="1">
      <alignment horizontal="right" vertical="top" wrapText="1"/>
    </xf>
    <xf numFmtId="178" fontId="4" fillId="0" borderId="2" xfId="1" applyNumberFormat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/>
    </xf>
    <xf numFmtId="49" fontId="3" fillId="0" borderId="2" xfId="1" applyNumberFormat="1" applyFont="1" applyBorder="1" applyAlignment="1">
      <alignment horizontal="left" vertical="center"/>
    </xf>
    <xf numFmtId="0" fontId="3" fillId="0" borderId="2" xfId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178" fontId="69" fillId="0" borderId="0" xfId="1" applyNumberFormat="1" applyFont="1" applyFill="1"/>
    <xf numFmtId="0" fontId="14" fillId="0" borderId="0" xfId="0" applyFont="1"/>
    <xf numFmtId="0" fontId="14" fillId="0" borderId="23" xfId="0" applyFont="1" applyBorder="1" applyAlignment="1">
      <alignment horizontal="center" vertical="top" wrapText="1"/>
    </xf>
    <xf numFmtId="4" fontId="14" fillId="0" borderId="23" xfId="0" applyNumberFormat="1" applyFont="1" applyBorder="1" applyAlignment="1">
      <alignment horizontal="right" vertical="top"/>
    </xf>
    <xf numFmtId="4" fontId="14" fillId="0" borderId="23" xfId="0" applyNumberFormat="1" applyFont="1" applyBorder="1" applyAlignment="1">
      <alignment horizontal="right" vertical="top" wrapText="1"/>
    </xf>
    <xf numFmtId="0" fontId="14" fillId="0" borderId="23" xfId="0" applyFont="1" applyBorder="1" applyAlignment="1">
      <alignment horizontal="center" vertical="top"/>
    </xf>
    <xf numFmtId="0" fontId="3" fillId="0" borderId="2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9" fillId="0" borderId="2" xfId="1" applyFont="1" applyBorder="1" applyAlignment="1">
      <alignment horizontal="left" vertical="top" wrapText="1"/>
    </xf>
    <xf numFmtId="0" fontId="4" fillId="0" borderId="6" xfId="1" applyFont="1" applyFill="1" applyBorder="1" applyAlignment="1">
      <alignment horizontal="right" wrapText="1"/>
    </xf>
    <xf numFmtId="0" fontId="4" fillId="0" borderId="7" xfId="1" applyFont="1" applyFill="1" applyBorder="1" applyAlignment="1">
      <alignment horizontal="right" wrapText="1"/>
    </xf>
    <xf numFmtId="0" fontId="4" fillId="0" borderId="8" xfId="1" applyFont="1" applyFill="1" applyBorder="1" applyAlignment="1">
      <alignment horizontal="right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57" fillId="0" borderId="23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49" fontId="57" fillId="0" borderId="23" xfId="0" applyNumberFormat="1" applyFont="1" applyBorder="1" applyAlignment="1">
      <alignment horizontal="right" vertical="top" wrapText="1"/>
    </xf>
    <xf numFmtId="0" fontId="0" fillId="0" borderId="23" xfId="0" applyBorder="1" applyAlignment="1">
      <alignment vertical="top" wrapText="1"/>
    </xf>
    <xf numFmtId="0" fontId="55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58" fillId="0" borderId="0" xfId="1" applyFont="1" applyBorder="1" applyAlignment="1">
      <alignment horizontal="left" vertical="top" wrapText="1"/>
    </xf>
    <xf numFmtId="0" fontId="58" fillId="0" borderId="0" xfId="1" applyFont="1" applyAlignment="1">
      <alignment horizontal="right"/>
    </xf>
    <xf numFmtId="0" fontId="0" fillId="0" borderId="0" xfId="0" applyAlignment="1">
      <alignment horizontal="right"/>
    </xf>
    <xf numFmtId="0" fontId="58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55" fillId="0" borderId="2" xfId="1" applyFont="1" applyBorder="1" applyAlignment="1">
      <alignment horizontal="center" vertical="center" wrapText="1"/>
    </xf>
    <xf numFmtId="0" fontId="55" fillId="0" borderId="2" xfId="1" applyFont="1" applyBorder="1" applyAlignment="1">
      <alignment horizontal="center" vertical="center"/>
    </xf>
    <xf numFmtId="49" fontId="55" fillId="0" borderId="2" xfId="1" applyNumberFormat="1" applyFont="1" applyBorder="1" applyAlignment="1">
      <alignment horizontal="center" vertical="center" wrapText="1"/>
    </xf>
    <xf numFmtId="49" fontId="55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 wrapText="1"/>
    </xf>
    <xf numFmtId="0" fontId="55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57" fillId="0" borderId="2" xfId="1" applyFont="1" applyBorder="1" applyAlignment="1">
      <alignment horizontal="left" vertical="top" wrapText="1"/>
    </xf>
    <xf numFmtId="0" fontId="56" fillId="0" borderId="2" xfId="1" applyFont="1" applyBorder="1" applyAlignment="1">
      <alignment horizontal="left" vertical="top" wrapText="1"/>
    </xf>
    <xf numFmtId="0" fontId="56" fillId="0" borderId="2" xfId="1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67" fillId="0" borderId="0" xfId="1" applyFont="1" applyAlignment="1">
      <alignment horizontal="center" vertical="top" wrapText="1"/>
    </xf>
  </cellXfs>
  <cellStyles count="984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4 2" xfId="983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36" xfId="98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54"/>
  <sheetViews>
    <sheetView showGridLines="0" tabSelected="1" view="pageBreakPreview" zoomScale="85" zoomScaleNormal="85" zoomScaleSheetLayoutView="85" workbookViewId="0">
      <selection activeCell="E6" sqref="E6"/>
    </sheetView>
  </sheetViews>
  <sheetFormatPr defaultRowHeight="12.75" x14ac:dyDescent="0.2"/>
  <cols>
    <col min="1" max="1" width="6" style="1" customWidth="1"/>
    <col min="2" max="2" width="17.85546875" style="2" customWidth="1"/>
    <col min="3" max="3" width="48.42578125" style="3" customWidth="1"/>
    <col min="4" max="4" width="18.28515625" style="4" customWidth="1"/>
    <col min="5" max="5" width="16.85546875" style="4" customWidth="1"/>
    <col min="6" max="6" width="13.42578125" style="4" customWidth="1"/>
    <col min="7" max="7" width="12.5703125" style="4" customWidth="1"/>
    <col min="8" max="8" width="15.140625" style="4" customWidth="1"/>
    <col min="9" max="9" width="16.42578125" style="6" customWidth="1"/>
    <col min="10" max="245" width="9.140625" style="6"/>
    <col min="246" max="246" width="5" style="6" customWidth="1"/>
    <col min="247" max="247" width="17.85546875" style="6" customWidth="1"/>
    <col min="248" max="248" width="48.42578125" style="6" customWidth="1"/>
    <col min="249" max="249" width="12.28515625" style="6" customWidth="1"/>
    <col min="250" max="251" width="13" style="6" customWidth="1"/>
    <col min="252" max="252" width="13.42578125" style="6" customWidth="1"/>
    <col min="253" max="253" width="12.5703125" style="6" customWidth="1"/>
    <col min="254" max="254" width="13.42578125" style="6" customWidth="1"/>
    <col min="255" max="501" width="9.140625" style="6"/>
    <col min="502" max="502" width="5" style="6" customWidth="1"/>
    <col min="503" max="503" width="17.85546875" style="6" customWidth="1"/>
    <col min="504" max="504" width="48.42578125" style="6" customWidth="1"/>
    <col min="505" max="505" width="12.28515625" style="6" customWidth="1"/>
    <col min="506" max="507" width="13" style="6" customWidth="1"/>
    <col min="508" max="508" width="13.42578125" style="6" customWidth="1"/>
    <col min="509" max="509" width="12.5703125" style="6" customWidth="1"/>
    <col min="510" max="510" width="13.42578125" style="6" customWidth="1"/>
    <col min="511" max="757" width="9.140625" style="6"/>
    <col min="758" max="758" width="5" style="6" customWidth="1"/>
    <col min="759" max="759" width="17.85546875" style="6" customWidth="1"/>
    <col min="760" max="760" width="48.42578125" style="6" customWidth="1"/>
    <col min="761" max="761" width="12.28515625" style="6" customWidth="1"/>
    <col min="762" max="763" width="13" style="6" customWidth="1"/>
    <col min="764" max="764" width="13.42578125" style="6" customWidth="1"/>
    <col min="765" max="765" width="12.5703125" style="6" customWidth="1"/>
    <col min="766" max="766" width="13.42578125" style="6" customWidth="1"/>
    <col min="767" max="1013" width="9.140625" style="6"/>
    <col min="1014" max="1014" width="5" style="6" customWidth="1"/>
    <col min="1015" max="1015" width="17.85546875" style="6" customWidth="1"/>
    <col min="1016" max="1016" width="48.42578125" style="6" customWidth="1"/>
    <col min="1017" max="1017" width="12.28515625" style="6" customWidth="1"/>
    <col min="1018" max="1019" width="13" style="6" customWidth="1"/>
    <col min="1020" max="1020" width="13.42578125" style="6" customWidth="1"/>
    <col min="1021" max="1021" width="12.5703125" style="6" customWidth="1"/>
    <col min="1022" max="1022" width="13.42578125" style="6" customWidth="1"/>
    <col min="1023" max="1269" width="9.140625" style="6"/>
    <col min="1270" max="1270" width="5" style="6" customWidth="1"/>
    <col min="1271" max="1271" width="17.85546875" style="6" customWidth="1"/>
    <col min="1272" max="1272" width="48.42578125" style="6" customWidth="1"/>
    <col min="1273" max="1273" width="12.28515625" style="6" customWidth="1"/>
    <col min="1274" max="1275" width="13" style="6" customWidth="1"/>
    <col min="1276" max="1276" width="13.42578125" style="6" customWidth="1"/>
    <col min="1277" max="1277" width="12.5703125" style="6" customWidth="1"/>
    <col min="1278" max="1278" width="13.42578125" style="6" customWidth="1"/>
    <col min="1279" max="1525" width="9.140625" style="6"/>
    <col min="1526" max="1526" width="5" style="6" customWidth="1"/>
    <col min="1527" max="1527" width="17.85546875" style="6" customWidth="1"/>
    <col min="1528" max="1528" width="48.42578125" style="6" customWidth="1"/>
    <col min="1529" max="1529" width="12.28515625" style="6" customWidth="1"/>
    <col min="1530" max="1531" width="13" style="6" customWidth="1"/>
    <col min="1532" max="1532" width="13.42578125" style="6" customWidth="1"/>
    <col min="1533" max="1533" width="12.5703125" style="6" customWidth="1"/>
    <col min="1534" max="1534" width="13.42578125" style="6" customWidth="1"/>
    <col min="1535" max="1781" width="9.140625" style="6"/>
    <col min="1782" max="1782" width="5" style="6" customWidth="1"/>
    <col min="1783" max="1783" width="17.85546875" style="6" customWidth="1"/>
    <col min="1784" max="1784" width="48.42578125" style="6" customWidth="1"/>
    <col min="1785" max="1785" width="12.28515625" style="6" customWidth="1"/>
    <col min="1786" max="1787" width="13" style="6" customWidth="1"/>
    <col min="1788" max="1788" width="13.42578125" style="6" customWidth="1"/>
    <col min="1789" max="1789" width="12.5703125" style="6" customWidth="1"/>
    <col min="1790" max="1790" width="13.42578125" style="6" customWidth="1"/>
    <col min="1791" max="2037" width="9.140625" style="6"/>
    <col min="2038" max="2038" width="5" style="6" customWidth="1"/>
    <col min="2039" max="2039" width="17.85546875" style="6" customWidth="1"/>
    <col min="2040" max="2040" width="48.42578125" style="6" customWidth="1"/>
    <col min="2041" max="2041" width="12.28515625" style="6" customWidth="1"/>
    <col min="2042" max="2043" width="13" style="6" customWidth="1"/>
    <col min="2044" max="2044" width="13.42578125" style="6" customWidth="1"/>
    <col min="2045" max="2045" width="12.5703125" style="6" customWidth="1"/>
    <col min="2046" max="2046" width="13.42578125" style="6" customWidth="1"/>
    <col min="2047" max="2293" width="9.140625" style="6"/>
    <col min="2294" max="2294" width="5" style="6" customWidth="1"/>
    <col min="2295" max="2295" width="17.85546875" style="6" customWidth="1"/>
    <col min="2296" max="2296" width="48.42578125" style="6" customWidth="1"/>
    <col min="2297" max="2297" width="12.28515625" style="6" customWidth="1"/>
    <col min="2298" max="2299" width="13" style="6" customWidth="1"/>
    <col min="2300" max="2300" width="13.42578125" style="6" customWidth="1"/>
    <col min="2301" max="2301" width="12.5703125" style="6" customWidth="1"/>
    <col min="2302" max="2302" width="13.42578125" style="6" customWidth="1"/>
    <col min="2303" max="2549" width="9.140625" style="6"/>
    <col min="2550" max="2550" width="5" style="6" customWidth="1"/>
    <col min="2551" max="2551" width="17.85546875" style="6" customWidth="1"/>
    <col min="2552" max="2552" width="48.42578125" style="6" customWidth="1"/>
    <col min="2553" max="2553" width="12.28515625" style="6" customWidth="1"/>
    <col min="2554" max="2555" width="13" style="6" customWidth="1"/>
    <col min="2556" max="2556" width="13.42578125" style="6" customWidth="1"/>
    <col min="2557" max="2557" width="12.5703125" style="6" customWidth="1"/>
    <col min="2558" max="2558" width="13.42578125" style="6" customWidth="1"/>
    <col min="2559" max="2805" width="9.140625" style="6"/>
    <col min="2806" max="2806" width="5" style="6" customWidth="1"/>
    <col min="2807" max="2807" width="17.85546875" style="6" customWidth="1"/>
    <col min="2808" max="2808" width="48.42578125" style="6" customWidth="1"/>
    <col min="2809" max="2809" width="12.28515625" style="6" customWidth="1"/>
    <col min="2810" max="2811" width="13" style="6" customWidth="1"/>
    <col min="2812" max="2812" width="13.42578125" style="6" customWidth="1"/>
    <col min="2813" max="2813" width="12.5703125" style="6" customWidth="1"/>
    <col min="2814" max="2814" width="13.42578125" style="6" customWidth="1"/>
    <col min="2815" max="3061" width="9.140625" style="6"/>
    <col min="3062" max="3062" width="5" style="6" customWidth="1"/>
    <col min="3063" max="3063" width="17.85546875" style="6" customWidth="1"/>
    <col min="3064" max="3064" width="48.42578125" style="6" customWidth="1"/>
    <col min="3065" max="3065" width="12.28515625" style="6" customWidth="1"/>
    <col min="3066" max="3067" width="13" style="6" customWidth="1"/>
    <col min="3068" max="3068" width="13.42578125" style="6" customWidth="1"/>
    <col min="3069" max="3069" width="12.5703125" style="6" customWidth="1"/>
    <col min="3070" max="3070" width="13.42578125" style="6" customWidth="1"/>
    <col min="3071" max="3317" width="9.140625" style="6"/>
    <col min="3318" max="3318" width="5" style="6" customWidth="1"/>
    <col min="3319" max="3319" width="17.85546875" style="6" customWidth="1"/>
    <col min="3320" max="3320" width="48.42578125" style="6" customWidth="1"/>
    <col min="3321" max="3321" width="12.28515625" style="6" customWidth="1"/>
    <col min="3322" max="3323" width="13" style="6" customWidth="1"/>
    <col min="3324" max="3324" width="13.42578125" style="6" customWidth="1"/>
    <col min="3325" max="3325" width="12.5703125" style="6" customWidth="1"/>
    <col min="3326" max="3326" width="13.42578125" style="6" customWidth="1"/>
    <col min="3327" max="3573" width="9.140625" style="6"/>
    <col min="3574" max="3574" width="5" style="6" customWidth="1"/>
    <col min="3575" max="3575" width="17.85546875" style="6" customWidth="1"/>
    <col min="3576" max="3576" width="48.42578125" style="6" customWidth="1"/>
    <col min="3577" max="3577" width="12.28515625" style="6" customWidth="1"/>
    <col min="3578" max="3579" width="13" style="6" customWidth="1"/>
    <col min="3580" max="3580" width="13.42578125" style="6" customWidth="1"/>
    <col min="3581" max="3581" width="12.5703125" style="6" customWidth="1"/>
    <col min="3582" max="3582" width="13.42578125" style="6" customWidth="1"/>
    <col min="3583" max="3829" width="9.140625" style="6"/>
    <col min="3830" max="3830" width="5" style="6" customWidth="1"/>
    <col min="3831" max="3831" width="17.85546875" style="6" customWidth="1"/>
    <col min="3832" max="3832" width="48.42578125" style="6" customWidth="1"/>
    <col min="3833" max="3833" width="12.28515625" style="6" customWidth="1"/>
    <col min="3834" max="3835" width="13" style="6" customWidth="1"/>
    <col min="3836" max="3836" width="13.42578125" style="6" customWidth="1"/>
    <col min="3837" max="3837" width="12.5703125" style="6" customWidth="1"/>
    <col min="3838" max="3838" width="13.42578125" style="6" customWidth="1"/>
    <col min="3839" max="4085" width="9.140625" style="6"/>
    <col min="4086" max="4086" width="5" style="6" customWidth="1"/>
    <col min="4087" max="4087" width="17.85546875" style="6" customWidth="1"/>
    <col min="4088" max="4088" width="48.42578125" style="6" customWidth="1"/>
    <col min="4089" max="4089" width="12.28515625" style="6" customWidth="1"/>
    <col min="4090" max="4091" width="13" style="6" customWidth="1"/>
    <col min="4092" max="4092" width="13.42578125" style="6" customWidth="1"/>
    <col min="4093" max="4093" width="12.5703125" style="6" customWidth="1"/>
    <col min="4094" max="4094" width="13.42578125" style="6" customWidth="1"/>
    <col min="4095" max="4341" width="9.140625" style="6"/>
    <col min="4342" max="4342" width="5" style="6" customWidth="1"/>
    <col min="4343" max="4343" width="17.85546875" style="6" customWidth="1"/>
    <col min="4344" max="4344" width="48.42578125" style="6" customWidth="1"/>
    <col min="4345" max="4345" width="12.28515625" style="6" customWidth="1"/>
    <col min="4346" max="4347" width="13" style="6" customWidth="1"/>
    <col min="4348" max="4348" width="13.42578125" style="6" customWidth="1"/>
    <col min="4349" max="4349" width="12.5703125" style="6" customWidth="1"/>
    <col min="4350" max="4350" width="13.42578125" style="6" customWidth="1"/>
    <col min="4351" max="4597" width="9.140625" style="6"/>
    <col min="4598" max="4598" width="5" style="6" customWidth="1"/>
    <col min="4599" max="4599" width="17.85546875" style="6" customWidth="1"/>
    <col min="4600" max="4600" width="48.42578125" style="6" customWidth="1"/>
    <col min="4601" max="4601" width="12.28515625" style="6" customWidth="1"/>
    <col min="4602" max="4603" width="13" style="6" customWidth="1"/>
    <col min="4604" max="4604" width="13.42578125" style="6" customWidth="1"/>
    <col min="4605" max="4605" width="12.5703125" style="6" customWidth="1"/>
    <col min="4606" max="4606" width="13.42578125" style="6" customWidth="1"/>
    <col min="4607" max="4853" width="9.140625" style="6"/>
    <col min="4854" max="4854" width="5" style="6" customWidth="1"/>
    <col min="4855" max="4855" width="17.85546875" style="6" customWidth="1"/>
    <col min="4856" max="4856" width="48.42578125" style="6" customWidth="1"/>
    <col min="4857" max="4857" width="12.28515625" style="6" customWidth="1"/>
    <col min="4858" max="4859" width="13" style="6" customWidth="1"/>
    <col min="4860" max="4860" width="13.42578125" style="6" customWidth="1"/>
    <col min="4861" max="4861" width="12.5703125" style="6" customWidth="1"/>
    <col min="4862" max="4862" width="13.42578125" style="6" customWidth="1"/>
    <col min="4863" max="5109" width="9.140625" style="6"/>
    <col min="5110" max="5110" width="5" style="6" customWidth="1"/>
    <col min="5111" max="5111" width="17.85546875" style="6" customWidth="1"/>
    <col min="5112" max="5112" width="48.42578125" style="6" customWidth="1"/>
    <col min="5113" max="5113" width="12.28515625" style="6" customWidth="1"/>
    <col min="5114" max="5115" width="13" style="6" customWidth="1"/>
    <col min="5116" max="5116" width="13.42578125" style="6" customWidth="1"/>
    <col min="5117" max="5117" width="12.5703125" style="6" customWidth="1"/>
    <col min="5118" max="5118" width="13.42578125" style="6" customWidth="1"/>
    <col min="5119" max="5365" width="9.140625" style="6"/>
    <col min="5366" max="5366" width="5" style="6" customWidth="1"/>
    <col min="5367" max="5367" width="17.85546875" style="6" customWidth="1"/>
    <col min="5368" max="5368" width="48.42578125" style="6" customWidth="1"/>
    <col min="5369" max="5369" width="12.28515625" style="6" customWidth="1"/>
    <col min="5370" max="5371" width="13" style="6" customWidth="1"/>
    <col min="5372" max="5372" width="13.42578125" style="6" customWidth="1"/>
    <col min="5373" max="5373" width="12.5703125" style="6" customWidth="1"/>
    <col min="5374" max="5374" width="13.42578125" style="6" customWidth="1"/>
    <col min="5375" max="5621" width="9.140625" style="6"/>
    <col min="5622" max="5622" width="5" style="6" customWidth="1"/>
    <col min="5623" max="5623" width="17.85546875" style="6" customWidth="1"/>
    <col min="5624" max="5624" width="48.42578125" style="6" customWidth="1"/>
    <col min="5625" max="5625" width="12.28515625" style="6" customWidth="1"/>
    <col min="5626" max="5627" width="13" style="6" customWidth="1"/>
    <col min="5628" max="5628" width="13.42578125" style="6" customWidth="1"/>
    <col min="5629" max="5629" width="12.5703125" style="6" customWidth="1"/>
    <col min="5630" max="5630" width="13.42578125" style="6" customWidth="1"/>
    <col min="5631" max="5877" width="9.140625" style="6"/>
    <col min="5878" max="5878" width="5" style="6" customWidth="1"/>
    <col min="5879" max="5879" width="17.85546875" style="6" customWidth="1"/>
    <col min="5880" max="5880" width="48.42578125" style="6" customWidth="1"/>
    <col min="5881" max="5881" width="12.28515625" style="6" customWidth="1"/>
    <col min="5882" max="5883" width="13" style="6" customWidth="1"/>
    <col min="5884" max="5884" width="13.42578125" style="6" customWidth="1"/>
    <col min="5885" max="5885" width="12.5703125" style="6" customWidth="1"/>
    <col min="5886" max="5886" width="13.42578125" style="6" customWidth="1"/>
    <col min="5887" max="6133" width="9.140625" style="6"/>
    <col min="6134" max="6134" width="5" style="6" customWidth="1"/>
    <col min="6135" max="6135" width="17.85546875" style="6" customWidth="1"/>
    <col min="6136" max="6136" width="48.42578125" style="6" customWidth="1"/>
    <col min="6137" max="6137" width="12.28515625" style="6" customWidth="1"/>
    <col min="6138" max="6139" width="13" style="6" customWidth="1"/>
    <col min="6140" max="6140" width="13.42578125" style="6" customWidth="1"/>
    <col min="6141" max="6141" width="12.5703125" style="6" customWidth="1"/>
    <col min="6142" max="6142" width="13.42578125" style="6" customWidth="1"/>
    <col min="6143" max="6389" width="9.140625" style="6"/>
    <col min="6390" max="6390" width="5" style="6" customWidth="1"/>
    <col min="6391" max="6391" width="17.85546875" style="6" customWidth="1"/>
    <col min="6392" max="6392" width="48.42578125" style="6" customWidth="1"/>
    <col min="6393" max="6393" width="12.28515625" style="6" customWidth="1"/>
    <col min="6394" max="6395" width="13" style="6" customWidth="1"/>
    <col min="6396" max="6396" width="13.42578125" style="6" customWidth="1"/>
    <col min="6397" max="6397" width="12.5703125" style="6" customWidth="1"/>
    <col min="6398" max="6398" width="13.42578125" style="6" customWidth="1"/>
    <col min="6399" max="6645" width="9.140625" style="6"/>
    <col min="6646" max="6646" width="5" style="6" customWidth="1"/>
    <col min="6647" max="6647" width="17.85546875" style="6" customWidth="1"/>
    <col min="6648" max="6648" width="48.42578125" style="6" customWidth="1"/>
    <col min="6649" max="6649" width="12.28515625" style="6" customWidth="1"/>
    <col min="6650" max="6651" width="13" style="6" customWidth="1"/>
    <col min="6652" max="6652" width="13.42578125" style="6" customWidth="1"/>
    <col min="6653" max="6653" width="12.5703125" style="6" customWidth="1"/>
    <col min="6654" max="6654" width="13.42578125" style="6" customWidth="1"/>
    <col min="6655" max="6901" width="9.140625" style="6"/>
    <col min="6902" max="6902" width="5" style="6" customWidth="1"/>
    <col min="6903" max="6903" width="17.85546875" style="6" customWidth="1"/>
    <col min="6904" max="6904" width="48.42578125" style="6" customWidth="1"/>
    <col min="6905" max="6905" width="12.28515625" style="6" customWidth="1"/>
    <col min="6906" max="6907" width="13" style="6" customWidth="1"/>
    <col min="6908" max="6908" width="13.42578125" style="6" customWidth="1"/>
    <col min="6909" max="6909" width="12.5703125" style="6" customWidth="1"/>
    <col min="6910" max="6910" width="13.42578125" style="6" customWidth="1"/>
    <col min="6911" max="7157" width="9.140625" style="6"/>
    <col min="7158" max="7158" width="5" style="6" customWidth="1"/>
    <col min="7159" max="7159" width="17.85546875" style="6" customWidth="1"/>
    <col min="7160" max="7160" width="48.42578125" style="6" customWidth="1"/>
    <col min="7161" max="7161" width="12.28515625" style="6" customWidth="1"/>
    <col min="7162" max="7163" width="13" style="6" customWidth="1"/>
    <col min="7164" max="7164" width="13.42578125" style="6" customWidth="1"/>
    <col min="7165" max="7165" width="12.5703125" style="6" customWidth="1"/>
    <col min="7166" max="7166" width="13.42578125" style="6" customWidth="1"/>
    <col min="7167" max="7413" width="9.140625" style="6"/>
    <col min="7414" max="7414" width="5" style="6" customWidth="1"/>
    <col min="7415" max="7415" width="17.85546875" style="6" customWidth="1"/>
    <col min="7416" max="7416" width="48.42578125" style="6" customWidth="1"/>
    <col min="7417" max="7417" width="12.28515625" style="6" customWidth="1"/>
    <col min="7418" max="7419" width="13" style="6" customWidth="1"/>
    <col min="7420" max="7420" width="13.42578125" style="6" customWidth="1"/>
    <col min="7421" max="7421" width="12.5703125" style="6" customWidth="1"/>
    <col min="7422" max="7422" width="13.42578125" style="6" customWidth="1"/>
    <col min="7423" max="7669" width="9.140625" style="6"/>
    <col min="7670" max="7670" width="5" style="6" customWidth="1"/>
    <col min="7671" max="7671" width="17.85546875" style="6" customWidth="1"/>
    <col min="7672" max="7672" width="48.42578125" style="6" customWidth="1"/>
    <col min="7673" max="7673" width="12.28515625" style="6" customWidth="1"/>
    <col min="7674" max="7675" width="13" style="6" customWidth="1"/>
    <col min="7676" max="7676" width="13.42578125" style="6" customWidth="1"/>
    <col min="7677" max="7677" width="12.5703125" style="6" customWidth="1"/>
    <col min="7678" max="7678" width="13.42578125" style="6" customWidth="1"/>
    <col min="7679" max="7925" width="9.140625" style="6"/>
    <col min="7926" max="7926" width="5" style="6" customWidth="1"/>
    <col min="7927" max="7927" width="17.85546875" style="6" customWidth="1"/>
    <col min="7928" max="7928" width="48.42578125" style="6" customWidth="1"/>
    <col min="7929" max="7929" width="12.28515625" style="6" customWidth="1"/>
    <col min="7930" max="7931" width="13" style="6" customWidth="1"/>
    <col min="7932" max="7932" width="13.42578125" style="6" customWidth="1"/>
    <col min="7933" max="7933" width="12.5703125" style="6" customWidth="1"/>
    <col min="7934" max="7934" width="13.42578125" style="6" customWidth="1"/>
    <col min="7935" max="8181" width="9.140625" style="6"/>
    <col min="8182" max="8182" width="5" style="6" customWidth="1"/>
    <col min="8183" max="8183" width="17.85546875" style="6" customWidth="1"/>
    <col min="8184" max="8184" width="48.42578125" style="6" customWidth="1"/>
    <col min="8185" max="8185" width="12.28515625" style="6" customWidth="1"/>
    <col min="8186" max="8187" width="13" style="6" customWidth="1"/>
    <col min="8188" max="8188" width="13.42578125" style="6" customWidth="1"/>
    <col min="8189" max="8189" width="12.5703125" style="6" customWidth="1"/>
    <col min="8190" max="8190" width="13.42578125" style="6" customWidth="1"/>
    <col min="8191" max="8437" width="9.140625" style="6"/>
    <col min="8438" max="8438" width="5" style="6" customWidth="1"/>
    <col min="8439" max="8439" width="17.85546875" style="6" customWidth="1"/>
    <col min="8440" max="8440" width="48.42578125" style="6" customWidth="1"/>
    <col min="8441" max="8441" width="12.28515625" style="6" customWidth="1"/>
    <col min="8442" max="8443" width="13" style="6" customWidth="1"/>
    <col min="8444" max="8444" width="13.42578125" style="6" customWidth="1"/>
    <col min="8445" max="8445" width="12.5703125" style="6" customWidth="1"/>
    <col min="8446" max="8446" width="13.42578125" style="6" customWidth="1"/>
    <col min="8447" max="8693" width="9.140625" style="6"/>
    <col min="8694" max="8694" width="5" style="6" customWidth="1"/>
    <col min="8695" max="8695" width="17.85546875" style="6" customWidth="1"/>
    <col min="8696" max="8696" width="48.42578125" style="6" customWidth="1"/>
    <col min="8697" max="8697" width="12.28515625" style="6" customWidth="1"/>
    <col min="8698" max="8699" width="13" style="6" customWidth="1"/>
    <col min="8700" max="8700" width="13.42578125" style="6" customWidth="1"/>
    <col min="8701" max="8701" width="12.5703125" style="6" customWidth="1"/>
    <col min="8702" max="8702" width="13.42578125" style="6" customWidth="1"/>
    <col min="8703" max="8949" width="9.140625" style="6"/>
    <col min="8950" max="8950" width="5" style="6" customWidth="1"/>
    <col min="8951" max="8951" width="17.85546875" style="6" customWidth="1"/>
    <col min="8952" max="8952" width="48.42578125" style="6" customWidth="1"/>
    <col min="8953" max="8953" width="12.28515625" style="6" customWidth="1"/>
    <col min="8954" max="8955" width="13" style="6" customWidth="1"/>
    <col min="8956" max="8956" width="13.42578125" style="6" customWidth="1"/>
    <col min="8957" max="8957" width="12.5703125" style="6" customWidth="1"/>
    <col min="8958" max="8958" width="13.42578125" style="6" customWidth="1"/>
    <col min="8959" max="9205" width="9.140625" style="6"/>
    <col min="9206" max="9206" width="5" style="6" customWidth="1"/>
    <col min="9207" max="9207" width="17.85546875" style="6" customWidth="1"/>
    <col min="9208" max="9208" width="48.42578125" style="6" customWidth="1"/>
    <col min="9209" max="9209" width="12.28515625" style="6" customWidth="1"/>
    <col min="9210" max="9211" width="13" style="6" customWidth="1"/>
    <col min="9212" max="9212" width="13.42578125" style="6" customWidth="1"/>
    <col min="9213" max="9213" width="12.5703125" style="6" customWidth="1"/>
    <col min="9214" max="9214" width="13.42578125" style="6" customWidth="1"/>
    <col min="9215" max="9461" width="9.140625" style="6"/>
    <col min="9462" max="9462" width="5" style="6" customWidth="1"/>
    <col min="9463" max="9463" width="17.85546875" style="6" customWidth="1"/>
    <col min="9464" max="9464" width="48.42578125" style="6" customWidth="1"/>
    <col min="9465" max="9465" width="12.28515625" style="6" customWidth="1"/>
    <col min="9466" max="9467" width="13" style="6" customWidth="1"/>
    <col min="9468" max="9468" width="13.42578125" style="6" customWidth="1"/>
    <col min="9469" max="9469" width="12.5703125" style="6" customWidth="1"/>
    <col min="9470" max="9470" width="13.42578125" style="6" customWidth="1"/>
    <col min="9471" max="9717" width="9.140625" style="6"/>
    <col min="9718" max="9718" width="5" style="6" customWidth="1"/>
    <col min="9719" max="9719" width="17.85546875" style="6" customWidth="1"/>
    <col min="9720" max="9720" width="48.42578125" style="6" customWidth="1"/>
    <col min="9721" max="9721" width="12.28515625" style="6" customWidth="1"/>
    <col min="9722" max="9723" width="13" style="6" customWidth="1"/>
    <col min="9724" max="9724" width="13.42578125" style="6" customWidth="1"/>
    <col min="9725" max="9725" width="12.5703125" style="6" customWidth="1"/>
    <col min="9726" max="9726" width="13.42578125" style="6" customWidth="1"/>
    <col min="9727" max="9973" width="9.140625" style="6"/>
    <col min="9974" max="9974" width="5" style="6" customWidth="1"/>
    <col min="9975" max="9975" width="17.85546875" style="6" customWidth="1"/>
    <col min="9976" max="9976" width="48.42578125" style="6" customWidth="1"/>
    <col min="9977" max="9977" width="12.28515625" style="6" customWidth="1"/>
    <col min="9978" max="9979" width="13" style="6" customWidth="1"/>
    <col min="9980" max="9980" width="13.42578125" style="6" customWidth="1"/>
    <col min="9981" max="9981" width="12.5703125" style="6" customWidth="1"/>
    <col min="9982" max="9982" width="13.42578125" style="6" customWidth="1"/>
    <col min="9983" max="10229" width="9.140625" style="6"/>
    <col min="10230" max="10230" width="5" style="6" customWidth="1"/>
    <col min="10231" max="10231" width="17.85546875" style="6" customWidth="1"/>
    <col min="10232" max="10232" width="48.42578125" style="6" customWidth="1"/>
    <col min="10233" max="10233" width="12.28515625" style="6" customWidth="1"/>
    <col min="10234" max="10235" width="13" style="6" customWidth="1"/>
    <col min="10236" max="10236" width="13.42578125" style="6" customWidth="1"/>
    <col min="10237" max="10237" width="12.5703125" style="6" customWidth="1"/>
    <col min="10238" max="10238" width="13.42578125" style="6" customWidth="1"/>
    <col min="10239" max="10485" width="9.140625" style="6"/>
    <col min="10486" max="10486" width="5" style="6" customWidth="1"/>
    <col min="10487" max="10487" width="17.85546875" style="6" customWidth="1"/>
    <col min="10488" max="10488" width="48.42578125" style="6" customWidth="1"/>
    <col min="10489" max="10489" width="12.28515625" style="6" customWidth="1"/>
    <col min="10490" max="10491" width="13" style="6" customWidth="1"/>
    <col min="10492" max="10492" width="13.42578125" style="6" customWidth="1"/>
    <col min="10493" max="10493" width="12.5703125" style="6" customWidth="1"/>
    <col min="10494" max="10494" width="13.42578125" style="6" customWidth="1"/>
    <col min="10495" max="10741" width="9.140625" style="6"/>
    <col min="10742" max="10742" width="5" style="6" customWidth="1"/>
    <col min="10743" max="10743" width="17.85546875" style="6" customWidth="1"/>
    <col min="10744" max="10744" width="48.42578125" style="6" customWidth="1"/>
    <col min="10745" max="10745" width="12.28515625" style="6" customWidth="1"/>
    <col min="10746" max="10747" width="13" style="6" customWidth="1"/>
    <col min="10748" max="10748" width="13.42578125" style="6" customWidth="1"/>
    <col min="10749" max="10749" width="12.5703125" style="6" customWidth="1"/>
    <col min="10750" max="10750" width="13.42578125" style="6" customWidth="1"/>
    <col min="10751" max="10997" width="9.140625" style="6"/>
    <col min="10998" max="10998" width="5" style="6" customWidth="1"/>
    <col min="10999" max="10999" width="17.85546875" style="6" customWidth="1"/>
    <col min="11000" max="11000" width="48.42578125" style="6" customWidth="1"/>
    <col min="11001" max="11001" width="12.28515625" style="6" customWidth="1"/>
    <col min="11002" max="11003" width="13" style="6" customWidth="1"/>
    <col min="11004" max="11004" width="13.42578125" style="6" customWidth="1"/>
    <col min="11005" max="11005" width="12.5703125" style="6" customWidth="1"/>
    <col min="11006" max="11006" width="13.42578125" style="6" customWidth="1"/>
    <col min="11007" max="11253" width="9.140625" style="6"/>
    <col min="11254" max="11254" width="5" style="6" customWidth="1"/>
    <col min="11255" max="11255" width="17.85546875" style="6" customWidth="1"/>
    <col min="11256" max="11256" width="48.42578125" style="6" customWidth="1"/>
    <col min="11257" max="11257" width="12.28515625" style="6" customWidth="1"/>
    <col min="11258" max="11259" width="13" style="6" customWidth="1"/>
    <col min="11260" max="11260" width="13.42578125" style="6" customWidth="1"/>
    <col min="11261" max="11261" width="12.5703125" style="6" customWidth="1"/>
    <col min="11262" max="11262" width="13.42578125" style="6" customWidth="1"/>
    <col min="11263" max="11509" width="9.140625" style="6"/>
    <col min="11510" max="11510" width="5" style="6" customWidth="1"/>
    <col min="11511" max="11511" width="17.85546875" style="6" customWidth="1"/>
    <col min="11512" max="11512" width="48.42578125" style="6" customWidth="1"/>
    <col min="11513" max="11513" width="12.28515625" style="6" customWidth="1"/>
    <col min="11514" max="11515" width="13" style="6" customWidth="1"/>
    <col min="11516" max="11516" width="13.42578125" style="6" customWidth="1"/>
    <col min="11517" max="11517" width="12.5703125" style="6" customWidth="1"/>
    <col min="11518" max="11518" width="13.42578125" style="6" customWidth="1"/>
    <col min="11519" max="11765" width="9.140625" style="6"/>
    <col min="11766" max="11766" width="5" style="6" customWidth="1"/>
    <col min="11767" max="11767" width="17.85546875" style="6" customWidth="1"/>
    <col min="11768" max="11768" width="48.42578125" style="6" customWidth="1"/>
    <col min="11769" max="11769" width="12.28515625" style="6" customWidth="1"/>
    <col min="11770" max="11771" width="13" style="6" customWidth="1"/>
    <col min="11772" max="11772" width="13.42578125" style="6" customWidth="1"/>
    <col min="11773" max="11773" width="12.5703125" style="6" customWidth="1"/>
    <col min="11774" max="11774" width="13.42578125" style="6" customWidth="1"/>
    <col min="11775" max="12021" width="9.140625" style="6"/>
    <col min="12022" max="12022" width="5" style="6" customWidth="1"/>
    <col min="12023" max="12023" width="17.85546875" style="6" customWidth="1"/>
    <col min="12024" max="12024" width="48.42578125" style="6" customWidth="1"/>
    <col min="12025" max="12025" width="12.28515625" style="6" customWidth="1"/>
    <col min="12026" max="12027" width="13" style="6" customWidth="1"/>
    <col min="12028" max="12028" width="13.42578125" style="6" customWidth="1"/>
    <col min="12029" max="12029" width="12.5703125" style="6" customWidth="1"/>
    <col min="12030" max="12030" width="13.42578125" style="6" customWidth="1"/>
    <col min="12031" max="12277" width="9.140625" style="6"/>
    <col min="12278" max="12278" width="5" style="6" customWidth="1"/>
    <col min="12279" max="12279" width="17.85546875" style="6" customWidth="1"/>
    <col min="12280" max="12280" width="48.42578125" style="6" customWidth="1"/>
    <col min="12281" max="12281" width="12.28515625" style="6" customWidth="1"/>
    <col min="12282" max="12283" width="13" style="6" customWidth="1"/>
    <col min="12284" max="12284" width="13.42578125" style="6" customWidth="1"/>
    <col min="12285" max="12285" width="12.5703125" style="6" customWidth="1"/>
    <col min="12286" max="12286" width="13.42578125" style="6" customWidth="1"/>
    <col min="12287" max="12533" width="9.140625" style="6"/>
    <col min="12534" max="12534" width="5" style="6" customWidth="1"/>
    <col min="12535" max="12535" width="17.85546875" style="6" customWidth="1"/>
    <col min="12536" max="12536" width="48.42578125" style="6" customWidth="1"/>
    <col min="12537" max="12537" width="12.28515625" style="6" customWidth="1"/>
    <col min="12538" max="12539" width="13" style="6" customWidth="1"/>
    <col min="12540" max="12540" width="13.42578125" style="6" customWidth="1"/>
    <col min="12541" max="12541" width="12.5703125" style="6" customWidth="1"/>
    <col min="12542" max="12542" width="13.42578125" style="6" customWidth="1"/>
    <col min="12543" max="12789" width="9.140625" style="6"/>
    <col min="12790" max="12790" width="5" style="6" customWidth="1"/>
    <col min="12791" max="12791" width="17.85546875" style="6" customWidth="1"/>
    <col min="12792" max="12792" width="48.42578125" style="6" customWidth="1"/>
    <col min="12793" max="12793" width="12.28515625" style="6" customWidth="1"/>
    <col min="12794" max="12795" width="13" style="6" customWidth="1"/>
    <col min="12796" max="12796" width="13.42578125" style="6" customWidth="1"/>
    <col min="12797" max="12797" width="12.5703125" style="6" customWidth="1"/>
    <col min="12798" max="12798" width="13.42578125" style="6" customWidth="1"/>
    <col min="12799" max="13045" width="9.140625" style="6"/>
    <col min="13046" max="13046" width="5" style="6" customWidth="1"/>
    <col min="13047" max="13047" width="17.85546875" style="6" customWidth="1"/>
    <col min="13048" max="13048" width="48.42578125" style="6" customWidth="1"/>
    <col min="13049" max="13049" width="12.28515625" style="6" customWidth="1"/>
    <col min="13050" max="13051" width="13" style="6" customWidth="1"/>
    <col min="13052" max="13052" width="13.42578125" style="6" customWidth="1"/>
    <col min="13053" max="13053" width="12.5703125" style="6" customWidth="1"/>
    <col min="13054" max="13054" width="13.42578125" style="6" customWidth="1"/>
    <col min="13055" max="13301" width="9.140625" style="6"/>
    <col min="13302" max="13302" width="5" style="6" customWidth="1"/>
    <col min="13303" max="13303" width="17.85546875" style="6" customWidth="1"/>
    <col min="13304" max="13304" width="48.42578125" style="6" customWidth="1"/>
    <col min="13305" max="13305" width="12.28515625" style="6" customWidth="1"/>
    <col min="13306" max="13307" width="13" style="6" customWidth="1"/>
    <col min="13308" max="13308" width="13.42578125" style="6" customWidth="1"/>
    <col min="13309" max="13309" width="12.5703125" style="6" customWidth="1"/>
    <col min="13310" max="13310" width="13.42578125" style="6" customWidth="1"/>
    <col min="13311" max="13557" width="9.140625" style="6"/>
    <col min="13558" max="13558" width="5" style="6" customWidth="1"/>
    <col min="13559" max="13559" width="17.85546875" style="6" customWidth="1"/>
    <col min="13560" max="13560" width="48.42578125" style="6" customWidth="1"/>
    <col min="13561" max="13561" width="12.28515625" style="6" customWidth="1"/>
    <col min="13562" max="13563" width="13" style="6" customWidth="1"/>
    <col min="13564" max="13564" width="13.42578125" style="6" customWidth="1"/>
    <col min="13565" max="13565" width="12.5703125" style="6" customWidth="1"/>
    <col min="13566" max="13566" width="13.42578125" style="6" customWidth="1"/>
    <col min="13567" max="13813" width="9.140625" style="6"/>
    <col min="13814" max="13814" width="5" style="6" customWidth="1"/>
    <col min="13815" max="13815" width="17.85546875" style="6" customWidth="1"/>
    <col min="13816" max="13816" width="48.42578125" style="6" customWidth="1"/>
    <col min="13817" max="13817" width="12.28515625" style="6" customWidth="1"/>
    <col min="13818" max="13819" width="13" style="6" customWidth="1"/>
    <col min="13820" max="13820" width="13.42578125" style="6" customWidth="1"/>
    <col min="13821" max="13821" width="12.5703125" style="6" customWidth="1"/>
    <col min="13822" max="13822" width="13.42578125" style="6" customWidth="1"/>
    <col min="13823" max="14069" width="9.140625" style="6"/>
    <col min="14070" max="14070" width="5" style="6" customWidth="1"/>
    <col min="14071" max="14071" width="17.85546875" style="6" customWidth="1"/>
    <col min="14072" max="14072" width="48.42578125" style="6" customWidth="1"/>
    <col min="14073" max="14073" width="12.28515625" style="6" customWidth="1"/>
    <col min="14074" max="14075" width="13" style="6" customWidth="1"/>
    <col min="14076" max="14076" width="13.42578125" style="6" customWidth="1"/>
    <col min="14077" max="14077" width="12.5703125" style="6" customWidth="1"/>
    <col min="14078" max="14078" width="13.42578125" style="6" customWidth="1"/>
    <col min="14079" max="14325" width="9.140625" style="6"/>
    <col min="14326" max="14326" width="5" style="6" customWidth="1"/>
    <col min="14327" max="14327" width="17.85546875" style="6" customWidth="1"/>
    <col min="14328" max="14328" width="48.42578125" style="6" customWidth="1"/>
    <col min="14329" max="14329" width="12.28515625" style="6" customWidth="1"/>
    <col min="14330" max="14331" width="13" style="6" customWidth="1"/>
    <col min="14332" max="14332" width="13.42578125" style="6" customWidth="1"/>
    <col min="14333" max="14333" width="12.5703125" style="6" customWidth="1"/>
    <col min="14334" max="14334" width="13.42578125" style="6" customWidth="1"/>
    <col min="14335" max="14581" width="9.140625" style="6"/>
    <col min="14582" max="14582" width="5" style="6" customWidth="1"/>
    <col min="14583" max="14583" width="17.85546875" style="6" customWidth="1"/>
    <col min="14584" max="14584" width="48.42578125" style="6" customWidth="1"/>
    <col min="14585" max="14585" width="12.28515625" style="6" customWidth="1"/>
    <col min="14586" max="14587" width="13" style="6" customWidth="1"/>
    <col min="14588" max="14588" width="13.42578125" style="6" customWidth="1"/>
    <col min="14589" max="14589" width="12.5703125" style="6" customWidth="1"/>
    <col min="14590" max="14590" width="13.42578125" style="6" customWidth="1"/>
    <col min="14591" max="14837" width="9.140625" style="6"/>
    <col min="14838" max="14838" width="5" style="6" customWidth="1"/>
    <col min="14839" max="14839" width="17.85546875" style="6" customWidth="1"/>
    <col min="14840" max="14840" width="48.42578125" style="6" customWidth="1"/>
    <col min="14841" max="14841" width="12.28515625" style="6" customWidth="1"/>
    <col min="14842" max="14843" width="13" style="6" customWidth="1"/>
    <col min="14844" max="14844" width="13.42578125" style="6" customWidth="1"/>
    <col min="14845" max="14845" width="12.5703125" style="6" customWidth="1"/>
    <col min="14846" max="14846" width="13.42578125" style="6" customWidth="1"/>
    <col min="14847" max="15093" width="9.140625" style="6"/>
    <col min="15094" max="15094" width="5" style="6" customWidth="1"/>
    <col min="15095" max="15095" width="17.85546875" style="6" customWidth="1"/>
    <col min="15096" max="15096" width="48.42578125" style="6" customWidth="1"/>
    <col min="15097" max="15097" width="12.28515625" style="6" customWidth="1"/>
    <col min="15098" max="15099" width="13" style="6" customWidth="1"/>
    <col min="15100" max="15100" width="13.42578125" style="6" customWidth="1"/>
    <col min="15101" max="15101" width="12.5703125" style="6" customWidth="1"/>
    <col min="15102" max="15102" width="13.42578125" style="6" customWidth="1"/>
    <col min="15103" max="15349" width="9.140625" style="6"/>
    <col min="15350" max="15350" width="5" style="6" customWidth="1"/>
    <col min="15351" max="15351" width="17.85546875" style="6" customWidth="1"/>
    <col min="15352" max="15352" width="48.42578125" style="6" customWidth="1"/>
    <col min="15353" max="15353" width="12.28515625" style="6" customWidth="1"/>
    <col min="15354" max="15355" width="13" style="6" customWidth="1"/>
    <col min="15356" max="15356" width="13.42578125" style="6" customWidth="1"/>
    <col min="15357" max="15357" width="12.5703125" style="6" customWidth="1"/>
    <col min="15358" max="15358" width="13.42578125" style="6" customWidth="1"/>
    <col min="15359" max="15605" width="9.140625" style="6"/>
    <col min="15606" max="15606" width="5" style="6" customWidth="1"/>
    <col min="15607" max="15607" width="17.85546875" style="6" customWidth="1"/>
    <col min="15608" max="15608" width="48.42578125" style="6" customWidth="1"/>
    <col min="15609" max="15609" width="12.28515625" style="6" customWidth="1"/>
    <col min="15610" max="15611" width="13" style="6" customWidth="1"/>
    <col min="15612" max="15612" width="13.42578125" style="6" customWidth="1"/>
    <col min="15613" max="15613" width="12.5703125" style="6" customWidth="1"/>
    <col min="15614" max="15614" width="13.42578125" style="6" customWidth="1"/>
    <col min="15615" max="15861" width="9.140625" style="6"/>
    <col min="15862" max="15862" width="5" style="6" customWidth="1"/>
    <col min="15863" max="15863" width="17.85546875" style="6" customWidth="1"/>
    <col min="15864" max="15864" width="48.42578125" style="6" customWidth="1"/>
    <col min="15865" max="15865" width="12.28515625" style="6" customWidth="1"/>
    <col min="15866" max="15867" width="13" style="6" customWidth="1"/>
    <col min="15868" max="15868" width="13.42578125" style="6" customWidth="1"/>
    <col min="15869" max="15869" width="12.5703125" style="6" customWidth="1"/>
    <col min="15870" max="15870" width="13.42578125" style="6" customWidth="1"/>
    <col min="15871" max="16117" width="9.140625" style="6"/>
    <col min="16118" max="16118" width="5" style="6" customWidth="1"/>
    <col min="16119" max="16119" width="17.85546875" style="6" customWidth="1"/>
    <col min="16120" max="16120" width="48.42578125" style="6" customWidth="1"/>
    <col min="16121" max="16121" width="12.28515625" style="6" customWidth="1"/>
    <col min="16122" max="16123" width="13" style="6" customWidth="1"/>
    <col min="16124" max="16124" width="13.42578125" style="6" customWidth="1"/>
    <col min="16125" max="16125" width="12.5703125" style="6" customWidth="1"/>
    <col min="16126" max="16126" width="13.42578125" style="6" customWidth="1"/>
    <col min="16127" max="16384" width="9.140625" style="6"/>
  </cols>
  <sheetData>
    <row r="1" spans="1:8" ht="18.75" x14ac:dyDescent="0.2">
      <c r="D1" s="22" t="s">
        <v>83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30.75" customHeight="1" x14ac:dyDescent="0.2">
      <c r="A3" s="110" t="s">
        <v>102</v>
      </c>
      <c r="B3" s="111"/>
      <c r="C3" s="111"/>
      <c r="D3" s="111"/>
      <c r="E3" s="111"/>
      <c r="F3" s="111"/>
      <c r="G3" s="111"/>
      <c r="H3" s="111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81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12" t="s">
        <v>1</v>
      </c>
      <c r="B9" s="113" t="s">
        <v>2</v>
      </c>
      <c r="C9" s="112" t="s">
        <v>3</v>
      </c>
      <c r="D9" s="114" t="s">
        <v>74</v>
      </c>
      <c r="E9" s="114"/>
      <c r="F9" s="114"/>
      <c r="G9" s="114"/>
      <c r="H9" s="112" t="s">
        <v>75</v>
      </c>
    </row>
    <row r="10" spans="1:8" ht="12.75" customHeight="1" x14ac:dyDescent="0.2">
      <c r="A10" s="112"/>
      <c r="B10" s="113"/>
      <c r="C10" s="112"/>
      <c r="D10" s="112" t="s">
        <v>4</v>
      </c>
      <c r="E10" s="115" t="s">
        <v>5</v>
      </c>
      <c r="F10" s="112" t="s">
        <v>6</v>
      </c>
      <c r="G10" s="112" t="s">
        <v>7</v>
      </c>
      <c r="H10" s="112"/>
    </row>
    <row r="11" spans="1:8" x14ac:dyDescent="0.2">
      <c r="A11" s="112"/>
      <c r="B11" s="113"/>
      <c r="C11" s="112"/>
      <c r="D11" s="112"/>
      <c r="E11" s="116"/>
      <c r="F11" s="112"/>
      <c r="G11" s="112"/>
      <c r="H11" s="112"/>
    </row>
    <row r="12" spans="1:8" x14ac:dyDescent="0.2">
      <c r="A12" s="112"/>
      <c r="B12" s="113"/>
      <c r="C12" s="112"/>
      <c r="D12" s="112"/>
      <c r="E12" s="117"/>
      <c r="F12" s="112"/>
      <c r="G12" s="112"/>
      <c r="H12" s="112"/>
    </row>
    <row r="13" spans="1:8" x14ac:dyDescent="0.2">
      <c r="A13" s="79">
        <v>1</v>
      </c>
      <c r="B13" s="10">
        <v>2</v>
      </c>
      <c r="C13" s="79">
        <v>3</v>
      </c>
      <c r="D13" s="79">
        <v>4</v>
      </c>
      <c r="E13" s="79"/>
      <c r="F13" s="79">
        <v>6</v>
      </c>
      <c r="G13" s="79">
        <v>7</v>
      </c>
      <c r="H13" s="79">
        <v>8</v>
      </c>
    </row>
    <row r="14" spans="1:8" x14ac:dyDescent="0.2">
      <c r="A14" s="118" t="s">
        <v>91</v>
      </c>
      <c r="B14" s="119"/>
      <c r="C14" s="119"/>
      <c r="D14" s="119"/>
      <c r="E14" s="119"/>
      <c r="F14" s="119"/>
      <c r="G14" s="119"/>
      <c r="H14" s="119"/>
    </row>
    <row r="15" spans="1:8" x14ac:dyDescent="0.2">
      <c r="A15" s="98">
        <v>1</v>
      </c>
      <c r="B15" s="12" t="s">
        <v>88</v>
      </c>
      <c r="C15" s="13" t="s">
        <v>89</v>
      </c>
      <c r="D15" s="14"/>
      <c r="E15" s="15">
        <v>2111271</v>
      </c>
      <c r="F15" s="101"/>
      <c r="G15" s="101"/>
      <c r="H15" s="102">
        <v>2111271</v>
      </c>
    </row>
    <row r="16" spans="1:8" x14ac:dyDescent="0.2">
      <c r="A16" s="98">
        <v>2</v>
      </c>
      <c r="B16" s="100" t="s">
        <v>93</v>
      </c>
      <c r="C16" s="99" t="s">
        <v>92</v>
      </c>
      <c r="D16" s="98"/>
      <c r="E16" s="102">
        <v>9935</v>
      </c>
      <c r="F16" s="101"/>
      <c r="G16" s="101"/>
      <c r="H16" s="101">
        <v>9935</v>
      </c>
    </row>
    <row r="17" spans="1:8" x14ac:dyDescent="0.2">
      <c r="A17" s="98"/>
      <c r="B17" s="10"/>
      <c r="C17" s="13" t="s">
        <v>9</v>
      </c>
      <c r="D17" s="98"/>
      <c r="E17" s="102">
        <v>2121206</v>
      </c>
      <c r="F17" s="101"/>
      <c r="G17" s="101"/>
      <c r="H17" s="102">
        <v>2121206</v>
      </c>
    </row>
    <row r="18" spans="1:8" x14ac:dyDescent="0.2">
      <c r="A18" s="118" t="s">
        <v>8</v>
      </c>
      <c r="B18" s="119"/>
      <c r="C18" s="119"/>
      <c r="D18" s="119"/>
      <c r="E18" s="119"/>
      <c r="F18" s="119"/>
      <c r="G18" s="119"/>
      <c r="H18" s="119"/>
    </row>
    <row r="19" spans="1:8" x14ac:dyDescent="0.2">
      <c r="A19" s="11">
        <v>3</v>
      </c>
      <c r="B19" s="12" t="s">
        <v>87</v>
      </c>
      <c r="C19" s="13" t="s">
        <v>84</v>
      </c>
      <c r="D19" s="14"/>
      <c r="E19" s="15">
        <v>1922780</v>
      </c>
      <c r="F19" s="15"/>
      <c r="G19" s="16"/>
      <c r="H19" s="15">
        <v>1922780</v>
      </c>
    </row>
    <row r="20" spans="1:8" x14ac:dyDescent="0.2">
      <c r="A20" s="11">
        <v>4</v>
      </c>
      <c r="B20" s="12"/>
      <c r="C20" s="13" t="s">
        <v>76</v>
      </c>
      <c r="D20" s="14"/>
      <c r="E20" s="15">
        <v>1283827</v>
      </c>
      <c r="F20" s="15"/>
      <c r="G20" s="16"/>
      <c r="H20" s="15">
        <v>1283827</v>
      </c>
    </row>
    <row r="21" spans="1:8" ht="12" customHeight="1" x14ac:dyDescent="0.2">
      <c r="A21" s="17"/>
      <c r="B21" s="18"/>
      <c r="C21" s="13" t="s">
        <v>9</v>
      </c>
      <c r="D21" s="14"/>
      <c r="E21" s="15">
        <v>3206607</v>
      </c>
      <c r="F21" s="15"/>
      <c r="G21" s="15"/>
      <c r="H21" s="15">
        <v>3206607</v>
      </c>
    </row>
    <row r="22" spans="1:8" x14ac:dyDescent="0.2">
      <c r="A22" s="118" t="s">
        <v>96</v>
      </c>
      <c r="B22" s="120"/>
      <c r="C22" s="120"/>
      <c r="D22" s="120"/>
      <c r="E22" s="120"/>
      <c r="F22" s="120"/>
      <c r="G22" s="120"/>
      <c r="H22" s="120"/>
    </row>
    <row r="23" spans="1:8" x14ac:dyDescent="0.2">
      <c r="A23" s="11">
        <v>5</v>
      </c>
      <c r="B23" s="12" t="s">
        <v>87</v>
      </c>
      <c r="C23" s="13" t="s">
        <v>95</v>
      </c>
      <c r="D23" s="14"/>
      <c r="E23" s="15">
        <v>1606748.0000000002</v>
      </c>
      <c r="F23" s="15"/>
      <c r="G23" s="16"/>
      <c r="H23" s="15">
        <v>1606748.0000000002</v>
      </c>
    </row>
    <row r="24" spans="1:8" ht="12" customHeight="1" x14ac:dyDescent="0.2">
      <c r="A24" s="17"/>
      <c r="B24" s="18"/>
      <c r="C24" s="13" t="s">
        <v>94</v>
      </c>
      <c r="D24" s="14"/>
      <c r="E24" s="15">
        <v>1606748.0000000002</v>
      </c>
      <c r="F24" s="15"/>
      <c r="G24" s="15"/>
      <c r="H24" s="15">
        <v>1606748.0000000002</v>
      </c>
    </row>
    <row r="25" spans="1:8" x14ac:dyDescent="0.2">
      <c r="A25" s="118" t="s">
        <v>10</v>
      </c>
      <c r="B25" s="119"/>
      <c r="C25" s="119"/>
      <c r="D25" s="119"/>
      <c r="E25" s="119"/>
      <c r="F25" s="119"/>
      <c r="G25" s="119"/>
      <c r="H25" s="119"/>
    </row>
    <row r="26" spans="1:8" x14ac:dyDescent="0.2">
      <c r="A26" s="11">
        <v>6</v>
      </c>
      <c r="B26" s="12" t="s">
        <v>87</v>
      </c>
      <c r="C26" s="13" t="s">
        <v>85</v>
      </c>
      <c r="D26" s="16"/>
      <c r="E26" s="15">
        <v>1115390</v>
      </c>
      <c r="F26" s="16"/>
      <c r="G26" s="15"/>
      <c r="H26" s="15">
        <v>1115390</v>
      </c>
    </row>
    <row r="27" spans="1:8" ht="62.25" customHeight="1" x14ac:dyDescent="0.2">
      <c r="A27" s="11">
        <v>7</v>
      </c>
      <c r="B27" s="12" t="s">
        <v>87</v>
      </c>
      <c r="C27" s="23" t="s">
        <v>86</v>
      </c>
      <c r="D27" s="15"/>
      <c r="E27" s="15">
        <v>1426659</v>
      </c>
      <c r="F27" s="15"/>
      <c r="G27" s="15"/>
      <c r="H27" s="15">
        <v>1426659</v>
      </c>
    </row>
    <row r="28" spans="1:8" x14ac:dyDescent="0.2">
      <c r="A28" s="17"/>
      <c r="B28" s="18"/>
      <c r="C28" s="13" t="s">
        <v>11</v>
      </c>
      <c r="D28" s="15"/>
      <c r="E28" s="15">
        <v>2542049</v>
      </c>
      <c r="F28" s="15"/>
      <c r="G28" s="15"/>
      <c r="H28" s="15">
        <v>2542049</v>
      </c>
    </row>
    <row r="29" spans="1:8" x14ac:dyDescent="0.2">
      <c r="A29" s="17"/>
      <c r="B29" s="18"/>
      <c r="C29" s="13" t="s">
        <v>12</v>
      </c>
      <c r="D29" s="15"/>
      <c r="E29" s="15">
        <v>9476610</v>
      </c>
      <c r="F29" s="15"/>
      <c r="G29" s="15"/>
      <c r="H29" s="15">
        <v>9476610</v>
      </c>
    </row>
    <row r="30" spans="1:8" x14ac:dyDescent="0.2">
      <c r="A30" s="118" t="s">
        <v>13</v>
      </c>
      <c r="B30" s="119"/>
      <c r="C30" s="119"/>
      <c r="D30" s="119"/>
      <c r="E30" s="119"/>
      <c r="F30" s="119"/>
      <c r="G30" s="119"/>
      <c r="H30" s="119"/>
    </row>
    <row r="31" spans="1:8" x14ac:dyDescent="0.2">
      <c r="A31" s="17"/>
      <c r="B31" s="18"/>
      <c r="C31" s="13" t="s">
        <v>14</v>
      </c>
      <c r="D31" s="19"/>
      <c r="E31" s="19"/>
      <c r="F31" s="19"/>
      <c r="G31" s="16"/>
      <c r="H31" s="15"/>
    </row>
    <row r="32" spans="1:8" x14ac:dyDescent="0.2">
      <c r="A32" s="118" t="s">
        <v>79</v>
      </c>
      <c r="B32" s="119"/>
      <c r="C32" s="119"/>
      <c r="D32" s="119"/>
      <c r="E32" s="119"/>
      <c r="F32" s="119"/>
      <c r="G32" s="119"/>
      <c r="H32" s="119"/>
    </row>
    <row r="33" spans="1:9" ht="25.5" x14ac:dyDescent="0.2">
      <c r="A33" s="11">
        <v>8</v>
      </c>
      <c r="B33" s="12" t="s">
        <v>88</v>
      </c>
      <c r="C33" s="13" t="s">
        <v>90</v>
      </c>
      <c r="D33" s="15">
        <v>227877</v>
      </c>
      <c r="E33" s="15"/>
      <c r="F33" s="15"/>
      <c r="G33" s="16"/>
      <c r="H33" s="15">
        <v>227877</v>
      </c>
    </row>
    <row r="34" spans="1:9" x14ac:dyDescent="0.2">
      <c r="A34" s="11">
        <v>9</v>
      </c>
      <c r="B34" s="12" t="s">
        <v>87</v>
      </c>
      <c r="C34" s="13" t="s">
        <v>80</v>
      </c>
      <c r="D34" s="15">
        <v>2000000</v>
      </c>
      <c r="E34" s="16"/>
      <c r="F34" s="16"/>
      <c r="G34" s="15"/>
      <c r="H34" s="15">
        <v>2000000</v>
      </c>
    </row>
    <row r="35" spans="1:9" x14ac:dyDescent="0.2">
      <c r="A35" s="17"/>
      <c r="B35" s="18"/>
      <c r="C35" s="13" t="s">
        <v>15</v>
      </c>
      <c r="D35" s="16">
        <v>2227877</v>
      </c>
      <c r="E35" s="16"/>
      <c r="F35" s="16"/>
      <c r="G35" s="16"/>
      <c r="H35" s="15">
        <v>2227877</v>
      </c>
    </row>
    <row r="36" spans="1:9" x14ac:dyDescent="0.2">
      <c r="A36" s="17"/>
      <c r="B36" s="18"/>
      <c r="C36" s="13" t="s">
        <v>16</v>
      </c>
      <c r="D36" s="15">
        <v>2227877</v>
      </c>
      <c r="E36" s="15">
        <v>9476610</v>
      </c>
      <c r="F36" s="15"/>
      <c r="G36" s="15"/>
      <c r="H36" s="15">
        <v>11704487</v>
      </c>
    </row>
    <row r="37" spans="1:9" s="104" customFormat="1" ht="15" x14ac:dyDescent="0.2">
      <c r="A37" s="127" t="s">
        <v>97</v>
      </c>
      <c r="B37" s="128"/>
      <c r="C37" s="128"/>
      <c r="D37" s="128"/>
      <c r="E37" s="128"/>
      <c r="F37" s="128"/>
      <c r="G37" s="128"/>
      <c r="H37" s="128"/>
    </row>
    <row r="38" spans="1:9" s="104" customFormat="1" ht="38.25" x14ac:dyDescent="0.2">
      <c r="A38" s="105">
        <v>10</v>
      </c>
      <c r="B38" s="12" t="s">
        <v>98</v>
      </c>
      <c r="C38" s="13" t="s">
        <v>99</v>
      </c>
      <c r="D38" s="106">
        <v>33417.919999999998</v>
      </c>
      <c r="E38" s="106">
        <v>142149</v>
      </c>
      <c r="F38" s="106"/>
      <c r="G38" s="106"/>
      <c r="H38" s="107">
        <v>175566.91999999998</v>
      </c>
    </row>
    <row r="39" spans="1:9" s="104" customFormat="1" ht="12.75" customHeight="1" x14ac:dyDescent="0.2">
      <c r="A39" s="108"/>
      <c r="B39" s="129" t="s">
        <v>100</v>
      </c>
      <c r="C39" s="130"/>
      <c r="D39" s="107">
        <v>33417.919999999998</v>
      </c>
      <c r="E39" s="107">
        <v>142149</v>
      </c>
      <c r="F39" s="107"/>
      <c r="G39" s="107"/>
      <c r="H39" s="107">
        <v>175566.91999999998</v>
      </c>
    </row>
    <row r="40" spans="1:9" s="104" customFormat="1" ht="15" x14ac:dyDescent="0.2">
      <c r="A40" s="108"/>
      <c r="B40" s="129" t="s">
        <v>101</v>
      </c>
      <c r="C40" s="130"/>
      <c r="D40" s="107">
        <v>2261294.92</v>
      </c>
      <c r="E40" s="107">
        <v>9618759</v>
      </c>
      <c r="F40" s="107"/>
      <c r="G40" s="107"/>
      <c r="H40" s="107">
        <v>11880053.92</v>
      </c>
    </row>
    <row r="41" spans="1:9" s="21" customFormat="1" ht="12.75" customHeight="1" x14ac:dyDescent="0.2">
      <c r="A41" s="124" t="s">
        <v>77</v>
      </c>
      <c r="B41" s="125"/>
      <c r="C41" s="125"/>
      <c r="D41" s="125"/>
      <c r="E41" s="125"/>
      <c r="F41" s="125"/>
      <c r="G41" s="125"/>
      <c r="H41" s="126"/>
    </row>
    <row r="42" spans="1:9" s="93" customFormat="1" x14ac:dyDescent="0.2">
      <c r="A42" s="109">
        <v>11</v>
      </c>
      <c r="B42" s="20">
        <v>2021</v>
      </c>
      <c r="C42" s="91">
        <v>1.0509999999999999</v>
      </c>
      <c r="D42" s="95">
        <f>ROUND(D40*$C$42,2)</f>
        <v>2376620.96</v>
      </c>
      <c r="E42" s="95">
        <f t="shared" ref="E42:G42" si="0">ROUND(E40*$C$42,2)</f>
        <v>10109315.710000001</v>
      </c>
      <c r="F42" s="95">
        <f t="shared" si="0"/>
        <v>0</v>
      </c>
      <c r="G42" s="95">
        <f t="shared" si="0"/>
        <v>0</v>
      </c>
      <c r="H42" s="96">
        <f>D42+E42+F42+G42</f>
        <v>12485936.670000002</v>
      </c>
      <c r="I42" s="92"/>
    </row>
    <row r="43" spans="1:9" s="90" customFormat="1" ht="15" customHeight="1" x14ac:dyDescent="0.2">
      <c r="A43" s="121" t="s">
        <v>78</v>
      </c>
      <c r="B43" s="122"/>
      <c r="C43" s="123"/>
      <c r="D43" s="97">
        <f>ROUND(D42*0.2,2)-0.01</f>
        <v>475324.18</v>
      </c>
      <c r="E43" s="97">
        <f t="shared" ref="E43:G43" si="1">ROUND(E42*0.2,2)</f>
        <v>2021863.14</v>
      </c>
      <c r="F43" s="97">
        <f t="shared" si="1"/>
        <v>0</v>
      </c>
      <c r="G43" s="97">
        <f t="shared" si="1"/>
        <v>0</v>
      </c>
      <c r="H43" s="97">
        <f>D43+E43+F43+G43</f>
        <v>2497187.3199999998</v>
      </c>
      <c r="I43" s="103"/>
    </row>
    <row r="44" spans="1:9" s="90" customFormat="1" ht="15" customHeight="1" x14ac:dyDescent="0.2">
      <c r="A44" s="121" t="s">
        <v>82</v>
      </c>
      <c r="B44" s="122"/>
      <c r="C44" s="123"/>
      <c r="D44" s="97">
        <f>D42+D43</f>
        <v>2851945.14</v>
      </c>
      <c r="E44" s="97">
        <f t="shared" ref="E44:G44" si="2">E42+E43</f>
        <v>12131178.850000001</v>
      </c>
      <c r="F44" s="97">
        <f t="shared" si="2"/>
        <v>0</v>
      </c>
      <c r="G44" s="97">
        <f t="shared" si="2"/>
        <v>0</v>
      </c>
      <c r="H44" s="97">
        <f t="shared" ref="H44" si="3">D44+E44+F44+G44</f>
        <v>14983123.990000002</v>
      </c>
    </row>
    <row r="45" spans="1:9" x14ac:dyDescent="0.2">
      <c r="I45" s="94"/>
    </row>
    <row r="46" spans="1:9" hidden="1" x14ac:dyDescent="0.2">
      <c r="D46" s="4" t="e">
        <f>#REF!*100/#REF!</f>
        <v>#REF!</v>
      </c>
      <c r="E46" s="4" t="e">
        <f>#REF!*100/$E$47</f>
        <v>#REF!</v>
      </c>
      <c r="F46" s="4" t="e">
        <f>#REF!*100/$E$47</f>
        <v>#REF!</v>
      </c>
      <c r="G46" s="4" t="e">
        <f>#REF!*100/$E$47</f>
        <v>#REF!</v>
      </c>
    </row>
    <row r="47" spans="1:9" hidden="1" x14ac:dyDescent="0.2">
      <c r="E47" s="53" t="e">
        <f>#REF!-#REF!</f>
        <v>#REF!</v>
      </c>
    </row>
    <row r="48" spans="1:9" s="86" customFormat="1" ht="15" customHeight="1" x14ac:dyDescent="0.2">
      <c r="A48" s="80"/>
      <c r="B48" s="81"/>
      <c r="C48" s="82"/>
      <c r="D48" s="83"/>
      <c r="E48" s="84"/>
      <c r="F48" s="85"/>
      <c r="G48" s="83"/>
    </row>
    <row r="49" spans="1:7" s="86" customFormat="1" ht="12" customHeight="1" x14ac:dyDescent="0.2">
      <c r="A49" s="87"/>
      <c r="B49" s="88"/>
      <c r="C49" s="82"/>
      <c r="D49" s="88"/>
      <c r="E49" s="88"/>
      <c r="F49" s="85"/>
      <c r="G49" s="85"/>
    </row>
    <row r="50" spans="1:7" s="86" customFormat="1" ht="12" customHeight="1" x14ac:dyDescent="0.2">
      <c r="A50" s="80"/>
      <c r="B50" s="81"/>
      <c r="C50" s="82"/>
      <c r="D50" s="89"/>
      <c r="E50" s="84"/>
      <c r="F50" s="85"/>
      <c r="G50" s="89"/>
    </row>
    <row r="51" spans="1:7" s="86" customFormat="1" x14ac:dyDescent="0.2">
      <c r="A51" s="87"/>
      <c r="B51" s="88"/>
      <c r="C51" s="82"/>
      <c r="D51" s="88"/>
      <c r="E51" s="88"/>
      <c r="F51" s="85"/>
      <c r="G51" s="85"/>
    </row>
    <row r="52" spans="1:7" s="86" customFormat="1" x14ac:dyDescent="0.2">
      <c r="A52" s="80"/>
      <c r="B52" s="81"/>
      <c r="C52" s="82"/>
      <c r="D52" s="89"/>
      <c r="E52" s="84"/>
      <c r="F52" s="85"/>
      <c r="G52" s="89"/>
    </row>
    <row r="53" spans="1:7" s="86" customFormat="1" x14ac:dyDescent="0.2">
      <c r="A53" s="80"/>
      <c r="B53" s="84"/>
      <c r="C53" s="82"/>
      <c r="D53" s="84"/>
      <c r="E53" s="84"/>
      <c r="F53" s="85"/>
      <c r="G53" s="85"/>
    </row>
    <row r="54" spans="1:7" s="86" customFormat="1" x14ac:dyDescent="0.2">
      <c r="A54" s="80"/>
      <c r="B54" s="81"/>
      <c r="C54" s="82"/>
      <c r="D54" s="3"/>
      <c r="E54" s="84"/>
      <c r="F54" s="85"/>
      <c r="G54" s="89"/>
    </row>
  </sheetData>
  <mergeCells count="22">
    <mergeCell ref="A14:H14"/>
    <mergeCell ref="A22:H22"/>
    <mergeCell ref="A44:C44"/>
    <mergeCell ref="A18:H18"/>
    <mergeCell ref="A25:H25"/>
    <mergeCell ref="A30:H30"/>
    <mergeCell ref="A32:H32"/>
    <mergeCell ref="A41:H41"/>
    <mergeCell ref="A43:C43"/>
    <mergeCell ref="A37:H37"/>
    <mergeCell ref="B39:C39"/>
    <mergeCell ref="B40:C40"/>
    <mergeCell ref="A3:H3"/>
    <mergeCell ref="A9:A12"/>
    <mergeCell ref="B9:B12"/>
    <mergeCell ref="C9:C12"/>
    <mergeCell ref="D9:G9"/>
    <mergeCell ref="H9:H12"/>
    <mergeCell ref="D10:D12"/>
    <mergeCell ref="E10:E12"/>
    <mergeCell ref="F10:F12"/>
    <mergeCell ref="G10:G12"/>
  </mergeCells>
  <pageMargins left="0.78740157480314965" right="0.39370078740157483" top="0.43307086614173229" bottom="0.47244094488188981" header="0.23622047244094491" footer="0.23622047244094491"/>
  <pageSetup paperSize="9" scale="9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82"/>
  <sheetViews>
    <sheetView showGridLines="0" topLeftCell="A34" zoomScale="115" zoomScaleNormal="115" zoomScaleSheetLayoutView="75" workbookViewId="0">
      <selection activeCell="C12" sqref="C12:M12"/>
    </sheetView>
  </sheetViews>
  <sheetFormatPr defaultRowHeight="12.75" outlineLevelRow="2" x14ac:dyDescent="0.2"/>
  <cols>
    <col min="1" max="1" width="4.5703125" style="34" customWidth="1"/>
    <col min="2" max="2" width="14.42578125" style="24" customWidth="1"/>
    <col min="3" max="3" width="40.7109375" style="32" customWidth="1"/>
    <col min="4" max="4" width="13.85546875" style="31" customWidth="1"/>
    <col min="5" max="5" width="16.42578125" style="35" customWidth="1"/>
    <col min="6" max="6" width="8.140625" style="26" customWidth="1"/>
    <col min="7" max="9" width="7.140625" style="26" customWidth="1"/>
    <col min="10" max="10" width="10.5703125" style="26" customWidth="1"/>
    <col min="11" max="11" width="8.85546875" style="26" customWidth="1"/>
    <col min="12" max="13" width="7.140625" style="26" customWidth="1"/>
    <col min="14" max="16384" width="9.140625" style="27"/>
  </cols>
  <sheetData>
    <row r="1" spans="1:14" outlineLevel="2" x14ac:dyDescent="0.2">
      <c r="A1" s="25" t="s">
        <v>64</v>
      </c>
      <c r="J1" s="25" t="s">
        <v>63</v>
      </c>
    </row>
    <row r="2" spans="1:14" outlineLevel="1" x14ac:dyDescent="0.2">
      <c r="A2" s="28"/>
      <c r="J2" s="28"/>
    </row>
    <row r="3" spans="1:14" outlineLevel="1" x14ac:dyDescent="0.2">
      <c r="A3" s="28"/>
      <c r="J3" s="28"/>
    </row>
    <row r="4" spans="1:14" outlineLevel="1" x14ac:dyDescent="0.2">
      <c r="A4" s="28" t="s">
        <v>62</v>
      </c>
      <c r="J4" s="28" t="s">
        <v>62</v>
      </c>
    </row>
    <row r="5" spans="1:14" outlineLevel="1" x14ac:dyDescent="0.2">
      <c r="A5" s="36" t="s">
        <v>61</v>
      </c>
      <c r="J5" s="36" t="s">
        <v>60</v>
      </c>
    </row>
    <row r="6" spans="1:14" ht="15" x14ac:dyDescent="0.2">
      <c r="A6" s="131" t="s">
        <v>71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</row>
    <row r="7" spans="1:14" ht="14.25" x14ac:dyDescent="0.2">
      <c r="B7" s="49"/>
      <c r="C7" s="50"/>
      <c r="D7" s="51"/>
      <c r="E7" s="40" t="s">
        <v>0</v>
      </c>
      <c r="F7" s="39"/>
      <c r="G7" s="39"/>
      <c r="H7" s="39"/>
      <c r="I7" s="41"/>
      <c r="J7" s="39"/>
      <c r="K7" s="39"/>
      <c r="L7" s="39"/>
    </row>
    <row r="8" spans="1:14" ht="14.25" x14ac:dyDescent="0.2">
      <c r="C8" s="36"/>
      <c r="D8" s="34"/>
      <c r="E8" s="46"/>
      <c r="I8" s="42"/>
    </row>
    <row r="9" spans="1:14" ht="15.75" x14ac:dyDescent="0.2">
      <c r="C9" s="36"/>
      <c r="D9" s="43" t="s">
        <v>70</v>
      </c>
    </row>
    <row r="10" spans="1:14" ht="14.25" x14ac:dyDescent="0.2">
      <c r="C10" s="36"/>
      <c r="D10" s="38" t="s">
        <v>48</v>
      </c>
      <c r="I10" s="44"/>
    </row>
    <row r="11" spans="1:14" x14ac:dyDescent="0.2">
      <c r="C11" s="36"/>
      <c r="D11" s="34"/>
      <c r="E11" s="34"/>
      <c r="I11" s="33"/>
    </row>
    <row r="12" spans="1:14" ht="15" x14ac:dyDescent="0.2">
      <c r="B12" s="30" t="s">
        <v>47</v>
      </c>
      <c r="C12" s="133" t="s">
        <v>50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/>
    </row>
    <row r="13" spans="1:14" ht="14.25" x14ac:dyDescent="0.2">
      <c r="C13" s="50"/>
      <c r="D13" s="51"/>
      <c r="E13" s="29" t="s">
        <v>46</v>
      </c>
      <c r="F13" s="39"/>
      <c r="G13" s="39"/>
      <c r="H13" s="52"/>
      <c r="I13" s="39"/>
      <c r="J13" s="39"/>
      <c r="K13" s="39"/>
      <c r="L13" s="39"/>
      <c r="M13" s="39"/>
    </row>
    <row r="14" spans="1:14" x14ac:dyDescent="0.2">
      <c r="A14" s="48"/>
      <c r="B14" s="47"/>
      <c r="C14" s="36"/>
      <c r="D14" s="34"/>
      <c r="E14" s="37"/>
    </row>
    <row r="15" spans="1:14" ht="15" x14ac:dyDescent="0.25">
      <c r="A15" s="55"/>
      <c r="B15" s="55"/>
      <c r="C15" s="136" t="s">
        <v>45</v>
      </c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56"/>
    </row>
    <row r="16" spans="1:14" s="45" customFormat="1" ht="15" x14ac:dyDescent="0.25">
      <c r="A16" s="61"/>
      <c r="B16" s="65"/>
      <c r="C16" s="62" t="s">
        <v>44</v>
      </c>
      <c r="D16" s="56"/>
      <c r="E16" s="134" t="s">
        <v>65</v>
      </c>
      <c r="F16" s="135"/>
      <c r="G16" s="69" t="s">
        <v>51</v>
      </c>
      <c r="H16" s="56"/>
      <c r="I16" s="62"/>
      <c r="J16" s="62"/>
      <c r="K16" s="56"/>
      <c r="L16" s="56"/>
      <c r="M16" s="56"/>
      <c r="N16" s="63"/>
    </row>
    <row r="17" spans="1:13" s="45" customFormat="1" ht="15" x14ac:dyDescent="0.25">
      <c r="A17" s="61"/>
      <c r="B17" s="65"/>
      <c r="C17" s="62" t="s">
        <v>43</v>
      </c>
      <c r="D17" s="61"/>
      <c r="E17" s="134" t="s">
        <v>66</v>
      </c>
      <c r="F17" s="135"/>
      <c r="G17" s="69" t="s">
        <v>51</v>
      </c>
      <c r="H17" s="56"/>
      <c r="I17" s="62"/>
      <c r="J17" s="62"/>
      <c r="K17" s="56"/>
      <c r="L17" s="56"/>
      <c r="M17" s="56"/>
    </row>
    <row r="18" spans="1:13" s="45" customFormat="1" ht="15" outlineLevel="1" x14ac:dyDescent="0.25">
      <c r="A18" s="61"/>
      <c r="B18" s="65"/>
      <c r="C18" s="62" t="s">
        <v>42</v>
      </c>
      <c r="D18" s="61"/>
      <c r="E18" s="134" t="s">
        <v>67</v>
      </c>
      <c r="F18" s="135"/>
      <c r="G18" s="69" t="s">
        <v>41</v>
      </c>
      <c r="H18" s="56"/>
      <c r="I18" s="62"/>
      <c r="J18" s="62"/>
      <c r="K18" s="56"/>
      <c r="L18" s="56"/>
      <c r="M18" s="56"/>
    </row>
    <row r="19" spans="1:13" ht="15" x14ac:dyDescent="0.25">
      <c r="A19" s="55"/>
      <c r="B19" s="55"/>
      <c r="C19" s="70" t="s">
        <v>68</v>
      </c>
      <c r="D19" s="59"/>
      <c r="E19" s="58"/>
      <c r="F19" s="55"/>
      <c r="G19" s="55"/>
      <c r="H19" s="55"/>
      <c r="I19" s="55"/>
      <c r="J19" s="55"/>
      <c r="K19" s="55"/>
      <c r="L19" s="55"/>
      <c r="M19" s="55"/>
    </row>
    <row r="20" spans="1:13" ht="15" x14ac:dyDescent="0.25">
      <c r="A20" s="55"/>
      <c r="B20" s="55"/>
      <c r="C20" s="60"/>
      <c r="D20" s="59"/>
      <c r="E20" s="58"/>
      <c r="F20" s="55"/>
      <c r="G20" s="55"/>
      <c r="H20" s="55"/>
      <c r="I20" s="55"/>
      <c r="J20" s="55"/>
      <c r="K20" s="55"/>
      <c r="L20" s="55"/>
      <c r="M20" s="55"/>
    </row>
    <row r="21" spans="1:13" ht="15" x14ac:dyDescent="0.25">
      <c r="A21" s="55"/>
      <c r="B21" s="55"/>
      <c r="C21" s="60"/>
      <c r="D21" s="59"/>
      <c r="E21" s="58"/>
      <c r="F21" s="55"/>
      <c r="G21" s="55"/>
      <c r="H21" s="55"/>
      <c r="I21" s="55"/>
      <c r="J21" s="55"/>
      <c r="K21" s="55"/>
      <c r="L21" s="55"/>
      <c r="M21" s="55"/>
    </row>
    <row r="22" spans="1:13" ht="12.75" customHeight="1" x14ac:dyDescent="0.2">
      <c r="A22" s="138" t="s">
        <v>1</v>
      </c>
      <c r="B22" s="140" t="s">
        <v>49</v>
      </c>
      <c r="C22" s="138" t="s">
        <v>40</v>
      </c>
      <c r="D22" s="138" t="s">
        <v>39</v>
      </c>
      <c r="E22" s="138" t="s">
        <v>38</v>
      </c>
      <c r="F22" s="138" t="s">
        <v>37</v>
      </c>
      <c r="G22" s="139"/>
      <c r="H22" s="139"/>
      <c r="I22" s="139"/>
      <c r="J22" s="138" t="s">
        <v>36</v>
      </c>
      <c r="K22" s="139"/>
      <c r="L22" s="139"/>
      <c r="M22" s="139"/>
    </row>
    <row r="23" spans="1:13" ht="13.5" customHeight="1" x14ac:dyDescent="0.2">
      <c r="A23" s="139"/>
      <c r="B23" s="141"/>
      <c r="C23" s="142"/>
      <c r="D23" s="138"/>
      <c r="E23" s="138"/>
      <c r="F23" s="138" t="s">
        <v>35</v>
      </c>
      <c r="G23" s="138" t="s">
        <v>34</v>
      </c>
      <c r="H23" s="139"/>
      <c r="I23" s="139"/>
      <c r="J23" s="138" t="s">
        <v>35</v>
      </c>
      <c r="K23" s="138" t="s">
        <v>34</v>
      </c>
      <c r="L23" s="139"/>
      <c r="M23" s="139"/>
    </row>
    <row r="24" spans="1:13" ht="24" x14ac:dyDescent="0.2">
      <c r="A24" s="139"/>
      <c r="B24" s="141"/>
      <c r="C24" s="142"/>
      <c r="D24" s="138"/>
      <c r="E24" s="138"/>
      <c r="F24" s="139"/>
      <c r="G24" s="66" t="s">
        <v>33</v>
      </c>
      <c r="H24" s="66" t="s">
        <v>52</v>
      </c>
      <c r="I24" s="66" t="s">
        <v>32</v>
      </c>
      <c r="J24" s="139"/>
      <c r="K24" s="66" t="s">
        <v>33</v>
      </c>
      <c r="L24" s="66" t="s">
        <v>52</v>
      </c>
      <c r="M24" s="66" t="s">
        <v>32</v>
      </c>
    </row>
    <row r="25" spans="1:13" x14ac:dyDescent="0.2">
      <c r="A25" s="57">
        <v>1</v>
      </c>
      <c r="B25" s="68">
        <v>2</v>
      </c>
      <c r="C25" s="66">
        <v>3</v>
      </c>
      <c r="D25" s="66">
        <v>4</v>
      </c>
      <c r="E25" s="64">
        <v>5</v>
      </c>
      <c r="F25" s="67">
        <v>6</v>
      </c>
      <c r="G25" s="67">
        <v>7</v>
      </c>
      <c r="H25" s="67">
        <v>8</v>
      </c>
      <c r="I25" s="67">
        <v>9</v>
      </c>
      <c r="J25" s="67">
        <v>10</v>
      </c>
      <c r="K25" s="67">
        <v>11</v>
      </c>
      <c r="L25" s="67">
        <v>12</v>
      </c>
      <c r="M25" s="67">
        <v>13</v>
      </c>
    </row>
    <row r="26" spans="1:13" ht="19.149999999999999" customHeight="1" x14ac:dyDescent="0.2">
      <c r="A26" s="145" t="s">
        <v>73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</row>
    <row r="27" spans="1:13" ht="171.75" x14ac:dyDescent="0.2">
      <c r="A27" s="71" t="s">
        <v>31</v>
      </c>
      <c r="B27" s="72" t="s">
        <v>53</v>
      </c>
      <c r="C27" s="73" t="s">
        <v>54</v>
      </c>
      <c r="D27" s="64" t="s">
        <v>29</v>
      </c>
      <c r="E27" s="74">
        <v>1</v>
      </c>
      <c r="F27" s="75">
        <v>41362.04</v>
      </c>
      <c r="G27" s="75">
        <v>5931.8</v>
      </c>
      <c r="H27" s="75">
        <v>26519.16</v>
      </c>
      <c r="I27" s="75">
        <v>5218.2</v>
      </c>
      <c r="J27" s="76">
        <v>41362.04</v>
      </c>
      <c r="K27" s="76">
        <v>5931.8</v>
      </c>
      <c r="L27" s="76">
        <v>26519.16</v>
      </c>
      <c r="M27" s="76">
        <v>5218.2</v>
      </c>
    </row>
    <row r="28" spans="1:13" ht="159.75" x14ac:dyDescent="0.2">
      <c r="A28" s="71" t="s">
        <v>30</v>
      </c>
      <c r="B28" s="72" t="s">
        <v>55</v>
      </c>
      <c r="C28" s="73" t="s">
        <v>56</v>
      </c>
      <c r="D28" s="64" t="s">
        <v>29</v>
      </c>
      <c r="E28" s="77" t="s">
        <v>69</v>
      </c>
      <c r="F28" s="75">
        <v>198.02</v>
      </c>
      <c r="G28" s="75">
        <v>30.33</v>
      </c>
      <c r="H28" s="75">
        <v>167.69</v>
      </c>
      <c r="I28" s="75">
        <v>45.49</v>
      </c>
      <c r="J28" s="76">
        <v>8232.4500000000007</v>
      </c>
      <c r="K28" s="76">
        <v>1260.93</v>
      </c>
      <c r="L28" s="76">
        <v>6971.52</v>
      </c>
      <c r="M28" s="76">
        <v>1891.19</v>
      </c>
    </row>
    <row r="29" spans="1:13" ht="15" x14ac:dyDescent="0.2">
      <c r="A29" s="146" t="s">
        <v>72</v>
      </c>
      <c r="B29" s="144"/>
      <c r="C29" s="144"/>
      <c r="D29" s="144"/>
      <c r="E29" s="144"/>
      <c r="F29" s="144"/>
      <c r="G29" s="144"/>
      <c r="H29" s="144"/>
      <c r="I29" s="144"/>
      <c r="J29" s="78">
        <v>567355.65</v>
      </c>
      <c r="K29" s="76"/>
      <c r="L29" s="76"/>
      <c r="M29" s="76"/>
    </row>
    <row r="30" spans="1:13" ht="15" customHeight="1" x14ac:dyDescent="0.2">
      <c r="A30" s="147" t="s">
        <v>28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 ht="15" x14ac:dyDescent="0.2">
      <c r="A31" s="143" t="s">
        <v>57</v>
      </c>
      <c r="B31" s="144"/>
      <c r="C31" s="144"/>
      <c r="D31" s="144"/>
      <c r="E31" s="144"/>
      <c r="F31" s="144"/>
      <c r="G31" s="144"/>
      <c r="H31" s="144"/>
      <c r="I31" s="144"/>
      <c r="J31" s="75">
        <v>49594.49</v>
      </c>
      <c r="K31" s="75">
        <v>7192.73</v>
      </c>
      <c r="L31" s="75">
        <v>33490.68</v>
      </c>
      <c r="M31" s="75">
        <v>7109.39</v>
      </c>
    </row>
    <row r="32" spans="1:13" ht="15" customHeight="1" x14ac:dyDescent="0.2">
      <c r="A32" s="143" t="s">
        <v>27</v>
      </c>
      <c r="B32" s="144"/>
      <c r="C32" s="144"/>
      <c r="D32" s="144"/>
      <c r="E32" s="144"/>
      <c r="F32" s="144"/>
      <c r="G32" s="144"/>
      <c r="H32" s="144"/>
      <c r="I32" s="144"/>
      <c r="J32" s="75">
        <v>6113.82</v>
      </c>
      <c r="K32" s="76"/>
      <c r="L32" s="76"/>
      <c r="M32" s="76"/>
    </row>
    <row r="33" spans="1:13" ht="15" customHeight="1" x14ac:dyDescent="0.2">
      <c r="A33" s="143" t="s">
        <v>26</v>
      </c>
      <c r="B33" s="144"/>
      <c r="C33" s="144"/>
      <c r="D33" s="144"/>
      <c r="E33" s="144"/>
      <c r="F33" s="144"/>
      <c r="G33" s="144"/>
      <c r="H33" s="144"/>
      <c r="I33" s="144"/>
      <c r="J33" s="75">
        <v>4456.66</v>
      </c>
      <c r="K33" s="76"/>
      <c r="L33" s="76"/>
      <c r="M33" s="76"/>
    </row>
    <row r="34" spans="1:13" ht="15" customHeight="1" x14ac:dyDescent="0.2">
      <c r="A34" s="146" t="s">
        <v>25</v>
      </c>
      <c r="B34" s="144"/>
      <c r="C34" s="144"/>
      <c r="D34" s="144"/>
      <c r="E34" s="144"/>
      <c r="F34" s="144"/>
      <c r="G34" s="144"/>
      <c r="H34" s="144"/>
      <c r="I34" s="144"/>
      <c r="J34" s="76"/>
      <c r="K34" s="76"/>
      <c r="L34" s="76"/>
      <c r="M34" s="76"/>
    </row>
    <row r="35" spans="1:13" ht="15" customHeight="1" x14ac:dyDescent="0.2">
      <c r="A35" s="143" t="s">
        <v>24</v>
      </c>
      <c r="B35" s="144"/>
      <c r="C35" s="144"/>
      <c r="D35" s="144"/>
      <c r="E35" s="144"/>
      <c r="F35" s="144"/>
      <c r="G35" s="144"/>
      <c r="H35" s="144"/>
      <c r="I35" s="144"/>
      <c r="J35" s="75">
        <v>60164.97</v>
      </c>
      <c r="K35" s="76"/>
      <c r="L35" s="76"/>
      <c r="M35" s="76"/>
    </row>
    <row r="36" spans="1:13" ht="15" customHeight="1" x14ac:dyDescent="0.2">
      <c r="A36" s="143" t="s">
        <v>23</v>
      </c>
      <c r="B36" s="144"/>
      <c r="C36" s="144"/>
      <c r="D36" s="144"/>
      <c r="E36" s="144"/>
      <c r="F36" s="144"/>
      <c r="G36" s="144"/>
      <c r="H36" s="144"/>
      <c r="I36" s="144"/>
      <c r="J36" s="75">
        <v>60164.97</v>
      </c>
      <c r="K36" s="76"/>
      <c r="L36" s="76"/>
      <c r="M36" s="76"/>
    </row>
    <row r="37" spans="1:13" ht="15" customHeight="1" x14ac:dyDescent="0.2">
      <c r="A37" s="143" t="s">
        <v>58</v>
      </c>
      <c r="B37" s="144"/>
      <c r="C37" s="144"/>
      <c r="D37" s="144"/>
      <c r="E37" s="144"/>
      <c r="F37" s="144"/>
      <c r="G37" s="144"/>
      <c r="H37" s="144"/>
      <c r="I37" s="144"/>
      <c r="J37" s="75">
        <v>567355.65</v>
      </c>
      <c r="K37" s="54"/>
      <c r="L37" s="76"/>
      <c r="M37" s="76"/>
    </row>
    <row r="38" spans="1:13" ht="15" customHeight="1" x14ac:dyDescent="0.2">
      <c r="A38" s="143" t="s">
        <v>59</v>
      </c>
      <c r="B38" s="144"/>
      <c r="C38" s="144"/>
      <c r="D38" s="144"/>
      <c r="E38" s="144"/>
      <c r="F38" s="144"/>
      <c r="G38" s="144"/>
      <c r="H38" s="144"/>
      <c r="I38" s="144"/>
      <c r="J38" s="76"/>
      <c r="K38" s="76"/>
      <c r="L38" s="76"/>
      <c r="M38" s="76"/>
    </row>
    <row r="39" spans="1:13" ht="26.1" customHeight="1" x14ac:dyDescent="0.2">
      <c r="A39" s="143" t="s">
        <v>22</v>
      </c>
      <c r="B39" s="144"/>
      <c r="C39" s="144"/>
      <c r="D39" s="144"/>
      <c r="E39" s="144"/>
      <c r="F39" s="144"/>
      <c r="G39" s="144"/>
      <c r="H39" s="144"/>
      <c r="I39" s="144"/>
      <c r="J39" s="75">
        <v>8911.08</v>
      </c>
      <c r="K39" s="76"/>
      <c r="L39" s="76"/>
      <c r="M39" s="76"/>
    </row>
    <row r="40" spans="1:13" ht="15" customHeight="1" x14ac:dyDescent="0.2">
      <c r="A40" s="143" t="s">
        <v>21</v>
      </c>
      <c r="B40" s="144"/>
      <c r="C40" s="144"/>
      <c r="D40" s="144"/>
      <c r="E40" s="144"/>
      <c r="F40" s="144"/>
      <c r="G40" s="144"/>
      <c r="H40" s="144"/>
      <c r="I40" s="144"/>
      <c r="J40" s="75">
        <v>33490.68</v>
      </c>
      <c r="K40" s="76"/>
      <c r="L40" s="76"/>
      <c r="M40" s="76"/>
    </row>
    <row r="41" spans="1:13" ht="15" customHeight="1" x14ac:dyDescent="0.2">
      <c r="A41" s="143" t="s">
        <v>20</v>
      </c>
      <c r="B41" s="144"/>
      <c r="C41" s="144"/>
      <c r="D41" s="144"/>
      <c r="E41" s="144"/>
      <c r="F41" s="144"/>
      <c r="G41" s="144"/>
      <c r="H41" s="144"/>
      <c r="I41" s="144"/>
      <c r="J41" s="75">
        <v>14302.12</v>
      </c>
      <c r="K41" s="76"/>
      <c r="L41" s="76"/>
      <c r="M41" s="76"/>
    </row>
    <row r="42" spans="1:13" ht="15" customHeight="1" x14ac:dyDescent="0.2">
      <c r="A42" s="143" t="s">
        <v>19</v>
      </c>
      <c r="B42" s="144"/>
      <c r="C42" s="144"/>
      <c r="D42" s="144"/>
      <c r="E42" s="144"/>
      <c r="F42" s="144"/>
      <c r="G42" s="144"/>
      <c r="H42" s="144"/>
      <c r="I42" s="144"/>
      <c r="J42" s="75">
        <v>6113.82</v>
      </c>
      <c r="K42" s="76"/>
      <c r="L42" s="76"/>
      <c r="M42" s="76"/>
    </row>
    <row r="43" spans="1:13" ht="15" customHeight="1" x14ac:dyDescent="0.2">
      <c r="A43" s="143" t="s">
        <v>18</v>
      </c>
      <c r="B43" s="144"/>
      <c r="C43" s="144"/>
      <c r="D43" s="144"/>
      <c r="E43" s="144"/>
      <c r="F43" s="144"/>
      <c r="G43" s="144"/>
      <c r="H43" s="144"/>
      <c r="I43" s="144"/>
      <c r="J43" s="75">
        <v>4456.66</v>
      </c>
      <c r="K43" s="76"/>
      <c r="L43" s="76"/>
      <c r="M43" s="76"/>
    </row>
    <row r="44" spans="1:13" ht="15" customHeight="1" x14ac:dyDescent="0.2">
      <c r="A44" s="146" t="s">
        <v>17</v>
      </c>
      <c r="B44" s="144"/>
      <c r="C44" s="144"/>
      <c r="D44" s="144"/>
      <c r="E44" s="144"/>
      <c r="F44" s="144"/>
      <c r="G44" s="144"/>
      <c r="H44" s="144"/>
      <c r="I44" s="144"/>
      <c r="J44" s="78">
        <v>567355.65</v>
      </c>
      <c r="K44" s="76"/>
      <c r="L44" s="76"/>
      <c r="M44" s="76"/>
    </row>
    <row r="48" spans="1:13" ht="15" x14ac:dyDescent="0.2">
      <c r="A48" s="131"/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</row>
    <row r="49" spans="1:13" ht="15" x14ac:dyDescent="0.2">
      <c r="A49" s="149"/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</row>
    <row r="51" spans="1:13" ht="15" x14ac:dyDescent="0.2">
      <c r="A51" s="131"/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</row>
    <row r="52" spans="1:13" ht="15" x14ac:dyDescent="0.2">
      <c r="A52" s="149"/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</row>
    <row r="56" spans="1:13" ht="15" x14ac:dyDescent="0.2">
      <c r="A56" s="131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</row>
    <row r="57" spans="1:13" ht="15" x14ac:dyDescent="0.2">
      <c r="A57" s="149"/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</row>
    <row r="59" spans="1:13" ht="15" x14ac:dyDescent="0.2">
      <c r="A59" s="131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</row>
    <row r="64" spans="1:13" ht="15" x14ac:dyDescent="0.2">
      <c r="A64" s="131"/>
      <c r="B64" s="132"/>
      <c r="C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</row>
    <row r="65" spans="1:13" ht="15" x14ac:dyDescent="0.2">
      <c r="A65" s="149"/>
      <c r="B65" s="132"/>
      <c r="C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</row>
    <row r="67" spans="1:13" ht="15" x14ac:dyDescent="0.2">
      <c r="A67" s="131"/>
      <c r="B67" s="132"/>
      <c r="C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</row>
    <row r="72" spans="1:13" ht="15" x14ac:dyDescent="0.2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</row>
    <row r="73" spans="1:13" ht="15" x14ac:dyDescent="0.2">
      <c r="A73" s="149"/>
      <c r="B73" s="132"/>
      <c r="C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</row>
    <row r="75" spans="1:13" ht="15" x14ac:dyDescent="0.2">
      <c r="A75" s="131"/>
      <c r="B75" s="132"/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</row>
    <row r="78" spans="1:13" ht="15" x14ac:dyDescent="0.2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</row>
    <row r="79" spans="1:13" ht="15" x14ac:dyDescent="0.2">
      <c r="A79" s="149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</row>
    <row r="81" spans="1:13" ht="15" x14ac:dyDescent="0.2">
      <c r="A81" s="131"/>
      <c r="B81" s="132"/>
      <c r="C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</row>
    <row r="82" spans="1:13" ht="15" x14ac:dyDescent="0.2">
      <c r="A82" s="149"/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</row>
  </sheetData>
  <mergeCells count="51">
    <mergeCell ref="A72:M72"/>
    <mergeCell ref="A48:M48"/>
    <mergeCell ref="A49:M49"/>
    <mergeCell ref="A51:M51"/>
    <mergeCell ref="A57:M57"/>
    <mergeCell ref="A59:M59"/>
    <mergeCell ref="A64:M64"/>
    <mergeCell ref="A65:M65"/>
    <mergeCell ref="A67:M67"/>
    <mergeCell ref="A52:M52"/>
    <mergeCell ref="A56:M56"/>
    <mergeCell ref="A82:M82"/>
    <mergeCell ref="A73:M73"/>
    <mergeCell ref="A75:M75"/>
    <mergeCell ref="A78:M78"/>
    <mergeCell ref="A79:M79"/>
    <mergeCell ref="A81:M81"/>
    <mergeCell ref="A42:I42"/>
    <mergeCell ref="A43:I43"/>
    <mergeCell ref="A44:I44"/>
    <mergeCell ref="A40:I40"/>
    <mergeCell ref="A41:I41"/>
    <mergeCell ref="A37:I37"/>
    <mergeCell ref="A38:I38"/>
    <mergeCell ref="A39:I39"/>
    <mergeCell ref="A34:I34"/>
    <mergeCell ref="A35:I35"/>
    <mergeCell ref="A36:I36"/>
    <mergeCell ref="A32:I32"/>
    <mergeCell ref="A33:I33"/>
    <mergeCell ref="A26:M26"/>
    <mergeCell ref="A29:I29"/>
    <mergeCell ref="A30:M30"/>
    <mergeCell ref="A31:I31"/>
    <mergeCell ref="F22:I22"/>
    <mergeCell ref="J22:M22"/>
    <mergeCell ref="F23:F24"/>
    <mergeCell ref="G23:I23"/>
    <mergeCell ref="J23:J24"/>
    <mergeCell ref="K23:M23"/>
    <mergeCell ref="A22:A24"/>
    <mergeCell ref="B22:B24"/>
    <mergeCell ref="C22:C24"/>
    <mergeCell ref="D22:D24"/>
    <mergeCell ref="E22:E24"/>
    <mergeCell ref="A6:M6"/>
    <mergeCell ref="C12:M12"/>
    <mergeCell ref="E18:F18"/>
    <mergeCell ref="C15:M15"/>
    <mergeCell ref="E16:F16"/>
    <mergeCell ref="E17:F17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>
    <oddHeader>&amp;LГРАНД-Смета 2019</oddHeader>
    <oddFooter>&amp;C09-04-01&amp;RСтраница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Торги</vt:lpstr>
      <vt:lpstr>ЛСР Такелаж</vt:lpstr>
      <vt:lpstr>'ЛСР Такелаж'!Print_Titles</vt:lpstr>
      <vt:lpstr>'ЛСР Такелаж'!Заголовки_для_печати</vt:lpstr>
      <vt:lpstr>Торги!Заголовки_для_печати</vt:lpstr>
      <vt:lpstr>Торги!Область_печати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Коротаева Татьяна Витальевна</cp:lastModifiedBy>
  <cp:lastPrinted>2021-03-05T02:17:44Z</cp:lastPrinted>
  <dcterms:created xsi:type="dcterms:W3CDTF">2016-12-12T00:40:19Z</dcterms:created>
  <dcterms:modified xsi:type="dcterms:W3CDTF">2021-03-22T08:22:27Z</dcterms:modified>
</cp:coreProperties>
</file>