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rsk42srv010.drsk.ru\users$\Kirilenko_NG\Мои документы\2021 год Рем.фонд\Подряд-2021\Доп.объем\"/>
    </mc:Choice>
  </mc:AlternateContent>
  <bookViews>
    <workbookView xWindow="0" yWindow="0" windowWidth="28800" windowHeight="11730"/>
  </bookViews>
  <sheets>
    <sheet name="ГПР - 2020 +рабочие яч" sheetId="5" r:id="rId1"/>
    <sheet name="ГПР - 2020 (2)" sheetId="4" state="hidden" r:id="rId2"/>
  </sheets>
  <definedNames>
    <definedName name="Z_0943F56E_2267_4333_AC70_CA4FAC995AA9_.wvu.Cols" localSheetId="0" hidden="1">'ГПР - 2020 +рабочие яч'!$A:$B</definedName>
    <definedName name="Z_0943F56E_2267_4333_AC70_CA4FAC995AA9_.wvu.PrintArea" localSheetId="1" hidden="1">'ГПР - 2020 (2)'!$A$1:$Z$1325</definedName>
    <definedName name="Z_0943F56E_2267_4333_AC70_CA4FAC995AA9_.wvu.PrintArea" localSheetId="0" hidden="1">'ГПР - 2020 +рабочие яч'!$A$3:$L$38</definedName>
    <definedName name="Z_0943F56E_2267_4333_AC70_CA4FAC995AA9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Z_A6591927_B6A0_4F29_ACFB_86D4B856E06A_.wvu.PrintArea" localSheetId="1" hidden="1">'ГПР - 2020 (2)'!$A$1:$Z$1325</definedName>
    <definedName name="Z_A6591927_B6A0_4F29_ACFB_86D4B856E06A_.wvu.PrintArea" localSheetId="0" hidden="1">'ГПР - 2020 +рабочие яч'!$A$2:$L$38</definedName>
    <definedName name="Z_A6591927_B6A0_4F29_ACFB_86D4B856E06A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Z_A6591927_B6A0_4F29_ACFB_86D4B856E06A_.wvu.Rows" localSheetId="0" hidden="1">'ГПР - 2020 +рабочие яч'!#REF!,'ГПР - 2020 +рабочие яч'!#REF!,'ГПР - 2020 +рабочие яч'!#REF!,'ГПР - 2020 +рабочие яч'!#REF!,'ГПР - 2020 +рабочие яч'!#REF!,'ГПР - 2020 +рабочие яч'!#REF!,'ГПР - 2020 +рабочие яч'!#REF!</definedName>
    <definedName name="Z_CB05DF4C_FEDB_43E3_82AB_A00D464DEBAB_.wvu.PrintArea" localSheetId="1" hidden="1">'ГПР - 2020 (2)'!$A$2:$Z$1324</definedName>
    <definedName name="Z_CB05DF4C_FEDB_43E3_82AB_A00D464DEBAB_.wvu.PrintArea" localSheetId="0" hidden="1">'ГПР - 2020 +рабочие яч'!$A$3:$L$38</definedName>
    <definedName name="Z_D529A7A1_1933_4765_AA36_44D0FD87D7B1_.wvu.PrintArea" localSheetId="1" hidden="1">'ГПР - 2020 (2)'!$A$1:$Z$1325</definedName>
    <definedName name="Z_D529A7A1_1933_4765_AA36_44D0FD87D7B1_.wvu.PrintArea" localSheetId="0" hidden="1">'ГПР - 2020 +рабочие яч'!$A$3:$L$38</definedName>
    <definedName name="Z_D529A7A1_1933_4765_AA36_44D0FD87D7B1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Z_D529A7A1_1933_4765_AA36_44D0FD87D7B1_.wvu.Rows" localSheetId="0" hidden="1">'ГПР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definedName>
    <definedName name="Z_D9E74CF5_B41B_4B47_9E59_F86450B63E7A_.wvu.PrintArea" localSheetId="1" hidden="1">'ГПР - 2020 (2)'!$A$1:$Z$1325</definedName>
    <definedName name="Z_D9E74CF5_B41B_4B47_9E59_F86450B63E7A_.wvu.PrintArea" localSheetId="0" hidden="1">'ГПР - 2020 +рабочие яч'!$A$3:$L$38</definedName>
    <definedName name="Z_D9E74CF5_B41B_4B47_9E59_F86450B63E7A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Z_F387C196_EB8F_4F17_8A3D_CFA67F3B2FD1_.wvu.PrintArea" localSheetId="1" hidden="1">'ГПР - 2020 (2)'!$A$1:$Z$1325</definedName>
    <definedName name="Z_F387C196_EB8F_4F17_8A3D_CFA67F3B2FD1_.wvu.PrintArea" localSheetId="0" hidden="1">'ГПР - 2020 +рабочие яч'!$A$2:$L$38</definedName>
    <definedName name="Z_F387C196_EB8F_4F17_8A3D_CFA67F3B2FD1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_xlnm.Print_Area" localSheetId="1">'ГПР - 2020 (2)'!$A$1:$Z$1325</definedName>
    <definedName name="_xlnm.Print_Area" localSheetId="0">'ГПР - 2020 +рабочие яч'!$A$2:$L$84</definedName>
  </definedNames>
  <calcPr calcId="162913"/>
  <customWorkbookViews>
    <customWorkbookView name="Дидык Илья Сергеевич - Личное представление" guid="{A6591927-B6A0-4F29-ACFB-86D4B856E06A}" mergeInterval="0" personalView="1" maximized="1" xWindow="-8" yWindow="-8" windowWidth="1936" windowHeight="1056" activeSheetId="1"/>
    <customWorkbookView name="Аушев Игорь Юрьевич - Личное представление" guid="{D9E74CF5-B41B-4B47-9E59-F86450B63E7A}" mergeInterval="0" personalView="1" maximized="1" windowWidth="1916" windowHeight="895" activeSheetId="1" showComments="commIndAndComment"/>
    <customWorkbookView name="Кашкарова Валентина Николаевна - Личное представление" guid="{D529A7A1-1933-4765-AA36-44D0FD87D7B1}" mergeInterval="0" personalView="1" maximized="1" windowWidth="1916" windowHeight="807" activeSheetId="1"/>
    <customWorkbookView name="Михайлова Анна Александровна - Личное представление" guid="{CB05DF4C-FEDB-43E3-82AB-A00D464DEBAB}" mergeInterval="0" personalView="1" maximized="1" windowWidth="1916" windowHeight="855" activeSheetId="1"/>
    <customWorkbookView name="Кузнецова Юлия Викторовна - Личное представление" guid="{0943F56E-2267-4333-AC70-CA4FAC995AA9}" mergeInterval="0" personalView="1" maximized="1" xWindow="-9" yWindow="-9" windowWidth="1938" windowHeight="1048" activeSheetId="1"/>
    <customWorkbookView name="Гриневич Мария Евгеньевна - Личное представление" guid="{F387C196-EB8F-4F17-8A3D-CFA67F3B2FD1}" mergeInterval="0" personalView="1" minimized="1" windowWidth="0" windowHeight="0" activeSheetId="1"/>
  </customWorkbookViews>
</workbook>
</file>

<file path=xl/calcChain.xml><?xml version="1.0" encoding="utf-8"?>
<calcChain xmlns="http://schemas.openxmlformats.org/spreadsheetml/2006/main">
  <c r="L51" i="5" l="1"/>
  <c r="L39" i="5" l="1"/>
  <c r="L35" i="5" l="1"/>
  <c r="L16" i="5" s="1"/>
  <c r="L20" i="5" l="1"/>
  <c r="L21" i="5"/>
  <c r="L18" i="5" l="1"/>
  <c r="L19" i="5" l="1"/>
  <c r="L17" i="5" l="1"/>
  <c r="W1314" i="4" l="1"/>
  <c r="U1314" i="4" s="1"/>
  <c r="Q1314" i="4" s="1"/>
  <c r="W1313" i="4"/>
  <c r="W1312" i="4"/>
  <c r="U1312" i="4" s="1"/>
  <c r="W1311" i="4"/>
  <c r="U1311" i="4" s="1"/>
  <c r="Q1311" i="4" s="1"/>
  <c r="Y1310" i="4"/>
  <c r="X1310" i="4"/>
  <c r="V1310" i="4"/>
  <c r="W1308" i="4"/>
  <c r="U1308" i="4" s="1"/>
  <c r="R1308" i="4"/>
  <c r="W1307" i="4"/>
  <c r="U1307" i="4" s="1"/>
  <c r="R1307" i="4"/>
  <c r="W1306" i="4"/>
  <c r="U1306" i="4" s="1"/>
  <c r="R1306" i="4"/>
  <c r="W1305" i="4"/>
  <c r="U1305" i="4" s="1"/>
  <c r="R1305" i="4"/>
  <c r="W1304" i="4"/>
  <c r="U1304" i="4" s="1"/>
  <c r="R1304" i="4"/>
  <c r="W1303" i="4"/>
  <c r="U1303" i="4" s="1"/>
  <c r="R1303" i="4"/>
  <c r="W1302" i="4"/>
  <c r="U1302" i="4" s="1"/>
  <c r="R1302" i="4"/>
  <c r="W1301" i="4"/>
  <c r="R1301" i="4"/>
  <c r="Z1300" i="4"/>
  <c r="Y1300" i="4"/>
  <c r="X1300" i="4"/>
  <c r="V1300" i="4"/>
  <c r="T1300" i="4"/>
  <c r="S1300" i="4"/>
  <c r="O1300" i="4"/>
  <c r="L1300" i="4"/>
  <c r="W1298" i="4"/>
  <c r="U1298" i="4" s="1"/>
  <c r="R1298" i="4"/>
  <c r="W1297" i="4"/>
  <c r="U1297" i="4" s="1"/>
  <c r="R1297" i="4"/>
  <c r="W1296" i="4"/>
  <c r="U1296" i="4" s="1"/>
  <c r="R1296" i="4"/>
  <c r="W1295" i="4"/>
  <c r="U1295" i="4" s="1"/>
  <c r="R1295" i="4"/>
  <c r="W1294" i="4"/>
  <c r="U1294" i="4" s="1"/>
  <c r="R1294" i="4"/>
  <c r="W1293" i="4"/>
  <c r="U1293" i="4" s="1"/>
  <c r="R1293" i="4"/>
  <c r="W1292" i="4"/>
  <c r="U1292" i="4" s="1"/>
  <c r="R1292" i="4"/>
  <c r="W1291" i="4"/>
  <c r="U1291" i="4" s="1"/>
  <c r="R1291" i="4"/>
  <c r="Z1290" i="4"/>
  <c r="Y1290" i="4"/>
  <c r="X1290" i="4"/>
  <c r="V1290" i="4"/>
  <c r="T1290" i="4"/>
  <c r="S1290" i="4"/>
  <c r="O1290" i="4"/>
  <c r="L1290" i="4"/>
  <c r="W1288" i="4"/>
  <c r="U1288" i="4" s="1"/>
  <c r="R1288" i="4"/>
  <c r="W1287" i="4"/>
  <c r="U1287" i="4" s="1"/>
  <c r="R1287" i="4"/>
  <c r="W1286" i="4"/>
  <c r="U1286" i="4" s="1"/>
  <c r="R1286" i="4"/>
  <c r="W1285" i="4"/>
  <c r="U1285" i="4" s="1"/>
  <c r="R1285" i="4"/>
  <c r="W1284" i="4"/>
  <c r="U1284" i="4" s="1"/>
  <c r="R1284" i="4"/>
  <c r="W1283" i="4"/>
  <c r="U1283" i="4" s="1"/>
  <c r="R1283" i="4"/>
  <c r="W1282" i="4"/>
  <c r="U1282" i="4" s="1"/>
  <c r="R1282" i="4"/>
  <c r="W1281" i="4"/>
  <c r="U1281" i="4" s="1"/>
  <c r="R1281" i="4"/>
  <c r="Z1280" i="4"/>
  <c r="Y1280" i="4"/>
  <c r="X1280" i="4"/>
  <c r="V1280" i="4"/>
  <c r="T1280" i="4"/>
  <c r="S1280" i="4"/>
  <c r="O1280" i="4"/>
  <c r="L1280" i="4"/>
  <c r="W1277" i="4"/>
  <c r="U1277" i="4" s="1"/>
  <c r="R1277" i="4"/>
  <c r="W1276" i="4"/>
  <c r="U1276" i="4" s="1"/>
  <c r="R1276" i="4"/>
  <c r="W1275" i="4"/>
  <c r="U1275" i="4" s="1"/>
  <c r="R1275" i="4"/>
  <c r="W1274" i="4"/>
  <c r="U1274" i="4" s="1"/>
  <c r="R1274" i="4"/>
  <c r="W1273" i="4"/>
  <c r="U1273" i="4" s="1"/>
  <c r="R1273" i="4"/>
  <c r="W1272" i="4"/>
  <c r="U1272" i="4" s="1"/>
  <c r="R1272" i="4"/>
  <c r="W1271" i="4"/>
  <c r="U1271" i="4" s="1"/>
  <c r="R1271" i="4"/>
  <c r="W1270" i="4"/>
  <c r="U1270" i="4" s="1"/>
  <c r="R1270" i="4"/>
  <c r="Z1269" i="4"/>
  <c r="Y1269" i="4"/>
  <c r="X1269" i="4"/>
  <c r="V1269" i="4"/>
  <c r="T1269" i="4"/>
  <c r="S1269" i="4"/>
  <c r="O1269" i="4"/>
  <c r="L1269" i="4"/>
  <c r="W1267" i="4"/>
  <c r="U1267" i="4" s="1"/>
  <c r="R1267" i="4"/>
  <c r="W1266" i="4"/>
  <c r="U1266" i="4" s="1"/>
  <c r="R1266" i="4"/>
  <c r="W1265" i="4"/>
  <c r="U1265" i="4" s="1"/>
  <c r="R1265" i="4"/>
  <c r="W1264" i="4"/>
  <c r="U1264" i="4" s="1"/>
  <c r="R1264" i="4"/>
  <c r="W1263" i="4"/>
  <c r="U1263" i="4" s="1"/>
  <c r="R1263" i="4"/>
  <c r="W1262" i="4"/>
  <c r="U1262" i="4" s="1"/>
  <c r="R1262" i="4"/>
  <c r="W1261" i="4"/>
  <c r="U1261" i="4" s="1"/>
  <c r="R1261" i="4"/>
  <c r="W1260" i="4"/>
  <c r="R1260" i="4"/>
  <c r="Z1259" i="4"/>
  <c r="Y1259" i="4"/>
  <c r="X1259" i="4"/>
  <c r="V1259" i="4"/>
  <c r="T1259" i="4"/>
  <c r="S1259" i="4"/>
  <c r="O1259" i="4"/>
  <c r="L1259" i="4"/>
  <c r="W1257" i="4"/>
  <c r="W1235" i="4" s="1"/>
  <c r="W1256" i="4"/>
  <c r="U1256" i="4" s="1"/>
  <c r="Q1256" i="4" s="1"/>
  <c r="W1255" i="4"/>
  <c r="U1255" i="4" s="1"/>
  <c r="Q1255" i="4" s="1"/>
  <c r="W1254" i="4"/>
  <c r="U1254" i="4" s="1"/>
  <c r="Q1254" i="4" s="1"/>
  <c r="W1253" i="4"/>
  <c r="U1253" i="4" s="1"/>
  <c r="Q1253" i="4" s="1"/>
  <c r="W1252" i="4"/>
  <c r="U1252" i="4" s="1"/>
  <c r="Q1252" i="4" s="1"/>
  <c r="W1251" i="4"/>
  <c r="U1251" i="4" s="1"/>
  <c r="Q1251" i="4" s="1"/>
  <c r="W1250" i="4"/>
  <c r="U1250" i="4" s="1"/>
  <c r="Q1250" i="4" s="1"/>
  <c r="W1249" i="4"/>
  <c r="U1249" i="4" s="1"/>
  <c r="Q1249" i="4" s="1"/>
  <c r="W1248" i="4"/>
  <c r="U1248" i="4" s="1"/>
  <c r="Q1248" i="4" s="1"/>
  <c r="W1247" i="4"/>
  <c r="U1247" i="4" s="1"/>
  <c r="Q1247" i="4" s="1"/>
  <c r="W1246" i="4"/>
  <c r="U1246" i="4" s="1"/>
  <c r="Q1246" i="4" s="1"/>
  <c r="W1245" i="4"/>
  <c r="U1245" i="4" s="1"/>
  <c r="Q1245" i="4" s="1"/>
  <c r="W1244" i="4"/>
  <c r="U1244" i="4" s="1"/>
  <c r="Q1244" i="4" s="1"/>
  <c r="W1243" i="4"/>
  <c r="U1243" i="4" s="1"/>
  <c r="Q1243" i="4" s="1"/>
  <c r="W1242" i="4"/>
  <c r="U1242" i="4" s="1"/>
  <c r="Q1242" i="4" s="1"/>
  <c r="W1241" i="4"/>
  <c r="U1241" i="4" s="1"/>
  <c r="Q1241" i="4" s="1"/>
  <c r="W1240" i="4"/>
  <c r="U1240" i="4" s="1"/>
  <c r="Q1240" i="4" s="1"/>
  <c r="W1239" i="4"/>
  <c r="U1239" i="4" s="1"/>
  <c r="Q1239" i="4" s="1"/>
  <c r="W1238" i="4"/>
  <c r="U1238" i="4" s="1"/>
  <c r="Q1238" i="4" s="1"/>
  <c r="W1237" i="4"/>
  <c r="U1237" i="4" s="1"/>
  <c r="Q1237" i="4" s="1"/>
  <c r="W1236" i="4"/>
  <c r="U1236" i="4" s="1"/>
  <c r="Q1236" i="4" s="1"/>
  <c r="Y1235" i="4"/>
  <c r="X1235" i="4"/>
  <c r="V1235" i="4"/>
  <c r="T1235" i="4"/>
  <c r="S1235" i="4"/>
  <c r="R1235" i="4"/>
  <c r="W1233" i="4"/>
  <c r="U1233" i="4" s="1"/>
  <c r="R1233" i="4"/>
  <c r="W1232" i="4"/>
  <c r="U1232" i="4" s="1"/>
  <c r="R1232" i="4"/>
  <c r="W1231" i="4"/>
  <c r="U1231" i="4" s="1"/>
  <c r="R1231" i="4"/>
  <c r="W1230" i="4"/>
  <c r="U1230" i="4" s="1"/>
  <c r="R1230" i="4"/>
  <c r="W1229" i="4"/>
  <c r="U1229" i="4" s="1"/>
  <c r="R1229" i="4"/>
  <c r="W1228" i="4"/>
  <c r="U1228" i="4" s="1"/>
  <c r="R1228" i="4"/>
  <c r="W1227" i="4"/>
  <c r="U1227" i="4" s="1"/>
  <c r="R1227" i="4"/>
  <c r="W1226" i="4"/>
  <c r="R1226" i="4"/>
  <c r="Z1225" i="4"/>
  <c r="Y1225" i="4"/>
  <c r="X1225" i="4"/>
  <c r="V1225" i="4"/>
  <c r="T1225" i="4"/>
  <c r="S1225" i="4"/>
  <c r="O1225" i="4"/>
  <c r="L1225" i="4"/>
  <c r="W1223" i="4"/>
  <c r="U1223" i="4" s="1"/>
  <c r="R1223" i="4"/>
  <c r="W1222" i="4"/>
  <c r="U1222" i="4" s="1"/>
  <c r="R1222" i="4"/>
  <c r="W1221" i="4"/>
  <c r="U1221" i="4" s="1"/>
  <c r="R1221" i="4"/>
  <c r="W1220" i="4"/>
  <c r="U1220" i="4" s="1"/>
  <c r="R1220" i="4"/>
  <c r="W1219" i="4"/>
  <c r="U1219" i="4" s="1"/>
  <c r="R1219" i="4"/>
  <c r="W1218" i="4"/>
  <c r="U1218" i="4" s="1"/>
  <c r="R1218" i="4"/>
  <c r="W1217" i="4"/>
  <c r="U1217" i="4" s="1"/>
  <c r="R1217" i="4"/>
  <c r="W1216" i="4"/>
  <c r="R1216" i="4"/>
  <c r="Z1215" i="4"/>
  <c r="Y1215" i="4"/>
  <c r="X1215" i="4"/>
  <c r="V1215" i="4"/>
  <c r="T1215" i="4"/>
  <c r="S1215" i="4"/>
  <c r="O1215" i="4"/>
  <c r="L1215" i="4"/>
  <c r="W1213" i="4"/>
  <c r="U1213" i="4" s="1"/>
  <c r="R1213" i="4"/>
  <c r="W1212" i="4"/>
  <c r="U1212" i="4" s="1"/>
  <c r="R1212" i="4"/>
  <c r="W1211" i="4"/>
  <c r="U1211" i="4" s="1"/>
  <c r="R1211" i="4"/>
  <c r="W1210" i="4"/>
  <c r="U1210" i="4" s="1"/>
  <c r="R1210" i="4"/>
  <c r="W1209" i="4"/>
  <c r="U1209" i="4" s="1"/>
  <c r="R1209" i="4"/>
  <c r="W1208" i="4"/>
  <c r="U1208" i="4" s="1"/>
  <c r="R1208" i="4"/>
  <c r="W1207" i="4"/>
  <c r="U1207" i="4" s="1"/>
  <c r="R1207" i="4"/>
  <c r="W1206" i="4"/>
  <c r="R1206" i="4"/>
  <c r="Z1205" i="4"/>
  <c r="Y1205" i="4"/>
  <c r="X1205" i="4"/>
  <c r="V1205" i="4"/>
  <c r="T1205" i="4"/>
  <c r="S1205" i="4"/>
  <c r="O1205" i="4"/>
  <c r="L1205" i="4"/>
  <c r="W1203" i="4"/>
  <c r="U1203" i="4" s="1"/>
  <c r="R1203" i="4"/>
  <c r="W1202" i="4"/>
  <c r="U1202" i="4" s="1"/>
  <c r="R1202" i="4"/>
  <c r="W1201" i="4"/>
  <c r="U1201" i="4" s="1"/>
  <c r="R1201" i="4"/>
  <c r="W1200" i="4"/>
  <c r="U1200" i="4" s="1"/>
  <c r="R1200" i="4"/>
  <c r="W1199" i="4"/>
  <c r="U1199" i="4" s="1"/>
  <c r="R1199" i="4"/>
  <c r="W1198" i="4"/>
  <c r="U1198" i="4" s="1"/>
  <c r="R1198" i="4"/>
  <c r="W1197" i="4"/>
  <c r="U1197" i="4" s="1"/>
  <c r="R1197" i="4"/>
  <c r="W1196" i="4"/>
  <c r="R1196" i="4"/>
  <c r="Z1195" i="4"/>
  <c r="Y1195" i="4"/>
  <c r="X1195" i="4"/>
  <c r="V1195" i="4"/>
  <c r="T1195" i="4"/>
  <c r="S1195" i="4"/>
  <c r="O1195" i="4"/>
  <c r="L1195" i="4"/>
  <c r="W1193" i="4"/>
  <c r="U1193" i="4" s="1"/>
  <c r="R1193" i="4"/>
  <c r="W1192" i="4"/>
  <c r="U1192" i="4" s="1"/>
  <c r="R1192" i="4"/>
  <c r="W1191" i="4"/>
  <c r="U1191" i="4" s="1"/>
  <c r="R1191" i="4"/>
  <c r="W1190" i="4"/>
  <c r="U1190" i="4" s="1"/>
  <c r="R1190" i="4"/>
  <c r="W1189" i="4"/>
  <c r="U1189" i="4" s="1"/>
  <c r="R1189" i="4"/>
  <c r="W1188" i="4"/>
  <c r="U1188" i="4" s="1"/>
  <c r="R1188" i="4"/>
  <c r="W1187" i="4"/>
  <c r="R1187" i="4"/>
  <c r="W1186" i="4"/>
  <c r="U1186" i="4" s="1"/>
  <c r="R1186" i="4"/>
  <c r="Z1185" i="4"/>
  <c r="Y1185" i="4"/>
  <c r="X1185" i="4"/>
  <c r="V1185" i="4"/>
  <c r="T1185" i="4"/>
  <c r="S1185" i="4"/>
  <c r="O1185" i="4"/>
  <c r="L1185" i="4"/>
  <c r="W1183" i="4"/>
  <c r="U1183" i="4" s="1"/>
  <c r="R1183" i="4"/>
  <c r="W1182" i="4"/>
  <c r="U1182" i="4" s="1"/>
  <c r="R1182" i="4"/>
  <c r="W1181" i="4"/>
  <c r="U1181" i="4" s="1"/>
  <c r="R1181" i="4"/>
  <c r="W1180" i="4"/>
  <c r="U1180" i="4" s="1"/>
  <c r="R1180" i="4"/>
  <c r="W1179" i="4"/>
  <c r="U1179" i="4" s="1"/>
  <c r="R1179" i="4"/>
  <c r="W1178" i="4"/>
  <c r="U1178" i="4" s="1"/>
  <c r="R1178" i="4"/>
  <c r="W1177" i="4"/>
  <c r="U1177" i="4" s="1"/>
  <c r="R1177" i="4"/>
  <c r="W1176" i="4"/>
  <c r="U1176" i="4" s="1"/>
  <c r="R1176" i="4"/>
  <c r="Z1175" i="4"/>
  <c r="Y1175" i="4"/>
  <c r="X1175" i="4"/>
  <c r="V1175" i="4"/>
  <c r="T1175" i="4"/>
  <c r="S1175" i="4"/>
  <c r="O1175" i="4"/>
  <c r="L1175" i="4"/>
  <c r="W1172" i="4"/>
  <c r="U1172" i="4" s="1"/>
  <c r="R1172" i="4"/>
  <c r="W1171" i="4"/>
  <c r="U1171" i="4" s="1"/>
  <c r="R1171" i="4"/>
  <c r="W1170" i="4"/>
  <c r="U1170" i="4" s="1"/>
  <c r="R1170" i="4"/>
  <c r="W1169" i="4"/>
  <c r="U1169" i="4" s="1"/>
  <c r="R1169" i="4"/>
  <c r="W1168" i="4"/>
  <c r="U1168" i="4" s="1"/>
  <c r="R1168" i="4"/>
  <c r="W1167" i="4"/>
  <c r="U1167" i="4" s="1"/>
  <c r="R1167" i="4"/>
  <c r="W1166" i="4"/>
  <c r="R1166" i="4"/>
  <c r="W1165" i="4"/>
  <c r="U1165" i="4" s="1"/>
  <c r="R1165" i="4"/>
  <c r="Z1164" i="4"/>
  <c r="Y1164" i="4"/>
  <c r="X1164" i="4"/>
  <c r="V1164" i="4"/>
  <c r="T1164" i="4"/>
  <c r="S1164" i="4"/>
  <c r="O1164" i="4"/>
  <c r="L1164" i="4"/>
  <c r="W1162" i="4"/>
  <c r="U1162" i="4" s="1"/>
  <c r="R1162" i="4"/>
  <c r="W1161" i="4"/>
  <c r="U1161" i="4" s="1"/>
  <c r="R1161" i="4"/>
  <c r="W1160" i="4"/>
  <c r="U1160" i="4" s="1"/>
  <c r="R1160" i="4"/>
  <c r="W1159" i="4"/>
  <c r="U1159" i="4" s="1"/>
  <c r="R1159" i="4"/>
  <c r="W1158" i="4"/>
  <c r="U1158" i="4" s="1"/>
  <c r="R1158" i="4"/>
  <c r="W1157" i="4"/>
  <c r="U1157" i="4" s="1"/>
  <c r="R1157" i="4"/>
  <c r="W1156" i="4"/>
  <c r="U1156" i="4" s="1"/>
  <c r="R1156" i="4"/>
  <c r="W1155" i="4"/>
  <c r="R1155" i="4"/>
  <c r="Z1154" i="4"/>
  <c r="Y1154" i="4"/>
  <c r="X1154" i="4"/>
  <c r="V1154" i="4"/>
  <c r="T1154" i="4"/>
  <c r="S1154" i="4"/>
  <c r="O1154" i="4"/>
  <c r="L1154" i="4"/>
  <c r="W1152" i="4"/>
  <c r="U1152" i="4" s="1"/>
  <c r="R1152" i="4"/>
  <c r="W1151" i="4"/>
  <c r="U1151" i="4" s="1"/>
  <c r="R1151" i="4"/>
  <c r="W1150" i="4"/>
  <c r="U1150" i="4" s="1"/>
  <c r="R1150" i="4"/>
  <c r="W1149" i="4"/>
  <c r="U1149" i="4" s="1"/>
  <c r="R1149" i="4"/>
  <c r="W1148" i="4"/>
  <c r="U1148" i="4" s="1"/>
  <c r="R1148" i="4"/>
  <c r="W1147" i="4"/>
  <c r="U1147" i="4" s="1"/>
  <c r="R1147" i="4"/>
  <c r="W1146" i="4"/>
  <c r="U1146" i="4" s="1"/>
  <c r="R1146" i="4"/>
  <c r="W1145" i="4"/>
  <c r="R1145" i="4"/>
  <c r="Z1144" i="4"/>
  <c r="Y1144" i="4"/>
  <c r="X1144" i="4"/>
  <c r="V1144" i="4"/>
  <c r="T1144" i="4"/>
  <c r="S1144" i="4"/>
  <c r="O1144" i="4"/>
  <c r="L1144" i="4"/>
  <c r="W1142" i="4"/>
  <c r="U1142" i="4" s="1"/>
  <c r="R1142" i="4"/>
  <c r="W1141" i="4"/>
  <c r="U1141" i="4" s="1"/>
  <c r="R1141" i="4"/>
  <c r="W1140" i="4"/>
  <c r="U1140" i="4" s="1"/>
  <c r="R1140" i="4"/>
  <c r="W1139" i="4"/>
  <c r="U1139" i="4" s="1"/>
  <c r="R1139" i="4"/>
  <c r="W1138" i="4"/>
  <c r="U1138" i="4" s="1"/>
  <c r="R1138" i="4"/>
  <c r="W1137" i="4"/>
  <c r="U1137" i="4" s="1"/>
  <c r="R1137" i="4"/>
  <c r="W1136" i="4"/>
  <c r="U1136" i="4" s="1"/>
  <c r="R1136" i="4"/>
  <c r="W1135" i="4"/>
  <c r="R1135" i="4"/>
  <c r="Z1134" i="4"/>
  <c r="Y1134" i="4"/>
  <c r="X1134" i="4"/>
  <c r="V1134" i="4"/>
  <c r="T1134" i="4"/>
  <c r="S1134" i="4"/>
  <c r="O1134" i="4"/>
  <c r="L1134" i="4"/>
  <c r="W1132" i="4"/>
  <c r="U1132" i="4" s="1"/>
  <c r="R1132" i="4"/>
  <c r="W1131" i="4"/>
  <c r="U1131" i="4" s="1"/>
  <c r="R1131" i="4"/>
  <c r="W1130" i="4"/>
  <c r="U1130" i="4" s="1"/>
  <c r="R1130" i="4"/>
  <c r="W1129" i="4"/>
  <c r="U1129" i="4" s="1"/>
  <c r="R1129" i="4"/>
  <c r="W1128" i="4"/>
  <c r="U1128" i="4" s="1"/>
  <c r="R1128" i="4"/>
  <c r="W1127" i="4"/>
  <c r="U1127" i="4" s="1"/>
  <c r="R1127" i="4"/>
  <c r="W1126" i="4"/>
  <c r="U1126" i="4" s="1"/>
  <c r="R1126" i="4"/>
  <c r="W1125" i="4"/>
  <c r="R1125" i="4"/>
  <c r="Z1124" i="4"/>
  <c r="Y1124" i="4"/>
  <c r="X1124" i="4"/>
  <c r="V1124" i="4"/>
  <c r="T1124" i="4"/>
  <c r="S1124" i="4"/>
  <c r="O1124" i="4"/>
  <c r="L1124" i="4"/>
  <c r="W1122" i="4"/>
  <c r="U1122" i="4" s="1"/>
  <c r="R1122" i="4"/>
  <c r="W1121" i="4"/>
  <c r="U1121" i="4" s="1"/>
  <c r="R1121" i="4"/>
  <c r="W1120" i="4"/>
  <c r="U1120" i="4" s="1"/>
  <c r="R1120" i="4"/>
  <c r="W1119" i="4"/>
  <c r="U1119" i="4" s="1"/>
  <c r="R1119" i="4"/>
  <c r="W1118" i="4"/>
  <c r="U1118" i="4" s="1"/>
  <c r="R1118" i="4"/>
  <c r="W1117" i="4"/>
  <c r="U1117" i="4" s="1"/>
  <c r="R1117" i="4"/>
  <c r="W1116" i="4"/>
  <c r="U1116" i="4" s="1"/>
  <c r="R1116" i="4"/>
  <c r="W1115" i="4"/>
  <c r="R1115" i="4"/>
  <c r="Z1114" i="4"/>
  <c r="Y1114" i="4"/>
  <c r="X1114" i="4"/>
  <c r="V1114" i="4"/>
  <c r="T1114" i="4"/>
  <c r="S1114" i="4"/>
  <c r="O1114" i="4"/>
  <c r="L1114" i="4"/>
  <c r="W1112" i="4"/>
  <c r="U1112" i="4" s="1"/>
  <c r="R1112" i="4"/>
  <c r="W1111" i="4"/>
  <c r="U1111" i="4" s="1"/>
  <c r="R1111" i="4"/>
  <c r="W1110" i="4"/>
  <c r="U1110" i="4" s="1"/>
  <c r="R1110" i="4"/>
  <c r="W1109" i="4"/>
  <c r="U1109" i="4" s="1"/>
  <c r="R1109" i="4"/>
  <c r="W1108" i="4"/>
  <c r="U1108" i="4" s="1"/>
  <c r="R1108" i="4"/>
  <c r="W1107" i="4"/>
  <c r="U1107" i="4" s="1"/>
  <c r="R1107" i="4"/>
  <c r="W1106" i="4"/>
  <c r="U1106" i="4" s="1"/>
  <c r="R1106" i="4"/>
  <c r="W1105" i="4"/>
  <c r="R1105" i="4"/>
  <c r="Z1104" i="4"/>
  <c r="Y1104" i="4"/>
  <c r="X1104" i="4"/>
  <c r="V1104" i="4"/>
  <c r="T1104" i="4"/>
  <c r="S1104" i="4"/>
  <c r="O1104" i="4"/>
  <c r="L1104" i="4"/>
  <c r="W1102" i="4"/>
  <c r="U1102" i="4" s="1"/>
  <c r="R1102" i="4"/>
  <c r="W1101" i="4"/>
  <c r="U1101" i="4" s="1"/>
  <c r="R1101" i="4"/>
  <c r="W1100" i="4"/>
  <c r="U1100" i="4" s="1"/>
  <c r="R1100" i="4"/>
  <c r="W1099" i="4"/>
  <c r="U1099" i="4" s="1"/>
  <c r="R1099" i="4"/>
  <c r="W1098" i="4"/>
  <c r="U1098" i="4" s="1"/>
  <c r="R1098" i="4"/>
  <c r="W1097" i="4"/>
  <c r="R1097" i="4"/>
  <c r="W1096" i="4"/>
  <c r="U1096" i="4" s="1"/>
  <c r="R1096" i="4"/>
  <c r="W1095" i="4"/>
  <c r="U1095" i="4" s="1"/>
  <c r="R1095" i="4"/>
  <c r="Z1094" i="4"/>
  <c r="Y1094" i="4"/>
  <c r="X1094" i="4"/>
  <c r="V1094" i="4"/>
  <c r="T1094" i="4"/>
  <c r="S1094" i="4"/>
  <c r="O1094" i="4"/>
  <c r="L1094" i="4"/>
  <c r="W1092" i="4"/>
  <c r="U1092" i="4" s="1"/>
  <c r="R1092" i="4"/>
  <c r="W1091" i="4"/>
  <c r="U1091" i="4" s="1"/>
  <c r="R1091" i="4"/>
  <c r="W1090" i="4"/>
  <c r="U1090" i="4" s="1"/>
  <c r="R1090" i="4"/>
  <c r="W1089" i="4"/>
  <c r="U1089" i="4" s="1"/>
  <c r="R1089" i="4"/>
  <c r="W1088" i="4"/>
  <c r="U1088" i="4" s="1"/>
  <c r="R1088" i="4"/>
  <c r="W1087" i="4"/>
  <c r="U1087" i="4" s="1"/>
  <c r="R1087" i="4"/>
  <c r="W1086" i="4"/>
  <c r="U1086" i="4" s="1"/>
  <c r="R1086" i="4"/>
  <c r="W1085" i="4"/>
  <c r="R1085" i="4"/>
  <c r="Z1084" i="4"/>
  <c r="Y1084" i="4"/>
  <c r="X1084" i="4"/>
  <c r="V1084" i="4"/>
  <c r="T1084" i="4"/>
  <c r="S1084" i="4"/>
  <c r="O1084" i="4"/>
  <c r="L1084" i="4"/>
  <c r="W1080" i="4"/>
  <c r="U1080" i="4" s="1"/>
  <c r="R1080" i="4"/>
  <c r="W1079" i="4"/>
  <c r="U1079" i="4" s="1"/>
  <c r="R1079" i="4"/>
  <c r="W1078" i="4"/>
  <c r="U1078" i="4" s="1"/>
  <c r="R1078" i="4"/>
  <c r="W1077" i="4"/>
  <c r="U1077" i="4" s="1"/>
  <c r="R1077" i="4"/>
  <c r="W1076" i="4"/>
  <c r="U1076" i="4" s="1"/>
  <c r="R1076" i="4"/>
  <c r="W1075" i="4"/>
  <c r="U1075" i="4" s="1"/>
  <c r="R1075" i="4"/>
  <c r="W1074" i="4"/>
  <c r="U1074" i="4" s="1"/>
  <c r="R1074" i="4"/>
  <c r="W1073" i="4"/>
  <c r="U1073" i="4" s="1"/>
  <c r="R1073" i="4"/>
  <c r="W1072" i="4"/>
  <c r="U1072" i="4" s="1"/>
  <c r="R1072" i="4"/>
  <c r="W1071" i="4"/>
  <c r="U1071" i="4" s="1"/>
  <c r="R1071" i="4"/>
  <c r="W1070" i="4"/>
  <c r="U1070" i="4" s="1"/>
  <c r="R1070" i="4"/>
  <c r="W1069" i="4"/>
  <c r="U1069" i="4" s="1"/>
  <c r="R1069" i="4"/>
  <c r="W1068" i="4"/>
  <c r="U1068" i="4" s="1"/>
  <c r="R1068" i="4"/>
  <c r="W1067" i="4"/>
  <c r="U1067" i="4" s="1"/>
  <c r="R1067" i="4"/>
  <c r="W1066" i="4"/>
  <c r="U1066" i="4" s="1"/>
  <c r="R1066" i="4"/>
  <c r="W1065" i="4"/>
  <c r="U1065" i="4" s="1"/>
  <c r="R1065" i="4"/>
  <c r="Z1064" i="4"/>
  <c r="Y1064" i="4"/>
  <c r="X1064" i="4"/>
  <c r="V1064" i="4"/>
  <c r="T1064" i="4"/>
  <c r="S1064" i="4"/>
  <c r="O1064" i="4"/>
  <c r="L1064" i="4"/>
  <c r="W1062" i="4"/>
  <c r="U1062" i="4" s="1"/>
  <c r="R1062" i="4"/>
  <c r="W1061" i="4"/>
  <c r="U1061" i="4" s="1"/>
  <c r="R1061" i="4"/>
  <c r="W1060" i="4"/>
  <c r="U1060" i="4" s="1"/>
  <c r="R1060" i="4"/>
  <c r="W1059" i="4"/>
  <c r="U1059" i="4" s="1"/>
  <c r="R1059" i="4"/>
  <c r="W1058" i="4"/>
  <c r="U1058" i="4" s="1"/>
  <c r="R1058" i="4"/>
  <c r="W1057" i="4"/>
  <c r="U1057" i="4" s="1"/>
  <c r="R1057" i="4"/>
  <c r="W1056" i="4"/>
  <c r="U1056" i="4" s="1"/>
  <c r="R1056" i="4"/>
  <c r="W1055" i="4"/>
  <c r="R1055" i="4"/>
  <c r="W1054" i="4"/>
  <c r="U1054" i="4" s="1"/>
  <c r="R1054" i="4"/>
  <c r="W1053" i="4"/>
  <c r="U1053" i="4" s="1"/>
  <c r="R1053" i="4"/>
  <c r="W1052" i="4"/>
  <c r="U1052" i="4" s="1"/>
  <c r="R1052" i="4"/>
  <c r="W1051" i="4"/>
  <c r="U1051" i="4" s="1"/>
  <c r="R1051" i="4"/>
  <c r="W1050" i="4"/>
  <c r="U1050" i="4" s="1"/>
  <c r="R1050" i="4"/>
  <c r="W1049" i="4"/>
  <c r="U1049" i="4" s="1"/>
  <c r="R1049" i="4"/>
  <c r="W1048" i="4"/>
  <c r="U1048" i="4" s="1"/>
  <c r="R1048" i="4"/>
  <c r="W1047" i="4"/>
  <c r="U1047" i="4" s="1"/>
  <c r="R1047" i="4"/>
  <c r="Z1046" i="4"/>
  <c r="Y1046" i="4"/>
  <c r="X1046" i="4"/>
  <c r="V1046" i="4"/>
  <c r="T1046" i="4"/>
  <c r="S1046" i="4"/>
  <c r="O1046" i="4"/>
  <c r="L1046" i="4"/>
  <c r="W1044" i="4"/>
  <c r="U1044" i="4" s="1"/>
  <c r="R1044" i="4"/>
  <c r="W1043" i="4"/>
  <c r="U1043" i="4" s="1"/>
  <c r="R1043" i="4"/>
  <c r="W1042" i="4"/>
  <c r="U1042" i="4" s="1"/>
  <c r="R1042" i="4"/>
  <c r="W1041" i="4"/>
  <c r="U1041" i="4" s="1"/>
  <c r="R1041" i="4"/>
  <c r="W1040" i="4"/>
  <c r="U1040" i="4" s="1"/>
  <c r="R1040" i="4"/>
  <c r="W1039" i="4"/>
  <c r="U1039" i="4" s="1"/>
  <c r="R1039" i="4"/>
  <c r="W1038" i="4"/>
  <c r="U1038" i="4" s="1"/>
  <c r="R1038" i="4"/>
  <c r="W1037" i="4"/>
  <c r="U1037" i="4" s="1"/>
  <c r="R1037" i="4"/>
  <c r="W1036" i="4"/>
  <c r="U1036" i="4" s="1"/>
  <c r="R1036" i="4"/>
  <c r="W1035" i="4"/>
  <c r="U1035" i="4" s="1"/>
  <c r="R1035" i="4"/>
  <c r="W1034" i="4"/>
  <c r="U1034" i="4" s="1"/>
  <c r="R1034" i="4"/>
  <c r="W1033" i="4"/>
  <c r="U1033" i="4" s="1"/>
  <c r="R1033" i="4"/>
  <c r="W1032" i="4"/>
  <c r="U1032" i="4" s="1"/>
  <c r="R1032" i="4"/>
  <c r="W1031" i="4"/>
  <c r="U1031" i="4" s="1"/>
  <c r="R1031" i="4"/>
  <c r="W1030" i="4"/>
  <c r="U1030" i="4" s="1"/>
  <c r="R1030" i="4"/>
  <c r="W1029" i="4"/>
  <c r="U1029" i="4" s="1"/>
  <c r="R1029" i="4"/>
  <c r="Z1028" i="4"/>
  <c r="Y1028" i="4"/>
  <c r="X1028" i="4"/>
  <c r="V1028" i="4"/>
  <c r="T1028" i="4"/>
  <c r="S1028" i="4"/>
  <c r="O1028" i="4"/>
  <c r="L1028" i="4"/>
  <c r="W1026" i="4"/>
  <c r="U1026" i="4" s="1"/>
  <c r="R1026" i="4"/>
  <c r="W1025" i="4"/>
  <c r="U1025" i="4" s="1"/>
  <c r="R1025" i="4"/>
  <c r="W1024" i="4"/>
  <c r="U1024" i="4" s="1"/>
  <c r="R1024" i="4"/>
  <c r="W1023" i="4"/>
  <c r="U1023" i="4" s="1"/>
  <c r="R1023" i="4"/>
  <c r="W1022" i="4"/>
  <c r="U1022" i="4" s="1"/>
  <c r="R1022" i="4"/>
  <c r="W1021" i="4"/>
  <c r="U1021" i="4" s="1"/>
  <c r="R1021" i="4"/>
  <c r="W1020" i="4"/>
  <c r="U1020" i="4" s="1"/>
  <c r="R1020" i="4"/>
  <c r="W1019" i="4"/>
  <c r="R1019" i="4"/>
  <c r="W1018" i="4"/>
  <c r="U1018" i="4" s="1"/>
  <c r="R1018" i="4"/>
  <c r="W1017" i="4"/>
  <c r="U1017" i="4" s="1"/>
  <c r="R1017" i="4"/>
  <c r="W1016" i="4"/>
  <c r="U1016" i="4" s="1"/>
  <c r="R1016" i="4"/>
  <c r="W1015" i="4"/>
  <c r="U1015" i="4" s="1"/>
  <c r="R1015" i="4"/>
  <c r="W1014" i="4"/>
  <c r="U1014" i="4" s="1"/>
  <c r="R1014" i="4"/>
  <c r="W1013" i="4"/>
  <c r="U1013" i="4" s="1"/>
  <c r="R1013" i="4"/>
  <c r="W1012" i="4"/>
  <c r="U1012" i="4" s="1"/>
  <c r="R1012" i="4"/>
  <c r="W1011" i="4"/>
  <c r="U1011" i="4" s="1"/>
  <c r="R1011" i="4"/>
  <c r="Z1010" i="4"/>
  <c r="Y1010" i="4"/>
  <c r="X1010" i="4"/>
  <c r="V1010" i="4"/>
  <c r="T1010" i="4"/>
  <c r="S1010" i="4"/>
  <c r="O1010" i="4"/>
  <c r="L1010" i="4"/>
  <c r="W1008" i="4"/>
  <c r="U1008" i="4" s="1"/>
  <c r="R1008" i="4"/>
  <c r="W1007" i="4"/>
  <c r="U1007" i="4" s="1"/>
  <c r="R1007" i="4"/>
  <c r="W1006" i="4"/>
  <c r="U1006" i="4" s="1"/>
  <c r="R1006" i="4"/>
  <c r="W1005" i="4"/>
  <c r="U1005" i="4" s="1"/>
  <c r="R1005" i="4"/>
  <c r="W1004" i="4"/>
  <c r="U1004" i="4" s="1"/>
  <c r="R1004" i="4"/>
  <c r="W1003" i="4"/>
  <c r="U1003" i="4" s="1"/>
  <c r="R1003" i="4"/>
  <c r="W1002" i="4"/>
  <c r="U1002" i="4" s="1"/>
  <c r="R1002" i="4"/>
  <c r="W1001" i="4"/>
  <c r="U1001" i="4" s="1"/>
  <c r="R1001" i="4"/>
  <c r="W1000" i="4"/>
  <c r="U1000" i="4" s="1"/>
  <c r="R1000" i="4"/>
  <c r="W999" i="4"/>
  <c r="U999" i="4" s="1"/>
  <c r="R999" i="4"/>
  <c r="W998" i="4"/>
  <c r="U998" i="4" s="1"/>
  <c r="R998" i="4"/>
  <c r="W997" i="4"/>
  <c r="U997" i="4" s="1"/>
  <c r="R997" i="4"/>
  <c r="W996" i="4"/>
  <c r="U996" i="4" s="1"/>
  <c r="R996" i="4"/>
  <c r="W995" i="4"/>
  <c r="U995" i="4" s="1"/>
  <c r="R995" i="4"/>
  <c r="W994" i="4"/>
  <c r="U994" i="4" s="1"/>
  <c r="R994" i="4"/>
  <c r="W993" i="4"/>
  <c r="U993" i="4" s="1"/>
  <c r="R993" i="4"/>
  <c r="Z992" i="4"/>
  <c r="Y992" i="4"/>
  <c r="X992" i="4"/>
  <c r="V992" i="4"/>
  <c r="T992" i="4"/>
  <c r="S992" i="4"/>
  <c r="O992" i="4"/>
  <c r="L992" i="4"/>
  <c r="W990" i="4"/>
  <c r="U990" i="4" s="1"/>
  <c r="R990" i="4"/>
  <c r="W989" i="4"/>
  <c r="U989" i="4" s="1"/>
  <c r="R989" i="4"/>
  <c r="W988" i="4"/>
  <c r="U988" i="4" s="1"/>
  <c r="R988" i="4"/>
  <c r="W987" i="4"/>
  <c r="U987" i="4" s="1"/>
  <c r="R987" i="4"/>
  <c r="W986" i="4"/>
  <c r="U986" i="4" s="1"/>
  <c r="R986" i="4"/>
  <c r="W985" i="4"/>
  <c r="U985" i="4" s="1"/>
  <c r="R985" i="4"/>
  <c r="W984" i="4"/>
  <c r="U984" i="4" s="1"/>
  <c r="R984" i="4"/>
  <c r="W983" i="4"/>
  <c r="U983" i="4" s="1"/>
  <c r="R983" i="4"/>
  <c r="W982" i="4"/>
  <c r="U982" i="4" s="1"/>
  <c r="R982" i="4"/>
  <c r="W981" i="4"/>
  <c r="U981" i="4" s="1"/>
  <c r="R981" i="4"/>
  <c r="W980" i="4"/>
  <c r="U980" i="4" s="1"/>
  <c r="R980" i="4"/>
  <c r="W979" i="4"/>
  <c r="U979" i="4" s="1"/>
  <c r="R979" i="4"/>
  <c r="W978" i="4"/>
  <c r="U978" i="4" s="1"/>
  <c r="R978" i="4"/>
  <c r="W977" i="4"/>
  <c r="U977" i="4" s="1"/>
  <c r="R977" i="4"/>
  <c r="W976" i="4"/>
  <c r="U976" i="4" s="1"/>
  <c r="R976" i="4"/>
  <c r="W975" i="4"/>
  <c r="U975" i="4" s="1"/>
  <c r="R975" i="4"/>
  <c r="Z974" i="4"/>
  <c r="Y974" i="4"/>
  <c r="X974" i="4"/>
  <c r="V974" i="4"/>
  <c r="T974" i="4"/>
  <c r="S974" i="4"/>
  <c r="O974" i="4"/>
  <c r="L974" i="4"/>
  <c r="W972" i="4"/>
  <c r="U972" i="4" s="1"/>
  <c r="R972" i="4"/>
  <c r="W971" i="4"/>
  <c r="U971" i="4" s="1"/>
  <c r="R971" i="4"/>
  <c r="W970" i="4"/>
  <c r="U970" i="4" s="1"/>
  <c r="R970" i="4"/>
  <c r="W969" i="4"/>
  <c r="U969" i="4" s="1"/>
  <c r="R969" i="4"/>
  <c r="W968" i="4"/>
  <c r="U968" i="4" s="1"/>
  <c r="R968" i="4"/>
  <c r="W967" i="4"/>
  <c r="U967" i="4" s="1"/>
  <c r="R967" i="4"/>
  <c r="W966" i="4"/>
  <c r="U966" i="4" s="1"/>
  <c r="R966" i="4"/>
  <c r="W965" i="4"/>
  <c r="U965" i="4" s="1"/>
  <c r="R965" i="4"/>
  <c r="W964" i="4"/>
  <c r="U964" i="4" s="1"/>
  <c r="R964" i="4"/>
  <c r="W963" i="4"/>
  <c r="U963" i="4" s="1"/>
  <c r="R963" i="4"/>
  <c r="W962" i="4"/>
  <c r="U962" i="4" s="1"/>
  <c r="R962" i="4"/>
  <c r="W961" i="4"/>
  <c r="U961" i="4" s="1"/>
  <c r="R961" i="4"/>
  <c r="W960" i="4"/>
  <c r="U960" i="4" s="1"/>
  <c r="R960" i="4"/>
  <c r="W959" i="4"/>
  <c r="U959" i="4" s="1"/>
  <c r="R959" i="4"/>
  <c r="W958" i="4"/>
  <c r="U958" i="4" s="1"/>
  <c r="R958" i="4"/>
  <c r="W957" i="4"/>
  <c r="U957" i="4" s="1"/>
  <c r="R957" i="4"/>
  <c r="Z956" i="4"/>
  <c r="Y956" i="4"/>
  <c r="X956" i="4"/>
  <c r="V956" i="4"/>
  <c r="T956" i="4"/>
  <c r="S956" i="4"/>
  <c r="O956" i="4"/>
  <c r="L956" i="4"/>
  <c r="W954" i="4"/>
  <c r="U954" i="4" s="1"/>
  <c r="R954" i="4"/>
  <c r="W953" i="4"/>
  <c r="U953" i="4" s="1"/>
  <c r="R953" i="4"/>
  <c r="W952" i="4"/>
  <c r="U952" i="4" s="1"/>
  <c r="R952" i="4"/>
  <c r="W951" i="4"/>
  <c r="U951" i="4" s="1"/>
  <c r="R951" i="4"/>
  <c r="W950" i="4"/>
  <c r="U950" i="4" s="1"/>
  <c r="R950" i="4"/>
  <c r="W949" i="4"/>
  <c r="U949" i="4" s="1"/>
  <c r="R949" i="4"/>
  <c r="W948" i="4"/>
  <c r="U948" i="4" s="1"/>
  <c r="R948" i="4"/>
  <c r="W947" i="4"/>
  <c r="U947" i="4" s="1"/>
  <c r="R947" i="4"/>
  <c r="W946" i="4"/>
  <c r="U946" i="4" s="1"/>
  <c r="R946" i="4"/>
  <c r="W945" i="4"/>
  <c r="U945" i="4" s="1"/>
  <c r="R945" i="4"/>
  <c r="W944" i="4"/>
  <c r="U944" i="4" s="1"/>
  <c r="R944" i="4"/>
  <c r="W943" i="4"/>
  <c r="U943" i="4" s="1"/>
  <c r="R943" i="4"/>
  <c r="W942" i="4"/>
  <c r="U942" i="4" s="1"/>
  <c r="R942" i="4"/>
  <c r="W941" i="4"/>
  <c r="U941" i="4" s="1"/>
  <c r="R941" i="4"/>
  <c r="W940" i="4"/>
  <c r="U940" i="4" s="1"/>
  <c r="R940" i="4"/>
  <c r="W939" i="4"/>
  <c r="U939" i="4" s="1"/>
  <c r="R939" i="4"/>
  <c r="Z938" i="4"/>
  <c r="Y938" i="4"/>
  <c r="X938" i="4"/>
  <c r="V938" i="4"/>
  <c r="T938" i="4"/>
  <c r="S938" i="4"/>
  <c r="O938" i="4"/>
  <c r="L938" i="4"/>
  <c r="W936" i="4"/>
  <c r="U936" i="4" s="1"/>
  <c r="R936" i="4"/>
  <c r="W935" i="4"/>
  <c r="U935" i="4" s="1"/>
  <c r="R935" i="4"/>
  <c r="W934" i="4"/>
  <c r="U934" i="4" s="1"/>
  <c r="R934" i="4"/>
  <c r="W933" i="4"/>
  <c r="U933" i="4" s="1"/>
  <c r="R933" i="4"/>
  <c r="W932" i="4"/>
  <c r="U932" i="4" s="1"/>
  <c r="R932" i="4"/>
  <c r="W931" i="4"/>
  <c r="U931" i="4" s="1"/>
  <c r="R931" i="4"/>
  <c r="W930" i="4"/>
  <c r="U930" i="4" s="1"/>
  <c r="R930" i="4"/>
  <c r="W929" i="4"/>
  <c r="U929" i="4" s="1"/>
  <c r="R929" i="4"/>
  <c r="W928" i="4"/>
  <c r="U928" i="4" s="1"/>
  <c r="R928" i="4"/>
  <c r="W927" i="4"/>
  <c r="U927" i="4" s="1"/>
  <c r="R927" i="4"/>
  <c r="W926" i="4"/>
  <c r="U926" i="4" s="1"/>
  <c r="R926" i="4"/>
  <c r="W925" i="4"/>
  <c r="U925" i="4" s="1"/>
  <c r="R925" i="4"/>
  <c r="W924" i="4"/>
  <c r="U924" i="4" s="1"/>
  <c r="R924" i="4"/>
  <c r="W923" i="4"/>
  <c r="U923" i="4" s="1"/>
  <c r="R923" i="4"/>
  <c r="W922" i="4"/>
  <c r="U922" i="4" s="1"/>
  <c r="R922" i="4"/>
  <c r="W921" i="4"/>
  <c r="U921" i="4" s="1"/>
  <c r="R921" i="4"/>
  <c r="Z920" i="4"/>
  <c r="Y920" i="4"/>
  <c r="X920" i="4"/>
  <c r="V920" i="4"/>
  <c r="T920" i="4"/>
  <c r="S920" i="4"/>
  <c r="O920" i="4"/>
  <c r="L920" i="4"/>
  <c r="W918" i="4"/>
  <c r="U918" i="4" s="1"/>
  <c r="R918" i="4"/>
  <c r="W917" i="4"/>
  <c r="U917" i="4" s="1"/>
  <c r="R917" i="4"/>
  <c r="W916" i="4"/>
  <c r="U916" i="4" s="1"/>
  <c r="R916" i="4"/>
  <c r="W915" i="4"/>
  <c r="U915" i="4" s="1"/>
  <c r="R915" i="4"/>
  <c r="W914" i="4"/>
  <c r="U914" i="4" s="1"/>
  <c r="R914" i="4"/>
  <c r="W913" i="4"/>
  <c r="U913" i="4" s="1"/>
  <c r="R913" i="4"/>
  <c r="W912" i="4"/>
  <c r="U912" i="4" s="1"/>
  <c r="R912" i="4"/>
  <c r="W911" i="4"/>
  <c r="U911" i="4" s="1"/>
  <c r="R911" i="4"/>
  <c r="W910" i="4"/>
  <c r="U910" i="4" s="1"/>
  <c r="R910" i="4"/>
  <c r="W909" i="4"/>
  <c r="U909" i="4" s="1"/>
  <c r="R909" i="4"/>
  <c r="W908" i="4"/>
  <c r="U908" i="4" s="1"/>
  <c r="R908" i="4"/>
  <c r="W907" i="4"/>
  <c r="U907" i="4" s="1"/>
  <c r="R907" i="4"/>
  <c r="W906" i="4"/>
  <c r="U906" i="4" s="1"/>
  <c r="R906" i="4"/>
  <c r="W905" i="4"/>
  <c r="U905" i="4" s="1"/>
  <c r="R905" i="4"/>
  <c r="W904" i="4"/>
  <c r="U904" i="4" s="1"/>
  <c r="R904" i="4"/>
  <c r="W903" i="4"/>
  <c r="U903" i="4" s="1"/>
  <c r="R903" i="4"/>
  <c r="Z902" i="4"/>
  <c r="Y902" i="4"/>
  <c r="X902" i="4"/>
  <c r="V902" i="4"/>
  <c r="T902" i="4"/>
  <c r="S902" i="4"/>
  <c r="O902" i="4"/>
  <c r="L902" i="4"/>
  <c r="W900" i="4"/>
  <c r="U900" i="4" s="1"/>
  <c r="R900" i="4"/>
  <c r="W899" i="4"/>
  <c r="U899" i="4" s="1"/>
  <c r="R899" i="4"/>
  <c r="W898" i="4"/>
  <c r="U898" i="4" s="1"/>
  <c r="R898" i="4"/>
  <c r="W897" i="4"/>
  <c r="U897" i="4" s="1"/>
  <c r="R897" i="4"/>
  <c r="W896" i="4"/>
  <c r="U896" i="4" s="1"/>
  <c r="R896" i="4"/>
  <c r="W895" i="4"/>
  <c r="U895" i="4" s="1"/>
  <c r="R895" i="4"/>
  <c r="W894" i="4"/>
  <c r="U894" i="4" s="1"/>
  <c r="R894" i="4"/>
  <c r="W893" i="4"/>
  <c r="U893" i="4" s="1"/>
  <c r="R893" i="4"/>
  <c r="W892" i="4"/>
  <c r="U892" i="4" s="1"/>
  <c r="R892" i="4"/>
  <c r="W891" i="4"/>
  <c r="U891" i="4" s="1"/>
  <c r="R891" i="4"/>
  <c r="W890" i="4"/>
  <c r="U890" i="4" s="1"/>
  <c r="R890" i="4"/>
  <c r="W889" i="4"/>
  <c r="U889" i="4" s="1"/>
  <c r="R889" i="4"/>
  <c r="W888" i="4"/>
  <c r="U888" i="4" s="1"/>
  <c r="R888" i="4"/>
  <c r="W887" i="4"/>
  <c r="U887" i="4" s="1"/>
  <c r="R887" i="4"/>
  <c r="W886" i="4"/>
  <c r="U886" i="4" s="1"/>
  <c r="R886" i="4"/>
  <c r="W885" i="4"/>
  <c r="U885" i="4" s="1"/>
  <c r="R885" i="4"/>
  <c r="Z884" i="4"/>
  <c r="Y884" i="4"/>
  <c r="X884" i="4"/>
  <c r="V884" i="4"/>
  <c r="T884" i="4"/>
  <c r="S884" i="4"/>
  <c r="O884" i="4"/>
  <c r="L884" i="4"/>
  <c r="W882" i="4"/>
  <c r="U882" i="4" s="1"/>
  <c r="R882" i="4"/>
  <c r="W881" i="4"/>
  <c r="U881" i="4" s="1"/>
  <c r="R881" i="4"/>
  <c r="W880" i="4"/>
  <c r="U880" i="4" s="1"/>
  <c r="R880" i="4"/>
  <c r="W879" i="4"/>
  <c r="U879" i="4" s="1"/>
  <c r="R879" i="4"/>
  <c r="W878" i="4"/>
  <c r="U878" i="4" s="1"/>
  <c r="R878" i="4"/>
  <c r="W877" i="4"/>
  <c r="U877" i="4" s="1"/>
  <c r="R877" i="4"/>
  <c r="W876" i="4"/>
  <c r="U876" i="4" s="1"/>
  <c r="R876" i="4"/>
  <c r="W875" i="4"/>
  <c r="U875" i="4" s="1"/>
  <c r="R875" i="4"/>
  <c r="W874" i="4"/>
  <c r="U874" i="4" s="1"/>
  <c r="R874" i="4"/>
  <c r="W873" i="4"/>
  <c r="U873" i="4" s="1"/>
  <c r="R873" i="4"/>
  <c r="W872" i="4"/>
  <c r="U872" i="4" s="1"/>
  <c r="R872" i="4"/>
  <c r="W871" i="4"/>
  <c r="U871" i="4" s="1"/>
  <c r="R871" i="4"/>
  <c r="W870" i="4"/>
  <c r="U870" i="4" s="1"/>
  <c r="R870" i="4"/>
  <c r="W869" i="4"/>
  <c r="U869" i="4" s="1"/>
  <c r="R869" i="4"/>
  <c r="W868" i="4"/>
  <c r="U868" i="4" s="1"/>
  <c r="R868" i="4"/>
  <c r="W867" i="4"/>
  <c r="U867" i="4" s="1"/>
  <c r="R867" i="4"/>
  <c r="Z866" i="4"/>
  <c r="Y866" i="4"/>
  <c r="X866" i="4"/>
  <c r="V866" i="4"/>
  <c r="T866" i="4"/>
  <c r="S866" i="4"/>
  <c r="O866" i="4"/>
  <c r="L866" i="4"/>
  <c r="W864" i="4"/>
  <c r="U864" i="4" s="1"/>
  <c r="R864" i="4"/>
  <c r="W863" i="4"/>
  <c r="U863" i="4" s="1"/>
  <c r="R863" i="4"/>
  <c r="W862" i="4"/>
  <c r="U862" i="4" s="1"/>
  <c r="R862" i="4"/>
  <c r="W861" i="4"/>
  <c r="U861" i="4" s="1"/>
  <c r="R861" i="4"/>
  <c r="W860" i="4"/>
  <c r="U860" i="4" s="1"/>
  <c r="R860" i="4"/>
  <c r="W859" i="4"/>
  <c r="U859" i="4" s="1"/>
  <c r="R859" i="4"/>
  <c r="W858" i="4"/>
  <c r="U858" i="4" s="1"/>
  <c r="R858" i="4"/>
  <c r="W857" i="4"/>
  <c r="U857" i="4" s="1"/>
  <c r="R857" i="4"/>
  <c r="W856" i="4"/>
  <c r="U856" i="4" s="1"/>
  <c r="R856" i="4"/>
  <c r="W855" i="4"/>
  <c r="U855" i="4" s="1"/>
  <c r="R855" i="4"/>
  <c r="W854" i="4"/>
  <c r="U854" i="4" s="1"/>
  <c r="R854" i="4"/>
  <c r="W853" i="4"/>
  <c r="U853" i="4" s="1"/>
  <c r="R853" i="4"/>
  <c r="W852" i="4"/>
  <c r="U852" i="4" s="1"/>
  <c r="R852" i="4"/>
  <c r="W851" i="4"/>
  <c r="U851" i="4" s="1"/>
  <c r="R851" i="4"/>
  <c r="W850" i="4"/>
  <c r="U850" i="4" s="1"/>
  <c r="R850" i="4"/>
  <c r="W849" i="4"/>
  <c r="U849" i="4" s="1"/>
  <c r="R849" i="4"/>
  <c r="Z848" i="4"/>
  <c r="Y848" i="4"/>
  <c r="X848" i="4"/>
  <c r="V848" i="4"/>
  <c r="T848" i="4"/>
  <c r="S848" i="4"/>
  <c r="O848" i="4"/>
  <c r="L848" i="4"/>
  <c r="W846" i="4"/>
  <c r="U846" i="4" s="1"/>
  <c r="R846" i="4"/>
  <c r="W845" i="4"/>
  <c r="U845" i="4" s="1"/>
  <c r="R845" i="4"/>
  <c r="W844" i="4"/>
  <c r="U844" i="4" s="1"/>
  <c r="R844" i="4"/>
  <c r="W843" i="4"/>
  <c r="U843" i="4" s="1"/>
  <c r="R843" i="4"/>
  <c r="W842" i="4"/>
  <c r="U842" i="4" s="1"/>
  <c r="R842" i="4"/>
  <c r="W841" i="4"/>
  <c r="U841" i="4" s="1"/>
  <c r="R841" i="4"/>
  <c r="W840" i="4"/>
  <c r="U840" i="4" s="1"/>
  <c r="R840" i="4"/>
  <c r="W839" i="4"/>
  <c r="U839" i="4" s="1"/>
  <c r="R839" i="4"/>
  <c r="W838" i="4"/>
  <c r="U838" i="4" s="1"/>
  <c r="R838" i="4"/>
  <c r="W837" i="4"/>
  <c r="U837" i="4" s="1"/>
  <c r="R837" i="4"/>
  <c r="W836" i="4"/>
  <c r="U836" i="4" s="1"/>
  <c r="R836" i="4"/>
  <c r="W835" i="4"/>
  <c r="U835" i="4" s="1"/>
  <c r="R835" i="4"/>
  <c r="W834" i="4"/>
  <c r="U834" i="4" s="1"/>
  <c r="R834" i="4"/>
  <c r="W833" i="4"/>
  <c r="U833" i="4" s="1"/>
  <c r="R833" i="4"/>
  <c r="W832" i="4"/>
  <c r="U832" i="4" s="1"/>
  <c r="R832" i="4"/>
  <c r="W831" i="4"/>
  <c r="U831" i="4" s="1"/>
  <c r="R831" i="4"/>
  <c r="Z830" i="4"/>
  <c r="Y830" i="4"/>
  <c r="X830" i="4"/>
  <c r="V830" i="4"/>
  <c r="T830" i="4"/>
  <c r="S830" i="4"/>
  <c r="O830" i="4"/>
  <c r="L830" i="4"/>
  <c r="W828" i="4"/>
  <c r="U828" i="4" s="1"/>
  <c r="R828" i="4"/>
  <c r="W827" i="4"/>
  <c r="U827" i="4" s="1"/>
  <c r="R827" i="4"/>
  <c r="W826" i="4"/>
  <c r="U826" i="4" s="1"/>
  <c r="R826" i="4"/>
  <c r="W825" i="4"/>
  <c r="U825" i="4" s="1"/>
  <c r="R825" i="4"/>
  <c r="W824" i="4"/>
  <c r="U824" i="4" s="1"/>
  <c r="R824" i="4"/>
  <c r="W823" i="4"/>
  <c r="U823" i="4" s="1"/>
  <c r="R823" i="4"/>
  <c r="W822" i="4"/>
  <c r="U822" i="4" s="1"/>
  <c r="R822" i="4"/>
  <c r="W821" i="4"/>
  <c r="U821" i="4" s="1"/>
  <c r="R821" i="4"/>
  <c r="W820" i="4"/>
  <c r="U820" i="4" s="1"/>
  <c r="R820" i="4"/>
  <c r="W819" i="4"/>
  <c r="U819" i="4" s="1"/>
  <c r="R819" i="4"/>
  <c r="W818" i="4"/>
  <c r="U818" i="4" s="1"/>
  <c r="R818" i="4"/>
  <c r="W817" i="4"/>
  <c r="U817" i="4" s="1"/>
  <c r="R817" i="4"/>
  <c r="W816" i="4"/>
  <c r="U816" i="4" s="1"/>
  <c r="R816" i="4"/>
  <c r="W815" i="4"/>
  <c r="U815" i="4" s="1"/>
  <c r="R815" i="4"/>
  <c r="W814" i="4"/>
  <c r="U814" i="4" s="1"/>
  <c r="R814" i="4"/>
  <c r="W813" i="4"/>
  <c r="U813" i="4" s="1"/>
  <c r="R813" i="4"/>
  <c r="Z812" i="4"/>
  <c r="Y812" i="4"/>
  <c r="X812" i="4"/>
  <c r="V812" i="4"/>
  <c r="T812" i="4"/>
  <c r="S812" i="4"/>
  <c r="O812" i="4"/>
  <c r="L812" i="4"/>
  <c r="W810" i="4"/>
  <c r="U810" i="4" s="1"/>
  <c r="R810" i="4"/>
  <c r="W809" i="4"/>
  <c r="U809" i="4" s="1"/>
  <c r="R809" i="4"/>
  <c r="W808" i="4"/>
  <c r="U808" i="4" s="1"/>
  <c r="R808" i="4"/>
  <c r="W807" i="4"/>
  <c r="U807" i="4" s="1"/>
  <c r="R807" i="4"/>
  <c r="W806" i="4"/>
  <c r="U806" i="4" s="1"/>
  <c r="R806" i="4"/>
  <c r="W805" i="4"/>
  <c r="U805" i="4" s="1"/>
  <c r="R805" i="4"/>
  <c r="W804" i="4"/>
  <c r="U804" i="4" s="1"/>
  <c r="R804" i="4"/>
  <c r="W803" i="4"/>
  <c r="U803" i="4" s="1"/>
  <c r="R803" i="4"/>
  <c r="W802" i="4"/>
  <c r="U802" i="4" s="1"/>
  <c r="R802" i="4"/>
  <c r="W801" i="4"/>
  <c r="U801" i="4" s="1"/>
  <c r="R801" i="4"/>
  <c r="W800" i="4"/>
  <c r="U800" i="4" s="1"/>
  <c r="R800" i="4"/>
  <c r="W799" i="4"/>
  <c r="U799" i="4" s="1"/>
  <c r="R799" i="4"/>
  <c r="W798" i="4"/>
  <c r="U798" i="4" s="1"/>
  <c r="R798" i="4"/>
  <c r="W797" i="4"/>
  <c r="U797" i="4" s="1"/>
  <c r="R797" i="4"/>
  <c r="W796" i="4"/>
  <c r="U796" i="4" s="1"/>
  <c r="R796" i="4"/>
  <c r="W795" i="4"/>
  <c r="U795" i="4" s="1"/>
  <c r="R795" i="4"/>
  <c r="Z794" i="4"/>
  <c r="Y794" i="4"/>
  <c r="X794" i="4"/>
  <c r="V794" i="4"/>
  <c r="T794" i="4"/>
  <c r="S794" i="4"/>
  <c r="O794" i="4"/>
  <c r="L794" i="4"/>
  <c r="W792" i="4"/>
  <c r="U792" i="4" s="1"/>
  <c r="R792" i="4"/>
  <c r="W791" i="4"/>
  <c r="U791" i="4" s="1"/>
  <c r="R791" i="4"/>
  <c r="W790" i="4"/>
  <c r="U790" i="4" s="1"/>
  <c r="R790" i="4"/>
  <c r="W789" i="4"/>
  <c r="U789" i="4" s="1"/>
  <c r="R789" i="4"/>
  <c r="W788" i="4"/>
  <c r="U788" i="4" s="1"/>
  <c r="R788" i="4"/>
  <c r="W787" i="4"/>
  <c r="U787" i="4" s="1"/>
  <c r="R787" i="4"/>
  <c r="W786" i="4"/>
  <c r="U786" i="4" s="1"/>
  <c r="R786" i="4"/>
  <c r="W785" i="4"/>
  <c r="U785" i="4" s="1"/>
  <c r="R785" i="4"/>
  <c r="W784" i="4"/>
  <c r="U784" i="4" s="1"/>
  <c r="R784" i="4"/>
  <c r="W783" i="4"/>
  <c r="U783" i="4" s="1"/>
  <c r="R783" i="4"/>
  <c r="W782" i="4"/>
  <c r="U782" i="4" s="1"/>
  <c r="R782" i="4"/>
  <c r="W781" i="4"/>
  <c r="U781" i="4" s="1"/>
  <c r="R781" i="4"/>
  <c r="W780" i="4"/>
  <c r="U780" i="4" s="1"/>
  <c r="R780" i="4"/>
  <c r="W779" i="4"/>
  <c r="U779" i="4" s="1"/>
  <c r="R779" i="4"/>
  <c r="W778" i="4"/>
  <c r="U778" i="4" s="1"/>
  <c r="R778" i="4"/>
  <c r="W777" i="4"/>
  <c r="U777" i="4" s="1"/>
  <c r="R777" i="4"/>
  <c r="Z776" i="4"/>
  <c r="Y776" i="4"/>
  <c r="X776" i="4"/>
  <c r="V776" i="4"/>
  <c r="T776" i="4"/>
  <c r="S776" i="4"/>
  <c r="O776" i="4"/>
  <c r="L776" i="4"/>
  <c r="W774" i="4"/>
  <c r="U774" i="4" s="1"/>
  <c r="R774" i="4"/>
  <c r="W773" i="4"/>
  <c r="U773" i="4" s="1"/>
  <c r="R773" i="4"/>
  <c r="W772" i="4"/>
  <c r="U772" i="4" s="1"/>
  <c r="R772" i="4"/>
  <c r="W771" i="4"/>
  <c r="U771" i="4" s="1"/>
  <c r="R771" i="4"/>
  <c r="W770" i="4"/>
  <c r="U770" i="4" s="1"/>
  <c r="R770" i="4"/>
  <c r="W769" i="4"/>
  <c r="U769" i="4" s="1"/>
  <c r="R769" i="4"/>
  <c r="W768" i="4"/>
  <c r="U768" i="4" s="1"/>
  <c r="R768" i="4"/>
  <c r="W767" i="4"/>
  <c r="U767" i="4" s="1"/>
  <c r="R767" i="4"/>
  <c r="W766" i="4"/>
  <c r="U766" i="4" s="1"/>
  <c r="R766" i="4"/>
  <c r="W765" i="4"/>
  <c r="U765" i="4" s="1"/>
  <c r="R765" i="4"/>
  <c r="W764" i="4"/>
  <c r="U764" i="4" s="1"/>
  <c r="R764" i="4"/>
  <c r="W763" i="4"/>
  <c r="U763" i="4" s="1"/>
  <c r="R763" i="4"/>
  <c r="W762" i="4"/>
  <c r="U762" i="4" s="1"/>
  <c r="R762" i="4"/>
  <c r="W761" i="4"/>
  <c r="U761" i="4" s="1"/>
  <c r="R761" i="4"/>
  <c r="W760" i="4"/>
  <c r="U760" i="4" s="1"/>
  <c r="R760" i="4"/>
  <c r="W759" i="4"/>
  <c r="U759" i="4" s="1"/>
  <c r="R759" i="4"/>
  <c r="Z758" i="4"/>
  <c r="Y758" i="4"/>
  <c r="X758" i="4"/>
  <c r="V758" i="4"/>
  <c r="T758" i="4"/>
  <c r="S758" i="4"/>
  <c r="O758" i="4"/>
  <c r="L758" i="4"/>
  <c r="W756" i="4"/>
  <c r="U756" i="4" s="1"/>
  <c r="R756" i="4"/>
  <c r="W755" i="4"/>
  <c r="U755" i="4" s="1"/>
  <c r="R755" i="4"/>
  <c r="W754" i="4"/>
  <c r="U754" i="4" s="1"/>
  <c r="R754" i="4"/>
  <c r="W753" i="4"/>
  <c r="U753" i="4" s="1"/>
  <c r="R753" i="4"/>
  <c r="W752" i="4"/>
  <c r="U752" i="4" s="1"/>
  <c r="R752" i="4"/>
  <c r="W751" i="4"/>
  <c r="U751" i="4" s="1"/>
  <c r="R751" i="4"/>
  <c r="W750" i="4"/>
  <c r="U750" i="4" s="1"/>
  <c r="R750" i="4"/>
  <c r="W749" i="4"/>
  <c r="R749" i="4"/>
  <c r="W748" i="4"/>
  <c r="U748" i="4" s="1"/>
  <c r="R748" i="4"/>
  <c r="W747" i="4"/>
  <c r="U747" i="4" s="1"/>
  <c r="R747" i="4"/>
  <c r="W746" i="4"/>
  <c r="U746" i="4" s="1"/>
  <c r="R746" i="4"/>
  <c r="W745" i="4"/>
  <c r="U745" i="4" s="1"/>
  <c r="R745" i="4"/>
  <c r="W744" i="4"/>
  <c r="U744" i="4" s="1"/>
  <c r="R744" i="4"/>
  <c r="W743" i="4"/>
  <c r="U743" i="4" s="1"/>
  <c r="R743" i="4"/>
  <c r="W742" i="4"/>
  <c r="U742" i="4" s="1"/>
  <c r="R742" i="4"/>
  <c r="W741" i="4"/>
  <c r="U741" i="4" s="1"/>
  <c r="R741" i="4"/>
  <c r="Z740" i="4"/>
  <c r="Y740" i="4"/>
  <c r="X740" i="4"/>
  <c r="V740" i="4"/>
  <c r="T740" i="4"/>
  <c r="S740" i="4"/>
  <c r="O740" i="4"/>
  <c r="L740" i="4"/>
  <c r="W738" i="4"/>
  <c r="U738" i="4" s="1"/>
  <c r="R738" i="4"/>
  <c r="W737" i="4"/>
  <c r="U737" i="4" s="1"/>
  <c r="R737" i="4"/>
  <c r="W736" i="4"/>
  <c r="U736" i="4" s="1"/>
  <c r="R736" i="4"/>
  <c r="W735" i="4"/>
  <c r="U735" i="4" s="1"/>
  <c r="R735" i="4"/>
  <c r="W734" i="4"/>
  <c r="U734" i="4" s="1"/>
  <c r="R734" i="4"/>
  <c r="W733" i="4"/>
  <c r="U733" i="4" s="1"/>
  <c r="R733" i="4"/>
  <c r="W732" i="4"/>
  <c r="U732" i="4" s="1"/>
  <c r="R732" i="4"/>
  <c r="W731" i="4"/>
  <c r="U731" i="4" s="1"/>
  <c r="R731" i="4"/>
  <c r="W730" i="4"/>
  <c r="U730" i="4" s="1"/>
  <c r="R730" i="4"/>
  <c r="W729" i="4"/>
  <c r="U729" i="4" s="1"/>
  <c r="R729" i="4"/>
  <c r="W728" i="4"/>
  <c r="U728" i="4" s="1"/>
  <c r="R728" i="4"/>
  <c r="W727" i="4"/>
  <c r="U727" i="4" s="1"/>
  <c r="R727" i="4"/>
  <c r="W726" i="4"/>
  <c r="U726" i="4" s="1"/>
  <c r="R726" i="4"/>
  <c r="W725" i="4"/>
  <c r="U725" i="4" s="1"/>
  <c r="R725" i="4"/>
  <c r="W724" i="4"/>
  <c r="U724" i="4" s="1"/>
  <c r="R724" i="4"/>
  <c r="W723" i="4"/>
  <c r="U723" i="4" s="1"/>
  <c r="R723" i="4"/>
  <c r="Z722" i="4"/>
  <c r="Y722" i="4"/>
  <c r="X722" i="4"/>
  <c r="V722" i="4"/>
  <c r="T722" i="4"/>
  <c r="S722" i="4"/>
  <c r="O722" i="4"/>
  <c r="L722" i="4"/>
  <c r="W720" i="4"/>
  <c r="U720" i="4" s="1"/>
  <c r="R720" i="4"/>
  <c r="W719" i="4"/>
  <c r="U719" i="4" s="1"/>
  <c r="R719" i="4"/>
  <c r="W718" i="4"/>
  <c r="U718" i="4" s="1"/>
  <c r="R718" i="4"/>
  <c r="W717" i="4"/>
  <c r="U717" i="4" s="1"/>
  <c r="R717" i="4"/>
  <c r="W716" i="4"/>
  <c r="U716" i="4" s="1"/>
  <c r="R716" i="4"/>
  <c r="W715" i="4"/>
  <c r="U715" i="4" s="1"/>
  <c r="R715" i="4"/>
  <c r="W714" i="4"/>
  <c r="U714" i="4" s="1"/>
  <c r="R714" i="4"/>
  <c r="W713" i="4"/>
  <c r="R713" i="4"/>
  <c r="W712" i="4"/>
  <c r="U712" i="4" s="1"/>
  <c r="R712" i="4"/>
  <c r="W711" i="4"/>
  <c r="U711" i="4" s="1"/>
  <c r="R711" i="4"/>
  <c r="W710" i="4"/>
  <c r="U710" i="4" s="1"/>
  <c r="R710" i="4"/>
  <c r="W709" i="4"/>
  <c r="U709" i="4" s="1"/>
  <c r="R709" i="4"/>
  <c r="W708" i="4"/>
  <c r="U708" i="4" s="1"/>
  <c r="R708" i="4"/>
  <c r="W707" i="4"/>
  <c r="U707" i="4" s="1"/>
  <c r="R707" i="4"/>
  <c r="W706" i="4"/>
  <c r="U706" i="4" s="1"/>
  <c r="R706" i="4"/>
  <c r="W705" i="4"/>
  <c r="U705" i="4" s="1"/>
  <c r="R705" i="4"/>
  <c r="Z704" i="4"/>
  <c r="Y704" i="4"/>
  <c r="X704" i="4"/>
  <c r="V704" i="4"/>
  <c r="T704" i="4"/>
  <c r="S704" i="4"/>
  <c r="O704" i="4"/>
  <c r="L704" i="4"/>
  <c r="W702" i="4"/>
  <c r="U702" i="4" s="1"/>
  <c r="R702" i="4"/>
  <c r="W701" i="4"/>
  <c r="U701" i="4" s="1"/>
  <c r="R701" i="4"/>
  <c r="W700" i="4"/>
  <c r="U700" i="4" s="1"/>
  <c r="R700" i="4"/>
  <c r="W699" i="4"/>
  <c r="U699" i="4" s="1"/>
  <c r="R699" i="4"/>
  <c r="W698" i="4"/>
  <c r="U698" i="4" s="1"/>
  <c r="R698" i="4"/>
  <c r="W697" i="4"/>
  <c r="U697" i="4" s="1"/>
  <c r="R697" i="4"/>
  <c r="W696" i="4"/>
  <c r="U696" i="4" s="1"/>
  <c r="R696" i="4"/>
  <c r="W695" i="4"/>
  <c r="U695" i="4" s="1"/>
  <c r="R695" i="4"/>
  <c r="W694" i="4"/>
  <c r="U694" i="4" s="1"/>
  <c r="R694" i="4"/>
  <c r="W693" i="4"/>
  <c r="U693" i="4" s="1"/>
  <c r="R693" i="4"/>
  <c r="W692" i="4"/>
  <c r="U692" i="4" s="1"/>
  <c r="R692" i="4"/>
  <c r="W691" i="4"/>
  <c r="U691" i="4" s="1"/>
  <c r="R691" i="4"/>
  <c r="W690" i="4"/>
  <c r="U690" i="4" s="1"/>
  <c r="R690" i="4"/>
  <c r="W689" i="4"/>
  <c r="U689" i="4" s="1"/>
  <c r="R689" i="4"/>
  <c r="W688" i="4"/>
  <c r="U688" i="4" s="1"/>
  <c r="R688" i="4"/>
  <c r="W687" i="4"/>
  <c r="U687" i="4" s="1"/>
  <c r="R687" i="4"/>
  <c r="Z686" i="4"/>
  <c r="Y686" i="4"/>
  <c r="X686" i="4"/>
  <c r="V686" i="4"/>
  <c r="T686" i="4"/>
  <c r="S686" i="4"/>
  <c r="O686" i="4"/>
  <c r="L686" i="4"/>
  <c r="W684" i="4"/>
  <c r="U684" i="4" s="1"/>
  <c r="R684" i="4"/>
  <c r="W683" i="4"/>
  <c r="U683" i="4" s="1"/>
  <c r="R683" i="4"/>
  <c r="W682" i="4"/>
  <c r="U682" i="4" s="1"/>
  <c r="R682" i="4"/>
  <c r="W681" i="4"/>
  <c r="U681" i="4" s="1"/>
  <c r="R681" i="4"/>
  <c r="W680" i="4"/>
  <c r="U680" i="4" s="1"/>
  <c r="R680" i="4"/>
  <c r="W679" i="4"/>
  <c r="U679" i="4" s="1"/>
  <c r="R679" i="4"/>
  <c r="W678" i="4"/>
  <c r="U678" i="4" s="1"/>
  <c r="R678" i="4"/>
  <c r="W677" i="4"/>
  <c r="R677" i="4"/>
  <c r="W676" i="4"/>
  <c r="U676" i="4" s="1"/>
  <c r="R676" i="4"/>
  <c r="W675" i="4"/>
  <c r="U675" i="4" s="1"/>
  <c r="R675" i="4"/>
  <c r="W674" i="4"/>
  <c r="U674" i="4" s="1"/>
  <c r="R674" i="4"/>
  <c r="W673" i="4"/>
  <c r="U673" i="4" s="1"/>
  <c r="R673" i="4"/>
  <c r="W672" i="4"/>
  <c r="U672" i="4" s="1"/>
  <c r="R672" i="4"/>
  <c r="W671" i="4"/>
  <c r="U671" i="4" s="1"/>
  <c r="R671" i="4"/>
  <c r="W670" i="4"/>
  <c r="U670" i="4" s="1"/>
  <c r="R670" i="4"/>
  <c r="W669" i="4"/>
  <c r="U669" i="4" s="1"/>
  <c r="R669" i="4"/>
  <c r="Z668" i="4"/>
  <c r="Y668" i="4"/>
  <c r="X668" i="4"/>
  <c r="V668" i="4"/>
  <c r="T668" i="4"/>
  <c r="S668" i="4"/>
  <c r="O668" i="4"/>
  <c r="L668" i="4"/>
  <c r="W666" i="4"/>
  <c r="U666" i="4" s="1"/>
  <c r="R666" i="4"/>
  <c r="W665" i="4"/>
  <c r="U665" i="4" s="1"/>
  <c r="R665" i="4"/>
  <c r="W664" i="4"/>
  <c r="U664" i="4" s="1"/>
  <c r="R664" i="4"/>
  <c r="W663" i="4"/>
  <c r="U663" i="4" s="1"/>
  <c r="R663" i="4"/>
  <c r="W662" i="4"/>
  <c r="U662" i="4" s="1"/>
  <c r="R662" i="4"/>
  <c r="W661" i="4"/>
  <c r="U661" i="4" s="1"/>
  <c r="R661" i="4"/>
  <c r="W660" i="4"/>
  <c r="U660" i="4" s="1"/>
  <c r="R660" i="4"/>
  <c r="W659" i="4"/>
  <c r="U659" i="4" s="1"/>
  <c r="R659" i="4"/>
  <c r="W658" i="4"/>
  <c r="U658" i="4" s="1"/>
  <c r="R658" i="4"/>
  <c r="W657" i="4"/>
  <c r="U657" i="4" s="1"/>
  <c r="R657" i="4"/>
  <c r="W656" i="4"/>
  <c r="U656" i="4" s="1"/>
  <c r="R656" i="4"/>
  <c r="W655" i="4"/>
  <c r="U655" i="4" s="1"/>
  <c r="R655" i="4"/>
  <c r="W654" i="4"/>
  <c r="U654" i="4" s="1"/>
  <c r="R654" i="4"/>
  <c r="W653" i="4"/>
  <c r="U653" i="4" s="1"/>
  <c r="R653" i="4"/>
  <c r="W652" i="4"/>
  <c r="U652" i="4" s="1"/>
  <c r="R652" i="4"/>
  <c r="W651" i="4"/>
  <c r="U651" i="4" s="1"/>
  <c r="R651" i="4"/>
  <c r="Z650" i="4"/>
  <c r="Y650" i="4"/>
  <c r="X650" i="4"/>
  <c r="V650" i="4"/>
  <c r="T650" i="4"/>
  <c r="S650" i="4"/>
  <c r="O650" i="4"/>
  <c r="L650" i="4"/>
  <c r="W648" i="4"/>
  <c r="U648" i="4" s="1"/>
  <c r="R648" i="4"/>
  <c r="W647" i="4"/>
  <c r="U647" i="4" s="1"/>
  <c r="R647" i="4"/>
  <c r="W646" i="4"/>
  <c r="U646" i="4" s="1"/>
  <c r="R646" i="4"/>
  <c r="W645" i="4"/>
  <c r="U645" i="4" s="1"/>
  <c r="R645" i="4"/>
  <c r="W644" i="4"/>
  <c r="U644" i="4" s="1"/>
  <c r="R644" i="4"/>
  <c r="W643" i="4"/>
  <c r="U643" i="4" s="1"/>
  <c r="R643" i="4"/>
  <c r="W642" i="4"/>
  <c r="U642" i="4" s="1"/>
  <c r="R642" i="4"/>
  <c r="W641" i="4"/>
  <c r="R641" i="4"/>
  <c r="W640" i="4"/>
  <c r="U640" i="4" s="1"/>
  <c r="R640" i="4"/>
  <c r="W639" i="4"/>
  <c r="U639" i="4" s="1"/>
  <c r="R639" i="4"/>
  <c r="W638" i="4"/>
  <c r="U638" i="4" s="1"/>
  <c r="R638" i="4"/>
  <c r="W637" i="4"/>
  <c r="U637" i="4" s="1"/>
  <c r="R637" i="4"/>
  <c r="W636" i="4"/>
  <c r="U636" i="4" s="1"/>
  <c r="R636" i="4"/>
  <c r="W635" i="4"/>
  <c r="U635" i="4" s="1"/>
  <c r="R635" i="4"/>
  <c r="W634" i="4"/>
  <c r="U634" i="4" s="1"/>
  <c r="R634" i="4"/>
  <c r="W633" i="4"/>
  <c r="U633" i="4" s="1"/>
  <c r="R633" i="4"/>
  <c r="Z632" i="4"/>
  <c r="Y632" i="4"/>
  <c r="X632" i="4"/>
  <c r="V632" i="4"/>
  <c r="T632" i="4"/>
  <c r="S632" i="4"/>
  <c r="O632" i="4"/>
  <c r="L632" i="4"/>
  <c r="W630" i="4"/>
  <c r="U630" i="4" s="1"/>
  <c r="R630" i="4"/>
  <c r="W629" i="4"/>
  <c r="U629" i="4" s="1"/>
  <c r="R629" i="4"/>
  <c r="W628" i="4"/>
  <c r="U628" i="4" s="1"/>
  <c r="R628" i="4"/>
  <c r="W627" i="4"/>
  <c r="U627" i="4" s="1"/>
  <c r="R627" i="4"/>
  <c r="W626" i="4"/>
  <c r="U626" i="4" s="1"/>
  <c r="R626" i="4"/>
  <c r="W625" i="4"/>
  <c r="U625" i="4" s="1"/>
  <c r="R625" i="4"/>
  <c r="W624" i="4"/>
  <c r="U624" i="4" s="1"/>
  <c r="R624" i="4"/>
  <c r="W623" i="4"/>
  <c r="U623" i="4" s="1"/>
  <c r="R623" i="4"/>
  <c r="W622" i="4"/>
  <c r="U622" i="4" s="1"/>
  <c r="R622" i="4"/>
  <c r="W621" i="4"/>
  <c r="U621" i="4" s="1"/>
  <c r="R621" i="4"/>
  <c r="W620" i="4"/>
  <c r="U620" i="4" s="1"/>
  <c r="R620" i="4"/>
  <c r="W619" i="4"/>
  <c r="U619" i="4" s="1"/>
  <c r="R619" i="4"/>
  <c r="W618" i="4"/>
  <c r="U618" i="4" s="1"/>
  <c r="R618" i="4"/>
  <c r="W617" i="4"/>
  <c r="U617" i="4" s="1"/>
  <c r="R617" i="4"/>
  <c r="W616" i="4"/>
  <c r="U616" i="4" s="1"/>
  <c r="R616" i="4"/>
  <c r="W615" i="4"/>
  <c r="U615" i="4" s="1"/>
  <c r="R615" i="4"/>
  <c r="Z614" i="4"/>
  <c r="Y614" i="4"/>
  <c r="X614" i="4"/>
  <c r="V614" i="4"/>
  <c r="T614" i="4"/>
  <c r="S614" i="4"/>
  <c r="O614" i="4"/>
  <c r="L614" i="4"/>
  <c r="Z613" i="4"/>
  <c r="Y613" i="4"/>
  <c r="X613" i="4"/>
  <c r="W613" i="4"/>
  <c r="V613" i="4"/>
  <c r="U613" i="4"/>
  <c r="T613" i="4"/>
  <c r="S613" i="4"/>
  <c r="R613" i="4"/>
  <c r="Q613" i="4"/>
  <c r="Z612" i="4"/>
  <c r="Y612" i="4"/>
  <c r="X612" i="4"/>
  <c r="W612" i="4"/>
  <c r="V612" i="4"/>
  <c r="U612" i="4"/>
  <c r="T612" i="4"/>
  <c r="S612" i="4"/>
  <c r="R612" i="4"/>
  <c r="Q612" i="4"/>
  <c r="Z611" i="4"/>
  <c r="Y611" i="4"/>
  <c r="X611" i="4"/>
  <c r="W611" i="4"/>
  <c r="V611" i="4"/>
  <c r="U611" i="4"/>
  <c r="T611" i="4"/>
  <c r="S611" i="4"/>
  <c r="R611" i="4"/>
  <c r="Q611" i="4"/>
  <c r="W607" i="4"/>
  <c r="U607" i="4" s="1"/>
  <c r="R607" i="4"/>
  <c r="W606" i="4"/>
  <c r="U606" i="4" s="1"/>
  <c r="R606" i="4"/>
  <c r="W605" i="4"/>
  <c r="U605" i="4" s="1"/>
  <c r="R605" i="4"/>
  <c r="W604" i="4"/>
  <c r="U604" i="4" s="1"/>
  <c r="R604" i="4"/>
  <c r="W603" i="4"/>
  <c r="U603" i="4" s="1"/>
  <c r="R603" i="4"/>
  <c r="W602" i="4"/>
  <c r="U602" i="4" s="1"/>
  <c r="R602" i="4"/>
  <c r="W601" i="4"/>
  <c r="U601" i="4" s="1"/>
  <c r="R601" i="4"/>
  <c r="W600" i="4"/>
  <c r="R600" i="4"/>
  <c r="Z599" i="4"/>
  <c r="Y599" i="4"/>
  <c r="X599" i="4"/>
  <c r="V599" i="4"/>
  <c r="T599" i="4"/>
  <c r="S599" i="4"/>
  <c r="O599" i="4"/>
  <c r="L599" i="4"/>
  <c r="W597" i="4"/>
  <c r="U597" i="4" s="1"/>
  <c r="R597" i="4"/>
  <c r="W596" i="4"/>
  <c r="U596" i="4" s="1"/>
  <c r="R596" i="4"/>
  <c r="W595" i="4"/>
  <c r="U595" i="4" s="1"/>
  <c r="R595" i="4"/>
  <c r="W594" i="4"/>
  <c r="U594" i="4" s="1"/>
  <c r="R594" i="4"/>
  <c r="W593" i="4"/>
  <c r="U593" i="4" s="1"/>
  <c r="R593" i="4"/>
  <c r="W592" i="4"/>
  <c r="U592" i="4" s="1"/>
  <c r="R592" i="4"/>
  <c r="W591" i="4"/>
  <c r="U591" i="4" s="1"/>
  <c r="R591" i="4"/>
  <c r="W590" i="4"/>
  <c r="R590" i="4"/>
  <c r="Z589" i="4"/>
  <c r="Y589" i="4"/>
  <c r="X589" i="4"/>
  <c r="V589" i="4"/>
  <c r="T589" i="4"/>
  <c r="S589" i="4"/>
  <c r="O589" i="4"/>
  <c r="L589" i="4"/>
  <c r="W587" i="4"/>
  <c r="U587" i="4" s="1"/>
  <c r="R587" i="4"/>
  <c r="W586" i="4"/>
  <c r="U586" i="4" s="1"/>
  <c r="R586" i="4"/>
  <c r="W585" i="4"/>
  <c r="U585" i="4" s="1"/>
  <c r="R585" i="4"/>
  <c r="W584" i="4"/>
  <c r="U584" i="4" s="1"/>
  <c r="R584" i="4"/>
  <c r="W583" i="4"/>
  <c r="U583" i="4" s="1"/>
  <c r="R583" i="4"/>
  <c r="W582" i="4"/>
  <c r="U582" i="4" s="1"/>
  <c r="R582" i="4"/>
  <c r="W581" i="4"/>
  <c r="U581" i="4" s="1"/>
  <c r="R581" i="4"/>
  <c r="W580" i="4"/>
  <c r="R580" i="4"/>
  <c r="Z579" i="4"/>
  <c r="Y579" i="4"/>
  <c r="X579" i="4"/>
  <c r="V579" i="4"/>
  <c r="T579" i="4"/>
  <c r="S579" i="4"/>
  <c r="O579" i="4"/>
  <c r="L579" i="4"/>
  <c r="W577" i="4"/>
  <c r="U577" i="4" s="1"/>
  <c r="R577" i="4"/>
  <c r="W576" i="4"/>
  <c r="U576" i="4" s="1"/>
  <c r="R576" i="4"/>
  <c r="W575" i="4"/>
  <c r="U575" i="4" s="1"/>
  <c r="R575" i="4"/>
  <c r="W574" i="4"/>
  <c r="U574" i="4" s="1"/>
  <c r="R574" i="4"/>
  <c r="W573" i="4"/>
  <c r="U573" i="4" s="1"/>
  <c r="R573" i="4"/>
  <c r="W572" i="4"/>
  <c r="U572" i="4" s="1"/>
  <c r="R572" i="4"/>
  <c r="W571" i="4"/>
  <c r="U571" i="4" s="1"/>
  <c r="R571" i="4"/>
  <c r="W570" i="4"/>
  <c r="R570" i="4"/>
  <c r="Z569" i="4"/>
  <c r="Y569" i="4"/>
  <c r="X569" i="4"/>
  <c r="V569" i="4"/>
  <c r="T569" i="4"/>
  <c r="S569" i="4"/>
  <c r="O569" i="4"/>
  <c r="L569" i="4"/>
  <c r="W567" i="4"/>
  <c r="U567" i="4" s="1"/>
  <c r="R567" i="4"/>
  <c r="W566" i="4"/>
  <c r="U566" i="4" s="1"/>
  <c r="R566" i="4"/>
  <c r="W565" i="4"/>
  <c r="U565" i="4" s="1"/>
  <c r="R565" i="4"/>
  <c r="W564" i="4"/>
  <c r="U564" i="4" s="1"/>
  <c r="R564" i="4"/>
  <c r="W563" i="4"/>
  <c r="U563" i="4" s="1"/>
  <c r="R563" i="4"/>
  <c r="W562" i="4"/>
  <c r="U562" i="4" s="1"/>
  <c r="R562" i="4"/>
  <c r="W561" i="4"/>
  <c r="U561" i="4" s="1"/>
  <c r="R561" i="4"/>
  <c r="W560" i="4"/>
  <c r="R560" i="4"/>
  <c r="Z559" i="4"/>
  <c r="Y559" i="4"/>
  <c r="X559" i="4"/>
  <c r="V559" i="4"/>
  <c r="T559" i="4"/>
  <c r="S559" i="4"/>
  <c r="O559" i="4"/>
  <c r="L559" i="4"/>
  <c r="W557" i="4"/>
  <c r="U557" i="4" s="1"/>
  <c r="R557" i="4"/>
  <c r="W556" i="4"/>
  <c r="U556" i="4" s="1"/>
  <c r="R556" i="4"/>
  <c r="W555" i="4"/>
  <c r="U555" i="4" s="1"/>
  <c r="R555" i="4"/>
  <c r="W554" i="4"/>
  <c r="U554" i="4" s="1"/>
  <c r="R554" i="4"/>
  <c r="W553" i="4"/>
  <c r="U553" i="4" s="1"/>
  <c r="R553" i="4"/>
  <c r="W552" i="4"/>
  <c r="U552" i="4" s="1"/>
  <c r="R552" i="4"/>
  <c r="W551" i="4"/>
  <c r="U551" i="4" s="1"/>
  <c r="R551" i="4"/>
  <c r="W550" i="4"/>
  <c r="U550" i="4" s="1"/>
  <c r="R550" i="4"/>
  <c r="Z549" i="4"/>
  <c r="Y549" i="4"/>
  <c r="X549" i="4"/>
  <c r="V549" i="4"/>
  <c r="T549" i="4"/>
  <c r="S549" i="4"/>
  <c r="O549" i="4"/>
  <c r="L549" i="4"/>
  <c r="W547" i="4"/>
  <c r="U547" i="4" s="1"/>
  <c r="R547" i="4"/>
  <c r="W546" i="4"/>
  <c r="U546" i="4" s="1"/>
  <c r="R546" i="4"/>
  <c r="W545" i="4"/>
  <c r="U545" i="4" s="1"/>
  <c r="R545" i="4"/>
  <c r="W544" i="4"/>
  <c r="U544" i="4" s="1"/>
  <c r="R544" i="4"/>
  <c r="W543" i="4"/>
  <c r="U543" i="4" s="1"/>
  <c r="R543" i="4"/>
  <c r="W542" i="4"/>
  <c r="U542" i="4" s="1"/>
  <c r="R542" i="4"/>
  <c r="W541" i="4"/>
  <c r="U541" i="4" s="1"/>
  <c r="R541" i="4"/>
  <c r="W540" i="4"/>
  <c r="U540" i="4" s="1"/>
  <c r="R540" i="4"/>
  <c r="Z539" i="4"/>
  <c r="Y539" i="4"/>
  <c r="X539" i="4"/>
  <c r="V539" i="4"/>
  <c r="T539" i="4"/>
  <c r="S539" i="4"/>
  <c r="O539" i="4"/>
  <c r="L539" i="4"/>
  <c r="W537" i="4"/>
  <c r="U537" i="4" s="1"/>
  <c r="R537" i="4"/>
  <c r="W536" i="4"/>
  <c r="U536" i="4" s="1"/>
  <c r="R536" i="4"/>
  <c r="W535" i="4"/>
  <c r="U535" i="4" s="1"/>
  <c r="R535" i="4"/>
  <c r="W534" i="4"/>
  <c r="U534" i="4" s="1"/>
  <c r="R534" i="4"/>
  <c r="W533" i="4"/>
  <c r="U533" i="4" s="1"/>
  <c r="R533" i="4"/>
  <c r="W532" i="4"/>
  <c r="U532" i="4" s="1"/>
  <c r="R532" i="4"/>
  <c r="W531" i="4"/>
  <c r="U531" i="4" s="1"/>
  <c r="R531" i="4"/>
  <c r="W530" i="4"/>
  <c r="U530" i="4" s="1"/>
  <c r="R530" i="4"/>
  <c r="Z529" i="4"/>
  <c r="Y529" i="4"/>
  <c r="X529" i="4"/>
  <c r="V529" i="4"/>
  <c r="T529" i="4"/>
  <c r="S529" i="4"/>
  <c r="O529" i="4"/>
  <c r="L529" i="4"/>
  <c r="W527" i="4"/>
  <c r="U527" i="4" s="1"/>
  <c r="R527" i="4"/>
  <c r="W526" i="4"/>
  <c r="U526" i="4" s="1"/>
  <c r="R526" i="4"/>
  <c r="W525" i="4"/>
  <c r="U525" i="4" s="1"/>
  <c r="R525" i="4"/>
  <c r="W524" i="4"/>
  <c r="U524" i="4" s="1"/>
  <c r="R524" i="4"/>
  <c r="W523" i="4"/>
  <c r="U523" i="4" s="1"/>
  <c r="R523" i="4"/>
  <c r="W522" i="4"/>
  <c r="U522" i="4" s="1"/>
  <c r="R522" i="4"/>
  <c r="W521" i="4"/>
  <c r="U521" i="4" s="1"/>
  <c r="R521" i="4"/>
  <c r="W520" i="4"/>
  <c r="U520" i="4" s="1"/>
  <c r="R520" i="4"/>
  <c r="Z519" i="4"/>
  <c r="Y519" i="4"/>
  <c r="X519" i="4"/>
  <c r="V519" i="4"/>
  <c r="T519" i="4"/>
  <c r="S519" i="4"/>
  <c r="O519" i="4"/>
  <c r="L519" i="4"/>
  <c r="W515" i="4"/>
  <c r="U515" i="4" s="1"/>
  <c r="R515" i="4"/>
  <c r="W514" i="4"/>
  <c r="U514" i="4" s="1"/>
  <c r="R514" i="4"/>
  <c r="W513" i="4"/>
  <c r="U513" i="4" s="1"/>
  <c r="R513" i="4"/>
  <c r="W512" i="4"/>
  <c r="U512" i="4" s="1"/>
  <c r="R512" i="4"/>
  <c r="W511" i="4"/>
  <c r="U511" i="4" s="1"/>
  <c r="R511" i="4"/>
  <c r="W510" i="4"/>
  <c r="U510" i="4" s="1"/>
  <c r="R510" i="4"/>
  <c r="W509" i="4"/>
  <c r="U509" i="4" s="1"/>
  <c r="R509" i="4"/>
  <c r="W508" i="4"/>
  <c r="U508" i="4" s="1"/>
  <c r="R508" i="4"/>
  <c r="Z507" i="4"/>
  <c r="Y507" i="4"/>
  <c r="X507" i="4"/>
  <c r="V507" i="4"/>
  <c r="T507" i="4"/>
  <c r="S507" i="4"/>
  <c r="O507" i="4"/>
  <c r="L507" i="4"/>
  <c r="W505" i="4"/>
  <c r="U505" i="4" s="1"/>
  <c r="R505" i="4"/>
  <c r="W504" i="4"/>
  <c r="U504" i="4" s="1"/>
  <c r="R504" i="4"/>
  <c r="W503" i="4"/>
  <c r="U503" i="4" s="1"/>
  <c r="R503" i="4"/>
  <c r="W502" i="4"/>
  <c r="U502" i="4" s="1"/>
  <c r="R502" i="4"/>
  <c r="W501" i="4"/>
  <c r="U501" i="4" s="1"/>
  <c r="R501" i="4"/>
  <c r="W500" i="4"/>
  <c r="U500" i="4" s="1"/>
  <c r="R500" i="4"/>
  <c r="W499" i="4"/>
  <c r="U499" i="4" s="1"/>
  <c r="R499" i="4"/>
  <c r="W498" i="4"/>
  <c r="R498" i="4"/>
  <c r="Z497" i="4"/>
  <c r="Y497" i="4"/>
  <c r="X497" i="4"/>
  <c r="V497" i="4"/>
  <c r="T497" i="4"/>
  <c r="S497" i="4"/>
  <c r="O497" i="4"/>
  <c r="L497" i="4"/>
  <c r="W495" i="4"/>
  <c r="U495" i="4" s="1"/>
  <c r="R495" i="4"/>
  <c r="W494" i="4"/>
  <c r="U494" i="4" s="1"/>
  <c r="R494" i="4"/>
  <c r="W493" i="4"/>
  <c r="U493" i="4" s="1"/>
  <c r="R493" i="4"/>
  <c r="W492" i="4"/>
  <c r="U492" i="4" s="1"/>
  <c r="R492" i="4"/>
  <c r="W491" i="4"/>
  <c r="U491" i="4" s="1"/>
  <c r="R491" i="4"/>
  <c r="W490" i="4"/>
  <c r="U490" i="4" s="1"/>
  <c r="R490" i="4"/>
  <c r="W489" i="4"/>
  <c r="U489" i="4" s="1"/>
  <c r="R489" i="4"/>
  <c r="W488" i="4"/>
  <c r="U488" i="4" s="1"/>
  <c r="R488" i="4"/>
  <c r="Z487" i="4"/>
  <c r="Y487" i="4"/>
  <c r="X487" i="4"/>
  <c r="V487" i="4"/>
  <c r="T487" i="4"/>
  <c r="S487" i="4"/>
  <c r="O487" i="4"/>
  <c r="L487" i="4"/>
  <c r="W485" i="4"/>
  <c r="U485" i="4" s="1"/>
  <c r="R485" i="4"/>
  <c r="W484" i="4"/>
  <c r="U484" i="4" s="1"/>
  <c r="R484" i="4"/>
  <c r="W483" i="4"/>
  <c r="U483" i="4" s="1"/>
  <c r="R483" i="4"/>
  <c r="W482" i="4"/>
  <c r="U482" i="4" s="1"/>
  <c r="R482" i="4"/>
  <c r="W481" i="4"/>
  <c r="U481" i="4" s="1"/>
  <c r="R481" i="4"/>
  <c r="W480" i="4"/>
  <c r="U480" i="4" s="1"/>
  <c r="R480" i="4"/>
  <c r="W479" i="4"/>
  <c r="U479" i="4" s="1"/>
  <c r="R479" i="4"/>
  <c r="W478" i="4"/>
  <c r="U478" i="4" s="1"/>
  <c r="R478" i="4"/>
  <c r="Z477" i="4"/>
  <c r="Y477" i="4"/>
  <c r="X477" i="4"/>
  <c r="V477" i="4"/>
  <c r="T477" i="4"/>
  <c r="S477" i="4"/>
  <c r="O477" i="4"/>
  <c r="L477" i="4"/>
  <c r="W475" i="4"/>
  <c r="U475" i="4" s="1"/>
  <c r="R475" i="4"/>
  <c r="W474" i="4"/>
  <c r="U474" i="4" s="1"/>
  <c r="R474" i="4"/>
  <c r="W473" i="4"/>
  <c r="U473" i="4" s="1"/>
  <c r="R473" i="4"/>
  <c r="W472" i="4"/>
  <c r="U472" i="4" s="1"/>
  <c r="R472" i="4"/>
  <c r="W471" i="4"/>
  <c r="U471" i="4" s="1"/>
  <c r="R471" i="4"/>
  <c r="W470" i="4"/>
  <c r="U470" i="4" s="1"/>
  <c r="R470" i="4"/>
  <c r="W469" i="4"/>
  <c r="U469" i="4" s="1"/>
  <c r="R469" i="4"/>
  <c r="W468" i="4"/>
  <c r="R468" i="4"/>
  <c r="Z467" i="4"/>
  <c r="Y467" i="4"/>
  <c r="X467" i="4"/>
  <c r="V467" i="4"/>
  <c r="T467" i="4"/>
  <c r="S467" i="4"/>
  <c r="O467" i="4"/>
  <c r="L467" i="4"/>
  <c r="W465" i="4"/>
  <c r="U465" i="4" s="1"/>
  <c r="R465" i="4"/>
  <c r="W464" i="4"/>
  <c r="U464" i="4" s="1"/>
  <c r="R464" i="4"/>
  <c r="W463" i="4"/>
  <c r="U463" i="4" s="1"/>
  <c r="R463" i="4"/>
  <c r="W462" i="4"/>
  <c r="U462" i="4" s="1"/>
  <c r="R462" i="4"/>
  <c r="W461" i="4"/>
  <c r="U461" i="4" s="1"/>
  <c r="R461" i="4"/>
  <c r="W460" i="4"/>
  <c r="U460" i="4" s="1"/>
  <c r="R460" i="4"/>
  <c r="W459" i="4"/>
  <c r="U459" i="4" s="1"/>
  <c r="R459" i="4"/>
  <c r="W458" i="4"/>
  <c r="U458" i="4" s="1"/>
  <c r="R458" i="4"/>
  <c r="Z457" i="4"/>
  <c r="Y457" i="4"/>
  <c r="X457" i="4"/>
  <c r="V457" i="4"/>
  <c r="T457" i="4"/>
  <c r="S457" i="4"/>
  <c r="O457" i="4"/>
  <c r="L457" i="4"/>
  <c r="W455" i="4"/>
  <c r="U455" i="4" s="1"/>
  <c r="R455" i="4"/>
  <c r="W454" i="4"/>
  <c r="U454" i="4" s="1"/>
  <c r="R454" i="4"/>
  <c r="W453" i="4"/>
  <c r="U453" i="4" s="1"/>
  <c r="R453" i="4"/>
  <c r="W452" i="4"/>
  <c r="U452" i="4" s="1"/>
  <c r="R452" i="4"/>
  <c r="W451" i="4"/>
  <c r="U451" i="4" s="1"/>
  <c r="R451" i="4"/>
  <c r="W450" i="4"/>
  <c r="U450" i="4" s="1"/>
  <c r="R450" i="4"/>
  <c r="W449" i="4"/>
  <c r="U449" i="4" s="1"/>
  <c r="R449" i="4"/>
  <c r="W448" i="4"/>
  <c r="R448" i="4"/>
  <c r="Z447" i="4"/>
  <c r="Y447" i="4"/>
  <c r="X447" i="4"/>
  <c r="V447" i="4"/>
  <c r="T447" i="4"/>
  <c r="S447" i="4"/>
  <c r="O447" i="4"/>
  <c r="L447" i="4"/>
  <c r="W445" i="4"/>
  <c r="U445" i="4" s="1"/>
  <c r="R445" i="4"/>
  <c r="W444" i="4"/>
  <c r="U444" i="4" s="1"/>
  <c r="R444" i="4"/>
  <c r="W443" i="4"/>
  <c r="U443" i="4" s="1"/>
  <c r="R443" i="4"/>
  <c r="W442" i="4"/>
  <c r="U442" i="4" s="1"/>
  <c r="R442" i="4"/>
  <c r="W441" i="4"/>
  <c r="U441" i="4" s="1"/>
  <c r="R441" i="4"/>
  <c r="W440" i="4"/>
  <c r="U440" i="4" s="1"/>
  <c r="R440" i="4"/>
  <c r="W439" i="4"/>
  <c r="U439" i="4" s="1"/>
  <c r="R439" i="4"/>
  <c r="W438" i="4"/>
  <c r="U438" i="4" s="1"/>
  <c r="R438" i="4"/>
  <c r="Z437" i="4"/>
  <c r="Y437" i="4"/>
  <c r="X437" i="4"/>
  <c r="V437" i="4"/>
  <c r="T437" i="4"/>
  <c r="S437" i="4"/>
  <c r="O437" i="4"/>
  <c r="L437" i="4"/>
  <c r="W435" i="4"/>
  <c r="U435" i="4" s="1"/>
  <c r="R435" i="4"/>
  <c r="W434" i="4"/>
  <c r="U434" i="4" s="1"/>
  <c r="R434" i="4"/>
  <c r="W433" i="4"/>
  <c r="U433" i="4" s="1"/>
  <c r="R433" i="4"/>
  <c r="W432" i="4"/>
  <c r="U432" i="4" s="1"/>
  <c r="R432" i="4"/>
  <c r="W431" i="4"/>
  <c r="U431" i="4" s="1"/>
  <c r="R431" i="4"/>
  <c r="W430" i="4"/>
  <c r="U430" i="4" s="1"/>
  <c r="R430" i="4"/>
  <c r="W429" i="4"/>
  <c r="U429" i="4" s="1"/>
  <c r="R429" i="4"/>
  <c r="W428" i="4"/>
  <c r="R428" i="4"/>
  <c r="Z427" i="4"/>
  <c r="Y427" i="4"/>
  <c r="X427" i="4"/>
  <c r="V427" i="4"/>
  <c r="T427" i="4"/>
  <c r="S427" i="4"/>
  <c r="O427" i="4"/>
  <c r="L427" i="4"/>
  <c r="W425" i="4"/>
  <c r="U425" i="4" s="1"/>
  <c r="R425" i="4"/>
  <c r="W424" i="4"/>
  <c r="U424" i="4" s="1"/>
  <c r="R424" i="4"/>
  <c r="W423" i="4"/>
  <c r="U423" i="4" s="1"/>
  <c r="R423" i="4"/>
  <c r="W422" i="4"/>
  <c r="U422" i="4" s="1"/>
  <c r="R422" i="4"/>
  <c r="W421" i="4"/>
  <c r="U421" i="4" s="1"/>
  <c r="R421" i="4"/>
  <c r="W420" i="4"/>
  <c r="U420" i="4" s="1"/>
  <c r="R420" i="4"/>
  <c r="W419" i="4"/>
  <c r="U419" i="4" s="1"/>
  <c r="R419" i="4"/>
  <c r="W418" i="4"/>
  <c r="U418" i="4" s="1"/>
  <c r="R418" i="4"/>
  <c r="Z417" i="4"/>
  <c r="Y417" i="4"/>
  <c r="X417" i="4"/>
  <c r="V417" i="4"/>
  <c r="T417" i="4"/>
  <c r="S417" i="4"/>
  <c r="O417" i="4"/>
  <c r="L417" i="4"/>
  <c r="W415" i="4"/>
  <c r="U415" i="4" s="1"/>
  <c r="R415" i="4"/>
  <c r="W414" i="4"/>
  <c r="U414" i="4" s="1"/>
  <c r="R414" i="4"/>
  <c r="W413" i="4"/>
  <c r="U413" i="4" s="1"/>
  <c r="R413" i="4"/>
  <c r="W412" i="4"/>
  <c r="U412" i="4" s="1"/>
  <c r="R412" i="4"/>
  <c r="W411" i="4"/>
  <c r="U411" i="4" s="1"/>
  <c r="R411" i="4"/>
  <c r="W410" i="4"/>
  <c r="U410" i="4" s="1"/>
  <c r="R410" i="4"/>
  <c r="W409" i="4"/>
  <c r="U409" i="4" s="1"/>
  <c r="R409" i="4"/>
  <c r="W408" i="4"/>
  <c r="U408" i="4" s="1"/>
  <c r="R408" i="4"/>
  <c r="Z407" i="4"/>
  <c r="Y407" i="4"/>
  <c r="X407" i="4"/>
  <c r="V407" i="4"/>
  <c r="T407" i="4"/>
  <c r="S407" i="4"/>
  <c r="O407" i="4"/>
  <c r="L407" i="4"/>
  <c r="W403" i="4"/>
  <c r="U403" i="4" s="1"/>
  <c r="R403" i="4"/>
  <c r="W402" i="4"/>
  <c r="U402" i="4" s="1"/>
  <c r="R402" i="4"/>
  <c r="W401" i="4"/>
  <c r="U401" i="4" s="1"/>
  <c r="R401" i="4"/>
  <c r="W400" i="4"/>
  <c r="U400" i="4" s="1"/>
  <c r="R400" i="4"/>
  <c r="W399" i="4"/>
  <c r="U399" i="4" s="1"/>
  <c r="R399" i="4"/>
  <c r="W398" i="4"/>
  <c r="U398" i="4" s="1"/>
  <c r="R398" i="4"/>
  <c r="W397" i="4"/>
  <c r="U397" i="4" s="1"/>
  <c r="R397" i="4"/>
  <c r="W396" i="4"/>
  <c r="R396" i="4"/>
  <c r="Z395" i="4"/>
  <c r="Y395" i="4"/>
  <c r="X395" i="4"/>
  <c r="V395" i="4"/>
  <c r="T395" i="4"/>
  <c r="S395" i="4"/>
  <c r="O395" i="4"/>
  <c r="L395" i="4"/>
  <c r="W393" i="4"/>
  <c r="U393" i="4" s="1"/>
  <c r="R393" i="4"/>
  <c r="W392" i="4"/>
  <c r="U392" i="4" s="1"/>
  <c r="R392" i="4"/>
  <c r="W391" i="4"/>
  <c r="U391" i="4" s="1"/>
  <c r="R391" i="4"/>
  <c r="W390" i="4"/>
  <c r="U390" i="4" s="1"/>
  <c r="R390" i="4"/>
  <c r="W389" i="4"/>
  <c r="U389" i="4" s="1"/>
  <c r="R389" i="4"/>
  <c r="W388" i="4"/>
  <c r="U388" i="4" s="1"/>
  <c r="R388" i="4"/>
  <c r="W387" i="4"/>
  <c r="U387" i="4" s="1"/>
  <c r="R387" i="4"/>
  <c r="W386" i="4"/>
  <c r="U386" i="4" s="1"/>
  <c r="R386" i="4"/>
  <c r="Z385" i="4"/>
  <c r="Y385" i="4"/>
  <c r="X385" i="4"/>
  <c r="V385" i="4"/>
  <c r="T385" i="4"/>
  <c r="S385" i="4"/>
  <c r="O385" i="4"/>
  <c r="L385" i="4"/>
  <c r="W383" i="4"/>
  <c r="U383" i="4" s="1"/>
  <c r="R383" i="4"/>
  <c r="W382" i="4"/>
  <c r="U382" i="4" s="1"/>
  <c r="R382" i="4"/>
  <c r="W381" i="4"/>
  <c r="U381" i="4" s="1"/>
  <c r="R381" i="4"/>
  <c r="W380" i="4"/>
  <c r="U380" i="4" s="1"/>
  <c r="R380" i="4"/>
  <c r="W379" i="4"/>
  <c r="U379" i="4" s="1"/>
  <c r="R379" i="4"/>
  <c r="W378" i="4"/>
  <c r="U378" i="4" s="1"/>
  <c r="R378" i="4"/>
  <c r="W377" i="4"/>
  <c r="U377" i="4" s="1"/>
  <c r="R377" i="4"/>
  <c r="W376" i="4"/>
  <c r="R376" i="4"/>
  <c r="Z375" i="4"/>
  <c r="Y375" i="4"/>
  <c r="X375" i="4"/>
  <c r="V375" i="4"/>
  <c r="T375" i="4"/>
  <c r="S375" i="4"/>
  <c r="O375" i="4"/>
  <c r="L375" i="4"/>
  <c r="W373" i="4"/>
  <c r="U373" i="4" s="1"/>
  <c r="R373" i="4"/>
  <c r="W372" i="4"/>
  <c r="U372" i="4" s="1"/>
  <c r="R372" i="4"/>
  <c r="W371" i="4"/>
  <c r="U371" i="4" s="1"/>
  <c r="R371" i="4"/>
  <c r="W370" i="4"/>
  <c r="U370" i="4" s="1"/>
  <c r="R370" i="4"/>
  <c r="W369" i="4"/>
  <c r="U369" i="4" s="1"/>
  <c r="R369" i="4"/>
  <c r="W368" i="4"/>
  <c r="U368" i="4" s="1"/>
  <c r="R368" i="4"/>
  <c r="W367" i="4"/>
  <c r="U367" i="4" s="1"/>
  <c r="R367" i="4"/>
  <c r="W366" i="4"/>
  <c r="U366" i="4" s="1"/>
  <c r="R366" i="4"/>
  <c r="Z365" i="4"/>
  <c r="Y365" i="4"/>
  <c r="X365" i="4"/>
  <c r="V365" i="4"/>
  <c r="T365" i="4"/>
  <c r="S365" i="4"/>
  <c r="O365" i="4"/>
  <c r="L365" i="4"/>
  <c r="W363" i="4"/>
  <c r="U363" i="4" s="1"/>
  <c r="R363" i="4"/>
  <c r="W362" i="4"/>
  <c r="U362" i="4" s="1"/>
  <c r="R362" i="4"/>
  <c r="W361" i="4"/>
  <c r="U361" i="4" s="1"/>
  <c r="R361" i="4"/>
  <c r="W360" i="4"/>
  <c r="U360" i="4" s="1"/>
  <c r="R360" i="4"/>
  <c r="W359" i="4"/>
  <c r="U359" i="4" s="1"/>
  <c r="R359" i="4"/>
  <c r="W358" i="4"/>
  <c r="U358" i="4" s="1"/>
  <c r="R358" i="4"/>
  <c r="W357" i="4"/>
  <c r="U357" i="4" s="1"/>
  <c r="R357" i="4"/>
  <c r="W356" i="4"/>
  <c r="U356" i="4" s="1"/>
  <c r="R356" i="4"/>
  <c r="Z355" i="4"/>
  <c r="Y355" i="4"/>
  <c r="X355" i="4"/>
  <c r="V355" i="4"/>
  <c r="T355" i="4"/>
  <c r="S355" i="4"/>
  <c r="O355" i="4"/>
  <c r="L355" i="4"/>
  <c r="W353" i="4"/>
  <c r="U353" i="4" s="1"/>
  <c r="R353" i="4"/>
  <c r="W352" i="4"/>
  <c r="U352" i="4" s="1"/>
  <c r="R352" i="4"/>
  <c r="W351" i="4"/>
  <c r="U351" i="4" s="1"/>
  <c r="R351" i="4"/>
  <c r="W350" i="4"/>
  <c r="U350" i="4" s="1"/>
  <c r="R350" i="4"/>
  <c r="W349" i="4"/>
  <c r="U349" i="4" s="1"/>
  <c r="R349" i="4"/>
  <c r="W348" i="4"/>
  <c r="U348" i="4" s="1"/>
  <c r="R348" i="4"/>
  <c r="W347" i="4"/>
  <c r="U347" i="4" s="1"/>
  <c r="R347" i="4"/>
  <c r="W346" i="4"/>
  <c r="U346" i="4" s="1"/>
  <c r="R346" i="4"/>
  <c r="Z345" i="4"/>
  <c r="Y345" i="4"/>
  <c r="X345" i="4"/>
  <c r="V345" i="4"/>
  <c r="T345" i="4"/>
  <c r="S345" i="4"/>
  <c r="O345" i="4"/>
  <c r="L345" i="4"/>
  <c r="W343" i="4"/>
  <c r="U343" i="4" s="1"/>
  <c r="R343" i="4"/>
  <c r="W342" i="4"/>
  <c r="U342" i="4" s="1"/>
  <c r="R342" i="4"/>
  <c r="W341" i="4"/>
  <c r="U341" i="4" s="1"/>
  <c r="R341" i="4"/>
  <c r="W340" i="4"/>
  <c r="U340" i="4" s="1"/>
  <c r="R340" i="4"/>
  <c r="W339" i="4"/>
  <c r="U339" i="4" s="1"/>
  <c r="R339" i="4"/>
  <c r="W338" i="4"/>
  <c r="U338" i="4" s="1"/>
  <c r="R338" i="4"/>
  <c r="W337" i="4"/>
  <c r="U337" i="4" s="1"/>
  <c r="R337" i="4"/>
  <c r="W336" i="4"/>
  <c r="R336" i="4"/>
  <c r="Z335" i="4"/>
  <c r="Y335" i="4"/>
  <c r="X335" i="4"/>
  <c r="V335" i="4"/>
  <c r="T335" i="4"/>
  <c r="S335" i="4"/>
  <c r="O335" i="4"/>
  <c r="L335" i="4"/>
  <c r="W333" i="4"/>
  <c r="U333" i="4" s="1"/>
  <c r="R333" i="4"/>
  <c r="W332" i="4"/>
  <c r="U332" i="4" s="1"/>
  <c r="R332" i="4"/>
  <c r="W331" i="4"/>
  <c r="U331" i="4" s="1"/>
  <c r="R331" i="4"/>
  <c r="W330" i="4"/>
  <c r="U330" i="4" s="1"/>
  <c r="R330" i="4"/>
  <c r="W329" i="4"/>
  <c r="U329" i="4" s="1"/>
  <c r="R329" i="4"/>
  <c r="W328" i="4"/>
  <c r="U328" i="4" s="1"/>
  <c r="R328" i="4"/>
  <c r="W327" i="4"/>
  <c r="U327" i="4" s="1"/>
  <c r="R327" i="4"/>
  <c r="W326" i="4"/>
  <c r="U326" i="4" s="1"/>
  <c r="R326" i="4"/>
  <c r="Z325" i="4"/>
  <c r="Y325" i="4"/>
  <c r="X325" i="4"/>
  <c r="V325" i="4"/>
  <c r="T325" i="4"/>
  <c r="S325" i="4"/>
  <c r="O325" i="4"/>
  <c r="L325" i="4"/>
  <c r="W323" i="4"/>
  <c r="U323" i="4" s="1"/>
  <c r="R323" i="4"/>
  <c r="W322" i="4"/>
  <c r="U322" i="4" s="1"/>
  <c r="R322" i="4"/>
  <c r="W321" i="4"/>
  <c r="U321" i="4" s="1"/>
  <c r="R321" i="4"/>
  <c r="W320" i="4"/>
  <c r="U320" i="4" s="1"/>
  <c r="R320" i="4"/>
  <c r="W319" i="4"/>
  <c r="U319" i="4" s="1"/>
  <c r="R319" i="4"/>
  <c r="W318" i="4"/>
  <c r="U318" i="4" s="1"/>
  <c r="R318" i="4"/>
  <c r="W317" i="4"/>
  <c r="U317" i="4" s="1"/>
  <c r="R317" i="4"/>
  <c r="W316" i="4"/>
  <c r="U316" i="4" s="1"/>
  <c r="R316" i="4"/>
  <c r="Z315" i="4"/>
  <c r="Y315" i="4"/>
  <c r="X315" i="4"/>
  <c r="V315" i="4"/>
  <c r="T315" i="4"/>
  <c r="S315" i="4"/>
  <c r="O315" i="4"/>
  <c r="L315" i="4"/>
  <c r="W313" i="4"/>
  <c r="U313" i="4" s="1"/>
  <c r="R313" i="4"/>
  <c r="W312" i="4"/>
  <c r="U312" i="4" s="1"/>
  <c r="R312" i="4"/>
  <c r="W311" i="4"/>
  <c r="U311" i="4" s="1"/>
  <c r="R311" i="4"/>
  <c r="W310" i="4"/>
  <c r="U310" i="4" s="1"/>
  <c r="R310" i="4"/>
  <c r="W309" i="4"/>
  <c r="U309" i="4" s="1"/>
  <c r="R309" i="4"/>
  <c r="W308" i="4"/>
  <c r="U308" i="4" s="1"/>
  <c r="R308" i="4"/>
  <c r="W307" i="4"/>
  <c r="U307" i="4" s="1"/>
  <c r="R307" i="4"/>
  <c r="W306" i="4"/>
  <c r="U306" i="4" s="1"/>
  <c r="R306" i="4"/>
  <c r="Z305" i="4"/>
  <c r="Y305" i="4"/>
  <c r="X305" i="4"/>
  <c r="V305" i="4"/>
  <c r="T305" i="4"/>
  <c r="S305" i="4"/>
  <c r="O305" i="4"/>
  <c r="L305" i="4"/>
  <c r="W303" i="4"/>
  <c r="U303" i="4" s="1"/>
  <c r="R303" i="4"/>
  <c r="W302" i="4"/>
  <c r="U302" i="4" s="1"/>
  <c r="R302" i="4"/>
  <c r="W301" i="4"/>
  <c r="U301" i="4" s="1"/>
  <c r="R301" i="4"/>
  <c r="W300" i="4"/>
  <c r="U300" i="4" s="1"/>
  <c r="R300" i="4"/>
  <c r="W299" i="4"/>
  <c r="U299" i="4" s="1"/>
  <c r="R299" i="4"/>
  <c r="W298" i="4"/>
  <c r="U298" i="4" s="1"/>
  <c r="R298" i="4"/>
  <c r="W297" i="4"/>
  <c r="U297" i="4" s="1"/>
  <c r="R297" i="4"/>
  <c r="W296" i="4"/>
  <c r="R296" i="4"/>
  <c r="Z295" i="4"/>
  <c r="Y295" i="4"/>
  <c r="X295" i="4"/>
  <c r="V295" i="4"/>
  <c r="T295" i="4"/>
  <c r="S295" i="4"/>
  <c r="O295" i="4"/>
  <c r="L295" i="4"/>
  <c r="W293" i="4"/>
  <c r="U293" i="4" s="1"/>
  <c r="R293" i="4"/>
  <c r="W292" i="4"/>
  <c r="U292" i="4" s="1"/>
  <c r="R292" i="4"/>
  <c r="W291" i="4"/>
  <c r="R291" i="4"/>
  <c r="W290" i="4"/>
  <c r="U290" i="4" s="1"/>
  <c r="R290" i="4"/>
  <c r="O290" i="4"/>
  <c r="O289" i="4" s="1"/>
  <c r="Z289" i="4"/>
  <c r="Y289" i="4"/>
  <c r="X289" i="4"/>
  <c r="V289" i="4"/>
  <c r="T289" i="4"/>
  <c r="S289" i="4"/>
  <c r="L289" i="4"/>
  <c r="W287" i="4"/>
  <c r="U287" i="4" s="1"/>
  <c r="R287" i="4"/>
  <c r="W286" i="4"/>
  <c r="U286" i="4" s="1"/>
  <c r="R286" i="4"/>
  <c r="W285" i="4"/>
  <c r="U285" i="4" s="1"/>
  <c r="R285" i="4"/>
  <c r="W284" i="4"/>
  <c r="U284" i="4" s="1"/>
  <c r="R284" i="4"/>
  <c r="W283" i="4"/>
  <c r="U283" i="4" s="1"/>
  <c r="R283" i="4"/>
  <c r="W282" i="4"/>
  <c r="U282" i="4" s="1"/>
  <c r="R282" i="4"/>
  <c r="W281" i="4"/>
  <c r="U281" i="4" s="1"/>
  <c r="R281" i="4"/>
  <c r="W280" i="4"/>
  <c r="U280" i="4" s="1"/>
  <c r="R280" i="4"/>
  <c r="Z279" i="4"/>
  <c r="Y279" i="4"/>
  <c r="X279" i="4"/>
  <c r="V279" i="4"/>
  <c r="T279" i="4"/>
  <c r="S279" i="4"/>
  <c r="O279" i="4"/>
  <c r="L279" i="4"/>
  <c r="W275" i="4"/>
  <c r="U275" i="4" s="1"/>
  <c r="R275" i="4"/>
  <c r="W274" i="4"/>
  <c r="U274" i="4" s="1"/>
  <c r="R274" i="4"/>
  <c r="W273" i="4"/>
  <c r="U273" i="4" s="1"/>
  <c r="R273" i="4"/>
  <c r="W272" i="4"/>
  <c r="U272" i="4" s="1"/>
  <c r="R272" i="4"/>
  <c r="W271" i="4"/>
  <c r="U271" i="4" s="1"/>
  <c r="R271" i="4"/>
  <c r="W270" i="4"/>
  <c r="U270" i="4" s="1"/>
  <c r="R270" i="4"/>
  <c r="W269" i="4"/>
  <c r="U269" i="4" s="1"/>
  <c r="R269" i="4"/>
  <c r="W268" i="4"/>
  <c r="U268" i="4" s="1"/>
  <c r="R268" i="4"/>
  <c r="Z267" i="4"/>
  <c r="Y267" i="4"/>
  <c r="X267" i="4"/>
  <c r="V267" i="4"/>
  <c r="T267" i="4"/>
  <c r="S267" i="4"/>
  <c r="O267" i="4"/>
  <c r="L267" i="4"/>
  <c r="W265" i="4"/>
  <c r="U265" i="4" s="1"/>
  <c r="R265" i="4"/>
  <c r="W264" i="4"/>
  <c r="U264" i="4" s="1"/>
  <c r="R264" i="4"/>
  <c r="W263" i="4"/>
  <c r="U263" i="4" s="1"/>
  <c r="R263" i="4"/>
  <c r="W262" i="4"/>
  <c r="U262" i="4" s="1"/>
  <c r="R262" i="4"/>
  <c r="W261" i="4"/>
  <c r="U261" i="4" s="1"/>
  <c r="R261" i="4"/>
  <c r="W260" i="4"/>
  <c r="U260" i="4" s="1"/>
  <c r="R260" i="4"/>
  <c r="W259" i="4"/>
  <c r="U259" i="4" s="1"/>
  <c r="R259" i="4"/>
  <c r="W258" i="4"/>
  <c r="U258" i="4" s="1"/>
  <c r="R258" i="4"/>
  <c r="Z257" i="4"/>
  <c r="Y257" i="4"/>
  <c r="X257" i="4"/>
  <c r="V257" i="4"/>
  <c r="T257" i="4"/>
  <c r="S257" i="4"/>
  <c r="O257" i="4"/>
  <c r="L257" i="4"/>
  <c r="W255" i="4"/>
  <c r="U255" i="4" s="1"/>
  <c r="R255" i="4"/>
  <c r="W254" i="4"/>
  <c r="U254" i="4" s="1"/>
  <c r="R254" i="4"/>
  <c r="W253" i="4"/>
  <c r="U253" i="4" s="1"/>
  <c r="R253" i="4"/>
  <c r="W252" i="4"/>
  <c r="U252" i="4" s="1"/>
  <c r="R252" i="4"/>
  <c r="W251" i="4"/>
  <c r="U251" i="4" s="1"/>
  <c r="R251" i="4"/>
  <c r="W250" i="4"/>
  <c r="U250" i="4" s="1"/>
  <c r="R250" i="4"/>
  <c r="W249" i="4"/>
  <c r="U249" i="4" s="1"/>
  <c r="R249" i="4"/>
  <c r="W248" i="4"/>
  <c r="U248" i="4" s="1"/>
  <c r="R248" i="4"/>
  <c r="Z247" i="4"/>
  <c r="Y247" i="4"/>
  <c r="X247" i="4"/>
  <c r="V247" i="4"/>
  <c r="T247" i="4"/>
  <c r="S247" i="4"/>
  <c r="O247" i="4"/>
  <c r="L247" i="4"/>
  <c r="W245" i="4"/>
  <c r="U245" i="4" s="1"/>
  <c r="R245" i="4"/>
  <c r="W244" i="4"/>
  <c r="U244" i="4" s="1"/>
  <c r="R244" i="4"/>
  <c r="W243" i="4"/>
  <c r="U243" i="4" s="1"/>
  <c r="R243" i="4"/>
  <c r="W242" i="4"/>
  <c r="U242" i="4" s="1"/>
  <c r="R242" i="4"/>
  <c r="W241" i="4"/>
  <c r="U241" i="4" s="1"/>
  <c r="R241" i="4"/>
  <c r="W240" i="4"/>
  <c r="U240" i="4" s="1"/>
  <c r="R240" i="4"/>
  <c r="W239" i="4"/>
  <c r="U239" i="4" s="1"/>
  <c r="R239" i="4"/>
  <c r="W238" i="4"/>
  <c r="U238" i="4" s="1"/>
  <c r="R238" i="4"/>
  <c r="Z237" i="4"/>
  <c r="Y237" i="4"/>
  <c r="X237" i="4"/>
  <c r="V237" i="4"/>
  <c r="T237" i="4"/>
  <c r="S237" i="4"/>
  <c r="O237" i="4"/>
  <c r="L237" i="4"/>
  <c r="W235" i="4"/>
  <c r="U235" i="4" s="1"/>
  <c r="R235" i="4"/>
  <c r="W234" i="4"/>
  <c r="U234" i="4" s="1"/>
  <c r="R234" i="4"/>
  <c r="W233" i="4"/>
  <c r="U233" i="4" s="1"/>
  <c r="R233" i="4"/>
  <c r="W232" i="4"/>
  <c r="U232" i="4" s="1"/>
  <c r="R232" i="4"/>
  <c r="W231" i="4"/>
  <c r="U231" i="4" s="1"/>
  <c r="R231" i="4"/>
  <c r="W230" i="4"/>
  <c r="U230" i="4" s="1"/>
  <c r="R230" i="4"/>
  <c r="W229" i="4"/>
  <c r="U229" i="4" s="1"/>
  <c r="R229" i="4"/>
  <c r="W228" i="4"/>
  <c r="U228" i="4" s="1"/>
  <c r="R228" i="4"/>
  <c r="Z227" i="4"/>
  <c r="Y227" i="4"/>
  <c r="X227" i="4"/>
  <c r="V227" i="4"/>
  <c r="T227" i="4"/>
  <c r="S227" i="4"/>
  <c r="O227" i="4"/>
  <c r="L227" i="4"/>
  <c r="W225" i="4"/>
  <c r="U225" i="4" s="1"/>
  <c r="R225" i="4"/>
  <c r="W224" i="4"/>
  <c r="U224" i="4" s="1"/>
  <c r="R224" i="4"/>
  <c r="W223" i="4"/>
  <c r="U223" i="4" s="1"/>
  <c r="R223" i="4"/>
  <c r="W222" i="4"/>
  <c r="U222" i="4" s="1"/>
  <c r="R222" i="4"/>
  <c r="W221" i="4"/>
  <c r="U221" i="4" s="1"/>
  <c r="R221" i="4"/>
  <c r="W220" i="4"/>
  <c r="U220" i="4" s="1"/>
  <c r="R220" i="4"/>
  <c r="W219" i="4"/>
  <c r="U219" i="4" s="1"/>
  <c r="R219" i="4"/>
  <c r="W218" i="4"/>
  <c r="U218" i="4" s="1"/>
  <c r="R218" i="4"/>
  <c r="Z217" i="4"/>
  <c r="Y217" i="4"/>
  <c r="X217" i="4"/>
  <c r="V217" i="4"/>
  <c r="T217" i="4"/>
  <c r="S217" i="4"/>
  <c r="O217" i="4"/>
  <c r="L217" i="4"/>
  <c r="W215" i="4"/>
  <c r="U215" i="4" s="1"/>
  <c r="R215" i="4"/>
  <c r="W214" i="4"/>
  <c r="U214" i="4" s="1"/>
  <c r="R214" i="4"/>
  <c r="W213" i="4"/>
  <c r="U213" i="4" s="1"/>
  <c r="R213" i="4"/>
  <c r="W212" i="4"/>
  <c r="U212" i="4" s="1"/>
  <c r="R212" i="4"/>
  <c r="W211" i="4"/>
  <c r="U211" i="4" s="1"/>
  <c r="R211" i="4"/>
  <c r="W210" i="4"/>
  <c r="U210" i="4" s="1"/>
  <c r="R210" i="4"/>
  <c r="W209" i="4"/>
  <c r="U209" i="4" s="1"/>
  <c r="R209" i="4"/>
  <c r="W208" i="4"/>
  <c r="U208" i="4" s="1"/>
  <c r="R208" i="4"/>
  <c r="Z207" i="4"/>
  <c r="Y207" i="4"/>
  <c r="X207" i="4"/>
  <c r="V207" i="4"/>
  <c r="T207" i="4"/>
  <c r="S207" i="4"/>
  <c r="O207" i="4"/>
  <c r="L207" i="4"/>
  <c r="W205" i="4"/>
  <c r="U205" i="4" s="1"/>
  <c r="R205" i="4"/>
  <c r="W204" i="4"/>
  <c r="U204" i="4" s="1"/>
  <c r="R204" i="4"/>
  <c r="W203" i="4"/>
  <c r="U203" i="4" s="1"/>
  <c r="R203" i="4"/>
  <c r="W202" i="4"/>
  <c r="U202" i="4" s="1"/>
  <c r="R202" i="4"/>
  <c r="W201" i="4"/>
  <c r="U201" i="4" s="1"/>
  <c r="R201" i="4"/>
  <c r="W200" i="4"/>
  <c r="U200" i="4" s="1"/>
  <c r="R200" i="4"/>
  <c r="W199" i="4"/>
  <c r="U199" i="4" s="1"/>
  <c r="R199" i="4"/>
  <c r="W198" i="4"/>
  <c r="U198" i="4" s="1"/>
  <c r="R198" i="4"/>
  <c r="Z197" i="4"/>
  <c r="Y197" i="4"/>
  <c r="X197" i="4"/>
  <c r="V197" i="4"/>
  <c r="T197" i="4"/>
  <c r="S197" i="4"/>
  <c r="O197" i="4"/>
  <c r="L197" i="4"/>
  <c r="W195" i="4"/>
  <c r="U195" i="4" s="1"/>
  <c r="R195" i="4"/>
  <c r="W194" i="4"/>
  <c r="U194" i="4" s="1"/>
  <c r="R194" i="4"/>
  <c r="W193" i="4"/>
  <c r="U193" i="4" s="1"/>
  <c r="R193" i="4"/>
  <c r="W192" i="4"/>
  <c r="R192" i="4"/>
  <c r="O192" i="4"/>
  <c r="O191" i="4" s="1"/>
  <c r="Z191" i="4"/>
  <c r="Y191" i="4"/>
  <c r="X191" i="4"/>
  <c r="V191" i="4"/>
  <c r="T191" i="4"/>
  <c r="S191" i="4"/>
  <c r="L191" i="4"/>
  <c r="W189" i="4"/>
  <c r="U189" i="4" s="1"/>
  <c r="R189" i="4"/>
  <c r="W188" i="4"/>
  <c r="U188" i="4" s="1"/>
  <c r="R188" i="4"/>
  <c r="W187" i="4"/>
  <c r="U187" i="4" s="1"/>
  <c r="R187" i="4"/>
  <c r="W186" i="4"/>
  <c r="U186" i="4" s="1"/>
  <c r="R186" i="4"/>
  <c r="O186" i="4"/>
  <c r="W185" i="4"/>
  <c r="U185" i="4" s="1"/>
  <c r="R185" i="4"/>
  <c r="O185" i="4"/>
  <c r="W184" i="4"/>
  <c r="U184" i="4" s="1"/>
  <c r="R184" i="4"/>
  <c r="W183" i="4"/>
  <c r="U183" i="4" s="1"/>
  <c r="R183" i="4"/>
  <c r="O183" i="4"/>
  <c r="W182" i="4"/>
  <c r="U182" i="4" s="1"/>
  <c r="R182" i="4"/>
  <c r="Z181" i="4"/>
  <c r="Y181" i="4"/>
  <c r="X181" i="4"/>
  <c r="V181" i="4"/>
  <c r="T181" i="4"/>
  <c r="S181" i="4"/>
  <c r="L181" i="4"/>
  <c r="W179" i="4"/>
  <c r="U179" i="4" s="1"/>
  <c r="R179" i="4"/>
  <c r="W178" i="4"/>
  <c r="U178" i="4" s="1"/>
  <c r="R178" i="4"/>
  <c r="W177" i="4"/>
  <c r="U177" i="4" s="1"/>
  <c r="R177" i="4"/>
  <c r="O177" i="4"/>
  <c r="O176" i="4" s="1"/>
  <c r="Z176" i="4"/>
  <c r="Y176" i="4"/>
  <c r="X176" i="4"/>
  <c r="V176" i="4"/>
  <c r="T176" i="4"/>
  <c r="S176" i="4"/>
  <c r="L176" i="4"/>
  <c r="W174" i="4"/>
  <c r="U174" i="4" s="1"/>
  <c r="R174" i="4"/>
  <c r="W173" i="4"/>
  <c r="U173" i="4" s="1"/>
  <c r="R173" i="4"/>
  <c r="W172" i="4"/>
  <c r="U172" i="4" s="1"/>
  <c r="R172" i="4"/>
  <c r="O172" i="4"/>
  <c r="W171" i="4"/>
  <c r="U171" i="4" s="1"/>
  <c r="R171" i="4"/>
  <c r="W170" i="4"/>
  <c r="U170" i="4" s="1"/>
  <c r="R170" i="4"/>
  <c r="O170" i="4"/>
  <c r="W169" i="4"/>
  <c r="R169" i="4"/>
  <c r="Z168" i="4"/>
  <c r="Y168" i="4"/>
  <c r="X168" i="4"/>
  <c r="V168" i="4"/>
  <c r="T168" i="4"/>
  <c r="S168" i="4"/>
  <c r="L168" i="4"/>
  <c r="W166" i="4"/>
  <c r="U166" i="4" s="1"/>
  <c r="R166" i="4"/>
  <c r="W165" i="4"/>
  <c r="U165" i="4" s="1"/>
  <c r="R165" i="4"/>
  <c r="O165" i="4"/>
  <c r="W164" i="4"/>
  <c r="U164" i="4" s="1"/>
  <c r="R164" i="4"/>
  <c r="W163" i="4"/>
  <c r="U163" i="4" s="1"/>
  <c r="R163" i="4"/>
  <c r="O163" i="4"/>
  <c r="W162" i="4"/>
  <c r="U162" i="4" s="1"/>
  <c r="R162" i="4"/>
  <c r="Z161" i="4"/>
  <c r="Y161" i="4"/>
  <c r="X161" i="4"/>
  <c r="V161" i="4"/>
  <c r="T161" i="4"/>
  <c r="S161" i="4"/>
  <c r="L161" i="4"/>
  <c r="W159" i="4"/>
  <c r="U159" i="4" s="1"/>
  <c r="R159" i="4"/>
  <c r="W158" i="4"/>
  <c r="U158" i="4" s="1"/>
  <c r="R158" i="4"/>
  <c r="W157" i="4"/>
  <c r="U157" i="4" s="1"/>
  <c r="R157" i="4"/>
  <c r="O157" i="4"/>
  <c r="W156" i="4"/>
  <c r="R156" i="4"/>
  <c r="O156" i="4"/>
  <c r="Z155" i="4"/>
  <c r="Y155" i="4"/>
  <c r="X155" i="4"/>
  <c r="V155" i="4"/>
  <c r="T155" i="4"/>
  <c r="S155" i="4"/>
  <c r="L155" i="4"/>
  <c r="W153" i="4"/>
  <c r="U153" i="4" s="1"/>
  <c r="R153" i="4"/>
  <c r="W152" i="4"/>
  <c r="U152" i="4" s="1"/>
  <c r="R152" i="4"/>
  <c r="W151" i="4"/>
  <c r="U151" i="4" s="1"/>
  <c r="R151" i="4"/>
  <c r="O151" i="4"/>
  <c r="W150" i="4"/>
  <c r="U150" i="4" s="1"/>
  <c r="R150" i="4"/>
  <c r="O150" i="4"/>
  <c r="Z149" i="4"/>
  <c r="Y149" i="4"/>
  <c r="X149" i="4"/>
  <c r="V149" i="4"/>
  <c r="T149" i="4"/>
  <c r="S149" i="4"/>
  <c r="L149" i="4"/>
  <c r="W147" i="4"/>
  <c r="U147" i="4" s="1"/>
  <c r="R147" i="4"/>
  <c r="W146" i="4"/>
  <c r="U146" i="4" s="1"/>
  <c r="R146" i="4"/>
  <c r="W145" i="4"/>
  <c r="U145" i="4" s="1"/>
  <c r="R145" i="4"/>
  <c r="W144" i="4"/>
  <c r="U144" i="4" s="1"/>
  <c r="R144" i="4"/>
  <c r="O144" i="4"/>
  <c r="O143" i="4" s="1"/>
  <c r="Z143" i="4"/>
  <c r="Y143" i="4"/>
  <c r="X143" i="4"/>
  <c r="V143" i="4"/>
  <c r="T143" i="4"/>
  <c r="S143" i="4"/>
  <c r="L143" i="4"/>
  <c r="W141" i="4"/>
  <c r="U141" i="4" s="1"/>
  <c r="R141" i="4"/>
  <c r="W140" i="4"/>
  <c r="U140" i="4" s="1"/>
  <c r="R140" i="4"/>
  <c r="W139" i="4"/>
  <c r="U139" i="4" s="1"/>
  <c r="R139" i="4"/>
  <c r="W138" i="4"/>
  <c r="U138" i="4" s="1"/>
  <c r="R138" i="4"/>
  <c r="O138" i="4"/>
  <c r="O136" i="4" s="1"/>
  <c r="W137" i="4"/>
  <c r="U137" i="4" s="1"/>
  <c r="R137" i="4"/>
  <c r="Z136" i="4"/>
  <c r="Y136" i="4"/>
  <c r="X136" i="4"/>
  <c r="V136" i="4"/>
  <c r="T136" i="4"/>
  <c r="S136" i="4"/>
  <c r="L136" i="4"/>
  <c r="W134" i="4"/>
  <c r="U134" i="4" s="1"/>
  <c r="R134" i="4"/>
  <c r="W133" i="4"/>
  <c r="U133" i="4" s="1"/>
  <c r="R133" i="4"/>
  <c r="O133" i="4"/>
  <c r="W132" i="4"/>
  <c r="U132" i="4" s="1"/>
  <c r="R132" i="4"/>
  <c r="W131" i="4"/>
  <c r="U131" i="4" s="1"/>
  <c r="R131" i="4"/>
  <c r="O131" i="4"/>
  <c r="W130" i="4"/>
  <c r="U130" i="4" s="1"/>
  <c r="R130" i="4"/>
  <c r="O130" i="4"/>
  <c r="W129" i="4"/>
  <c r="U129" i="4" s="1"/>
  <c r="R129" i="4"/>
  <c r="W128" i="4"/>
  <c r="U128" i="4" s="1"/>
  <c r="R128" i="4"/>
  <c r="O128" i="4"/>
  <c r="W127" i="4"/>
  <c r="U127" i="4" s="1"/>
  <c r="R127" i="4"/>
  <c r="Z126" i="4"/>
  <c r="Y126" i="4"/>
  <c r="X126" i="4"/>
  <c r="V126" i="4"/>
  <c r="T126" i="4"/>
  <c r="S126" i="4"/>
  <c r="L126" i="4"/>
  <c r="W124" i="4"/>
  <c r="U124" i="4" s="1"/>
  <c r="R124" i="4"/>
  <c r="W123" i="4"/>
  <c r="U123" i="4" s="1"/>
  <c r="R123" i="4"/>
  <c r="W122" i="4"/>
  <c r="U122" i="4" s="1"/>
  <c r="R122" i="4"/>
  <c r="W121" i="4"/>
  <c r="U121" i="4" s="1"/>
  <c r="R121" i="4"/>
  <c r="O121" i="4"/>
  <c r="W120" i="4"/>
  <c r="U120" i="4" s="1"/>
  <c r="R120" i="4"/>
  <c r="W119" i="4"/>
  <c r="U119" i="4" s="1"/>
  <c r="R119" i="4"/>
  <c r="O119" i="4"/>
  <c r="W118" i="4"/>
  <c r="U118" i="4" s="1"/>
  <c r="R118" i="4"/>
  <c r="O118" i="4"/>
  <c r="W117" i="4"/>
  <c r="U117" i="4" s="1"/>
  <c r="R117" i="4"/>
  <c r="W116" i="4"/>
  <c r="U116" i="4" s="1"/>
  <c r="R116" i="4"/>
  <c r="O116" i="4"/>
  <c r="W115" i="4"/>
  <c r="R115" i="4"/>
  <c r="Z114" i="4"/>
  <c r="Y114" i="4"/>
  <c r="X114" i="4"/>
  <c r="V114" i="4"/>
  <c r="T114" i="4"/>
  <c r="S114" i="4"/>
  <c r="L114" i="4"/>
  <c r="Z109" i="4"/>
  <c r="Y109" i="4"/>
  <c r="X109" i="4"/>
  <c r="W109" i="4"/>
  <c r="V109" i="4"/>
  <c r="U109" i="4"/>
  <c r="T109" i="4"/>
  <c r="S109" i="4"/>
  <c r="R109" i="4"/>
  <c r="Q109" i="4"/>
  <c r="P109" i="4"/>
  <c r="O109" i="4"/>
  <c r="N109" i="4"/>
  <c r="Z107" i="4"/>
  <c r="Y107" i="4"/>
  <c r="X107" i="4"/>
  <c r="W107" i="4"/>
  <c r="V107" i="4"/>
  <c r="U107" i="4"/>
  <c r="T107" i="4"/>
  <c r="S107" i="4"/>
  <c r="R107" i="4"/>
  <c r="Q107" i="4"/>
  <c r="O107" i="4"/>
  <c r="N107" i="4"/>
  <c r="Z105" i="4"/>
  <c r="Y105" i="4"/>
  <c r="X105" i="4"/>
  <c r="W105" i="4"/>
  <c r="V105" i="4"/>
  <c r="U105" i="4"/>
  <c r="T105" i="4"/>
  <c r="S105" i="4"/>
  <c r="R105" i="4"/>
  <c r="Q105" i="4"/>
  <c r="P105" i="4"/>
  <c r="O105" i="4"/>
  <c r="N105" i="4"/>
  <c r="Z104" i="4"/>
  <c r="Y104" i="4"/>
  <c r="X104" i="4"/>
  <c r="W104" i="4"/>
  <c r="V104" i="4"/>
  <c r="U104" i="4"/>
  <c r="T104" i="4"/>
  <c r="S104" i="4"/>
  <c r="R104" i="4"/>
  <c r="Q104" i="4"/>
  <c r="P104" i="4"/>
  <c r="O104" i="4"/>
  <c r="N104" i="4"/>
  <c r="Z102" i="4"/>
  <c r="Y102" i="4"/>
  <c r="X102" i="4"/>
  <c r="W102" i="4"/>
  <c r="V102" i="4"/>
  <c r="U102" i="4"/>
  <c r="T102" i="4"/>
  <c r="S102" i="4"/>
  <c r="R102" i="4"/>
  <c r="Q102" i="4"/>
  <c r="P102" i="4"/>
  <c r="O102" i="4"/>
  <c r="N102" i="4"/>
  <c r="N98" i="4" s="1"/>
  <c r="Z101" i="4"/>
  <c r="Y101" i="4"/>
  <c r="X101" i="4"/>
  <c r="W101" i="4"/>
  <c r="V101" i="4"/>
  <c r="U101" i="4"/>
  <c r="T101" i="4"/>
  <c r="S101" i="4"/>
  <c r="R101" i="4"/>
  <c r="Q101" i="4"/>
  <c r="P101" i="4"/>
  <c r="O101" i="4"/>
  <c r="N101" i="4"/>
  <c r="Z100" i="4"/>
  <c r="Y100" i="4"/>
  <c r="X100" i="4"/>
  <c r="W100" i="4"/>
  <c r="V100" i="4"/>
  <c r="U100" i="4"/>
  <c r="T100" i="4"/>
  <c r="S100" i="4"/>
  <c r="R100" i="4"/>
  <c r="Q100" i="4"/>
  <c r="O100" i="4"/>
  <c r="N100" i="4"/>
  <c r="Z98" i="4"/>
  <c r="Y98" i="4"/>
  <c r="X98" i="4"/>
  <c r="W98" i="4"/>
  <c r="V98" i="4"/>
  <c r="U98" i="4"/>
  <c r="T98" i="4"/>
  <c r="S98" i="4"/>
  <c r="R98" i="4"/>
  <c r="Q98" i="4"/>
  <c r="P98" i="4"/>
  <c r="O98" i="4"/>
  <c r="Z97" i="4"/>
  <c r="Y97" i="4"/>
  <c r="X97" i="4"/>
  <c r="W97" i="4"/>
  <c r="V97" i="4"/>
  <c r="U97" i="4"/>
  <c r="T97" i="4"/>
  <c r="S97" i="4"/>
  <c r="R97" i="4"/>
  <c r="Q97" i="4"/>
  <c r="P97" i="4"/>
  <c r="O97" i="4"/>
  <c r="Z96" i="4"/>
  <c r="Y96" i="4"/>
  <c r="X96" i="4"/>
  <c r="W96" i="4"/>
  <c r="V96" i="4"/>
  <c r="U96" i="4"/>
  <c r="T96" i="4"/>
  <c r="S96" i="4"/>
  <c r="R96" i="4"/>
  <c r="Q96" i="4"/>
  <c r="P96" i="4"/>
  <c r="O96" i="4"/>
  <c r="Z95" i="4"/>
  <c r="Y95" i="4"/>
  <c r="X95" i="4"/>
  <c r="W95" i="4"/>
  <c r="V95" i="4"/>
  <c r="U95" i="4"/>
  <c r="T95" i="4"/>
  <c r="S95" i="4"/>
  <c r="R95" i="4"/>
  <c r="Q95" i="4"/>
  <c r="P95" i="4"/>
  <c r="O95" i="4"/>
  <c r="Z91" i="4"/>
  <c r="Z90" i="4" s="1"/>
  <c r="Y91" i="4"/>
  <c r="Y90" i="4" s="1"/>
  <c r="X91" i="4"/>
  <c r="X90" i="4" s="1"/>
  <c r="W91" i="4"/>
  <c r="W90" i="4" s="1"/>
  <c r="V91" i="4"/>
  <c r="V90" i="4" s="1"/>
  <c r="U91" i="4"/>
  <c r="U90" i="4" s="1"/>
  <c r="T91" i="4"/>
  <c r="T90" i="4" s="1"/>
  <c r="S91" i="4"/>
  <c r="S90" i="4" s="1"/>
  <c r="R91" i="4"/>
  <c r="R90" i="4" s="1"/>
  <c r="Q91" i="4"/>
  <c r="Q90" i="4" s="1"/>
  <c r="O91" i="4"/>
  <c r="O90" i="4" s="1"/>
  <c r="N91" i="4"/>
  <c r="N90" i="4" s="1"/>
  <c r="Z86" i="4"/>
  <c r="Z85" i="4" s="1"/>
  <c r="Y86" i="4"/>
  <c r="Y85" i="4" s="1"/>
  <c r="X86" i="4"/>
  <c r="X85" i="4" s="1"/>
  <c r="W86" i="4"/>
  <c r="W85" i="4" s="1"/>
  <c r="V86" i="4"/>
  <c r="V85" i="4" s="1"/>
  <c r="U86" i="4"/>
  <c r="U85" i="4" s="1"/>
  <c r="T86" i="4"/>
  <c r="T85" i="4" s="1"/>
  <c r="S86" i="4"/>
  <c r="S85" i="4" s="1"/>
  <c r="R86" i="4"/>
  <c r="R85" i="4" s="1"/>
  <c r="Q86" i="4"/>
  <c r="Q85" i="4" s="1"/>
  <c r="O86" i="4"/>
  <c r="O85" i="4" s="1"/>
  <c r="N86" i="4"/>
  <c r="N85" i="4" s="1"/>
  <c r="P54" i="4"/>
  <c r="P52" i="4"/>
  <c r="L45" i="4"/>
  <c r="L36" i="4"/>
  <c r="L28" i="4"/>
  <c r="L17" i="4"/>
  <c r="Q747" i="4" l="1"/>
  <c r="Q751" i="4"/>
  <c r="Q755" i="4"/>
  <c r="Q759" i="4"/>
  <c r="Q735" i="4"/>
  <c r="Q1193" i="4"/>
  <c r="Q1181" i="4"/>
  <c r="Q1197" i="4"/>
  <c r="Q1018" i="4"/>
  <c r="Q1032" i="4"/>
  <c r="Q1034" i="4"/>
  <c r="Q1168" i="4"/>
  <c r="Q1199" i="4"/>
  <c r="Q1217" i="4"/>
  <c r="Q799" i="4"/>
  <c r="Q807" i="4"/>
  <c r="Q833" i="4"/>
  <c r="Q867" i="4"/>
  <c r="Q871" i="4"/>
  <c r="Q873" i="4"/>
  <c r="Q877" i="4"/>
  <c r="Q879" i="4"/>
  <c r="Q694" i="4"/>
  <c r="Q786" i="4"/>
  <c r="Q1041" i="4"/>
  <c r="Q1053" i="4"/>
  <c r="Q854" i="4"/>
  <c r="Q860" i="4"/>
  <c r="Q862" i="4"/>
  <c r="Q864" i="4"/>
  <c r="R722" i="4"/>
  <c r="R848" i="4"/>
  <c r="U143" i="4"/>
  <c r="Q193" i="4"/>
  <c r="Q351" i="4"/>
  <c r="Q381" i="4"/>
  <c r="Q959" i="4"/>
  <c r="Q967" i="4"/>
  <c r="Q1000" i="4"/>
  <c r="Q213" i="4"/>
  <c r="Q425" i="4"/>
  <c r="Q137" i="4"/>
  <c r="Q209" i="4"/>
  <c r="Q419" i="4"/>
  <c r="R385" i="4"/>
  <c r="Q849" i="4"/>
  <c r="Q851" i="4"/>
  <c r="Q855" i="4"/>
  <c r="W866" i="4"/>
  <c r="Q906" i="4"/>
  <c r="Q918" i="4"/>
  <c r="Q298" i="4"/>
  <c r="Q308" i="4"/>
  <c r="Q310" i="4"/>
  <c r="Q320" i="4"/>
  <c r="Q330" i="4"/>
  <c r="Q340" i="4"/>
  <c r="Q348" i="4"/>
  <c r="Q410" i="4"/>
  <c r="Q520" i="4"/>
  <c r="Q524" i="4"/>
  <c r="Q544" i="4"/>
  <c r="Q618" i="4"/>
  <c r="Q634" i="4"/>
  <c r="Q642" i="4"/>
  <c r="Q646" i="4"/>
  <c r="Q714" i="4"/>
  <c r="R902" i="4"/>
  <c r="Q972" i="4"/>
  <c r="N96" i="4"/>
  <c r="Q312" i="4"/>
  <c r="Q346" i="4"/>
  <c r="Q362" i="4"/>
  <c r="Q382" i="4"/>
  <c r="Q402" i="4"/>
  <c r="Q536" i="4"/>
  <c r="R559" i="4"/>
  <c r="Q1002" i="4"/>
  <c r="Q1296" i="4"/>
  <c r="R1124" i="4"/>
  <c r="Q211" i="4"/>
  <c r="Q357" i="4"/>
  <c r="Q383" i="4"/>
  <c r="Q397" i="4"/>
  <c r="Q509" i="4"/>
  <c r="Q515" i="4"/>
  <c r="Q527" i="4"/>
  <c r="Q531" i="4"/>
  <c r="Q551" i="4"/>
  <c r="Q557" i="4"/>
  <c r="Q710" i="4"/>
  <c r="R740" i="4"/>
  <c r="Q1014" i="4"/>
  <c r="Q1030" i="4"/>
  <c r="Q1042" i="4"/>
  <c r="Q1302" i="4"/>
  <c r="Q359" i="4"/>
  <c r="Q379" i="4"/>
  <c r="Q389" i="4"/>
  <c r="Q399" i="4"/>
  <c r="Q553" i="4"/>
  <c r="Q627" i="4"/>
  <c r="R197" i="4"/>
  <c r="R227" i="4"/>
  <c r="R247" i="4"/>
  <c r="R257" i="4"/>
  <c r="Q1016" i="4"/>
  <c r="Q1044" i="4"/>
  <c r="R650" i="4"/>
  <c r="U507" i="4"/>
  <c r="Q784" i="4"/>
  <c r="Q869" i="4"/>
  <c r="Q875" i="4"/>
  <c r="Q881" i="4"/>
  <c r="Q964" i="4"/>
  <c r="Q1061" i="4"/>
  <c r="Q525" i="4"/>
  <c r="Q545" i="4"/>
  <c r="Q555" i="4"/>
  <c r="Q623" i="4"/>
  <c r="R267" i="4"/>
  <c r="R305" i="4"/>
  <c r="Q502" i="4"/>
  <c r="Q504" i="4"/>
  <c r="Q510" i="4"/>
  <c r="Q512" i="4"/>
  <c r="Q534" i="4"/>
  <c r="Q675" i="4"/>
  <c r="Q683" i="4"/>
  <c r="Q687" i="4"/>
  <c r="Q762" i="4"/>
  <c r="Q1020" i="4"/>
  <c r="Q1036" i="4"/>
  <c r="Q1048" i="4"/>
  <c r="Q1050" i="4"/>
  <c r="Q1052" i="4"/>
  <c r="Q1054" i="4"/>
  <c r="Q1056" i="4"/>
  <c r="Q1062" i="4"/>
  <c r="Q1080" i="4"/>
  <c r="Q1102" i="4"/>
  <c r="Q1177" i="4"/>
  <c r="Q1189" i="4"/>
  <c r="Q186" i="4"/>
  <c r="Q188" i="4"/>
  <c r="Q572" i="4"/>
  <c r="Q574" i="4"/>
  <c r="Q582" i="4"/>
  <c r="Q584" i="4"/>
  <c r="Q586" i="4"/>
  <c r="Q592" i="4"/>
  <c r="Q594" i="4"/>
  <c r="Q596" i="4"/>
  <c r="Q602" i="4"/>
  <c r="Q604" i="4"/>
  <c r="Q606" i="4"/>
  <c r="Q626" i="4"/>
  <c r="Q651" i="4"/>
  <c r="Q818" i="4"/>
  <c r="Q832" i="4"/>
  <c r="Q1201" i="4"/>
  <c r="Q1219" i="4"/>
  <c r="Q1221" i="4"/>
  <c r="Q1223" i="4"/>
  <c r="Q145" i="4"/>
  <c r="Q147" i="4"/>
  <c r="Q162" i="4"/>
  <c r="Q189" i="4"/>
  <c r="Q215" i="4"/>
  <c r="Q299" i="4"/>
  <c r="Q301" i="4"/>
  <c r="Q307" i="4"/>
  <c r="Q317" i="4"/>
  <c r="Q321" i="4"/>
  <c r="Q333" i="4"/>
  <c r="Q337" i="4"/>
  <c r="Q341" i="4"/>
  <c r="Q343" i="4"/>
  <c r="R457" i="4"/>
  <c r="Q647" i="4"/>
  <c r="Q652" i="4"/>
  <c r="Q781" i="4"/>
  <c r="Q783" i="4"/>
  <c r="Q787" i="4"/>
  <c r="Q914" i="4"/>
  <c r="Q916" i="4"/>
  <c r="Q1037" i="4"/>
  <c r="Q1065" i="4"/>
  <c r="Q1073" i="4"/>
  <c r="Q1079" i="4"/>
  <c r="Q1087" i="4"/>
  <c r="Q1095" i="4"/>
  <c r="U1257" i="4"/>
  <c r="U1235" i="4" s="1"/>
  <c r="Q1305" i="4"/>
  <c r="Q1298" i="4"/>
  <c r="Q1282" i="4"/>
  <c r="Q1284" i="4"/>
  <c r="W1259" i="4"/>
  <c r="Q1178" i="4"/>
  <c r="Q1180" i="4"/>
  <c r="Q1182" i="4"/>
  <c r="Q1167" i="4"/>
  <c r="Q1161" i="4"/>
  <c r="Q1107" i="4"/>
  <c r="Q1109" i="4"/>
  <c r="Q1111" i="4"/>
  <c r="Q1033" i="4"/>
  <c r="Q1025" i="4"/>
  <c r="Q993" i="4"/>
  <c r="Q995" i="4"/>
  <c r="U974" i="4"/>
  <c r="R956" i="4"/>
  <c r="Q971" i="4"/>
  <c r="Q963" i="4"/>
  <c r="W848" i="4"/>
  <c r="Q857" i="4"/>
  <c r="Q834" i="4"/>
  <c r="Q840" i="4"/>
  <c r="Q844" i="4"/>
  <c r="Q846" i="4"/>
  <c r="Q819" i="4"/>
  <c r="Q816" i="4"/>
  <c r="Q822" i="4"/>
  <c r="W794" i="4"/>
  <c r="Q802" i="4"/>
  <c r="Q804" i="4"/>
  <c r="Q808" i="4"/>
  <c r="Q767" i="4"/>
  <c r="Q742" i="4"/>
  <c r="Q734" i="4"/>
  <c r="Q715" i="4"/>
  <c r="Q702" i="4"/>
  <c r="Q699" i="4"/>
  <c r="Q670" i="4"/>
  <c r="Q682" i="4"/>
  <c r="Q674" i="4"/>
  <c r="Q576" i="4"/>
  <c r="Q547" i="4"/>
  <c r="Q533" i="4"/>
  <c r="R477" i="4"/>
  <c r="Q367" i="4"/>
  <c r="Q326" i="4"/>
  <c r="Q328" i="4"/>
  <c r="Q323" i="4"/>
  <c r="O161" i="4"/>
  <c r="Q159" i="4"/>
  <c r="Q158" i="4"/>
  <c r="Q212" i="4"/>
  <c r="Q124" i="4"/>
  <c r="O126" i="4"/>
  <c r="Q153" i="4"/>
  <c r="O155" i="4"/>
  <c r="Q157" i="4"/>
  <c r="Q166" i="4"/>
  <c r="R207" i="4"/>
  <c r="Q292" i="4"/>
  <c r="W295" i="4"/>
  <c r="W315" i="4"/>
  <c r="Q370" i="4"/>
  <c r="Q372" i="4"/>
  <c r="Q378" i="4"/>
  <c r="Q387" i="4"/>
  <c r="Q392" i="4"/>
  <c r="Q408" i="4"/>
  <c r="Q413" i="4"/>
  <c r="Q422" i="4"/>
  <c r="U487" i="4"/>
  <c r="Q128" i="4"/>
  <c r="Q172" i="4"/>
  <c r="Q174" i="4"/>
  <c r="Q280" i="4"/>
  <c r="Q282" i="4"/>
  <c r="Q284" i="4"/>
  <c r="Q286" i="4"/>
  <c r="Q313" i="4"/>
  <c r="Q318" i="4"/>
  <c r="Q331" i="4"/>
  <c r="Q338" i="4"/>
  <c r="R345" i="4"/>
  <c r="W355" i="4"/>
  <c r="R355" i="4"/>
  <c r="Q369" i="4"/>
  <c r="Q377" i="4"/>
  <c r="R437" i="4"/>
  <c r="Q133" i="4"/>
  <c r="Q184" i="4"/>
  <c r="Q210" i="4"/>
  <c r="Q214" i="4"/>
  <c r="U227" i="4"/>
  <c r="R375" i="4"/>
  <c r="R407" i="4"/>
  <c r="Q474" i="4"/>
  <c r="R417" i="4"/>
  <c r="Q488" i="4"/>
  <c r="Q491" i="4"/>
  <c r="Q494" i="4"/>
  <c r="Q540" i="4"/>
  <c r="Q542" i="4"/>
  <c r="Q615" i="4"/>
  <c r="Q617" i="4"/>
  <c r="Q619" i="4"/>
  <c r="Q658" i="4"/>
  <c r="Q673" i="4"/>
  <c r="Q676" i="4"/>
  <c r="Q707" i="4"/>
  <c r="Q726" i="4"/>
  <c r="R758" i="4"/>
  <c r="W758" i="4"/>
  <c r="Q788" i="4"/>
  <c r="Q813" i="4"/>
  <c r="Q817" i="4"/>
  <c r="Q839" i="4"/>
  <c r="Q841" i="4"/>
  <c r="Q852" i="4"/>
  <c r="Q856" i="4"/>
  <c r="Q859" i="4"/>
  <c r="Q861" i="4"/>
  <c r="Q892" i="4"/>
  <c r="Q895" i="4"/>
  <c r="Q904" i="4"/>
  <c r="Q910" i="4"/>
  <c r="Q912" i="4"/>
  <c r="Q927" i="4"/>
  <c r="Q930" i="4"/>
  <c r="W956" i="4"/>
  <c r="Q968" i="4"/>
  <c r="Q977" i="4"/>
  <c r="Q981" i="4"/>
  <c r="Q985" i="4"/>
  <c r="Q989" i="4"/>
  <c r="R992" i="4"/>
  <c r="Q1057" i="4"/>
  <c r="Q1090" i="4"/>
  <c r="Q1098" i="4"/>
  <c r="Q1100" i="4"/>
  <c r="U1260" i="4"/>
  <c r="Q1260" i="4" s="1"/>
  <c r="Q1287" i="4"/>
  <c r="W650" i="4"/>
  <c r="Q780" i="4"/>
  <c r="R776" i="4"/>
  <c r="Q888" i="4"/>
  <c r="Q891" i="4"/>
  <c r="W884" i="4"/>
  <c r="U902" i="4"/>
  <c r="Q923" i="4"/>
  <c r="Q926" i="4"/>
  <c r="Q935" i="4"/>
  <c r="Q976" i="4"/>
  <c r="Q980" i="4"/>
  <c r="Q984" i="4"/>
  <c r="Q988" i="4"/>
  <c r="Q481" i="4"/>
  <c r="Q484" i="4"/>
  <c r="Q522" i="4"/>
  <c r="Q537" i="4"/>
  <c r="Q622" i="4"/>
  <c r="Q639" i="4"/>
  <c r="Q643" i="4"/>
  <c r="Q655" i="4"/>
  <c r="Q659" i="4"/>
  <c r="Q663" i="4"/>
  <c r="Q691" i="4"/>
  <c r="Q695" i="4"/>
  <c r="Q746" i="4"/>
  <c r="Q748" i="4"/>
  <c r="Q754" i="4"/>
  <c r="Q766" i="4"/>
  <c r="Q771" i="4"/>
  <c r="Q773" i="4"/>
  <c r="Q779" i="4"/>
  <c r="Q790" i="4"/>
  <c r="Q853" i="4"/>
  <c r="Q887" i="4"/>
  <c r="Q900" i="4"/>
  <c r="Q905" i="4"/>
  <c r="Q907" i="4"/>
  <c r="Q909" i="4"/>
  <c r="Q911" i="4"/>
  <c r="Q913" i="4"/>
  <c r="Q922" i="4"/>
  <c r="Q960" i="4"/>
  <c r="W974" i="4"/>
  <c r="Q975" i="4"/>
  <c r="Q979" i="4"/>
  <c r="R974" i="4"/>
  <c r="Q987" i="4"/>
  <c r="Q996" i="4"/>
  <c r="Q1007" i="4"/>
  <c r="Q1013" i="4"/>
  <c r="Q1015" i="4"/>
  <c r="Q1072" i="4"/>
  <c r="Q1076" i="4"/>
  <c r="Q1078" i="4"/>
  <c r="Q1091" i="4"/>
  <c r="Q1162" i="4"/>
  <c r="Q1172" i="4"/>
  <c r="Q1183" i="4"/>
  <c r="Q1203" i="4"/>
  <c r="Q1276" i="4"/>
  <c r="Q1293" i="4"/>
  <c r="Q789" i="4"/>
  <c r="Q896" i="4"/>
  <c r="Q899" i="4"/>
  <c r="Q931" i="4"/>
  <c r="Q978" i="4"/>
  <c r="Q982" i="4"/>
  <c r="Q986" i="4"/>
  <c r="Q990" i="4"/>
  <c r="Q1188" i="4"/>
  <c r="Q1261" i="4"/>
  <c r="W1280" i="4"/>
  <c r="Q1304" i="4"/>
  <c r="W1300" i="4"/>
  <c r="R1300" i="4"/>
  <c r="Q1307" i="4"/>
  <c r="W1290" i="4"/>
  <c r="R1290" i="4"/>
  <c r="Q1292" i="4"/>
  <c r="Q1294" i="4"/>
  <c r="Q1297" i="4"/>
  <c r="R1280" i="4"/>
  <c r="Q1286" i="4"/>
  <c r="Q1283" i="4"/>
  <c r="Q1288" i="4"/>
  <c r="Q1272" i="4"/>
  <c r="Q1275" i="4"/>
  <c r="W1269" i="4"/>
  <c r="R1269" i="4"/>
  <c r="Q1271" i="4"/>
  <c r="Q1277" i="4"/>
  <c r="Q1266" i="4"/>
  <c r="Q1262" i="4"/>
  <c r="Q1265" i="4"/>
  <c r="R1259" i="4"/>
  <c r="R1225" i="4"/>
  <c r="Q1218" i="4"/>
  <c r="Q1220" i="4"/>
  <c r="Q1222" i="4"/>
  <c r="R1205" i="4"/>
  <c r="Q1179" i="4"/>
  <c r="Q1099" i="4"/>
  <c r="Q1089" i="4"/>
  <c r="Q1088" i="4"/>
  <c r="Q1071" i="4"/>
  <c r="Q1068" i="4"/>
  <c r="Q1070" i="4"/>
  <c r="Q1077" i="4"/>
  <c r="Q1049" i="4"/>
  <c r="Q1051" i="4"/>
  <c r="Q1029" i="4"/>
  <c r="Q1031" i="4"/>
  <c r="Q1021" i="4"/>
  <c r="Q997" i="4"/>
  <c r="Q999" i="4"/>
  <c r="Q1004" i="4"/>
  <c r="Q1006" i="4"/>
  <c r="Q994" i="4"/>
  <c r="Q1003" i="4"/>
  <c r="Q1008" i="4"/>
  <c r="Q998" i="4"/>
  <c r="Q1005" i="4"/>
  <c r="Q983" i="4"/>
  <c r="Q958" i="4"/>
  <c r="Q962" i="4"/>
  <c r="Q966" i="4"/>
  <c r="Q970" i="4"/>
  <c r="Q957" i="4"/>
  <c r="Q961" i="4"/>
  <c r="Q965" i="4"/>
  <c r="Q969" i="4"/>
  <c r="U956" i="4"/>
  <c r="U938" i="4"/>
  <c r="R938" i="4"/>
  <c r="U920" i="4"/>
  <c r="Q934" i="4"/>
  <c r="W920" i="4"/>
  <c r="Q921" i="4"/>
  <c r="Q925" i="4"/>
  <c r="R920" i="4"/>
  <c r="Q933" i="4"/>
  <c r="Q924" i="4"/>
  <c r="Q928" i="4"/>
  <c r="Q932" i="4"/>
  <c r="Q936" i="4"/>
  <c r="Q908" i="4"/>
  <c r="Q915" i="4"/>
  <c r="Q917" i="4"/>
  <c r="U884" i="4"/>
  <c r="Q886" i="4"/>
  <c r="Q890" i="4"/>
  <c r="Q894" i="4"/>
  <c r="Q898" i="4"/>
  <c r="Q885" i="4"/>
  <c r="Q889" i="4"/>
  <c r="Q893" i="4"/>
  <c r="Q897" i="4"/>
  <c r="U866" i="4"/>
  <c r="Q850" i="4"/>
  <c r="Q858" i="4"/>
  <c r="Q863" i="4"/>
  <c r="Q831" i="4"/>
  <c r="Q838" i="4"/>
  <c r="Q835" i="4"/>
  <c r="Q837" i="4"/>
  <c r="Q824" i="4"/>
  <c r="W812" i="4"/>
  <c r="Q825" i="4"/>
  <c r="Q795" i="4"/>
  <c r="Q797" i="4"/>
  <c r="Q810" i="4"/>
  <c r="Q801" i="4"/>
  <c r="R794" i="4"/>
  <c r="Q796" i="4"/>
  <c r="Q798" i="4"/>
  <c r="Q805" i="4"/>
  <c r="Q778" i="4"/>
  <c r="Q782" i="4"/>
  <c r="Q777" i="4"/>
  <c r="Q763" i="4"/>
  <c r="Q765" i="4"/>
  <c r="Q770" i="4"/>
  <c r="Q772" i="4"/>
  <c r="Q774" i="4"/>
  <c r="Q760" i="4"/>
  <c r="Q745" i="4"/>
  <c r="Q750" i="4"/>
  <c r="Q724" i="4"/>
  <c r="Q730" i="4"/>
  <c r="Q723" i="4"/>
  <c r="Q727" i="4"/>
  <c r="Q731" i="4"/>
  <c r="Q738" i="4"/>
  <c r="R704" i="4"/>
  <c r="Q706" i="4"/>
  <c r="Q716" i="4"/>
  <c r="Q690" i="4"/>
  <c r="Q698" i="4"/>
  <c r="Q681" i="4"/>
  <c r="Q678" i="4"/>
  <c r="Q662" i="4"/>
  <c r="Q666" i="4"/>
  <c r="Q654" i="4"/>
  <c r="Q638" i="4"/>
  <c r="Q635" i="4"/>
  <c r="R632" i="4"/>
  <c r="Q630" i="4"/>
  <c r="Q625" i="4"/>
  <c r="Q620" i="4"/>
  <c r="R614" i="4"/>
  <c r="Q541" i="4"/>
  <c r="Q514" i="4"/>
  <c r="Q511" i="4"/>
  <c r="Q513" i="4"/>
  <c r="Q503" i="4"/>
  <c r="Q489" i="4"/>
  <c r="Q492" i="4"/>
  <c r="Q495" i="4"/>
  <c r="Q480" i="4"/>
  <c r="Q485" i="4"/>
  <c r="W467" i="4"/>
  <c r="Q470" i="4"/>
  <c r="Q473" i="4"/>
  <c r="Q469" i="4"/>
  <c r="Q462" i="4"/>
  <c r="Q465" i="4"/>
  <c r="Q458" i="4"/>
  <c r="Q461" i="4"/>
  <c r="W447" i="4"/>
  <c r="W427" i="4"/>
  <c r="Q421" i="4"/>
  <c r="Q424" i="4"/>
  <c r="Q418" i="4"/>
  <c r="Q423" i="4"/>
  <c r="Q420" i="4"/>
  <c r="Q412" i="4"/>
  <c r="Q415" i="4"/>
  <c r="Q409" i="4"/>
  <c r="Q414" i="4"/>
  <c r="Q411" i="4"/>
  <c r="W395" i="4"/>
  <c r="R395" i="4"/>
  <c r="Q401" i="4"/>
  <c r="Q398" i="4"/>
  <c r="Q403" i="4"/>
  <c r="Q400" i="4"/>
  <c r="Q391" i="4"/>
  <c r="Q388" i="4"/>
  <c r="Q393" i="4"/>
  <c r="Q390" i="4"/>
  <c r="W375" i="4"/>
  <c r="Q380" i="4"/>
  <c r="Q366" i="4"/>
  <c r="W365" i="4"/>
  <c r="Q368" i="4"/>
  <c r="Q371" i="4"/>
  <c r="Q373" i="4"/>
  <c r="R365" i="4"/>
  <c r="Q361" i="4"/>
  <c r="Q358" i="4"/>
  <c r="Q363" i="4"/>
  <c r="Q360" i="4"/>
  <c r="Q350" i="4"/>
  <c r="Q353" i="4"/>
  <c r="Q347" i="4"/>
  <c r="Q352" i="4"/>
  <c r="Q349" i="4"/>
  <c r="R335" i="4"/>
  <c r="Q339" i="4"/>
  <c r="Q342" i="4"/>
  <c r="W335" i="4"/>
  <c r="Q327" i="4"/>
  <c r="R325" i="4"/>
  <c r="Q332" i="4"/>
  <c r="Q329" i="4"/>
  <c r="W325" i="4"/>
  <c r="R315" i="4"/>
  <c r="Q319" i="4"/>
  <c r="Q322" i="4"/>
  <c r="Q306" i="4"/>
  <c r="Q309" i="4"/>
  <c r="Q311" i="4"/>
  <c r="Q303" i="4"/>
  <c r="Q297" i="4"/>
  <c r="Q300" i="4"/>
  <c r="R295" i="4"/>
  <c r="Q302" i="4"/>
  <c r="W289" i="4"/>
  <c r="R289" i="4"/>
  <c r="Q293" i="4"/>
  <c r="U267" i="4"/>
  <c r="Q259" i="4"/>
  <c r="Q261" i="4"/>
  <c r="Q263" i="4"/>
  <c r="Q265" i="4"/>
  <c r="Q238" i="4"/>
  <c r="Q240" i="4"/>
  <c r="Q242" i="4"/>
  <c r="Q244" i="4"/>
  <c r="R217" i="4"/>
  <c r="Q195" i="4"/>
  <c r="Q194" i="4"/>
  <c r="R181" i="4"/>
  <c r="Q183" i="4"/>
  <c r="Q187" i="4"/>
  <c r="O181" i="4"/>
  <c r="W176" i="4"/>
  <c r="Q165" i="4"/>
  <c r="Q164" i="4"/>
  <c r="Q151" i="4"/>
  <c r="Q140" i="4"/>
  <c r="Q130" i="4"/>
  <c r="Q118" i="4"/>
  <c r="Q120" i="4"/>
  <c r="Q121" i="4"/>
  <c r="N95" i="4"/>
  <c r="N97" i="4"/>
  <c r="O114" i="4"/>
  <c r="Q132" i="4"/>
  <c r="W136" i="4"/>
  <c r="Q122" i="4"/>
  <c r="Q127" i="4"/>
  <c r="Q134" i="4"/>
  <c r="Q138" i="4"/>
  <c r="R143" i="4"/>
  <c r="Q144" i="4"/>
  <c r="Q146" i="4"/>
  <c r="R149" i="4"/>
  <c r="W155" i="4"/>
  <c r="U156" i="4"/>
  <c r="U155" i="4" s="1"/>
  <c r="Q356" i="4"/>
  <c r="U355" i="4"/>
  <c r="U457" i="4"/>
  <c r="U115" i="4"/>
  <c r="U114" i="4" s="1"/>
  <c r="W114" i="4"/>
  <c r="W168" i="4"/>
  <c r="U169" i="4"/>
  <c r="Q386" i="4"/>
  <c r="U385" i="4"/>
  <c r="W161" i="4"/>
  <c r="U192" i="4"/>
  <c r="U191" i="4" s="1"/>
  <c r="W191" i="4"/>
  <c r="Q316" i="4"/>
  <c r="U315" i="4"/>
  <c r="Q119" i="4"/>
  <c r="W143" i="4"/>
  <c r="Q152" i="4"/>
  <c r="Q173" i="4"/>
  <c r="U437" i="4"/>
  <c r="U477" i="4"/>
  <c r="Q116" i="4"/>
  <c r="Q123" i="4"/>
  <c r="Q139" i="4"/>
  <c r="W149" i="4"/>
  <c r="O149" i="4"/>
  <c r="R161" i="4"/>
  <c r="Q179" i="4"/>
  <c r="R191" i="4"/>
  <c r="Q199" i="4"/>
  <c r="Q201" i="4"/>
  <c r="Q203" i="4"/>
  <c r="Q205" i="4"/>
  <c r="Q220" i="4"/>
  <c r="Q222" i="4"/>
  <c r="Q224" i="4"/>
  <c r="Q228" i="4"/>
  <c r="Q230" i="4"/>
  <c r="Q232" i="4"/>
  <c r="Q234" i="4"/>
  <c r="Q249" i="4"/>
  <c r="Q251" i="4"/>
  <c r="Q253" i="4"/>
  <c r="Q255" i="4"/>
  <c r="U257" i="4"/>
  <c r="Q268" i="4"/>
  <c r="Q270" i="4"/>
  <c r="Q272" i="4"/>
  <c r="Q274" i="4"/>
  <c r="U291" i="4"/>
  <c r="Q291" i="4" s="1"/>
  <c r="U296" i="4"/>
  <c r="U305" i="4"/>
  <c r="U336" i="4"/>
  <c r="U345" i="4"/>
  <c r="U376" i="4"/>
  <c r="U396" i="4"/>
  <c r="U428" i="4"/>
  <c r="U427" i="4" s="1"/>
  <c r="Q431" i="4"/>
  <c r="Q435" i="4"/>
  <c r="Q439" i="4"/>
  <c r="Q443" i="4"/>
  <c r="U448" i="4"/>
  <c r="U447" i="4" s="1"/>
  <c r="Q451" i="4"/>
  <c r="Q455" i="4"/>
  <c r="Q459" i="4"/>
  <c r="Q463" i="4"/>
  <c r="U468" i="4"/>
  <c r="U467" i="4" s="1"/>
  <c r="Q471" i="4"/>
  <c r="Q475" i="4"/>
  <c r="Q478" i="4"/>
  <c r="Q482" i="4"/>
  <c r="W487" i="4"/>
  <c r="Q490" i="4"/>
  <c r="Q499" i="4"/>
  <c r="Q521" i="4"/>
  <c r="Q532" i="4"/>
  <c r="Q552" i="4"/>
  <c r="U289" i="4"/>
  <c r="Q430" i="4"/>
  <c r="Q434" i="4"/>
  <c r="Q438" i="4"/>
  <c r="Q442" i="4"/>
  <c r="Q450" i="4"/>
  <c r="Q454" i="4"/>
  <c r="Q141" i="4"/>
  <c r="O168" i="4"/>
  <c r="Q171" i="4"/>
  <c r="Q178" i="4"/>
  <c r="Q200" i="4"/>
  <c r="Q202" i="4"/>
  <c r="Q204" i="4"/>
  <c r="Q219" i="4"/>
  <c r="Q221" i="4"/>
  <c r="Q223" i="4"/>
  <c r="Q225" i="4"/>
  <c r="R237" i="4"/>
  <c r="R279" i="4"/>
  <c r="W305" i="4"/>
  <c r="U325" i="4"/>
  <c r="W345" i="4"/>
  <c r="U365" i="4"/>
  <c r="W407" i="4"/>
  <c r="Q429" i="4"/>
  <c r="Q433" i="4"/>
  <c r="Q441" i="4"/>
  <c r="Q445" i="4"/>
  <c r="Q449" i="4"/>
  <c r="Q453" i="4"/>
  <c r="W477" i="4"/>
  <c r="R487" i="4"/>
  <c r="R497" i="4"/>
  <c r="Q170" i="4"/>
  <c r="R176" i="4"/>
  <c r="Q185" i="4"/>
  <c r="W385" i="4"/>
  <c r="W417" i="4"/>
  <c r="R427" i="4"/>
  <c r="Q432" i="4"/>
  <c r="W437" i="4"/>
  <c r="Q440" i="4"/>
  <c r="Q444" i="4"/>
  <c r="R447" i="4"/>
  <c r="Q452" i="4"/>
  <c r="W457" i="4"/>
  <c r="Q460" i="4"/>
  <c r="Q464" i="4"/>
  <c r="R467" i="4"/>
  <c r="Q472" i="4"/>
  <c r="Q479" i="4"/>
  <c r="Q483" i="4"/>
  <c r="W497" i="4"/>
  <c r="U498" i="4"/>
  <c r="U497" i="4" s="1"/>
  <c r="Q500" i="4"/>
  <c r="W507" i="4"/>
  <c r="Q523" i="4"/>
  <c r="Q526" i="4"/>
  <c r="Q530" i="4"/>
  <c r="Q535" i="4"/>
  <c r="Q543" i="4"/>
  <c r="Q546" i="4"/>
  <c r="Q550" i="4"/>
  <c r="Q561" i="4"/>
  <c r="Q563" i="4"/>
  <c r="Q565" i="4"/>
  <c r="Q567" i="4"/>
  <c r="Q628" i="4"/>
  <c r="Q633" i="4"/>
  <c r="Q636" i="4"/>
  <c r="Q644" i="4"/>
  <c r="Q657" i="4"/>
  <c r="Q660" i="4"/>
  <c r="Q671" i="4"/>
  <c r="Q684" i="4"/>
  <c r="Q711" i="4"/>
  <c r="Q718" i="4"/>
  <c r="Q761" i="4"/>
  <c r="Q768" i="4"/>
  <c r="Q785" i="4"/>
  <c r="Q803" i="4"/>
  <c r="Q827" i="4"/>
  <c r="R830" i="4"/>
  <c r="W830" i="4"/>
  <c r="Q903" i="4"/>
  <c r="W614" i="4"/>
  <c r="Q616" i="4"/>
  <c r="Q621" i="4"/>
  <c r="Q624" i="4"/>
  <c r="Q629" i="4"/>
  <c r="Q637" i="4"/>
  <c r="Q640" i="4"/>
  <c r="Q645" i="4"/>
  <c r="Q648" i="4"/>
  <c r="R668" i="4"/>
  <c r="Q697" i="4"/>
  <c r="Q700" i="4"/>
  <c r="Q705" i="4"/>
  <c r="Q708" i="4"/>
  <c r="Q737" i="4"/>
  <c r="Q791" i="4"/>
  <c r="Q1001" i="4"/>
  <c r="U992" i="4"/>
  <c r="Q493" i="4"/>
  <c r="Q501" i="4"/>
  <c r="Q505" i="4"/>
  <c r="Q508" i="4"/>
  <c r="W569" i="4"/>
  <c r="W579" i="4"/>
  <c r="W589" i="4"/>
  <c r="W599" i="4"/>
  <c r="Q665" i="4"/>
  <c r="Q679" i="4"/>
  <c r="R686" i="4"/>
  <c r="Q689" i="4"/>
  <c r="Q692" i="4"/>
  <c r="Q719" i="4"/>
  <c r="Q729" i="4"/>
  <c r="Q732" i="4"/>
  <c r="Q743" i="4"/>
  <c r="Q753" i="4"/>
  <c r="Q756" i="4"/>
  <c r="Q764" i="4"/>
  <c r="U758" i="4"/>
  <c r="Q769" i="4"/>
  <c r="W776" i="4"/>
  <c r="Q815" i="4"/>
  <c r="Q823" i="4"/>
  <c r="R812" i="4"/>
  <c r="Q828" i="4"/>
  <c r="Q843" i="4"/>
  <c r="Q845" i="4"/>
  <c r="U848" i="4"/>
  <c r="Q868" i="4"/>
  <c r="Q870" i="4"/>
  <c r="Q872" i="4"/>
  <c r="Q874" i="4"/>
  <c r="Q876" i="4"/>
  <c r="Q878" i="4"/>
  <c r="Q880" i="4"/>
  <c r="Q882" i="4"/>
  <c r="Q653" i="4"/>
  <c r="Q656" i="4"/>
  <c r="Q661" i="4"/>
  <c r="Q664" i="4"/>
  <c r="Q669" i="4"/>
  <c r="Q672" i="4"/>
  <c r="Q680" i="4"/>
  <c r="Q688" i="4"/>
  <c r="Q693" i="4"/>
  <c r="Q696" i="4"/>
  <c r="Q701" i="4"/>
  <c r="Q709" i="4"/>
  <c r="Q712" i="4"/>
  <c r="Q717" i="4"/>
  <c r="Q720" i="4"/>
  <c r="Q725" i="4"/>
  <c r="Q728" i="4"/>
  <c r="Q733" i="4"/>
  <c r="Q736" i="4"/>
  <c r="Q741" i="4"/>
  <c r="Q744" i="4"/>
  <c r="Q752" i="4"/>
  <c r="Q792" i="4"/>
  <c r="Q800" i="4"/>
  <c r="Q806" i="4"/>
  <c r="Q809" i="4"/>
  <c r="Q814" i="4"/>
  <c r="Q820" i="4"/>
  <c r="Q826" i="4"/>
  <c r="Q836" i="4"/>
  <c r="Q842" i="4"/>
  <c r="R884" i="4"/>
  <c r="W902" i="4"/>
  <c r="Q929" i="4"/>
  <c r="Q941" i="4"/>
  <c r="Q945" i="4"/>
  <c r="W938" i="4"/>
  <c r="Q949" i="4"/>
  <c r="Q953" i="4"/>
  <c r="Q1017" i="4"/>
  <c r="Q1026" i="4"/>
  <c r="R1064" i="4"/>
  <c r="W1064" i="4"/>
  <c r="R866" i="4"/>
  <c r="Q940" i="4"/>
  <c r="Q944" i="4"/>
  <c r="Q948" i="4"/>
  <c r="Q952" i="4"/>
  <c r="Q1069" i="4"/>
  <c r="Q939" i="4"/>
  <c r="Q943" i="4"/>
  <c r="Q947" i="4"/>
  <c r="Q951" i="4"/>
  <c r="W992" i="4"/>
  <c r="Q1012" i="4"/>
  <c r="Q1086" i="4"/>
  <c r="Q942" i="4"/>
  <c r="Q946" i="4"/>
  <c r="Q950" i="4"/>
  <c r="Q954" i="4"/>
  <c r="Q1011" i="4"/>
  <c r="Q1024" i="4"/>
  <c r="Q1038" i="4"/>
  <c r="Q1040" i="4"/>
  <c r="Q1043" i="4"/>
  <c r="Q1047" i="4"/>
  <c r="Q1060" i="4"/>
  <c r="Q1066" i="4"/>
  <c r="Q1074" i="4"/>
  <c r="Q1096" i="4"/>
  <c r="Q1101" i="4"/>
  <c r="Q1126" i="4"/>
  <c r="Q1128" i="4"/>
  <c r="Q1130" i="4"/>
  <c r="Q1132" i="4"/>
  <c r="Q1136" i="4"/>
  <c r="Q1138" i="4"/>
  <c r="Q1140" i="4"/>
  <c r="Q1142" i="4"/>
  <c r="Q1146" i="4"/>
  <c r="Q1148" i="4"/>
  <c r="Q1150" i="4"/>
  <c r="Q1152" i="4"/>
  <c r="Q1156" i="4"/>
  <c r="Q1158" i="4"/>
  <c r="Q1160" i="4"/>
  <c r="Q1176" i="4"/>
  <c r="Q1198" i="4"/>
  <c r="Q1200" i="4"/>
  <c r="Q1202" i="4"/>
  <c r="U1301" i="4"/>
  <c r="Q1301" i="4" s="1"/>
  <c r="Q1035" i="4"/>
  <c r="Q1170" i="4"/>
  <c r="Q1191" i="4"/>
  <c r="Q1264" i="4"/>
  <c r="Q1270" i="4"/>
  <c r="Q1274" i="4"/>
  <c r="Q1281" i="4"/>
  <c r="Q1285" i="4"/>
  <c r="Q1291" i="4"/>
  <c r="Q1295" i="4"/>
  <c r="Q1303" i="4"/>
  <c r="Q1023" i="4"/>
  <c r="Q1039" i="4"/>
  <c r="Q1059" i="4"/>
  <c r="Q1067" i="4"/>
  <c r="Q1075" i="4"/>
  <c r="Q1092" i="4"/>
  <c r="Q1118" i="4"/>
  <c r="Q1120" i="4"/>
  <c r="Q1122" i="4"/>
  <c r="W1124" i="4"/>
  <c r="W1134" i="4"/>
  <c r="W1144" i="4"/>
  <c r="W1154" i="4"/>
  <c r="Q1169" i="4"/>
  <c r="Q1171" i="4"/>
  <c r="Q1190" i="4"/>
  <c r="Q1192" i="4"/>
  <c r="Q1263" i="4"/>
  <c r="Q1267" i="4"/>
  <c r="U1269" i="4"/>
  <c r="Q1273" i="4"/>
  <c r="U1280" i="4"/>
  <c r="U1290" i="4"/>
  <c r="U161" i="4"/>
  <c r="Q163" i="4"/>
  <c r="Q131" i="4"/>
  <c r="U126" i="4"/>
  <c r="U176" i="4"/>
  <c r="Q177" i="4"/>
  <c r="U149" i="4"/>
  <c r="Q150" i="4"/>
  <c r="U181" i="4"/>
  <c r="Q182" i="4"/>
  <c r="U197" i="4"/>
  <c r="Q198" i="4"/>
  <c r="Q229" i="4"/>
  <c r="Q231" i="4"/>
  <c r="Q233" i="4"/>
  <c r="Q235" i="4"/>
  <c r="U237" i="4"/>
  <c r="Q248" i="4"/>
  <c r="Q250" i="4"/>
  <c r="Q252" i="4"/>
  <c r="Q254" i="4"/>
  <c r="Q269" i="4"/>
  <c r="Q271" i="4"/>
  <c r="Q273" i="4"/>
  <c r="Q275" i="4"/>
  <c r="U279" i="4"/>
  <c r="U217" i="4"/>
  <c r="Q218" i="4"/>
  <c r="U207" i="4"/>
  <c r="Q208" i="4"/>
  <c r="Q239" i="4"/>
  <c r="Q241" i="4"/>
  <c r="Q243" i="4"/>
  <c r="Q245" i="4"/>
  <c r="U247" i="4"/>
  <c r="Q258" i="4"/>
  <c r="Q260" i="4"/>
  <c r="Q262" i="4"/>
  <c r="Q264" i="4"/>
  <c r="Q281" i="4"/>
  <c r="Q283" i="4"/>
  <c r="Q285" i="4"/>
  <c r="Q287" i="4"/>
  <c r="W559" i="4"/>
  <c r="U560" i="4"/>
  <c r="U559" i="4" s="1"/>
  <c r="Q1116" i="4"/>
  <c r="R1114" i="4"/>
  <c r="Q1312" i="4"/>
  <c r="R136" i="4"/>
  <c r="R155" i="4"/>
  <c r="R168" i="4"/>
  <c r="W181" i="4"/>
  <c r="W197" i="4"/>
  <c r="W207" i="4"/>
  <c r="W217" i="4"/>
  <c r="W227" i="4"/>
  <c r="W237" i="4"/>
  <c r="W247" i="4"/>
  <c r="W257" i="4"/>
  <c r="W267" i="4"/>
  <c r="W279" i="4"/>
  <c r="R507" i="4"/>
  <c r="R519" i="4"/>
  <c r="W519" i="4"/>
  <c r="U529" i="4"/>
  <c r="R539" i="4"/>
  <c r="W539" i="4"/>
  <c r="U549" i="4"/>
  <c r="R569" i="4"/>
  <c r="U677" i="4"/>
  <c r="W668" i="4"/>
  <c r="W722" i="4"/>
  <c r="U136" i="4"/>
  <c r="U407" i="4"/>
  <c r="U417" i="4"/>
  <c r="R579" i="4"/>
  <c r="R589" i="4"/>
  <c r="R599" i="4"/>
  <c r="U713" i="4"/>
  <c r="W704" i="4"/>
  <c r="U1097" i="4"/>
  <c r="U1094" i="4" s="1"/>
  <c r="W1094" i="4"/>
  <c r="W1225" i="4"/>
  <c r="U1226" i="4"/>
  <c r="U1225" i="4" s="1"/>
  <c r="R126" i="4"/>
  <c r="Q290" i="4"/>
  <c r="Q554" i="4"/>
  <c r="Q556" i="4"/>
  <c r="Q571" i="4"/>
  <c r="Q573" i="4"/>
  <c r="Q575" i="4"/>
  <c r="Q577" i="4"/>
  <c r="Q581" i="4"/>
  <c r="Q583" i="4"/>
  <c r="Q585" i="4"/>
  <c r="Q587" i="4"/>
  <c r="Q591" i="4"/>
  <c r="Q593" i="4"/>
  <c r="Q595" i="4"/>
  <c r="Q597" i="4"/>
  <c r="Q601" i="4"/>
  <c r="Q603" i="4"/>
  <c r="Q605" i="4"/>
  <c r="Q607" i="4"/>
  <c r="U641" i="4"/>
  <c r="W632" i="4"/>
  <c r="W686" i="4"/>
  <c r="R114" i="4"/>
  <c r="W126" i="4"/>
  <c r="U519" i="4"/>
  <c r="R529" i="4"/>
  <c r="W529" i="4"/>
  <c r="U539" i="4"/>
  <c r="R549" i="4"/>
  <c r="W549" i="4"/>
  <c r="Q562" i="4"/>
  <c r="Q564" i="4"/>
  <c r="Q566" i="4"/>
  <c r="U749" i="4"/>
  <c r="W740" i="4"/>
  <c r="U570" i="4"/>
  <c r="U569" i="4" s="1"/>
  <c r="U580" i="4"/>
  <c r="U579" i="4" s="1"/>
  <c r="U590" i="4"/>
  <c r="U589" i="4" s="1"/>
  <c r="U600" i="4"/>
  <c r="U599" i="4" s="1"/>
  <c r="U812" i="4"/>
  <c r="Q821" i="4"/>
  <c r="U614" i="4"/>
  <c r="U650" i="4"/>
  <c r="U686" i="4"/>
  <c r="U722" i="4"/>
  <c r="U776" i="4"/>
  <c r="U794" i="4"/>
  <c r="Q1022" i="4"/>
  <c r="R1010" i="4"/>
  <c r="U1055" i="4"/>
  <c r="W1046" i="4"/>
  <c r="U1085" i="4"/>
  <c r="W1084" i="4"/>
  <c r="U830" i="4"/>
  <c r="R1028" i="4"/>
  <c r="W1028" i="4"/>
  <c r="R1084" i="4"/>
  <c r="R1094" i="4"/>
  <c r="U1019" i="4"/>
  <c r="W1010" i="4"/>
  <c r="Q1058" i="4"/>
  <c r="R1046" i="4"/>
  <c r="R1195" i="4"/>
  <c r="U1028" i="4"/>
  <c r="U1064" i="4"/>
  <c r="R1104" i="4"/>
  <c r="W1104" i="4"/>
  <c r="U1105" i="4"/>
  <c r="U1104" i="4" s="1"/>
  <c r="Q1117" i="4"/>
  <c r="Q1119" i="4"/>
  <c r="Q1121" i="4"/>
  <c r="U1166" i="4"/>
  <c r="Q1166" i="4" s="1"/>
  <c r="W1164" i="4"/>
  <c r="U1187" i="4"/>
  <c r="Q1187" i="4" s="1"/>
  <c r="W1185" i="4"/>
  <c r="Q1106" i="4"/>
  <c r="Q1108" i="4"/>
  <c r="Q1110" i="4"/>
  <c r="Q1112" i="4"/>
  <c r="W1114" i="4"/>
  <c r="U1115" i="4"/>
  <c r="U1114" i="4" s="1"/>
  <c r="Q1127" i="4"/>
  <c r="Q1129" i="4"/>
  <c r="Q1131" i="4"/>
  <c r="R1134" i="4"/>
  <c r="Q1137" i="4"/>
  <c r="Q1139" i="4"/>
  <c r="Q1141" i="4"/>
  <c r="R1144" i="4"/>
  <c r="Q1147" i="4"/>
  <c r="Q1149" i="4"/>
  <c r="Q1151" i="4"/>
  <c r="R1154" i="4"/>
  <c r="Q1157" i="4"/>
  <c r="Q1159" i="4"/>
  <c r="Q1165" i="4"/>
  <c r="R1164" i="4"/>
  <c r="Q1186" i="4"/>
  <c r="R1185" i="4"/>
  <c r="U1125" i="4"/>
  <c r="U1124" i="4" s="1"/>
  <c r="U1135" i="4"/>
  <c r="U1134" i="4" s="1"/>
  <c r="U1145" i="4"/>
  <c r="U1144" i="4" s="1"/>
  <c r="U1155" i="4"/>
  <c r="U1154" i="4" s="1"/>
  <c r="R1175" i="4"/>
  <c r="W1175" i="4"/>
  <c r="W1195" i="4"/>
  <c r="U1196" i="4"/>
  <c r="U1195" i="4" s="1"/>
  <c r="Q1208" i="4"/>
  <c r="Q1210" i="4"/>
  <c r="Q1212" i="4"/>
  <c r="Q1227" i="4"/>
  <c r="Q1229" i="4"/>
  <c r="Q1231" i="4"/>
  <c r="Q1233" i="4"/>
  <c r="Q1306" i="4"/>
  <c r="W1205" i="4"/>
  <c r="U1206" i="4"/>
  <c r="U1205" i="4" s="1"/>
  <c r="U1313" i="4"/>
  <c r="Q1313" i="4" s="1"/>
  <c r="W1310" i="4"/>
  <c r="U1175" i="4"/>
  <c r="Q1207" i="4"/>
  <c r="Q1209" i="4"/>
  <c r="Q1211" i="4"/>
  <c r="Q1213" i="4"/>
  <c r="R1215" i="4"/>
  <c r="W1215" i="4"/>
  <c r="U1216" i="4"/>
  <c r="U1215" i="4" s="1"/>
  <c r="Q1228" i="4"/>
  <c r="Q1230" i="4"/>
  <c r="Q1232" i="4"/>
  <c r="Q1308" i="4"/>
  <c r="Q115" i="4" l="1"/>
  <c r="Q114" i="4" s="1"/>
  <c r="U1259" i="4"/>
  <c r="Q1257" i="4"/>
  <c r="Q1235" i="4" s="1"/>
  <c r="Q192" i="4"/>
  <c r="Q191" i="4" s="1"/>
  <c r="Q161" i="4"/>
  <c r="Q207" i="4"/>
  <c r="Q407" i="4"/>
  <c r="Q448" i="4"/>
  <c r="Q447" i="4" s="1"/>
  <c r="Q884" i="4"/>
  <c r="Q507" i="4"/>
  <c r="Q345" i="4"/>
  <c r="Q365" i="4"/>
  <c r="Q1175" i="4"/>
  <c r="Q560" i="4"/>
  <c r="Q559" i="4" s="1"/>
  <c r="Q519" i="4"/>
  <c r="Q325" i="4"/>
  <c r="Q355" i="4"/>
  <c r="U1164" i="4"/>
  <c r="Q812" i="4"/>
  <c r="Q920" i="4"/>
  <c r="Q181" i="4"/>
  <c r="U1185" i="4"/>
  <c r="Q1064" i="4"/>
  <c r="Q956" i="4"/>
  <c r="Q848" i="4"/>
  <c r="Q830" i="4"/>
  <c r="Q722" i="4"/>
  <c r="Q686" i="4"/>
  <c r="Q437" i="4"/>
  <c r="Q417" i="4"/>
  <c r="Q385" i="4"/>
  <c r="Q305" i="4"/>
  <c r="Q289" i="4"/>
  <c r="Q650" i="4"/>
  <c r="Q468" i="4"/>
  <c r="Q467" i="4" s="1"/>
  <c r="Q487" i="4"/>
  <c r="Q457" i="4"/>
  <c r="Q315" i="4"/>
  <c r="Q902" i="4"/>
  <c r="Q974" i="4"/>
  <c r="Q1115" i="4"/>
  <c r="Q1114" i="4" s="1"/>
  <c r="Q866" i="4"/>
  <c r="Q992" i="4"/>
  <c r="Q758" i="4"/>
  <c r="Q529" i="4"/>
  <c r="Q237" i="4"/>
  <c r="Q197" i="4"/>
  <c r="Q149" i="4"/>
  <c r="Q176" i="4"/>
  <c r="Q539" i="4"/>
  <c r="Q156" i="4"/>
  <c r="Q155" i="4" s="1"/>
  <c r="Q1280" i="4"/>
  <c r="Q1145" i="4"/>
  <c r="Q1144" i="4" s="1"/>
  <c r="Q1135" i="4"/>
  <c r="Q1134" i="4" s="1"/>
  <c r="Q1125" i="4"/>
  <c r="Q1124" i="4" s="1"/>
  <c r="Q1028" i="4"/>
  <c r="Q794" i="4"/>
  <c r="Q614" i="4"/>
  <c r="Q136" i="4"/>
  <c r="Q126" i="4"/>
  <c r="Q549" i="4"/>
  <c r="Q600" i="4"/>
  <c r="Q599" i="4" s="1"/>
  <c r="Q217" i="4"/>
  <c r="Q267" i="4"/>
  <c r="Q227" i="4"/>
  <c r="Q776" i="4"/>
  <c r="Q376" i="4"/>
  <c r="Q375" i="4" s="1"/>
  <c r="U375" i="4"/>
  <c r="Q296" i="4"/>
  <c r="Q295" i="4" s="1"/>
  <c r="U295" i="4"/>
  <c r="Q169" i="4"/>
  <c r="Q168" i="4" s="1"/>
  <c r="U168" i="4"/>
  <c r="Q1164" i="4"/>
  <c r="Q279" i="4"/>
  <c r="Q257" i="4"/>
  <c r="Q1259" i="4"/>
  <c r="U1300" i="4"/>
  <c r="Q477" i="4"/>
  <c r="Q336" i="4"/>
  <c r="Q335" i="4" s="1"/>
  <c r="U335" i="4"/>
  <c r="Q1300" i="4"/>
  <c r="Q1206" i="4"/>
  <c r="Q1205" i="4" s="1"/>
  <c r="Q1185" i="4"/>
  <c r="Q580" i="4"/>
  <c r="Q579" i="4" s="1"/>
  <c r="Q1290" i="4"/>
  <c r="Q1269" i="4"/>
  <c r="Q938" i="4"/>
  <c r="Q428" i="4"/>
  <c r="Q427" i="4" s="1"/>
  <c r="Q498" i="4"/>
  <c r="Q497" i="4" s="1"/>
  <c r="Q396" i="4"/>
  <c r="Q395" i="4" s="1"/>
  <c r="U395" i="4"/>
  <c r="Q143" i="4"/>
  <c r="Q1105" i="4"/>
  <c r="Q1104" i="4" s="1"/>
  <c r="Q247" i="4"/>
  <c r="Q1216" i="4"/>
  <c r="Q1215" i="4" s="1"/>
  <c r="Q1097" i="4"/>
  <c r="Q1094" i="4" s="1"/>
  <c r="U1010" i="4"/>
  <c r="Q1019" i="4"/>
  <c r="Q1010" i="4" s="1"/>
  <c r="U1084" i="4"/>
  <c r="Q1085" i="4"/>
  <c r="Q1084" i="4" s="1"/>
  <c r="U740" i="4"/>
  <c r="Q749" i="4"/>
  <c r="Q740" i="4" s="1"/>
  <c r="U632" i="4"/>
  <c r="Q641" i="4"/>
  <c r="Q632" i="4" s="1"/>
  <c r="U704" i="4"/>
  <c r="Q713" i="4"/>
  <c r="Q704" i="4" s="1"/>
  <c r="Q590" i="4"/>
  <c r="Q589" i="4" s="1"/>
  <c r="U1046" i="4"/>
  <c r="Q1055" i="4"/>
  <c r="Q1046" i="4" s="1"/>
  <c r="Q570" i="4"/>
  <c r="Q569" i="4" s="1"/>
  <c r="Q1226" i="4"/>
  <c r="Q1225" i="4" s="1"/>
  <c r="Q1155" i="4"/>
  <c r="Q1154" i="4" s="1"/>
  <c r="Q1196" i="4"/>
  <c r="Q1195" i="4" s="1"/>
  <c r="U668" i="4"/>
  <c r="Q677" i="4"/>
  <c r="Q668" i="4" s="1"/>
  <c r="U1310" i="4"/>
  <c r="Q1310" i="4" s="1"/>
</calcChain>
</file>

<file path=xl/comments1.xml><?xml version="1.0" encoding="utf-8"?>
<comments xmlns="http://schemas.openxmlformats.org/spreadsheetml/2006/main">
  <authors>
    <author>Дидык Илья Сергеевич</author>
  </authors>
  <commentList>
    <comment ref="F143" authorId="0" shapeId="0">
      <text>
        <r>
          <rPr>
            <b/>
            <sz val="9"/>
            <color indexed="81"/>
            <rFont val="Tahoma"/>
            <family val="2"/>
            <charset val="204"/>
          </rPr>
          <t>Дидык Илья Сергеевич:</t>
        </r>
        <r>
          <rPr>
            <sz val="9"/>
            <color indexed="81"/>
            <rFont val="Tahoma"/>
            <family val="2"/>
            <charset val="204"/>
          </rPr>
          <t xml:space="preserve">
</t>
        </r>
        <r>
          <rPr>
            <sz val="14"/>
            <color indexed="81"/>
            <rFont val="Tahoma"/>
            <family val="2"/>
            <charset val="204"/>
          </rPr>
          <t>Это разные объекты хоть и совместный подвес? YA</t>
        </r>
      </text>
    </comment>
    <comment ref="F191" authorId="0" shapeId="0">
      <text>
        <r>
          <rPr>
            <b/>
            <sz val="9"/>
            <color indexed="81"/>
            <rFont val="Tahoma"/>
            <family val="2"/>
            <charset val="204"/>
          </rPr>
          <t>Дидык Илья Сергеевич:</t>
        </r>
        <r>
          <rPr>
            <sz val="9"/>
            <color indexed="81"/>
            <rFont val="Tahoma"/>
            <family val="2"/>
            <charset val="204"/>
          </rPr>
          <t xml:space="preserve">
</t>
        </r>
        <r>
          <rPr>
            <sz val="14"/>
            <color indexed="81"/>
            <rFont val="Tahoma"/>
            <family val="2"/>
            <charset val="204"/>
          </rPr>
          <t>Это разные объекты хоть и совместный подвес? YA</t>
        </r>
      </text>
    </comment>
  </commentList>
</comments>
</file>

<file path=xl/sharedStrings.xml><?xml version="1.0" encoding="utf-8"?>
<sst xmlns="http://schemas.openxmlformats.org/spreadsheetml/2006/main" count="1038" uniqueCount="409">
  <si>
    <t>УТВЕРЖДАЮ</t>
  </si>
  <si>
    <t xml:space="preserve">        Заместитель генерального директора</t>
  </si>
  <si>
    <t>по техническим вопросам -</t>
  </si>
  <si>
    <t>главный инженер АО "ДРСК"</t>
  </si>
  <si>
    <t>_______________   А.В. Михалёв</t>
  </si>
  <si>
    <t>"______" _______________ 20     г.</t>
  </si>
  <si>
    <t>(тыс. руб. без НДС)</t>
  </si>
  <si>
    <t>№ п/п</t>
  </si>
  <si>
    <t>Класс напр-я (кВ)</t>
  </si>
  <si>
    <t>РЭС</t>
  </si>
  <si>
    <t>СП</t>
  </si>
  <si>
    <t>Инв. номер</t>
  </si>
  <si>
    <t>Наименование объекта</t>
  </si>
  <si>
    <t>Причины включения объекта в ГПР</t>
  </si>
  <si>
    <t>Вид ремонта (К;С;Т.)</t>
  </si>
  <si>
    <t xml:space="preserve">Срок ремонта </t>
  </si>
  <si>
    <t>Перечень работ</t>
  </si>
  <si>
    <t>Ед. изм.</t>
  </si>
  <si>
    <t>Кол-во</t>
  </si>
  <si>
    <t>Прот-ть рем. уч-ка,                (усл. км.)</t>
  </si>
  <si>
    <t>Исп-ль ремонта (хоз. сп./ подряд)</t>
  </si>
  <si>
    <t>Подрядный способ</t>
  </si>
  <si>
    <t>Хоз. способ</t>
  </si>
  <si>
    <t>Нач.</t>
  </si>
  <si>
    <t>Окон-е</t>
  </si>
  <si>
    <t>Всего</t>
  </si>
  <si>
    <t>В том числе</t>
  </si>
  <si>
    <t>Обосн-е</t>
  </si>
  <si>
    <t>Поясн-я</t>
  </si>
  <si>
    <t>месяц</t>
  </si>
  <si>
    <t>Ст-ть работ</t>
  </si>
  <si>
    <t>МТР</t>
  </si>
  <si>
    <t>ФОТ</t>
  </si>
  <si>
    <t>ЕСН</t>
  </si>
  <si>
    <t>Прочие</t>
  </si>
  <si>
    <t>Всего ремонт</t>
  </si>
  <si>
    <t>Передаточные устройства</t>
  </si>
  <si>
    <t>шт.</t>
  </si>
  <si>
    <t>хоз. сп.</t>
  </si>
  <si>
    <t>Замена опор</t>
  </si>
  <si>
    <t>Монтаж провода (по трассе)</t>
  </si>
  <si>
    <t>Замена ответвлений к зданиям</t>
  </si>
  <si>
    <t>км.</t>
  </si>
  <si>
    <t>Га.</t>
  </si>
  <si>
    <t>хоз. сп./ подряд</t>
  </si>
  <si>
    <t>подряд</t>
  </si>
  <si>
    <t>НРЭС</t>
  </si>
  <si>
    <t>К</t>
  </si>
  <si>
    <t>АРЭС</t>
  </si>
  <si>
    <t>ТРЭС</t>
  </si>
  <si>
    <t>110 кВ</t>
  </si>
  <si>
    <t>35 кВ</t>
  </si>
  <si>
    <t>0,4 кВ</t>
  </si>
  <si>
    <t>6-10 кВ</t>
  </si>
  <si>
    <t>ТРЭС ВЭС</t>
  </si>
  <si>
    <t>Транспортные средства</t>
  </si>
  <si>
    <t xml:space="preserve">Оборудование подстанций </t>
  </si>
  <si>
    <t>всего</t>
  </si>
  <si>
    <t>кап.</t>
  </si>
  <si>
    <t>сред.</t>
  </si>
  <si>
    <t>тек.</t>
  </si>
  <si>
    <t>Трансформаторные подстанции</t>
  </si>
  <si>
    <t>ЗиС</t>
  </si>
  <si>
    <t>АИИС КУЭ</t>
  </si>
  <si>
    <t>Аварийный резерв</t>
  </si>
  <si>
    <t>Оборудование подстанций</t>
  </si>
  <si>
    <t>Прочие (СДТУ)</t>
  </si>
  <si>
    <t>Здания и сооружения</t>
  </si>
  <si>
    <t>расчистка</t>
  </si>
  <si>
    <t>1.3.</t>
  </si>
  <si>
    <t>1.2.</t>
  </si>
  <si>
    <t>Автотранспорт</t>
  </si>
  <si>
    <t>ВЛ 110 кВ</t>
  </si>
  <si>
    <t>ВЛ 35 кВ</t>
  </si>
  <si>
    <t>ВЛ 6-10 кВ</t>
  </si>
  <si>
    <t>ВЛ 0,4 кВ</t>
  </si>
  <si>
    <t>М.Н. Голота</t>
  </si>
  <si>
    <t>А.В. Михайлов</t>
  </si>
  <si>
    <t>А.П. Вахрин</t>
  </si>
  <si>
    <t>Замена изоляторов фарфоровых/стеклянных на полимерные</t>
  </si>
  <si>
    <t>Восстановление обрешетки металлических опор</t>
  </si>
  <si>
    <t>Бурение скважин и установка  деревянных приставок</t>
  </si>
  <si>
    <t>Бурение скважин и установка ж/б приставок</t>
  </si>
  <si>
    <t>март</t>
  </si>
  <si>
    <t>сентябрь</t>
  </si>
  <si>
    <t>октябрь</t>
  </si>
  <si>
    <t>июнь</t>
  </si>
  <si>
    <t>июль</t>
  </si>
  <si>
    <t>НЕРЭС ВЭС</t>
  </si>
  <si>
    <t>АРВЭС</t>
  </si>
  <si>
    <t>апрель</t>
  </si>
  <si>
    <t>Расчистка просеки</t>
  </si>
  <si>
    <t>га.</t>
  </si>
  <si>
    <t>Монтаж контура заземления</t>
  </si>
  <si>
    <t>Просека всего по РЭСам</t>
  </si>
  <si>
    <t>ВЛ-35 кВ всего</t>
  </si>
  <si>
    <t>ВЛ-110 кВ всего просека</t>
  </si>
  <si>
    <t>НЕРЭС РС</t>
  </si>
  <si>
    <t>ТРЭС РС</t>
  </si>
  <si>
    <t>Установка, замена РЛНД</t>
  </si>
  <si>
    <t>Механизированная расчистка просеки</t>
  </si>
  <si>
    <t>мульчер</t>
  </si>
  <si>
    <t xml:space="preserve">расчистка </t>
  </si>
  <si>
    <t>Мульчер всего по РЭСам</t>
  </si>
  <si>
    <t>Просека + Мульчер</t>
  </si>
  <si>
    <t>Бурение скважин и установка ж/бприставок</t>
  </si>
  <si>
    <t>ГСМ* (справочно)</t>
  </si>
  <si>
    <t>Монтаж грозотроса (Установка заземлителей)</t>
  </si>
  <si>
    <t>Демонтаж опор</t>
  </si>
  <si>
    <t>Монтаж опор</t>
  </si>
  <si>
    <t>Ручная расчистка просеки</t>
  </si>
  <si>
    <t>Ремонт фундаментов</t>
  </si>
  <si>
    <t>Расширение просеки механизировано</t>
  </si>
  <si>
    <t>га</t>
  </si>
  <si>
    <t>Монтаж траверсы</t>
  </si>
  <si>
    <t xml:space="preserve">Демонтаж опор </t>
  </si>
  <si>
    <t>Расширение мульчер</t>
  </si>
  <si>
    <t>Всего ремонтных затрат на    2019 г.</t>
  </si>
  <si>
    <t>январь</t>
  </si>
  <si>
    <t>декабрь</t>
  </si>
  <si>
    <t>хоз.сп.</t>
  </si>
  <si>
    <t xml:space="preserve">АРЭС </t>
  </si>
  <si>
    <t xml:space="preserve">Расширение просеки механизировано </t>
  </si>
  <si>
    <t>установка опн-6</t>
  </si>
  <si>
    <t xml:space="preserve">установка опор </t>
  </si>
  <si>
    <t xml:space="preserve"> Восстановление контура заземления до нормативных характеристик</t>
  </si>
  <si>
    <t>ВЛ-0,4 кВ всего</t>
  </si>
  <si>
    <t>ВЛ-6-10 кВ всего</t>
  </si>
  <si>
    <t xml:space="preserve">расширение </t>
  </si>
  <si>
    <t>расширение вручную</t>
  </si>
  <si>
    <t>расширение х-сп  вручную</t>
  </si>
  <si>
    <t xml:space="preserve">Годовая программа ремонтов основных фондов филиала АО "ДРСК" _____ЮЯЭС_______ на 2020 г.                                                                                                                                                                      </t>
  </si>
  <si>
    <t>Механизированная расчистка</t>
  </si>
  <si>
    <t>Ручная расчистка</t>
  </si>
  <si>
    <t>Расширение просек</t>
  </si>
  <si>
    <t>Замена фарфоровых /стеклянных/ изоляторов на полимерные</t>
  </si>
  <si>
    <t>Монтаж грозотроса</t>
  </si>
  <si>
    <t>Устройство насыпи банкетки</t>
  </si>
  <si>
    <t>110 кВ.</t>
  </si>
  <si>
    <t>уВС</t>
  </si>
  <si>
    <t>Расширение просеки  12 - 83.</t>
  </si>
  <si>
    <t>Механизированная расчистка просеки 25 - 65.</t>
  </si>
  <si>
    <t>Бурение скважин, установка приставок</t>
  </si>
  <si>
    <t xml:space="preserve"> 96 - 102.</t>
  </si>
  <si>
    <t>Просека</t>
  </si>
  <si>
    <t>Восстановление фундаментов опор (подряд) 4, 6, 7.</t>
  </si>
  <si>
    <t>111 кВ.</t>
  </si>
  <si>
    <t>Восстановление фундаментов опор</t>
  </si>
  <si>
    <t xml:space="preserve"> 96 - 103.</t>
  </si>
  <si>
    <t>12 - 83.</t>
  </si>
  <si>
    <t xml:space="preserve"> 25 - 65.</t>
  </si>
  <si>
    <t>23 - 27.</t>
  </si>
  <si>
    <t>35, 49, 50, 51, 52, 53, 55.</t>
  </si>
  <si>
    <t>56 - 61.</t>
  </si>
  <si>
    <t>22.</t>
  </si>
  <si>
    <t>60 - 64.</t>
  </si>
  <si>
    <t>22, 28.</t>
  </si>
  <si>
    <t>112 кВ.</t>
  </si>
  <si>
    <r>
      <t xml:space="preserve">установка ж/б приставок. 44, 45.
 деревянных свай  43, 43а.      
</t>
    </r>
    <r>
      <rPr>
        <b/>
        <sz val="8"/>
        <color rgb="FFFF0000"/>
        <rFont val="Times New Roman"/>
        <family val="1"/>
        <charset val="204"/>
      </rPr>
      <t>36а</t>
    </r>
    <r>
      <rPr>
        <sz val="8"/>
        <rFont val="Times New Roman"/>
        <family val="1"/>
        <charset val="204"/>
      </rPr>
      <t xml:space="preserve">            </t>
    </r>
  </si>
  <si>
    <r>
      <t>ВЛ 110 кВ Нерюнгринская</t>
    </r>
    <r>
      <rPr>
        <b/>
        <i/>
        <sz val="9"/>
        <color rgb="FFFF0000"/>
        <rFont val="Times New Roman"/>
        <family val="1"/>
        <charset val="204"/>
      </rPr>
      <t xml:space="preserve"> ГРЭС – СХК II цепь</t>
    </r>
    <r>
      <rPr>
        <b/>
        <i/>
        <sz val="9"/>
        <rFont val="Times New Roman"/>
        <family val="1"/>
        <charset val="204"/>
      </rPr>
      <t xml:space="preserve"> с отпайкой на ПС Серебряный Бор</t>
    </r>
  </si>
  <si>
    <r>
      <t xml:space="preserve">ВЛ 110 кВ Нерюнгринская </t>
    </r>
    <r>
      <rPr>
        <b/>
        <i/>
        <sz val="9"/>
        <color rgb="FFFF0000"/>
        <rFont val="Times New Roman"/>
        <family val="1"/>
        <charset val="204"/>
      </rPr>
      <t>ГРЭС – Фабрика II</t>
    </r>
    <r>
      <rPr>
        <b/>
        <i/>
        <sz val="9"/>
        <rFont val="Times New Roman"/>
        <family val="1"/>
        <charset val="204"/>
      </rPr>
      <t xml:space="preserve"> цепь с отпайками</t>
    </r>
  </si>
  <si>
    <r>
      <t xml:space="preserve">ВЛ 110 кВ Нерюнгринская </t>
    </r>
    <r>
      <rPr>
        <b/>
        <i/>
        <sz val="9"/>
        <color rgb="FFFF0000"/>
        <rFont val="Times New Roman"/>
        <family val="1"/>
        <charset val="204"/>
      </rPr>
      <t>ГРЭС – Фабрика I</t>
    </r>
    <r>
      <rPr>
        <b/>
        <i/>
        <sz val="9"/>
        <rFont val="Times New Roman"/>
        <family val="1"/>
        <charset val="204"/>
      </rPr>
      <t xml:space="preserve"> цепь с отпайками</t>
    </r>
  </si>
  <si>
    <r>
      <t xml:space="preserve">Совместный подвес ВЛ 110 кВ Нерюнгринская </t>
    </r>
    <r>
      <rPr>
        <b/>
        <i/>
        <sz val="9"/>
        <color rgb="FFFF0000"/>
        <rFont val="Times New Roman"/>
        <family val="1"/>
        <charset val="204"/>
      </rPr>
      <t>ГРЭС – Чульманская ТЭЦ I</t>
    </r>
    <r>
      <rPr>
        <b/>
        <i/>
        <sz val="9"/>
        <rFont val="Times New Roman"/>
        <family val="1"/>
        <charset val="204"/>
      </rPr>
      <t xml:space="preserve"> цепь с отпайками; ВЛ 110 кВ Нерюнгринская ГРЭС – Чульманская ТЭЦ  II цепь с отпайками</t>
    </r>
  </si>
  <si>
    <r>
      <t xml:space="preserve">ВЛ 110 кВ </t>
    </r>
    <r>
      <rPr>
        <b/>
        <i/>
        <sz val="9"/>
        <color rgb="FFFF0000"/>
        <rFont val="Times New Roman"/>
        <family val="1"/>
        <charset val="204"/>
      </rPr>
      <t>М</t>
    </r>
    <r>
      <rPr>
        <b/>
        <i/>
        <sz val="9"/>
        <rFont val="Times New Roman"/>
        <family val="1"/>
        <charset val="204"/>
      </rPr>
      <t>алый</t>
    </r>
    <r>
      <rPr>
        <b/>
        <i/>
        <sz val="9"/>
        <color rgb="FFFF0000"/>
        <rFont val="Times New Roman"/>
        <family val="1"/>
        <charset val="204"/>
      </rPr>
      <t xml:space="preserve"> Нимныр – Хатыми</t>
    </r>
  </si>
  <si>
    <r>
      <t xml:space="preserve">ВЛ 110 кВ Чульманская </t>
    </r>
    <r>
      <rPr>
        <b/>
        <i/>
        <sz val="9"/>
        <color rgb="FFFF0000"/>
        <rFont val="Times New Roman"/>
        <family val="1"/>
        <charset val="204"/>
      </rPr>
      <t>ТЭЦ – Хатыми</t>
    </r>
    <r>
      <rPr>
        <b/>
        <i/>
        <sz val="9"/>
        <rFont val="Times New Roman"/>
        <family val="1"/>
        <charset val="204"/>
      </rPr>
      <t xml:space="preserve"> с отпайками</t>
    </r>
  </si>
  <si>
    <r>
      <t xml:space="preserve">ВЛ 110 кВ Чульманская </t>
    </r>
    <r>
      <rPr>
        <b/>
        <i/>
        <sz val="9"/>
        <color rgb="FFFF0000"/>
        <rFont val="Times New Roman"/>
        <family val="1"/>
        <charset val="204"/>
      </rPr>
      <t xml:space="preserve">ТЭЦ </t>
    </r>
    <r>
      <rPr>
        <b/>
        <i/>
        <sz val="9"/>
        <rFont val="Times New Roman"/>
        <family val="1"/>
        <charset val="204"/>
      </rPr>
      <t>–</t>
    </r>
    <r>
      <rPr>
        <b/>
        <i/>
        <sz val="9"/>
        <color rgb="FFFF0000"/>
        <rFont val="Times New Roman"/>
        <family val="1"/>
        <charset val="204"/>
      </rPr>
      <t xml:space="preserve"> М</t>
    </r>
    <r>
      <rPr>
        <b/>
        <i/>
        <sz val="9"/>
        <rFont val="Times New Roman"/>
        <family val="1"/>
        <charset val="204"/>
      </rPr>
      <t xml:space="preserve">алый </t>
    </r>
    <r>
      <rPr>
        <b/>
        <i/>
        <sz val="9"/>
        <color rgb="FFFF0000"/>
        <rFont val="Times New Roman"/>
        <family val="1"/>
        <charset val="204"/>
      </rPr>
      <t>Нимныр</t>
    </r>
    <r>
      <rPr>
        <b/>
        <i/>
        <sz val="9"/>
        <rFont val="Times New Roman"/>
        <family val="1"/>
        <charset val="204"/>
      </rPr>
      <t xml:space="preserve"> с отпайками </t>
    </r>
  </si>
  <si>
    <r>
      <t>ВЛ 110 кВ Нерюнгринская</t>
    </r>
    <r>
      <rPr>
        <b/>
        <i/>
        <sz val="9"/>
        <color rgb="FFFF0000"/>
        <rFont val="Times New Roman"/>
        <family val="1"/>
        <charset val="204"/>
      </rPr>
      <t xml:space="preserve"> ГРЭС – СХК I цепь</t>
    </r>
    <r>
      <rPr>
        <b/>
        <i/>
        <sz val="9"/>
        <rFont val="Times New Roman"/>
        <family val="1"/>
        <charset val="204"/>
      </rPr>
      <t xml:space="preserve"> с отпайкой на ПС Серебряный Бор</t>
    </r>
  </si>
  <si>
    <t xml:space="preserve"> установка ж/б приставок 23, 24, 25, 26, 27, 28, 39, 40, 41, 42, 43, 44, 45, 46, 47, 309, 310, 311, 312, 313, 314, 315, 316, 321, 322, 324, 324а, 338а.
 установка деревянных свай.  59, 346, 447, 448, 449, 450, 451, 452, 453, 454, 455, 456, 457, 458, 459, 461, 462, 463, 464, 465, 466, 467.</t>
  </si>
  <si>
    <t>Замена П - обр. опор. 447, 448, 449, 450, 451, 452, 453, 454, 455, 456, 457, 458, 459, 461, 462, 463, 464, 465, 466, 467. 
(металл. траверсы ж/б приставки) 23, 24, 25, 26, 27, 28, 39, 40, 41, 42, 43, 44, 45, 46, 47, 309, 310, 311, 312, 313, 314, 315, 316, 321, 322, 324, 324а. 
Замена АП - обр. опор. (металл. траверсы) 59, 346.
Установка дополнительной П-образной опоры  (металл. траверсы ж/б приставки) опора 338а, в пролёте опор 338 - 339.</t>
  </si>
  <si>
    <t>установка ж/б приставок.  25, 26, 27, 28, 29, 238, 239, 242, 243, 320, 321, 336, 337, 337а, 338, 339, 340, 343.
установка деревянных свай. 58, 59, 344.
4 метра, установка деревяных приставок 291, 292, 293, 294, 295, 296, 297, 298, 299, 300, 301, 302.</t>
  </si>
  <si>
    <t>П - обр. опор.(металл.травесы, дер.приставки 6,5м ) 291, 292, 293, 294, 295, 296, 297, 298, 299, 300, 301, 302
П - обр. опор. (металл. траверсы ж/б приставки) 25, 26, 27, 28, 29, 238, 239, 242, 243, 320, 321, 336, 337, 338, 339, 340, 343.
АП - обр. опор.(металл. траверсы) 58, 59, 344.
Установка дополнительной П-образной опоры (металл. траверсы ж/б приставки) 337а в пролёте 337 - 338.</t>
  </si>
  <si>
    <r>
      <t>установка деревянных свай.  79, 77, 76, 75, 74, 73, 72, 71, 70, 69, 68, 67, 66, 65, 64,63, 62, 61, 60, 59, 97, 78  (</t>
    </r>
    <r>
      <rPr>
        <sz val="8"/>
        <color theme="3" tint="0.79998168889431442"/>
        <rFont val="Times New Roman"/>
        <family val="1"/>
        <charset val="204"/>
      </rPr>
      <t>149, 151, 152, 153, 154, 155, 156, 157, 158, 159, 160, 161, 162, 163, 164, 165, 166, 167, 168, 169, 131, 150.</t>
    </r>
    <r>
      <rPr>
        <sz val="8"/>
        <rFont val="Times New Roman"/>
        <family val="1"/>
        <charset val="204"/>
      </rPr>
      <t xml:space="preserve"> )</t>
    </r>
  </si>
  <si>
    <r>
      <t xml:space="preserve">П - обр. опор.  79, 77, 76, 75, 74, 73, 72, 71, 70, 69, 68, 67, 66, 65, 64,63, 62, 61, 60, 59. </t>
    </r>
    <r>
      <rPr>
        <sz val="10"/>
        <color theme="3" tint="0.79998168889431442"/>
        <rFont val="Times New Roman"/>
        <family val="1"/>
        <charset val="204"/>
      </rPr>
      <t xml:space="preserve">(149, 151, 152, 153, 154, 155, 156, 157, 158, 159, 160, 161, 162, 163, 164, 165, 166, 167, 168, 169) 
</t>
    </r>
    <r>
      <rPr>
        <sz val="10"/>
        <rFont val="Times New Roman"/>
        <family val="1"/>
        <charset val="204"/>
      </rPr>
      <t xml:space="preserve">АП - обр. опор. 97, 78. </t>
    </r>
    <r>
      <rPr>
        <sz val="10"/>
        <color theme="8" tint="0.79998168889431442"/>
        <rFont val="Times New Roman"/>
        <family val="1"/>
        <charset val="204"/>
      </rPr>
      <t>(131, 150)</t>
    </r>
    <r>
      <rPr>
        <sz val="10"/>
        <rFont val="Times New Roman"/>
        <family val="1"/>
        <charset val="204"/>
      </rPr>
      <t xml:space="preserve">  </t>
    </r>
  </si>
  <si>
    <t>П - обр. опор.(металл. траверсы ж/б приставки)  44, 45.
АП - обр. опор. (металл. траверсы) 43, 43а.
дополнительной П-образной  36а</t>
  </si>
  <si>
    <t>П - обр. опор.(металл. траверсы ж/б приставки) 31а</t>
  </si>
  <si>
    <t xml:space="preserve"> установка ж/б приставок. 31а</t>
  </si>
  <si>
    <t xml:space="preserve"> 44, 45, 36а.</t>
  </si>
  <si>
    <t>31а</t>
  </si>
  <si>
    <t>23, 24, 25, 26, 27, 28, 39, 40, 41, 42, 43, 44, 45, 46, 47, 309, 310, 311, 312, 313, 314, 315, 316, 321, 322, 324, 324а.</t>
  </si>
  <si>
    <r>
      <t>ВЛ 110 кВ Нерюнгринская</t>
    </r>
    <r>
      <rPr>
        <b/>
        <i/>
        <sz val="9"/>
        <color rgb="FFFF0000"/>
        <rFont val="Times New Roman"/>
        <family val="1"/>
        <charset val="204"/>
      </rPr>
      <t xml:space="preserve"> ГРЭС - ВГК</t>
    </r>
  </si>
  <si>
    <r>
      <t xml:space="preserve">ВЛ 110 кВ </t>
    </r>
    <r>
      <rPr>
        <b/>
        <i/>
        <sz val="9"/>
        <color rgb="FFFF0000"/>
        <rFont val="Times New Roman"/>
        <family val="1"/>
        <charset val="204"/>
      </rPr>
      <t>СХК – Беркакит</t>
    </r>
    <r>
      <rPr>
        <b/>
        <i/>
        <sz val="9"/>
        <rFont val="Times New Roman"/>
        <family val="1"/>
        <charset val="204"/>
      </rPr>
      <t xml:space="preserve"> с отпайкой на ПС Гранитная</t>
    </r>
  </si>
  <si>
    <t>установка ж/б приставок 19а, 28, 29, 30, 35, 36.
установка деревянных свай.  2, 27.</t>
  </si>
  <si>
    <t xml:space="preserve">П - обр. опор.(металл. траверсы ж/б приставки) 28, 29, 30, 35, 36.
Замена АП - обр. опор. (металл. траверсы) 2, 27.
Установка дополнительной П-образной опоры 19а
</t>
  </si>
  <si>
    <t>19а, 28, 29, 30, 35, 36.</t>
  </si>
  <si>
    <t>Монтаж грозотросса 41 - 45.</t>
  </si>
  <si>
    <t>41</t>
  </si>
  <si>
    <t>2/12-2/15 (10 - 13 )</t>
  </si>
  <si>
    <r>
      <t xml:space="preserve">Совместный подвес
</t>
    </r>
    <r>
      <rPr>
        <i/>
        <sz val="9"/>
        <rFont val="Times New Roman"/>
        <family val="1"/>
        <charset val="204"/>
      </rPr>
      <t>ВЛ 110 кВ Нерюнгринская ГРЭС – Фабрика I цепь с отпайками; отпайка Опора №49 - РМЗ
ВЛ 110 кВ Нерюнгринская ГРЭС – Фабрика II цепь с отпайками; отпайка  Опора №53 - РМЗ</t>
    </r>
  </si>
  <si>
    <t>49/14-49/23 53/14-53/23 (14-23)</t>
  </si>
  <si>
    <t>35 кВ.</t>
  </si>
  <si>
    <t xml:space="preserve">установка ж/б приставок 61, 62, 63, 64, 65, 66, 69, 70, 71, 72, 73, 75, 76, 77, 78, 79, 81, 82, 67, 68, 80, 84, 85  
</t>
  </si>
  <si>
    <t xml:space="preserve">Замена П - обр. опор. (металл. траверсы ж/б приставки) 61, 62, 63, 64, 65, 66, 69, 70, 71, 72, 73, 75, 76, 77, 78, 79, 81, 82.
АП - обр. опор.(металл. траверсы ж/б приставки) 67, 68, 80, 84, 85 </t>
  </si>
  <si>
    <t>61, 62, 63, 64, 65, 66, 69, 70, 71, 72, 73, 75, 76, 77, 78, 79, 81, 82.</t>
  </si>
  <si>
    <r>
      <t xml:space="preserve">ВЛ 35 кВ </t>
    </r>
    <r>
      <rPr>
        <b/>
        <i/>
        <sz val="9"/>
        <color rgb="FFFF0000"/>
        <rFont val="Times New Roman"/>
        <family val="1"/>
        <charset val="204"/>
      </rPr>
      <t>Фабрика – ХПВ</t>
    </r>
    <r>
      <rPr>
        <b/>
        <i/>
        <sz val="9"/>
        <rFont val="Times New Roman"/>
        <family val="1"/>
        <charset val="204"/>
      </rPr>
      <t xml:space="preserve">  №2</t>
    </r>
  </si>
  <si>
    <t>21-22, 25-26</t>
  </si>
  <si>
    <r>
      <t>ВЛ 35 кВ</t>
    </r>
    <r>
      <rPr>
        <b/>
        <i/>
        <sz val="9"/>
        <color rgb="FFFF0000"/>
        <rFont val="Times New Roman"/>
        <family val="1"/>
        <charset val="204"/>
      </rPr>
      <t xml:space="preserve"> Фабрика –  ХПВ</t>
    </r>
    <r>
      <rPr>
        <b/>
        <i/>
        <sz val="9"/>
        <rFont val="Times New Roman"/>
        <family val="1"/>
        <charset val="204"/>
      </rPr>
      <t xml:space="preserve"> №1 </t>
    </r>
  </si>
  <si>
    <t>1.4.</t>
  </si>
  <si>
    <t>А.Н. Кулёмин</t>
  </si>
  <si>
    <t>Е.Г. Белослудцев</t>
  </si>
  <si>
    <t>6-10 кВ.</t>
  </si>
  <si>
    <t>0,4 кВ.</t>
  </si>
  <si>
    <t>По состоянию</t>
  </si>
  <si>
    <t>СДТУ</t>
  </si>
  <si>
    <t>Линии электропередач, 6-10 кВ</t>
  </si>
  <si>
    <t>Линии электропередач, 0,4 кВ</t>
  </si>
  <si>
    <t>2.</t>
  </si>
  <si>
    <t>3.</t>
  </si>
  <si>
    <t>4.</t>
  </si>
  <si>
    <t>110кВ</t>
  </si>
  <si>
    <t>35кВ</t>
  </si>
  <si>
    <t>6-10кВ</t>
  </si>
  <si>
    <t>0,4кВ</t>
  </si>
  <si>
    <t>АИИСКУЭ</t>
  </si>
  <si>
    <t>Резерв средств на АВР</t>
  </si>
  <si>
    <t>1.Передаточные устройства, в том числе:</t>
  </si>
  <si>
    <t>РЗА</t>
  </si>
  <si>
    <t>Обосн-е*</t>
  </si>
  <si>
    <t>ИТС (1С ТОиР)**</t>
  </si>
  <si>
    <t>ИТС (ожидаемый результат)***</t>
  </si>
  <si>
    <t>2.Оборудование подстанций 6-110 кВ</t>
  </si>
  <si>
    <t>Оборудование подстанций 110 кВ</t>
  </si>
  <si>
    <t>Оборудование подстанций 35 кВ</t>
  </si>
  <si>
    <t>Трансформаторные подстанции 6-10/0,4 кВ</t>
  </si>
  <si>
    <t>3.Прочее оборудование, в том числе:</t>
  </si>
  <si>
    <t>4.Здания и сооружения</t>
  </si>
  <si>
    <t>5.Системы безопасности, РЗА  и системы телекоммуникаций, в том числе:</t>
  </si>
  <si>
    <t>ЧРЭС</t>
  </si>
  <si>
    <t>АнРЭС</t>
  </si>
  <si>
    <t>ЯРЭС</t>
  </si>
  <si>
    <t>ПСЭС</t>
  </si>
  <si>
    <t>PR0010445</t>
  </si>
  <si>
    <t>ПОН</t>
  </si>
  <si>
    <t>ВЛ 35 кВ Уборка - Самарка</t>
  </si>
  <si>
    <t>ВЛ 35 кВ Чугуевка - Уборка</t>
  </si>
  <si>
    <t>PR0011442</t>
  </si>
  <si>
    <t>ВЛ 35 кВ "Чугуевка-Октябрьская-Соколовка"</t>
  </si>
  <si>
    <t>PR0010446</t>
  </si>
  <si>
    <t>Всего ремонтных затрат на    2021г.</t>
  </si>
  <si>
    <t>PR0010313</t>
  </si>
  <si>
    <t>ВЛ 10 Ф-17 "Варваровка" ВЛ-10КВ ЛЗП ВЕСЕЛЫЙ L=20КМ</t>
  </si>
  <si>
    <t>PR0010339</t>
  </si>
  <si>
    <t>PR0010294</t>
  </si>
  <si>
    <t>ВЛ-10 кВ Ф-4 "Лесобиржа" ВЛ-10 Ф 4 ЧЕРНЫШЕВКА-ЛЕСОБИРЖА L=24.2КМ 1005011</t>
  </si>
  <si>
    <t>PR0010355</t>
  </si>
  <si>
    <t>ВЛ-10КВ Ф-4 ПОКРОВКА  L=17.85КМ ОТ П/СТ "ЯКОВЛЕВКА</t>
  </si>
  <si>
    <t>PR0010343</t>
  </si>
  <si>
    <t>PR0010348</t>
  </si>
  <si>
    <t>ВЛ-10КВ Ф-14 Н-МИХАЙЛОВКА 31.8 КМ ОТ ПС "ЯБЛОНОВКА</t>
  </si>
  <si>
    <t>PR0010353</t>
  </si>
  <si>
    <t>ВЛ-0.4КВ С.ЗАГОРНОЕ  L=4.96 КМ</t>
  </si>
  <si>
    <t>ВЛ-0.38КВ КРАСНОЯРОВКА  L=3КМ</t>
  </si>
  <si>
    <t>PR0010335</t>
  </si>
  <si>
    <t>ЛЭП-10 кВ Ф-1 Лесогорье</t>
  </si>
  <si>
    <t>PR0010332</t>
  </si>
  <si>
    <t>ЛЭП-10 кВ Ф-16 Каменка</t>
  </si>
  <si>
    <t>PR0010334</t>
  </si>
  <si>
    <t>ЛЭП-10 кВ Ф-4 Павловка</t>
  </si>
  <si>
    <t>PR0010331</t>
  </si>
  <si>
    <t>ЛЭП-10 кВ Ф-10 ПМК-2</t>
  </si>
  <si>
    <t>ЛЭП-10 кВ Ф-14 Кокшаровка</t>
  </si>
  <si>
    <t>Линии электропередач 35 кВ</t>
  </si>
  <si>
    <t>ВЛ-10КВ Ф-1 ЯКОВЛЕВКА 3.5КМ ОТ ПС "ЯКОВЛЕВКА"</t>
  </si>
  <si>
    <t>ВЛ-10КВ Ф-14 ОТ П/СТ "ВАРФОЛОМЕЕВКА" 21.1КМ</t>
  </si>
  <si>
    <t xml:space="preserve"> ВЛ-0,4кВ с.Пшеницино</t>
  </si>
  <si>
    <t>ВЛ-0.4КВ С.ЧУГУЕВКА  L=158.85КМ</t>
  </si>
  <si>
    <t>ВЛ-0,4 кВ от РУ-0,4 кВ ТП-5167 "ЛЗП-3" Ф-4 "Лесобиржа" L=410 м, п. ЛЗП-3 (с.Веселый, с.ЛПЗ-3)</t>
  </si>
  <si>
    <t>ВЛ-0.4 С.ВИНОГРАДОВКА L=9.47 КМ</t>
  </si>
  <si>
    <t>ВЛ-0.4КВ ТП 15 БЫТ ГРОДЕКОВО L=4.6КМ 1005046</t>
  </si>
  <si>
    <t>ВЛ-0,4КВ КТПА-160 БЫТ С.ИЛЬМАКОВКА L=3.2 1005054</t>
  </si>
  <si>
    <t>ВЛ-0.4КВ ТП-160 МАС-КИЕ С.КОРНИЛОВКА L=6.561005032</t>
  </si>
  <si>
    <t xml:space="preserve"> ВЛ-0.4КВ С.МУРАВЕЙКА L=4.8КМ</t>
  </si>
  <si>
    <t>ВЛ-0.4КВ КТПА-160 БЫТ С.Н.ВАРВАРОВКА L=4.01005027</t>
  </si>
  <si>
    <t>ВЛ-0.4КВ КТПН-250 С.Н.ПОКРОВКА L=2.4 1005019</t>
  </si>
  <si>
    <t>ВЛ-0.4 КТПА-160 БЫТ Н-ТРОИЦКОЕ L=3.66 1005077</t>
  </si>
  <si>
    <t>ВЛ-0.4КВ  L=1.2 С.ПУХОВО</t>
  </si>
  <si>
    <t>ВЛ-0.4КВ КТПА-400 С.РИСОВОЕ L=0.5 1005088</t>
  </si>
  <si>
    <t xml:space="preserve">ВЛ 0,4КВ КТПА-160 "БАЗА" с.ЧЕРНЫШЕВКА L=1 1005095 </t>
  </si>
  <si>
    <t>ВЛ-0.4КВ СТ.ВАРВАРОВКА L=14.2КМ</t>
  </si>
  <si>
    <t>ВЛ-0,4КВ КТПА-100 ТИХОРЕЧЬЕ L=3.1 1005082</t>
  </si>
  <si>
    <t>ВЛ-0.4КВ КТПА-160 "МТФ" С.ШЕКЛЯЕВО L=3.4КМ1005028</t>
  </si>
  <si>
    <t>ВЛ-0.4КВ СТ.СЫСОЕВКА  L=14.41КМ (ж/д ст.Сысоевка, с.Старосысоевка)</t>
  </si>
  <si>
    <t xml:space="preserve">ВЛ-0.4КВ С.АНДРЕЕВКА  L=6.89КМ </t>
  </si>
  <si>
    <t xml:space="preserve">ВЛ-0.4КВ С.БЕЛЬЦОВО L=7.88КМ </t>
  </si>
  <si>
    <t>ВЛ-0.4КВ С.ДОСТОЕВКА  L=16.8КМ</t>
  </si>
  <si>
    <t>ВЛ-0.4КВ ВАРФОЛОМЕЕВКА  L=47.54КМ  (с.Варфоломеевка, с.Варфоломеевка)</t>
  </si>
  <si>
    <t>ВЛ-0.4КВ С.ЛАЗАРЕВКА L=6.4КМ</t>
  </si>
  <si>
    <t xml:space="preserve">ВЛ-0,4кВ с.Ново-Михайловка - 2  L=4,4 км </t>
  </si>
  <si>
    <t>4.44.</t>
  </si>
  <si>
    <t>ВЛ-0,4 кВ от оп.3 ВЛ-0,4 кВ Ф-1 "Быт" ТП-6089 "ЛПХ", с. Новосысоевка</t>
  </si>
  <si>
    <t>4.45.</t>
  </si>
  <si>
    <t xml:space="preserve">ВЛ-0.4КВ С.ОЗЕРНОЕ  L=9.24КМ </t>
  </si>
  <si>
    <t>4.46.</t>
  </si>
  <si>
    <t>ВЛ-0.4КВ С.ЯБЛОНОВКА  L=11.75КМ</t>
  </si>
  <si>
    <t>4.47.</t>
  </si>
  <si>
    <t>ВЛ-0.4КВ С.ПОКРОВКА  L=14.14КМ</t>
  </si>
  <si>
    <t xml:space="preserve">PR0010246           </t>
  </si>
  <si>
    <t xml:space="preserve">PR0010259           </t>
  </si>
  <si>
    <t xml:space="preserve">PR0010177           </t>
  </si>
  <si>
    <t xml:space="preserve">PR0010267           </t>
  </si>
  <si>
    <t xml:space="preserve">PR0010159           </t>
  </si>
  <si>
    <t xml:space="preserve">PR0010281           </t>
  </si>
  <si>
    <t xml:space="preserve">PR0010237           </t>
  </si>
  <si>
    <t xml:space="preserve">PR0010201           </t>
  </si>
  <si>
    <t xml:space="preserve">PR0010209           </t>
  </si>
  <si>
    <t xml:space="preserve">PR0010175           </t>
  </si>
  <si>
    <t xml:space="preserve">PR0010180           </t>
  </si>
  <si>
    <t xml:space="preserve">PR0010207           </t>
  </si>
  <si>
    <t xml:space="preserve">PR0010200           </t>
  </si>
  <si>
    <t xml:space="preserve">PR0010262           </t>
  </si>
  <si>
    <t xml:space="preserve">PR0010158           </t>
  </si>
  <si>
    <t xml:space="preserve">PR0010199           </t>
  </si>
  <si>
    <t xml:space="preserve">PR0010263           </t>
  </si>
  <si>
    <t xml:space="preserve">PR0010217           </t>
  </si>
  <si>
    <t xml:space="preserve">PR0010221           </t>
  </si>
  <si>
    <t xml:space="preserve">PR0010227           </t>
  </si>
  <si>
    <t xml:space="preserve">PR0010194           </t>
  </si>
  <si>
    <t xml:space="preserve">PR0010228           </t>
  </si>
  <si>
    <t xml:space="preserve">PR0010167           </t>
  </si>
  <si>
    <t xml:space="preserve">PR0010233           </t>
  </si>
  <si>
    <t xml:space="preserve">PR0011968           </t>
  </si>
  <si>
    <t xml:space="preserve">PR0028383           </t>
  </si>
  <si>
    <t xml:space="preserve">PR0010241           </t>
  </si>
  <si>
    <t xml:space="preserve">PR0010260           </t>
  </si>
  <si>
    <t xml:space="preserve">PR0010244           </t>
  </si>
  <si>
    <t>2.30.</t>
  </si>
  <si>
    <t>2.31.</t>
  </si>
  <si>
    <t>2.32.</t>
  </si>
  <si>
    <t>3.55.</t>
  </si>
  <si>
    <t>3.56.</t>
  </si>
  <si>
    <t>3.57.</t>
  </si>
  <si>
    <t>3.58.</t>
  </si>
  <si>
    <t>3.59.</t>
  </si>
  <si>
    <t>3.60.</t>
  </si>
  <si>
    <t>3.61.</t>
  </si>
  <si>
    <t>3.62.</t>
  </si>
  <si>
    <t>3.63.</t>
  </si>
  <si>
    <t>3.64.</t>
  </si>
  <si>
    <t>3.65.</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</si>
  <si>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</si>
  <si>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</si>
  <si>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</si>
  <si>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</si>
  <si>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</si>
  <si>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</si>
  <si>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</si>
  <si>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</si>
  <si>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</si>
  <si>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</si>
  <si>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</si>
  <si>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</si>
  <si>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</si>
  <si>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</si>
  <si>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</si>
  <si>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</si>
  <si>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</si>
  <si>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</si>
  <si>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</si>
  <si>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</si>
  <si>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</si>
  <si>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</si>
  <si>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</si>
  <si>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</si>
  <si>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</si>
  <si>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</si>
  <si>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Ручная расчистка 3,9га. Механизированная расчистка 12,51га.</t>
  </si>
  <si>
    <t>Ручная расчистка 1,13га. Механизированная расчистка 12,6га.</t>
  </si>
  <si>
    <t>Ручная расчистка 6,3га. Механизированная расчистка 9,73га.</t>
  </si>
  <si>
    <t xml:space="preserve">Расширение просек 1,29га. </t>
  </si>
  <si>
    <t xml:space="preserve">Расширение просек 2,56га. </t>
  </si>
  <si>
    <t xml:space="preserve">Механизированная расчистка 8,5га. </t>
  </si>
  <si>
    <t xml:space="preserve">Расширение просек 2,65га. </t>
  </si>
  <si>
    <t xml:space="preserve">Механизированная расчистка 5,5га. </t>
  </si>
  <si>
    <t xml:space="preserve">Механизированная расчистка 25га. </t>
  </si>
  <si>
    <t xml:space="preserve">Расширение просек 6,5га. </t>
  </si>
  <si>
    <t xml:space="preserve">Механизированная расчистка 4,1га. Расширение просек 3,2га. </t>
  </si>
  <si>
    <t>Расширение просек 1,1га. Механизированная расчистка 1,3га</t>
  </si>
  <si>
    <t xml:space="preserve">Механизированная расчистка 11га. </t>
  </si>
  <si>
    <t xml:space="preserve">Расширение просек 2,2га. Механизированная расчистка 3,6га. </t>
  </si>
  <si>
    <t xml:space="preserve">Обрезка крон деревьев 12шт. </t>
  </si>
  <si>
    <t xml:space="preserve">Обрезка крон деревьев 270шт Вырубка угрожающих деревьев 7шт </t>
  </si>
  <si>
    <t xml:space="preserve">Обрезка крон деревьев 489шт. Вырубка угрожающих деревьев 161шт. </t>
  </si>
  <si>
    <t xml:space="preserve">Обрезка крон деревьев 27шт. Вырубка угрожающих деревьев 54шт. </t>
  </si>
  <si>
    <t xml:space="preserve">Обрезка крон деревьев 28шт. Вырубка угрожающих деревьев 43шт. </t>
  </si>
  <si>
    <t xml:space="preserve">Обрезка крон деревьев 20шт. Вырубка угрожающих деревьев 42шт. </t>
  </si>
  <si>
    <t xml:space="preserve">Обрезка крон деревьев 22шт. Вырубка угрожающих деревьев 15шт. </t>
  </si>
  <si>
    <t xml:space="preserve">Обрезка крон деревьев 26шт. Вырубка угрожающих деревьев 53шт. </t>
  </si>
  <si>
    <t xml:space="preserve">Обрезка крон деревьев 32шт. Вырубка угрожающих деревьев 76шт. </t>
  </si>
  <si>
    <t xml:space="preserve">Обрезка крон деревьев 24шт. Вырубка угрожающих деревьев 47шт. </t>
  </si>
  <si>
    <t xml:space="preserve">Обрезка крон деревьев 26шт. Вырубка угрожающих деревьев 36шт. </t>
  </si>
  <si>
    <t xml:space="preserve">Обрезка крон деревьев 41шт. Вырубка угрожающих деревьев 58шт. </t>
  </si>
  <si>
    <t xml:space="preserve">Обрезка крон деревьев 42шт. Вырубка угрожающих деревьев 74шт. </t>
  </si>
  <si>
    <t xml:space="preserve">Обрезка крон деревьев 18шт. Вырубка угрожающих деревьев 15шт. </t>
  </si>
  <si>
    <t xml:space="preserve">Обрезка крон деревьев 75шт. Вырубка угрожающих деревьев 130шт. </t>
  </si>
  <si>
    <t xml:space="preserve">Обрезка крон деревьев 39шт. Вырубка угрожающих деревьев 56шт. </t>
  </si>
  <si>
    <t xml:space="preserve">Обрезка крон деревьев 23шт. Вырубка угрожающих деревьев 46шт. </t>
  </si>
  <si>
    <t xml:space="preserve">Обрезка крон деревьев 12шт. Вырубка угрожающих деревьев 25шт. </t>
  </si>
  <si>
    <t xml:space="preserve">Обрезка крон деревьев 45шт. Вырубка угрожающих деревьев 18шт. </t>
  </si>
  <si>
    <t xml:space="preserve">Обрезка крон деревьев 30шт. Вырубка угрожающих деревьев 5шт. </t>
  </si>
  <si>
    <t xml:space="preserve">Обрезка крон деревьев 21шт. Вырубка угрожающих деревьев 8шт. </t>
  </si>
  <si>
    <t xml:space="preserve">Обрезка крон деревьев 25шт. Вырубка угрожающих деревьев 5шт. </t>
  </si>
  <si>
    <t xml:space="preserve">Обрезка крон деревьев 77шт. Вырубка угрожающих деревьев 24шт. </t>
  </si>
  <si>
    <t xml:space="preserve">Обрезка крон деревьев 30шт. Вырубка угрожающих деревьев 6шт. </t>
  </si>
  <si>
    <t xml:space="preserve">Обрезка крон деревьев 18шт. Вырубка угрожающих деревьев 5шт. </t>
  </si>
  <si>
    <t xml:space="preserve">Обрезка крон деревьев 20шт. Вырубка угрожающих деревьев 4шт. </t>
  </si>
  <si>
    <t xml:space="preserve">Обрезка крон деревьев 36шт. Вырубка угрожающих деревьев 10шт. </t>
  </si>
  <si>
    <t xml:space="preserve">Обрезка крон деревьев 52шт. Вырубка угрожающих деревьев 12шт. </t>
  </si>
  <si>
    <t xml:space="preserve">Обрезка крон деревьев 18шт. Вырубка угрожающих деревьев 6шт. </t>
  </si>
  <si>
    <t xml:space="preserve">Обрезка крон деревьев 15шт. Вырубка угрожающих деревьев 5шт. </t>
  </si>
  <si>
    <t xml:space="preserve">РЕЕСТР                                                                                                                                                                    смет на расширение и чистку просек Чугуевского, Анучинчкого и 
Яковлевского РЭС  СП ПСЭС филиала ПЭС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</si>
</sst>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_р_._-;\-* #,##0_р_._-;_-* &quot;-&quot;_р_._-;_-@_-"/>
    <numFmt numFmtId="165" formatCode="_-* #,##0.00&quot;р.&quot;_-;\-* #,##0.00&quot;р.&quot;_-;_-* &quot;-&quot;??&quot;р.&quot;_-;_-@_-"/>
    <numFmt numFmtId="166" formatCode="_-* #,##0.00_р_._-;\-* #,##0.00_р_._-;_-* &quot;-&quot;??_р_._-;_-@_-"/>
    <numFmt numFmtId="167" formatCode="0.0"/>
    <numFmt numFmtId="168" formatCode="&quot;$&quot;#,##0_);[Red]\(&quot;$&quot;#,##0\)"/>
    <numFmt numFmtId="169" formatCode="General_)"/>
    <numFmt numFmtId="170" formatCode="_-* #,##0.00_-;_-* #,##0.00\-;_-* &quot;-&quot;??_-;_-@_-"/>
    <numFmt numFmtId="171" formatCode="_-* #,##0_$_-;\-* #,##0_$_-;_-* &quot;-&quot;_$_-;_-@_-"/>
    <numFmt numFmtId="172" formatCode="_-* #,##0.00&quot;$&quot;_-;\-* #,##0.00&quot;$&quot;_-;_-* &quot;-&quot;??&quot;$&quot;_-;_-@_-"/>
    <numFmt numFmtId="173" formatCode="_-* #,##0.00_$_-;\-* #,##0.00_$_-;_-* &quot;-&quot;??_$_-;_-@_-"/>
    <numFmt numFmtId="174" formatCode="0.000"/>
    <numFmt numFmtId="175" formatCode="0.00000"/>
  </numFmts>
  <fonts count="59">
    <font>
      <sz val="11"/>
      <color theme="1"/>
      <name val="Calibri"/>
      <family val="2"/>
      <scheme val="minor"/>
    </font>
    <font>
      <sz val="8"/>
      <name val="Times New Roman"/>
      <family val="1"/>
      <charset val="204"/>
    </font>
    <font>
      <b/>
      <i/>
      <sz val="8"/>
      <name val="Times New Roman"/>
      <family val="1"/>
      <charset val="204"/>
    </font>
    <font>
      <b/>
      <sz val="8"/>
      <name val="Times New Roman"/>
      <family val="1"/>
      <charset val="204"/>
    </font>
    <font>
      <u/>
      <sz val="11"/>
      <color theme="10"/>
      <name val="Calibri"/>
      <family val="2"/>
      <scheme val="minor"/>
    </font>
    <font>
      <sz val="11"/>
      <name val="Times New Roman"/>
      <family val="1"/>
      <charset val="204"/>
    </font>
    <font>
      <sz val="10"/>
      <name val="Times New Roman"/>
      <family val="1"/>
      <charset val="204"/>
    </font>
    <font>
      <sz val="11"/>
      <color theme="1"/>
      <name val="Times New Roman"/>
      <family val="1"/>
      <charset val="204"/>
    </font>
    <font>
      <b/>
      <i/>
      <sz val="9"/>
      <name val="Times New Roman"/>
      <family val="1"/>
      <charset val="204"/>
    </font>
    <font>
      <b/>
      <sz val="9"/>
      <name val="Times New Roman"/>
      <family val="1"/>
      <charset val="204"/>
    </font>
    <font>
      <b/>
      <sz val="14"/>
      <name val="Times New Roman"/>
      <family val="1"/>
      <charset val="204"/>
    </font>
    <font>
      <sz val="10"/>
      <color theme="1"/>
      <name val="Times New Roman"/>
      <family val="1"/>
      <charset val="204"/>
    </font>
    <font>
      <sz val="8"/>
      <color theme="1"/>
      <name val="Times New Roman"/>
      <family val="1"/>
      <charset val="204"/>
    </font>
    <font>
      <sz val="10"/>
      <name val="Arial Cyr"/>
      <charset val="204"/>
    </font>
    <font>
      <sz val="10"/>
      <name val="Helv"/>
    </font>
    <font>
      <sz val="1"/>
      <color indexed="8"/>
      <name val="Courier"/>
      <family val="3"/>
    </font>
    <font>
      <b/>
      <sz val="1"/>
      <color indexed="8"/>
      <name val="Courier"/>
      <family val="3"/>
    </font>
    <font>
      <sz val="10"/>
      <name val="Arial"/>
      <family val="2"/>
      <charset val="204"/>
    </font>
    <font>
      <sz val="10"/>
      <name val="MS Sans Serif"/>
      <family val="2"/>
      <charset val="204"/>
    </font>
    <font>
      <sz val="8"/>
      <name val="Optima"/>
      <family val="2"/>
    </font>
    <font>
      <sz val="8"/>
      <name val="Helv"/>
      <charset val="204"/>
    </font>
    <font>
      <sz val="8"/>
      <name val="Helv"/>
    </font>
    <font>
      <sz val="10"/>
      <name val="Arial Cyr"/>
      <family val="2"/>
      <charset val="204"/>
    </font>
    <font>
      <b/>
      <sz val="10"/>
      <color indexed="12"/>
      <name val="Arial Cyr"/>
      <family val="2"/>
      <charset val="204"/>
    </font>
    <font>
      <sz val="11"/>
      <name val="Times New Roman Cyr"/>
      <family val="1"/>
      <charset val="204"/>
    </font>
    <font>
      <sz val="10"/>
      <name val="NTHarmonica"/>
    </font>
    <font>
      <sz val="1"/>
      <color indexed="8"/>
      <name val="Courier"/>
      <family val="1"/>
      <charset val="204"/>
    </font>
    <font>
      <b/>
      <sz val="1"/>
      <color indexed="8"/>
      <name val="Courier"/>
      <family val="1"/>
      <charset val="204"/>
    </font>
    <font>
      <b/>
      <i/>
      <sz val="14"/>
      <name val="Times New Roman"/>
      <family val="1"/>
      <charset val="204"/>
    </font>
    <font>
      <sz val="14"/>
      <name val="Times New Roman"/>
      <family val="1"/>
      <charset val="204"/>
    </font>
    <font>
      <sz val="22"/>
      <name val="Times New Roman"/>
      <family val="1"/>
      <charset val="204"/>
    </font>
    <font>
      <sz val="9"/>
      <color indexed="81"/>
      <name val="Tahoma"/>
      <family val="2"/>
      <charset val="204"/>
    </font>
    <font>
      <b/>
      <sz val="10"/>
      <name val="Times New Roman"/>
      <family val="1"/>
      <charset val="204"/>
    </font>
    <font>
      <b/>
      <i/>
      <sz val="9"/>
      <color rgb="FFFF0000"/>
      <name val="Times New Roman"/>
      <family val="1"/>
      <charset val="204"/>
    </font>
    <font>
      <i/>
      <sz val="10"/>
      <name val="Times New Roman"/>
      <family val="1"/>
      <charset val="204"/>
    </font>
    <font>
      <i/>
      <sz val="11"/>
      <name val="Times New Roman"/>
      <family val="1"/>
      <charset val="204"/>
    </font>
    <font>
      <i/>
      <sz val="9"/>
      <name val="Times New Roman"/>
      <family val="1"/>
      <charset val="204"/>
    </font>
    <font>
      <i/>
      <sz val="8"/>
      <name val="Times New Roman"/>
      <family val="1"/>
      <charset val="204"/>
    </font>
    <font>
      <b/>
      <i/>
      <sz val="11"/>
      <name val="Times New Roman"/>
      <family val="1"/>
      <charset val="204"/>
    </font>
    <font>
      <i/>
      <sz val="7"/>
      <name val="Times New Roman"/>
      <family val="1"/>
      <charset val="204"/>
    </font>
    <font>
      <b/>
      <sz val="11"/>
      <color theme="1"/>
      <name val="Times New Roman"/>
      <family val="1"/>
      <charset val="204"/>
    </font>
    <font>
      <b/>
      <i/>
      <sz val="11"/>
      <color theme="1"/>
      <name val="Times New Roman"/>
      <family val="1"/>
      <charset val="204"/>
    </font>
    <font>
      <i/>
      <sz val="11"/>
      <color theme="1"/>
      <name val="Times New Roman"/>
      <family val="1"/>
      <charset val="204"/>
    </font>
    <font>
      <b/>
      <sz val="9"/>
      <color indexed="81"/>
      <name val="Tahoma"/>
      <family val="2"/>
      <charset val="204"/>
    </font>
    <font>
      <sz val="10"/>
      <color theme="3" tint="0.79998168889431442"/>
      <name val="Times New Roman"/>
      <family val="1"/>
      <charset val="204"/>
    </font>
    <font>
      <sz val="10"/>
      <color theme="8" tint="0.79998168889431442"/>
      <name val="Times New Roman"/>
      <family val="1"/>
      <charset val="204"/>
    </font>
    <font>
      <sz val="8"/>
      <color theme="3" tint="0.79998168889431442"/>
      <name val="Times New Roman"/>
      <family val="1"/>
      <charset val="204"/>
    </font>
    <font>
      <b/>
      <sz val="8"/>
      <color rgb="FFFF0000"/>
      <name val="Times New Roman"/>
      <family val="1"/>
      <charset val="204"/>
    </font>
    <font>
      <sz val="14"/>
      <color indexed="81"/>
      <name val="Tahoma"/>
      <family val="2"/>
      <charset val="204"/>
    </font>
    <font>
      <sz val="11"/>
      <color theme="1"/>
      <name val="Calibri"/>
      <family val="2"/>
      <scheme val="minor"/>
    </font>
    <font>
      <sz val="16"/>
      <name val="Times New Roman"/>
      <family val="1"/>
      <charset val="204"/>
    </font>
    <font>
      <b/>
      <i/>
      <sz val="16"/>
      <name val="Times New Roman"/>
      <family val="1"/>
      <charset val="204"/>
    </font>
    <font>
      <b/>
      <sz val="16"/>
      <name val="Times New Roman"/>
      <family val="1"/>
      <charset val="204"/>
    </font>
    <font>
      <b/>
      <i/>
      <sz val="16"/>
      <color indexed="8"/>
      <name val="Times New Roman"/>
      <family val="1"/>
      <charset val="204"/>
    </font>
    <font>
      <sz val="16"/>
      <color indexed="8"/>
      <name val="Times New Roman"/>
      <family val="1"/>
      <charset val="204"/>
    </font>
    <font>
      <i/>
      <sz val="16"/>
      <name val="Times New Roman"/>
      <family val="1"/>
      <charset val="204"/>
    </font>
    <font>
      <sz val="20"/>
      <name val="Times New Roman"/>
      <family val="1"/>
      <charset val="204"/>
    </font>
    <font>
      <b/>
      <sz val="16"/>
      <color theme="1"/>
      <name val="Times New Roman"/>
      <family val="1"/>
      <charset val="204"/>
    </font>
    <font>
      <sz val="18"/>
      <name val="Times New Roman"/>
      <family val="1"/>
      <charset val="204"/>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indexed="27"/>
        <bgColor indexed="64"/>
      </patternFill>
    </fill>
    <fill>
      <patternFill patternType="solid">
        <fgColor indexed="43"/>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00B050"/>
        <bgColor indexed="64"/>
      </patternFill>
    </fill>
    <fill>
      <patternFill patternType="solid">
        <fgColor rgb="FF99FF33"/>
        <bgColor indexed="64"/>
      </patternFill>
    </fill>
    <fill>
      <patternFill patternType="solid">
        <fgColor theme="7" tint="-0.249977111117893"/>
        <bgColor indexed="64"/>
      </patternFill>
    </fill>
    <fill>
      <patternFill patternType="solid">
        <fgColor rgb="FFFF0066"/>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thin">
        <color indexed="64"/>
      </top>
      <bottom style="double">
        <color indexed="64"/>
      </bottom>
      <diagonal/>
    </border>
    <border>
      <left style="hair">
        <color indexed="64"/>
      </left>
      <right/>
      <top style="hair">
        <color indexed="64"/>
      </top>
      <bottom style="hair">
        <color indexed="9"/>
      </bottom>
      <diagonal/>
    </border>
    <border>
      <left/>
      <right style="thin">
        <color indexed="64"/>
      </right>
      <top/>
      <bottom/>
      <diagonal/>
    </border>
    <border>
      <left style="thin">
        <color indexed="64"/>
      </left>
      <right/>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68">
    <xf numFmtId="0" fontId="0" fillId="0" borderId="0"/>
    <xf numFmtId="0" fontId="4" fillId="0" borderId="0" applyNumberFormat="0" applyFill="0" applyBorder="0" applyAlignment="0" applyProtection="0"/>
    <xf numFmtId="0" fontId="13" fillId="0" borderId="0"/>
    <xf numFmtId="170" fontId="13" fillId="0" borderId="7">
      <protection locked="0"/>
    </xf>
    <xf numFmtId="170" fontId="13" fillId="0" borderId="7">
      <protection locked="0"/>
    </xf>
    <xf numFmtId="170" fontId="13" fillId="0" borderId="7">
      <protection locked="0"/>
    </xf>
    <xf numFmtId="165" fontId="15" fillId="0" borderId="0">
      <protection locked="0"/>
    </xf>
    <xf numFmtId="165" fontId="26" fillId="0" borderId="0">
      <protection locked="0"/>
    </xf>
    <xf numFmtId="165" fontId="15" fillId="0" borderId="0">
      <protection locked="0"/>
    </xf>
    <xf numFmtId="165" fontId="26"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65" fontId="15" fillId="0" borderId="0">
      <protection locked="0"/>
    </xf>
    <xf numFmtId="165" fontId="26" fillId="0" borderId="0">
      <protection locked="0"/>
    </xf>
    <xf numFmtId="170" fontId="13" fillId="0" borderId="0">
      <protection locked="0"/>
    </xf>
    <xf numFmtId="170" fontId="13" fillId="0" borderId="0">
      <protection locked="0"/>
    </xf>
    <xf numFmtId="170" fontId="13" fillId="0" borderId="0">
      <protection locked="0"/>
    </xf>
    <xf numFmtId="0" fontId="16" fillId="0" borderId="0">
      <protection locked="0"/>
    </xf>
    <xf numFmtId="0" fontId="27" fillId="0" borderId="0">
      <protection locked="0"/>
    </xf>
    <xf numFmtId="0" fontId="16" fillId="0" borderId="0">
      <protection locked="0"/>
    </xf>
    <xf numFmtId="0" fontId="27" fillId="0" borderId="0">
      <protection locked="0"/>
    </xf>
    <xf numFmtId="0" fontId="15" fillId="0" borderId="7">
      <protection locked="0"/>
    </xf>
    <xf numFmtId="0" fontId="26" fillId="0" borderId="7">
      <protection locked="0"/>
    </xf>
    <xf numFmtId="171" fontId="17" fillId="0" borderId="0" applyFont="0" applyFill="0" applyBorder="0" applyAlignment="0" applyProtection="0"/>
    <xf numFmtId="173" fontId="17" fillId="0" borderId="0" applyFont="0" applyFill="0" applyBorder="0" applyAlignment="0" applyProtection="0"/>
    <xf numFmtId="168" fontId="18" fillId="0" borderId="0" applyFont="0" applyFill="0" applyBorder="0" applyAlignment="0" applyProtection="0"/>
    <xf numFmtId="172" fontId="17" fillId="0" borderId="0" applyFont="0" applyFill="0" applyBorder="0" applyAlignment="0" applyProtection="0"/>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0" fontId="19" fillId="0" borderId="0"/>
    <xf numFmtId="0" fontId="20" fillId="0" borderId="0"/>
    <xf numFmtId="0" fontId="21" fillId="0" borderId="0" applyNumberFormat="0">
      <alignment horizontal="left"/>
    </xf>
    <xf numFmtId="169" fontId="22" fillId="0" borderId="8">
      <protection locked="0"/>
    </xf>
    <xf numFmtId="169" fontId="23" fillId="5" borderId="8"/>
    <xf numFmtId="0" fontId="17" fillId="0" borderId="0"/>
    <xf numFmtId="167" fontId="24" fillId="6" borderId="9" applyNumberFormat="0" applyBorder="0" applyAlignment="0">
      <alignment vertical="center"/>
      <protection locked="0"/>
    </xf>
    <xf numFmtId="0" fontId="14" fillId="0" borderId="0"/>
    <xf numFmtId="164" fontId="25" fillId="0" borderId="0" applyFont="0" applyFill="0" applyBorder="0" applyAlignment="0" applyProtection="0"/>
    <xf numFmtId="166" fontId="25" fillId="0" borderId="0" applyFont="0" applyFill="0" applyBorder="0" applyAlignment="0" applyProtection="0"/>
    <xf numFmtId="165" fontId="15" fillId="0" borderId="0">
      <protection locked="0"/>
    </xf>
    <xf numFmtId="165" fontId="26" fillId="0" borderId="0">
      <protection locked="0"/>
    </xf>
    <xf numFmtId="0" fontId="13" fillId="0" borderId="0"/>
    <xf numFmtId="166" fontId="13" fillId="0" borderId="0" applyFont="0" applyFill="0" applyBorder="0" applyAlignment="0" applyProtection="0"/>
    <xf numFmtId="0" fontId="49" fillId="0" borderId="0"/>
    <xf numFmtId="0" fontId="13" fillId="0" borderId="0"/>
  </cellStyleXfs>
  <cellXfs count="509">
    <xf numFmtId="0" fontId="0" fillId="0" borderId="0" xfId="0"/>
    <xf numFmtId="0" fontId="1" fillId="0" borderId="0" xfId="0" applyFont="1" applyAlignment="1">
      <alignment horizontal="right"/>
    </xf>
    <xf numFmtId="0" fontId="1" fillId="0" borderId="0" xfId="0" applyFont="1"/>
    <xf numFmtId="0" fontId="1" fillId="2" borderId="0" xfId="0" applyFont="1" applyFill="1" applyBorder="1" applyAlignment="1">
      <alignment horizontal="right"/>
    </xf>
    <xf numFmtId="0" fontId="1" fillId="2" borderId="0" xfId="0" applyFont="1" applyFill="1" applyBorder="1"/>
    <xf numFmtId="0" fontId="1" fillId="2" borderId="0" xfId="0" applyFont="1" applyFill="1"/>
    <xf numFmtId="0" fontId="1" fillId="2" borderId="0" xfId="0" applyFont="1" applyFill="1" applyAlignment="1">
      <alignment horizontal="center"/>
    </xf>
    <xf numFmtId="0" fontId="1" fillId="2" borderId="0" xfId="0" applyFont="1" applyFill="1" applyBorder="1" applyAlignment="1">
      <alignment horizontal="center"/>
    </xf>
    <xf numFmtId="0" fontId="1" fillId="2" borderId="2" xfId="0" applyFont="1" applyFill="1" applyBorder="1"/>
    <xf numFmtId="0" fontId="1" fillId="2" borderId="2" xfId="0" applyFont="1" applyFill="1" applyBorder="1" applyAlignment="1">
      <alignment horizontal="left"/>
    </xf>
    <xf numFmtId="167" fontId="1" fillId="2" borderId="2" xfId="0" applyNumberFormat="1" applyFont="1" applyFill="1" applyBorder="1"/>
    <xf numFmtId="167" fontId="1" fillId="2" borderId="2" xfId="0" applyNumberFormat="1" applyFont="1" applyFill="1" applyBorder="1" applyAlignment="1">
      <alignment horizontal="center"/>
    </xf>
    <xf numFmtId="0" fontId="1" fillId="2" borderId="1" xfId="0" applyFont="1" applyFill="1" applyBorder="1"/>
    <xf numFmtId="0" fontId="1" fillId="2" borderId="1" xfId="0" applyFont="1" applyFill="1" applyBorder="1" applyAlignment="1">
      <alignment horizontal="left" wrapText="1"/>
    </xf>
    <xf numFmtId="167" fontId="1" fillId="2" borderId="1" xfId="0" applyNumberFormat="1" applyFont="1" applyFill="1" applyBorder="1"/>
    <xf numFmtId="167" fontId="1" fillId="2" borderId="1" xfId="0" applyNumberFormat="1" applyFont="1" applyFill="1" applyBorder="1" applyAlignment="1">
      <alignment horizontal="center"/>
    </xf>
    <xf numFmtId="0" fontId="6" fillId="0" borderId="2" xfId="0" applyFont="1" applyBorder="1"/>
    <xf numFmtId="0" fontId="5" fillId="0" borderId="2" xfId="0" applyFont="1" applyFill="1" applyBorder="1" applyAlignment="1">
      <alignment horizontal="center"/>
    </xf>
    <xf numFmtId="0" fontId="6" fillId="0" borderId="2" xfId="1" applyFont="1" applyBorder="1"/>
    <xf numFmtId="2" fontId="6" fillId="0" borderId="2" xfId="0" applyNumberFormat="1" applyFont="1" applyFill="1" applyBorder="1" applyAlignment="1">
      <alignment horizontal="center" vertical="center"/>
    </xf>
    <xf numFmtId="0" fontId="6" fillId="0" borderId="0" xfId="0" applyFont="1" applyBorder="1"/>
    <xf numFmtId="0" fontId="6" fillId="0" borderId="0" xfId="1" applyFont="1" applyBorder="1"/>
    <xf numFmtId="0" fontId="6" fillId="0" borderId="0" xfId="0" applyFont="1" applyBorder="1" applyAlignment="1">
      <alignment horizontal="left"/>
    </xf>
    <xf numFmtId="2" fontId="29" fillId="2" borderId="1" xfId="0" applyNumberFormat="1" applyFont="1" applyFill="1" applyBorder="1" applyAlignment="1">
      <alignment horizontal="center" vertical="center"/>
    </xf>
    <xf numFmtId="0" fontId="7" fillId="8" borderId="2" xfId="0" applyFont="1" applyFill="1" applyBorder="1"/>
    <xf numFmtId="0" fontId="6" fillId="0" borderId="2" xfId="1" applyFont="1" applyFill="1" applyBorder="1" applyAlignment="1">
      <alignment horizontal="center" vertical="center"/>
    </xf>
    <xf numFmtId="0" fontId="9" fillId="0" borderId="2" xfId="0" applyFont="1" applyFill="1" applyBorder="1" applyAlignment="1">
      <alignment horizontal="center" vertical="center"/>
    </xf>
    <xf numFmtId="2" fontId="8"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8" borderId="2" xfId="0" applyFont="1" applyFill="1" applyBorder="1" applyAlignment="1">
      <alignment wrapText="1"/>
    </xf>
    <xf numFmtId="1" fontId="7" fillId="8" borderId="2" xfId="0" applyNumberFormat="1" applyFont="1" applyFill="1" applyBorder="1"/>
    <xf numFmtId="0" fontId="5" fillId="0" borderId="0" xfId="0" applyFont="1"/>
    <xf numFmtId="0" fontId="1" fillId="0" borderId="0" xfId="0" applyFont="1" applyAlignment="1">
      <alignment wrapText="1"/>
    </xf>
    <xf numFmtId="0" fontId="1" fillId="2" borderId="0" xfId="0" applyFont="1" applyFill="1" applyBorder="1" applyAlignment="1">
      <alignment wrapText="1"/>
    </xf>
    <xf numFmtId="0" fontId="1" fillId="2" borderId="2" xfId="0" applyFont="1" applyFill="1" applyBorder="1" applyAlignment="1">
      <alignment horizontal="left" wrapText="1"/>
    </xf>
    <xf numFmtId="0" fontId="5" fillId="0" borderId="2" xfId="0" applyFont="1" applyFill="1" applyBorder="1" applyAlignment="1">
      <alignment horizontal="center" wrapText="1"/>
    </xf>
    <xf numFmtId="0" fontId="6" fillId="0" borderId="0" xfId="0" applyFont="1" applyBorder="1" applyAlignment="1">
      <alignment wrapText="1"/>
    </xf>
    <xf numFmtId="0" fontId="5" fillId="0" borderId="0" xfId="0" applyFont="1" applyAlignment="1">
      <alignment wrapText="1"/>
    </xf>
    <xf numFmtId="0" fontId="6" fillId="3" borderId="2" xfId="0" applyFont="1" applyFill="1" applyBorder="1" applyAlignment="1">
      <alignment horizontal="center" vertical="center"/>
    </xf>
    <xf numFmtId="0" fontId="5" fillId="3" borderId="2" xfId="0" applyFont="1" applyFill="1" applyBorder="1" applyAlignment="1">
      <alignment horizontal="center"/>
    </xf>
    <xf numFmtId="2" fontId="6" fillId="0" borderId="2" xfId="0" applyNumberFormat="1" applyFont="1" applyBorder="1" applyAlignment="1">
      <alignment horizontal="center" vertical="center"/>
    </xf>
    <xf numFmtId="0" fontId="6" fillId="0" borderId="2" xfId="0" applyFont="1" applyBorder="1" applyAlignment="1">
      <alignment wrapText="1"/>
    </xf>
    <xf numFmtId="0" fontId="1" fillId="3" borderId="1" xfId="0" applyFont="1" applyFill="1" applyBorder="1" applyAlignment="1">
      <alignment horizontal="center" vertical="center" wrapText="1"/>
    </xf>
    <xf numFmtId="0" fontId="1" fillId="0" borderId="0" xfId="0" applyFont="1" applyAlignment="1">
      <alignment horizontal="center"/>
    </xf>
    <xf numFmtId="0" fontId="7" fillId="8" borderId="2" xfId="0" applyFont="1" applyFill="1" applyBorder="1" applyAlignment="1">
      <alignment horizontal="center"/>
    </xf>
    <xf numFmtId="0" fontId="5" fillId="8" borderId="2" xfId="0" applyFont="1" applyFill="1" applyBorder="1" applyAlignment="1">
      <alignment horizontal="center"/>
    </xf>
    <xf numFmtId="2" fontId="7" fillId="8" borderId="2" xfId="0" applyNumberFormat="1" applyFont="1" applyFill="1" applyBorder="1" applyAlignment="1">
      <alignment horizontal="center"/>
    </xf>
    <xf numFmtId="0" fontId="6" fillId="0" borderId="0" xfId="0" applyFont="1" applyBorder="1" applyAlignment="1">
      <alignment horizontal="center"/>
    </xf>
    <xf numFmtId="0" fontId="5" fillId="0" borderId="0" xfId="0" applyFont="1" applyAlignment="1">
      <alignment horizontal="center"/>
    </xf>
    <xf numFmtId="2" fontId="5" fillId="8" borderId="2" xfId="0" applyNumberFormat="1" applyFont="1" applyFill="1" applyBorder="1" applyAlignment="1">
      <alignment horizontal="center"/>
    </xf>
    <xf numFmtId="0" fontId="6" fillId="0" borderId="2" xfId="0" applyFont="1" applyBorder="1" applyAlignment="1">
      <alignment horizontal="center"/>
    </xf>
    <xf numFmtId="0" fontId="6" fillId="3" borderId="0" xfId="0" applyFont="1" applyFill="1" applyBorder="1" applyAlignment="1">
      <alignment horizontal="center" vertical="center"/>
    </xf>
    <xf numFmtId="0" fontId="6" fillId="0" borderId="0" xfId="0" applyFont="1" applyFill="1" applyBorder="1" applyAlignment="1">
      <alignment horizontal="center"/>
    </xf>
    <xf numFmtId="0" fontId="7" fillId="0" borderId="2" xfId="0" applyFont="1" applyFill="1" applyBorder="1"/>
    <xf numFmtId="0" fontId="7" fillId="0" borderId="2" xfId="0" applyFont="1" applyFill="1" applyBorder="1" applyAlignment="1">
      <alignment wrapText="1"/>
    </xf>
    <xf numFmtId="0" fontId="5" fillId="0" borderId="14" xfId="0" applyFont="1" applyFill="1" applyBorder="1" applyAlignment="1">
      <alignment horizontal="center"/>
    </xf>
    <xf numFmtId="0" fontId="10" fillId="7" borderId="18" xfId="0" applyFont="1" applyFill="1" applyBorder="1"/>
    <xf numFmtId="0" fontId="6" fillId="7" borderId="18" xfId="0" applyFont="1" applyFill="1" applyBorder="1" applyAlignment="1">
      <alignment wrapText="1"/>
    </xf>
    <xf numFmtId="0" fontId="6" fillId="7" borderId="18" xfId="0" applyFont="1" applyFill="1" applyBorder="1"/>
    <xf numFmtId="0" fontId="6" fillId="7" borderId="18" xfId="0" applyFont="1" applyFill="1" applyBorder="1" applyAlignment="1">
      <alignment horizontal="left"/>
    </xf>
    <xf numFmtId="2" fontId="6" fillId="7" borderId="18" xfId="0" applyNumberFormat="1" applyFont="1" applyFill="1" applyBorder="1" applyAlignment="1">
      <alignment horizontal="center"/>
    </xf>
    <xf numFmtId="2" fontId="6" fillId="7" borderId="18" xfId="0" applyNumberFormat="1" applyFont="1" applyFill="1" applyBorder="1" applyAlignment="1">
      <alignment horizontal="center" vertical="center"/>
    </xf>
    <xf numFmtId="0" fontId="5" fillId="0" borderId="0" xfId="0" applyFont="1" applyFill="1" applyBorder="1"/>
    <xf numFmtId="2" fontId="6" fillId="7" borderId="20" xfId="0" applyNumberFormat="1" applyFont="1" applyFill="1" applyBorder="1" applyAlignment="1">
      <alignment horizontal="center"/>
    </xf>
    <xf numFmtId="0" fontId="1" fillId="0" borderId="0" xfId="0" applyFont="1" applyFill="1" applyBorder="1"/>
    <xf numFmtId="0" fontId="7" fillId="0" borderId="0" xfId="0" applyFont="1" applyFill="1" applyBorder="1"/>
    <xf numFmtId="0" fontId="2" fillId="0" borderId="0" xfId="0" applyFont="1" applyFill="1" applyBorder="1"/>
    <xf numFmtId="2" fontId="6" fillId="0" borderId="0" xfId="0" applyNumberFormat="1" applyFont="1" applyFill="1" applyBorder="1" applyAlignment="1">
      <alignment horizontal="center"/>
    </xf>
    <xf numFmtId="0" fontId="6" fillId="7" borderId="18" xfId="0" applyFont="1" applyFill="1" applyBorder="1" applyAlignment="1">
      <alignment horizontal="center"/>
    </xf>
    <xf numFmtId="0" fontId="6" fillId="0" borderId="14" xfId="1" applyFont="1" applyFill="1" applyBorder="1" applyAlignment="1">
      <alignment horizontal="center" vertical="center"/>
    </xf>
    <xf numFmtId="0" fontId="9" fillId="0" borderId="14" xfId="0" applyFont="1" applyFill="1" applyBorder="1" applyAlignment="1">
      <alignment horizontal="center" vertical="center"/>
    </xf>
    <xf numFmtId="0" fontId="5" fillId="0" borderId="14" xfId="0" applyFont="1" applyFill="1" applyBorder="1" applyAlignment="1">
      <alignment horizontal="center" wrapText="1"/>
    </xf>
    <xf numFmtId="0" fontId="5" fillId="0" borderId="14" xfId="0" applyFont="1" applyFill="1" applyBorder="1" applyAlignment="1">
      <alignment horizontal="center" vertical="center" wrapText="1"/>
    </xf>
    <xf numFmtId="0" fontId="7" fillId="0" borderId="2" xfId="0" applyFont="1" applyFill="1" applyBorder="1" applyAlignment="1">
      <alignment horizontal="center"/>
    </xf>
    <xf numFmtId="0" fontId="6" fillId="0" borderId="2" xfId="0" applyFont="1" applyFill="1" applyBorder="1" applyAlignment="1">
      <alignment horizontal="center" vertical="center"/>
    </xf>
    <xf numFmtId="0" fontId="35" fillId="0" borderId="0" xfId="0" applyFont="1" applyFill="1" applyBorder="1"/>
    <xf numFmtId="2" fontId="1" fillId="0" borderId="0" xfId="0" applyNumberFormat="1" applyFont="1" applyAlignment="1">
      <alignment horizontal="center"/>
    </xf>
    <xf numFmtId="2" fontId="3" fillId="2" borderId="0" xfId="0" applyNumberFormat="1" applyFont="1" applyFill="1" applyBorder="1" applyAlignment="1">
      <alignment horizontal="center" vertical="center"/>
    </xf>
    <xf numFmtId="2" fontId="2" fillId="2" borderId="0" xfId="0" applyNumberFormat="1" applyFont="1" applyFill="1" applyBorder="1" applyAlignment="1">
      <alignment horizontal="center" vertical="center"/>
    </xf>
    <xf numFmtId="2" fontId="1" fillId="2" borderId="0" xfId="0" applyNumberFormat="1" applyFont="1" applyFill="1" applyBorder="1" applyAlignment="1">
      <alignment horizontal="center"/>
    </xf>
    <xf numFmtId="2" fontId="30" fillId="2" borderId="0" xfId="0" applyNumberFormat="1" applyFont="1" applyFill="1" applyBorder="1" applyAlignment="1">
      <alignment horizontal="center"/>
    </xf>
    <xf numFmtId="2" fontId="1" fillId="2" borderId="0" xfId="0" applyNumberFormat="1" applyFont="1" applyFill="1" applyAlignment="1">
      <alignment horizontal="center"/>
    </xf>
    <xf numFmtId="2" fontId="1" fillId="2" borderId="0" xfId="0" applyNumberFormat="1" applyFont="1" applyFill="1" applyBorder="1" applyAlignment="1">
      <alignment horizontal="center" vertical="center"/>
    </xf>
    <xf numFmtId="2" fontId="6" fillId="0" borderId="0" xfId="0" applyNumberFormat="1" applyFont="1" applyBorder="1" applyAlignment="1">
      <alignment horizontal="center"/>
    </xf>
    <xf numFmtId="2" fontId="5" fillId="0" borderId="0" xfId="0" applyNumberFormat="1" applyFont="1" applyAlignment="1">
      <alignment horizontal="center"/>
    </xf>
    <xf numFmtId="167" fontId="1" fillId="3" borderId="2" xfId="0" applyNumberFormat="1" applyFont="1" applyFill="1" applyBorder="1" applyAlignment="1">
      <alignment horizontal="center"/>
    </xf>
    <xf numFmtId="0" fontId="1" fillId="3" borderId="0" xfId="0" applyFont="1" applyFill="1" applyAlignment="1">
      <alignment horizontal="center"/>
    </xf>
    <xf numFmtId="0" fontId="1" fillId="3" borderId="0" xfId="0" applyFont="1" applyFill="1" applyBorder="1" applyAlignment="1">
      <alignment horizontal="center"/>
    </xf>
    <xf numFmtId="167" fontId="1" fillId="3" borderId="1" xfId="0" applyNumberFormat="1" applyFont="1" applyFill="1" applyBorder="1" applyAlignment="1">
      <alignment horizontal="center"/>
    </xf>
    <xf numFmtId="0" fontId="6" fillId="3" borderId="0" xfId="0" applyFont="1" applyFill="1" applyBorder="1" applyAlignment="1">
      <alignment horizontal="center"/>
    </xf>
    <xf numFmtId="0" fontId="5" fillId="3" borderId="0" xfId="0" applyFont="1" applyFill="1" applyAlignment="1">
      <alignment horizontal="center"/>
    </xf>
    <xf numFmtId="0" fontId="40" fillId="8" borderId="2" xfId="0" applyFont="1" applyFill="1" applyBorder="1"/>
    <xf numFmtId="2" fontId="1" fillId="2" borderId="2" xfId="0" applyNumberFormat="1" applyFont="1" applyFill="1" applyBorder="1" applyAlignment="1">
      <alignment horizontal="center"/>
    </xf>
    <xf numFmtId="0" fontId="40" fillId="0" borderId="0" xfId="0" applyFont="1" applyFill="1" applyBorder="1"/>
    <xf numFmtId="174" fontId="5" fillId="0" borderId="2" xfId="0" applyNumberFormat="1" applyFont="1" applyFill="1" applyBorder="1" applyAlignment="1">
      <alignment horizontal="center"/>
    </xf>
    <xf numFmtId="0" fontId="7" fillId="3" borderId="2" xfId="0" applyFont="1" applyFill="1" applyBorder="1"/>
    <xf numFmtId="0" fontId="7" fillId="3" borderId="2" xfId="0" applyFont="1" applyFill="1" applyBorder="1" applyAlignment="1">
      <alignment wrapText="1"/>
    </xf>
    <xf numFmtId="0" fontId="7" fillId="3" borderId="2" xfId="0" applyFont="1" applyFill="1" applyBorder="1" applyAlignment="1">
      <alignment horizontal="center"/>
    </xf>
    <xf numFmtId="0" fontId="41" fillId="8" borderId="2" xfId="0" applyFont="1" applyFill="1" applyBorder="1"/>
    <xf numFmtId="0" fontId="41" fillId="8" borderId="2" xfId="0" applyFont="1" applyFill="1" applyBorder="1" applyAlignment="1">
      <alignment wrapText="1"/>
    </xf>
    <xf numFmtId="0" fontId="41" fillId="8" borderId="2" xfId="0" applyFont="1" applyFill="1" applyBorder="1" applyAlignment="1">
      <alignment horizontal="center"/>
    </xf>
    <xf numFmtId="0" fontId="41" fillId="0" borderId="0" xfId="0" applyFont="1" applyFill="1" applyBorder="1"/>
    <xf numFmtId="0" fontId="42" fillId="8" borderId="2" xfId="0" applyFont="1" applyFill="1" applyBorder="1"/>
    <xf numFmtId="0" fontId="42" fillId="8" borderId="2" xfId="0" applyFont="1" applyFill="1" applyBorder="1" applyAlignment="1">
      <alignment wrapText="1"/>
    </xf>
    <xf numFmtId="0" fontId="42" fillId="8" borderId="2" xfId="0" applyFont="1" applyFill="1" applyBorder="1" applyAlignment="1">
      <alignment horizontal="center"/>
    </xf>
    <xf numFmtId="0" fontId="42" fillId="0" borderId="0" xfId="0" applyFont="1" applyFill="1" applyBorder="1"/>
    <xf numFmtId="0" fontId="38" fillId="10" borderId="2" xfId="0" applyFont="1" applyFill="1" applyBorder="1"/>
    <xf numFmtId="2" fontId="38" fillId="10" borderId="2" xfId="0" applyNumberFormat="1" applyFont="1" applyFill="1" applyBorder="1" applyAlignment="1">
      <alignment horizontal="right"/>
    </xf>
    <xf numFmtId="0" fontId="41" fillId="10" borderId="2" xfId="0" applyFont="1" applyFill="1" applyBorder="1"/>
    <xf numFmtId="2" fontId="41" fillId="10" borderId="2" xfId="0" applyNumberFormat="1" applyFont="1" applyFill="1" applyBorder="1"/>
    <xf numFmtId="0" fontId="42" fillId="10" borderId="2" xfId="0" applyFont="1" applyFill="1" applyBorder="1"/>
    <xf numFmtId="2" fontId="42" fillId="10" borderId="2" xfId="0" applyNumberFormat="1" applyFont="1" applyFill="1" applyBorder="1"/>
    <xf numFmtId="0" fontId="1" fillId="0" borderId="0" xfId="0" applyFont="1" applyAlignment="1">
      <alignment horizontal="center" vertical="center"/>
    </xf>
    <xf numFmtId="0" fontId="1" fillId="2" borderId="0" xfId="0" applyFont="1" applyFill="1" applyBorder="1" applyAlignment="1">
      <alignment horizontal="center" vertical="center"/>
    </xf>
    <xf numFmtId="0" fontId="7" fillId="8" borderId="2" xfId="0" applyFont="1" applyFill="1" applyBorder="1" applyAlignment="1">
      <alignment horizontal="center" vertical="center"/>
    </xf>
    <xf numFmtId="167" fontId="1" fillId="3" borderId="2" xfId="0" applyNumberFormat="1" applyFont="1" applyFill="1" applyBorder="1" applyAlignment="1">
      <alignment horizontal="center" vertical="center"/>
    </xf>
    <xf numFmtId="167" fontId="1" fillId="2" borderId="1" xfId="0" applyNumberFormat="1" applyFont="1" applyFill="1" applyBorder="1" applyAlignment="1">
      <alignment horizontal="center" vertical="center"/>
    </xf>
    <xf numFmtId="0" fontId="5" fillId="7" borderId="1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Alignment="1">
      <alignment horizontal="center" vertical="center"/>
    </xf>
    <xf numFmtId="2" fontId="38" fillId="10" borderId="2" xfId="0" applyNumberFormat="1" applyFont="1" applyFill="1" applyBorder="1" applyAlignment="1">
      <alignment horizontal="center" vertical="center"/>
    </xf>
    <xf numFmtId="2" fontId="41" fillId="10" borderId="2" xfId="0" applyNumberFormat="1" applyFont="1" applyFill="1" applyBorder="1" applyAlignment="1">
      <alignment horizontal="center" vertical="center"/>
    </xf>
    <xf numFmtId="2" fontId="42" fillId="10" borderId="2" xfId="0" applyNumberFormat="1" applyFont="1" applyFill="1" applyBorder="1" applyAlignment="1">
      <alignment horizontal="center" vertical="center"/>
    </xf>
    <xf numFmtId="2" fontId="6" fillId="3" borderId="14" xfId="0" applyNumberFormat="1" applyFont="1" applyFill="1" applyBorder="1" applyAlignment="1">
      <alignment horizontal="center" vertical="center"/>
    </xf>
    <xf numFmtId="2" fontId="6" fillId="3" borderId="2" xfId="0" applyNumberFormat="1" applyFont="1" applyFill="1" applyBorder="1" applyAlignment="1">
      <alignment horizontal="center" vertical="center"/>
    </xf>
    <xf numFmtId="2" fontId="1" fillId="2" borderId="2" xfId="0" applyNumberFormat="1" applyFont="1" applyFill="1" applyBorder="1" applyAlignment="1">
      <alignment horizontal="center" vertical="center"/>
    </xf>
    <xf numFmtId="2" fontId="7" fillId="8" borderId="4" xfId="0" applyNumberFormat="1" applyFont="1" applyFill="1" applyBorder="1" applyAlignment="1">
      <alignment horizontal="center"/>
    </xf>
    <xf numFmtId="174" fontId="5" fillId="0" borderId="4" xfId="0" applyNumberFormat="1" applyFont="1" applyFill="1" applyBorder="1" applyAlignment="1">
      <alignment horizontal="center"/>
    </xf>
    <xf numFmtId="2" fontId="38" fillId="10" borderId="4" xfId="0" applyNumberFormat="1" applyFont="1" applyFill="1" applyBorder="1" applyAlignment="1">
      <alignment horizontal="right"/>
    </xf>
    <xf numFmtId="2" fontId="41" fillId="10" borderId="4" xfId="0" applyNumberFormat="1" applyFont="1" applyFill="1" applyBorder="1"/>
    <xf numFmtId="2" fontId="42" fillId="10" borderId="4" xfId="0" applyNumberFormat="1" applyFont="1" applyFill="1" applyBorder="1"/>
    <xf numFmtId="175" fontId="1" fillId="0" borderId="0" xfId="0" applyNumberFormat="1" applyFont="1" applyAlignment="1">
      <alignment horizontal="center"/>
    </xf>
    <xf numFmtId="2" fontId="5" fillId="0" borderId="4" xfId="0" applyNumberFormat="1" applyFont="1" applyFill="1" applyBorder="1" applyAlignment="1">
      <alignment horizontal="center"/>
    </xf>
    <xf numFmtId="0" fontId="12" fillId="0" borderId="2" xfId="0" applyFont="1" applyFill="1" applyBorder="1" applyAlignment="1">
      <alignment wrapText="1"/>
    </xf>
    <xf numFmtId="0" fontId="6" fillId="0" borderId="14" xfId="0" applyFont="1" applyFill="1" applyBorder="1" applyAlignment="1" applyProtection="1">
      <alignment horizontal="left" vertical="center" wrapText="1"/>
      <protection locked="0"/>
    </xf>
    <xf numFmtId="0" fontId="11" fillId="0" borderId="2" xfId="0" applyFont="1" applyFill="1" applyBorder="1" applyAlignment="1">
      <alignment horizontal="left" vertical="center" wrapText="1"/>
    </xf>
    <xf numFmtId="0" fontId="12" fillId="0" borderId="14" xfId="0" applyFont="1" applyFill="1" applyBorder="1" applyAlignment="1">
      <alignment wrapText="1"/>
    </xf>
    <xf numFmtId="0" fontId="6" fillId="0" borderId="2" xfId="0" applyFont="1" applyFill="1" applyBorder="1" applyAlignment="1">
      <alignment horizontal="left" vertical="center" wrapText="1"/>
    </xf>
    <xf numFmtId="0" fontId="6" fillId="0" borderId="2" xfId="0" applyFont="1" applyFill="1" applyBorder="1" applyAlignment="1" applyProtection="1">
      <alignment horizontal="left" vertical="center" wrapText="1"/>
      <protection locked="0"/>
    </xf>
    <xf numFmtId="0" fontId="11" fillId="0" borderId="2" xfId="0" applyFont="1" applyFill="1" applyBorder="1" applyAlignment="1">
      <alignment horizontal="center" vertical="center" wrapText="1"/>
    </xf>
    <xf numFmtId="0" fontId="0" fillId="7" borderId="13" xfId="0" applyFill="1" applyBorder="1"/>
    <xf numFmtId="0" fontId="0" fillId="7" borderId="2" xfId="0" applyFill="1" applyBorder="1"/>
    <xf numFmtId="0" fontId="0" fillId="7" borderId="1" xfId="0" applyFill="1" applyBorder="1"/>
    <xf numFmtId="0" fontId="0" fillId="4" borderId="12" xfId="0" applyFill="1" applyBorder="1"/>
    <xf numFmtId="174" fontId="0" fillId="7" borderId="13" xfId="0" applyNumberFormat="1" applyFill="1" applyBorder="1" applyAlignment="1">
      <alignment horizontal="center" vertical="center"/>
    </xf>
    <xf numFmtId="174" fontId="0" fillId="7" borderId="2" xfId="0" applyNumberFormat="1" applyFill="1" applyBorder="1" applyAlignment="1">
      <alignment horizontal="center" vertical="center"/>
    </xf>
    <xf numFmtId="174" fontId="0" fillId="4" borderId="12" xfId="0" applyNumberFormat="1" applyFill="1" applyBorder="1" applyAlignment="1">
      <alignment horizontal="center" vertical="center"/>
    </xf>
    <xf numFmtId="2" fontId="29" fillId="2" borderId="2" xfId="0" applyNumberFormat="1" applyFont="1" applyFill="1" applyBorder="1" applyAlignment="1">
      <alignment horizontal="center" vertical="center"/>
    </xf>
    <xf numFmtId="0" fontId="6" fillId="0" borderId="2" xfId="0" applyFont="1" applyFill="1" applyBorder="1" applyAlignment="1">
      <alignment horizontal="center" vertical="top"/>
    </xf>
    <xf numFmtId="0" fontId="35" fillId="11" borderId="14" xfId="0" applyFont="1" applyFill="1" applyBorder="1" applyAlignment="1">
      <alignment horizontal="left" wrapText="1"/>
    </xf>
    <xf numFmtId="0" fontId="35" fillId="11" borderId="2" xfId="0" applyFont="1" applyFill="1" applyBorder="1" applyAlignment="1">
      <alignment horizontal="left" wrapText="1"/>
    </xf>
    <xf numFmtId="2" fontId="38" fillId="10" borderId="2" xfId="0" applyNumberFormat="1" applyFont="1" applyFill="1" applyBorder="1" applyAlignment="1">
      <alignment horizontal="center"/>
    </xf>
    <xf numFmtId="2" fontId="41" fillId="10" borderId="2" xfId="0" applyNumberFormat="1" applyFont="1" applyFill="1" applyBorder="1" applyAlignment="1">
      <alignment horizontal="center"/>
    </xf>
    <xf numFmtId="2" fontId="42" fillId="10" borderId="2" xfId="0" applyNumberFormat="1" applyFont="1" applyFill="1" applyBorder="1" applyAlignment="1">
      <alignment horizontal="center"/>
    </xf>
    <xf numFmtId="0" fontId="7" fillId="0" borderId="2" xfId="0" applyFont="1" applyFill="1" applyBorder="1" applyAlignment="1">
      <alignment horizontal="left" vertical="center"/>
    </xf>
    <xf numFmtId="2" fontId="6" fillId="0" borderId="14" xfId="0" applyNumberFormat="1" applyFont="1" applyFill="1" applyBorder="1" applyAlignment="1">
      <alignment horizontal="center"/>
    </xf>
    <xf numFmtId="0" fontId="5" fillId="0" borderId="2" xfId="0" applyFont="1" applyFill="1" applyBorder="1" applyAlignment="1">
      <alignment horizontal="center" vertical="center"/>
    </xf>
    <xf numFmtId="0" fontId="40" fillId="8" borderId="2" xfId="0" applyFont="1" applyFill="1" applyBorder="1" applyAlignment="1">
      <alignment horizontal="center"/>
    </xf>
    <xf numFmtId="0" fontId="1" fillId="2" borderId="2" xfId="0" applyFont="1" applyFill="1" applyBorder="1" applyAlignment="1">
      <alignment horizontal="center"/>
    </xf>
    <xf numFmtId="0" fontId="1" fillId="2" borderId="1" xfId="0" applyFont="1" applyFill="1" applyBorder="1" applyAlignment="1">
      <alignment horizontal="center"/>
    </xf>
    <xf numFmtId="14" fontId="6" fillId="0" borderId="2" xfId="0" applyNumberFormat="1" applyFont="1" applyFill="1" applyBorder="1" applyAlignment="1">
      <alignment horizontal="center" vertical="center"/>
    </xf>
    <xf numFmtId="0" fontId="6" fillId="0" borderId="2" xfId="0" applyFont="1" applyFill="1" applyBorder="1" applyAlignment="1">
      <alignment horizontal="center"/>
    </xf>
    <xf numFmtId="2" fontId="5" fillId="0" borderId="2" xfId="0" applyNumberFormat="1" applyFont="1" applyFill="1" applyBorder="1" applyAlignment="1">
      <alignment horizontal="center"/>
    </xf>
    <xf numFmtId="0" fontId="11" fillId="0" borderId="2" xfId="0" applyFont="1" applyFill="1" applyBorder="1" applyAlignment="1">
      <alignment horizontal="center" vertical="center"/>
    </xf>
    <xf numFmtId="14" fontId="6" fillId="0" borderId="3" xfId="0" applyNumberFormat="1" applyFont="1" applyFill="1" applyBorder="1" applyAlignment="1">
      <alignment horizontal="center" vertical="center"/>
    </xf>
    <xf numFmtId="0" fontId="12" fillId="0" borderId="3" xfId="0" applyFont="1" applyFill="1" applyBorder="1" applyAlignment="1">
      <alignment wrapText="1"/>
    </xf>
    <xf numFmtId="0" fontId="6" fillId="0" borderId="3" xfId="0" applyFont="1" applyFill="1" applyBorder="1" applyAlignment="1" applyProtection="1">
      <alignment horizontal="left" vertical="center" wrapText="1"/>
      <protection locked="0"/>
    </xf>
    <xf numFmtId="0" fontId="11" fillId="0" borderId="3" xfId="0" applyFont="1" applyFill="1" applyBorder="1" applyAlignment="1">
      <alignment horizontal="center" vertical="center" wrapText="1"/>
    </xf>
    <xf numFmtId="2" fontId="6" fillId="0" borderId="3" xfId="0" applyNumberFormat="1" applyFont="1" applyFill="1" applyBorder="1" applyAlignment="1">
      <alignment horizontal="center" vertical="center"/>
    </xf>
    <xf numFmtId="2" fontId="7" fillId="0" borderId="2" xfId="0" applyNumberFormat="1" applyFont="1" applyFill="1" applyBorder="1" applyAlignment="1">
      <alignment horizontal="center" vertical="center"/>
    </xf>
    <xf numFmtId="0" fontId="7" fillId="0" borderId="2" xfId="0" applyFont="1" applyFill="1" applyBorder="1" applyAlignment="1">
      <alignment horizontal="center" vertical="center"/>
    </xf>
    <xf numFmtId="174" fontId="7" fillId="0" borderId="2" xfId="0" applyNumberFormat="1" applyFont="1" applyFill="1" applyBorder="1" applyAlignment="1">
      <alignment horizontal="center" vertical="center"/>
    </xf>
    <xf numFmtId="0" fontId="42" fillId="0" borderId="2" xfId="0" applyFont="1" applyFill="1" applyBorder="1" applyAlignment="1">
      <alignment horizontal="center"/>
    </xf>
    <xf numFmtId="0" fontId="42" fillId="0" borderId="2" xfId="0" applyFont="1" applyFill="1" applyBorder="1"/>
    <xf numFmtId="0" fontId="42" fillId="0" borderId="2" xfId="0" applyFont="1" applyFill="1" applyBorder="1" applyAlignment="1">
      <alignment wrapText="1"/>
    </xf>
    <xf numFmtId="2" fontId="42" fillId="0" borderId="2" xfId="0" applyNumberFormat="1" applyFont="1" applyFill="1" applyBorder="1" applyAlignment="1">
      <alignment horizontal="right"/>
    </xf>
    <xf numFmtId="0" fontId="7" fillId="0" borderId="2" xfId="0" applyFont="1" applyFill="1" applyBorder="1" applyAlignment="1">
      <alignment horizontal="right"/>
    </xf>
    <xf numFmtId="2" fontId="7" fillId="0" borderId="2" xfId="0" applyNumberFormat="1" applyFont="1" applyFill="1" applyBorder="1" applyAlignment="1">
      <alignment horizontal="right"/>
    </xf>
    <xf numFmtId="0" fontId="7" fillId="0" borderId="2" xfId="0" applyNumberFormat="1" applyFont="1" applyFill="1" applyBorder="1" applyAlignment="1">
      <alignment horizontal="right"/>
    </xf>
    <xf numFmtId="2" fontId="42" fillId="0" borderId="2" xfId="0" applyNumberFormat="1" applyFont="1" applyFill="1" applyBorder="1"/>
    <xf numFmtId="2" fontId="42" fillId="0" borderId="2" xfId="0" applyNumberFormat="1" applyFont="1" applyFill="1" applyBorder="1" applyAlignment="1"/>
    <xf numFmtId="2" fontId="7" fillId="0" borderId="2" xfId="0" applyNumberFormat="1" applyFont="1" applyFill="1" applyBorder="1" applyAlignment="1">
      <alignment horizontal="center"/>
    </xf>
    <xf numFmtId="2" fontId="7" fillId="0" borderId="4" xfId="0" applyNumberFormat="1" applyFont="1" applyFill="1" applyBorder="1" applyAlignment="1">
      <alignment horizontal="right"/>
    </xf>
    <xf numFmtId="0" fontId="41" fillId="0" borderId="2" xfId="0" applyFont="1" applyFill="1" applyBorder="1"/>
    <xf numFmtId="2" fontId="7" fillId="0" borderId="2" xfId="0" applyNumberFormat="1" applyFont="1" applyFill="1" applyBorder="1"/>
    <xf numFmtId="0" fontId="7" fillId="0" borderId="2" xfId="0" applyFont="1" applyFill="1" applyBorder="1" applyAlignment="1">
      <alignment horizontal="right" vertical="top"/>
    </xf>
    <xf numFmtId="2" fontId="7" fillId="0" borderId="2" xfId="0" applyNumberFormat="1" applyFont="1" applyFill="1" applyBorder="1" applyAlignment="1"/>
    <xf numFmtId="0" fontId="7" fillId="0" borderId="4" xfId="0" applyFont="1" applyFill="1" applyBorder="1" applyAlignment="1">
      <alignment horizontal="right"/>
    </xf>
    <xf numFmtId="0" fontId="40" fillId="11" borderId="2" xfId="0" applyFont="1" applyFill="1" applyBorder="1" applyAlignment="1">
      <alignment horizontal="center"/>
    </xf>
    <xf numFmtId="0" fontId="40" fillId="11" borderId="2" xfId="0" applyFont="1" applyFill="1" applyBorder="1"/>
    <xf numFmtId="0" fontId="40" fillId="11" borderId="2" xfId="0" applyFont="1" applyFill="1" applyBorder="1" applyAlignment="1">
      <alignment wrapText="1"/>
    </xf>
    <xf numFmtId="2" fontId="40" fillId="11" borderId="2" xfId="0" applyNumberFormat="1" applyFont="1" applyFill="1" applyBorder="1" applyAlignment="1">
      <alignment horizontal="right"/>
    </xf>
    <xf numFmtId="2" fontId="40" fillId="11" borderId="2" xfId="0" applyNumberFormat="1" applyFont="1" applyFill="1" applyBorder="1" applyAlignment="1">
      <alignment horizontal="right" vertical="top"/>
    </xf>
    <xf numFmtId="2" fontId="40" fillId="11" borderId="2" xfId="0" applyNumberFormat="1" applyFont="1" applyFill="1" applyBorder="1"/>
    <xf numFmtId="2" fontId="40" fillId="11" borderId="2" xfId="0" applyNumberFormat="1" applyFont="1" applyFill="1" applyBorder="1" applyAlignment="1"/>
    <xf numFmtId="0" fontId="7" fillId="11" borderId="2" xfId="0" applyFont="1" applyFill="1" applyBorder="1" applyAlignment="1">
      <alignment horizontal="center"/>
    </xf>
    <xf numFmtId="0" fontId="7" fillId="11" borderId="2" xfId="0" applyFont="1" applyFill="1" applyBorder="1"/>
    <xf numFmtId="0" fontId="42" fillId="12" borderId="2" xfId="0" applyFont="1" applyFill="1" applyBorder="1" applyAlignment="1">
      <alignment horizontal="center"/>
    </xf>
    <xf numFmtId="0" fontId="42" fillId="12" borderId="2" xfId="0" applyFont="1" applyFill="1" applyBorder="1"/>
    <xf numFmtId="0" fontId="42" fillId="12" borderId="2" xfId="0" applyFont="1" applyFill="1" applyBorder="1" applyAlignment="1">
      <alignment wrapText="1"/>
    </xf>
    <xf numFmtId="0" fontId="7" fillId="12" borderId="2" xfId="0" applyFont="1" applyFill="1" applyBorder="1" applyAlignment="1">
      <alignment horizontal="right"/>
    </xf>
    <xf numFmtId="2" fontId="42" fillId="12" borderId="2" xfId="0" applyNumberFormat="1" applyFont="1" applyFill="1" applyBorder="1"/>
    <xf numFmtId="0" fontId="40" fillId="8" borderId="2" xfId="0" applyFont="1" applyFill="1" applyBorder="1" applyAlignment="1">
      <alignment wrapText="1"/>
    </xf>
    <xf numFmtId="2" fontId="40" fillId="8" borderId="2" xfId="0" applyNumberFormat="1" applyFont="1" applyFill="1" applyBorder="1"/>
    <xf numFmtId="2" fontId="40" fillId="8" borderId="2" xfId="0" applyNumberFormat="1" applyFont="1" applyFill="1" applyBorder="1" applyAlignment="1"/>
    <xf numFmtId="0" fontId="35" fillId="0" borderId="2" xfId="0" applyFont="1" applyFill="1" applyBorder="1" applyAlignment="1">
      <alignment horizontal="center" vertical="center" wrapText="1"/>
    </xf>
    <xf numFmtId="0" fontId="34" fillId="0" borderId="2" xfId="0" applyFont="1" applyFill="1" applyBorder="1" applyAlignment="1">
      <alignment horizontal="center" vertical="center"/>
    </xf>
    <xf numFmtId="0" fontId="5" fillId="0" borderId="2" xfId="57" applyFont="1" applyFill="1" applyBorder="1" applyAlignment="1">
      <alignment horizontal="center" vertical="center"/>
    </xf>
    <xf numFmtId="0" fontId="5" fillId="0" borderId="2" xfId="57" applyFont="1" applyFill="1" applyBorder="1" applyAlignment="1">
      <alignment horizontal="center" vertical="center" wrapText="1"/>
    </xf>
    <xf numFmtId="167" fontId="5" fillId="0" borderId="2" xfId="64" applyNumberFormat="1" applyFont="1" applyFill="1" applyBorder="1" applyAlignment="1">
      <alignment horizontal="left" vertical="center" wrapText="1"/>
    </xf>
    <xf numFmtId="0" fontId="5" fillId="0" borderId="3" xfId="57" applyFont="1" applyFill="1" applyBorder="1" applyAlignment="1">
      <alignment horizontal="center" vertical="center"/>
    </xf>
    <xf numFmtId="0" fontId="5" fillId="0" borderId="3" xfId="57" applyFont="1" applyFill="1" applyBorder="1" applyAlignment="1">
      <alignment horizontal="center" vertical="center" wrapText="1"/>
    </xf>
    <xf numFmtId="0" fontId="34" fillId="0" borderId="3" xfId="0" applyFont="1" applyFill="1" applyBorder="1" applyAlignment="1">
      <alignment horizontal="center" vertical="center"/>
    </xf>
    <xf numFmtId="0" fontId="6" fillId="0" borderId="3" xfId="0" applyFont="1" applyFill="1" applyBorder="1" applyAlignment="1">
      <alignment horizontal="left" vertical="center" wrapText="1"/>
    </xf>
    <xf numFmtId="0" fontId="35" fillId="0" borderId="3" xfId="0" applyFont="1" applyFill="1" applyBorder="1" applyAlignment="1">
      <alignment horizontal="center" vertical="center" wrapText="1"/>
    </xf>
    <xf numFmtId="2" fontId="6" fillId="0" borderId="2" xfId="0" applyNumberFormat="1" applyFont="1" applyBorder="1" applyAlignment="1">
      <alignment horizontal="center"/>
    </xf>
    <xf numFmtId="2" fontId="6" fillId="0" borderId="3" xfId="0" applyNumberFormat="1" applyFont="1" applyFill="1" applyBorder="1" applyAlignment="1">
      <alignment horizontal="center"/>
    </xf>
    <xf numFmtId="174"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xf>
    <xf numFmtId="2" fontId="11" fillId="0" borderId="2" xfId="0" applyNumberFormat="1" applyFont="1" applyFill="1" applyBorder="1" applyAlignment="1">
      <alignment horizontal="center"/>
    </xf>
    <xf numFmtId="167" fontId="34" fillId="11" borderId="2" xfId="0" applyNumberFormat="1" applyFont="1" applyFill="1" applyBorder="1" applyAlignment="1">
      <alignment horizontal="center" vertical="center"/>
    </xf>
    <xf numFmtId="0" fontId="6" fillId="11" borderId="2" xfId="0" applyFont="1" applyFill="1" applyBorder="1" applyAlignment="1">
      <alignment horizontal="center" vertical="center"/>
    </xf>
    <xf numFmtId="0" fontId="5" fillId="11" borderId="2" xfId="57" applyFont="1" applyFill="1" applyBorder="1" applyAlignment="1">
      <alignment horizontal="center" vertical="center"/>
    </xf>
    <xf numFmtId="0" fontId="5" fillId="11" borderId="2" xfId="57" applyFont="1" applyFill="1" applyBorder="1" applyAlignment="1">
      <alignment horizontal="center" vertical="center" wrapText="1"/>
    </xf>
    <xf numFmtId="0" fontId="8" fillId="11" borderId="2" xfId="0" applyFont="1" applyFill="1" applyBorder="1" applyAlignment="1">
      <alignment horizontal="center" vertical="center"/>
    </xf>
    <xf numFmtId="0" fontId="35" fillId="11" borderId="2" xfId="0" applyFont="1" applyFill="1" applyBorder="1" applyAlignment="1">
      <alignment horizontal="center" wrapText="1"/>
    </xf>
    <xf numFmtId="0" fontId="35" fillId="11" borderId="2" xfId="0" applyFont="1" applyFill="1" applyBorder="1" applyAlignment="1">
      <alignment horizontal="center"/>
    </xf>
    <xf numFmtId="0" fontId="34" fillId="11" borderId="2" xfId="0" applyFont="1" applyFill="1" applyBorder="1" applyAlignment="1">
      <alignment horizontal="center" vertical="center"/>
    </xf>
    <xf numFmtId="0" fontId="35" fillId="11" borderId="2" xfId="0" applyFont="1" applyFill="1" applyBorder="1" applyAlignment="1">
      <alignment horizontal="center" vertical="center" wrapText="1"/>
    </xf>
    <xf numFmtId="2" fontId="34" fillId="11" borderId="2" xfId="0" applyNumberFormat="1" applyFont="1" applyFill="1" applyBorder="1" applyAlignment="1">
      <alignment horizontal="center"/>
    </xf>
    <xf numFmtId="167" fontId="34" fillId="11" borderId="14" xfId="0" applyNumberFormat="1" applyFont="1" applyFill="1" applyBorder="1" applyAlignment="1">
      <alignment horizontal="center" vertical="center"/>
    </xf>
    <xf numFmtId="0" fontId="6" fillId="11" borderId="14" xfId="0" applyFont="1" applyFill="1" applyBorder="1" applyAlignment="1">
      <alignment horizontal="center" vertical="center"/>
    </xf>
    <xf numFmtId="0" fontId="5" fillId="11" borderId="14" xfId="57" applyFont="1" applyFill="1" applyBorder="1" applyAlignment="1">
      <alignment horizontal="center" vertical="center"/>
    </xf>
    <xf numFmtId="0" fontId="5" fillId="11" borderId="14" xfId="57" applyFont="1" applyFill="1" applyBorder="1" applyAlignment="1">
      <alignment horizontal="center" vertical="center" wrapText="1"/>
    </xf>
    <xf numFmtId="0" fontId="8" fillId="11" borderId="14" xfId="0" applyFont="1" applyFill="1" applyBorder="1" applyAlignment="1">
      <alignment horizontal="center" vertical="center"/>
    </xf>
    <xf numFmtId="0" fontId="35" fillId="11" borderId="14" xfId="0" applyFont="1" applyFill="1" applyBorder="1" applyAlignment="1">
      <alignment horizontal="center" wrapText="1"/>
    </xf>
    <xf numFmtId="0" fontId="35" fillId="11" borderId="14" xfId="0" applyFont="1" applyFill="1" applyBorder="1" applyAlignment="1">
      <alignment horizontal="center"/>
    </xf>
    <xf numFmtId="0" fontId="34" fillId="11" borderId="14" xfId="0" applyFont="1" applyFill="1" applyBorder="1" applyAlignment="1">
      <alignment horizontal="center" vertical="center"/>
    </xf>
    <xf numFmtId="0" fontId="35" fillId="11" borderId="14" xfId="0" applyFont="1" applyFill="1" applyBorder="1" applyAlignment="1">
      <alignment horizontal="center" vertical="center" wrapText="1"/>
    </xf>
    <xf numFmtId="2" fontId="34" fillId="11" borderId="14" xfId="0" applyNumberFormat="1" applyFont="1" applyFill="1" applyBorder="1" applyAlignment="1">
      <alignment horizontal="center"/>
    </xf>
    <xf numFmtId="2" fontId="6" fillId="7" borderId="32" xfId="0" applyNumberFormat="1" applyFont="1" applyFill="1" applyBorder="1" applyAlignment="1">
      <alignment horizontal="center"/>
    </xf>
    <xf numFmtId="0" fontId="6" fillId="9" borderId="2"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4" xfId="0" applyFont="1" applyFill="1" applyBorder="1" applyAlignment="1">
      <alignment horizontal="left" vertical="center" wrapText="1"/>
    </xf>
    <xf numFmtId="49" fontId="6" fillId="0" borderId="2" xfId="0" applyNumberFormat="1" applyFont="1" applyFill="1" applyBorder="1" applyAlignment="1">
      <alignment horizontal="left" vertical="top" wrapText="1"/>
    </xf>
    <xf numFmtId="49" fontId="1" fillId="0" borderId="2" xfId="0" applyNumberFormat="1" applyFont="1" applyFill="1" applyBorder="1" applyAlignment="1">
      <alignment horizontal="left" vertical="top" wrapText="1"/>
    </xf>
    <xf numFmtId="49" fontId="8" fillId="11" borderId="14" xfId="0" applyNumberFormat="1" applyFont="1" applyFill="1" applyBorder="1" applyAlignment="1">
      <alignment horizontal="center" vertical="top" wrapText="1"/>
    </xf>
    <xf numFmtId="49" fontId="8" fillId="11" borderId="2" xfId="0" applyNumberFormat="1" applyFont="1" applyFill="1" applyBorder="1" applyAlignment="1">
      <alignment horizontal="center" vertical="top" wrapText="1"/>
    </xf>
    <xf numFmtId="49" fontId="1" fillId="0" borderId="0" xfId="0" applyNumberFormat="1" applyFont="1" applyAlignment="1">
      <alignment horizontal="left" vertical="top" wrapText="1"/>
    </xf>
    <xf numFmtId="49" fontId="1" fillId="2" borderId="0" xfId="0" applyNumberFormat="1" applyFont="1" applyFill="1" applyBorder="1" applyAlignment="1">
      <alignment horizontal="left" vertical="top" wrapText="1"/>
    </xf>
    <xf numFmtId="49" fontId="7" fillId="8" borderId="2" xfId="0" applyNumberFormat="1" applyFont="1" applyFill="1" applyBorder="1" applyAlignment="1">
      <alignment horizontal="left" vertical="top" wrapText="1"/>
    </xf>
    <xf numFmtId="49" fontId="7" fillId="0" borderId="2" xfId="0" applyNumberFormat="1" applyFont="1" applyFill="1" applyBorder="1" applyAlignment="1">
      <alignment horizontal="left" vertical="top" wrapText="1"/>
    </xf>
    <xf numFmtId="49" fontId="7" fillId="3" borderId="2" xfId="0" applyNumberFormat="1" applyFont="1" applyFill="1" applyBorder="1" applyAlignment="1">
      <alignment horizontal="left" vertical="top" wrapText="1"/>
    </xf>
    <xf numFmtId="49" fontId="40" fillId="8" borderId="2" xfId="0" applyNumberFormat="1" applyFont="1" applyFill="1" applyBorder="1" applyAlignment="1">
      <alignment horizontal="left" vertical="top" wrapText="1"/>
    </xf>
    <xf numFmtId="49" fontId="42" fillId="0" borderId="2" xfId="0" applyNumberFormat="1" applyFont="1" applyFill="1" applyBorder="1" applyAlignment="1">
      <alignment horizontal="left" vertical="top" wrapText="1"/>
    </xf>
    <xf numFmtId="49" fontId="41" fillId="8" borderId="2" xfId="0" applyNumberFormat="1" applyFont="1" applyFill="1" applyBorder="1" applyAlignment="1">
      <alignment horizontal="left" vertical="top" wrapText="1"/>
    </xf>
    <xf numFmtId="49" fontId="40" fillId="11" borderId="2" xfId="0" applyNumberFormat="1" applyFont="1" applyFill="1" applyBorder="1" applyAlignment="1">
      <alignment horizontal="left" vertical="top" wrapText="1"/>
    </xf>
    <xf numFmtId="49" fontId="42" fillId="8" borderId="2" xfId="0" applyNumberFormat="1" applyFont="1" applyFill="1" applyBorder="1" applyAlignment="1">
      <alignment horizontal="left" vertical="top" wrapText="1"/>
    </xf>
    <xf numFmtId="49" fontId="42" fillId="12" borderId="2" xfId="0" applyNumberFormat="1" applyFont="1" applyFill="1" applyBorder="1" applyAlignment="1">
      <alignment horizontal="left" vertical="top" wrapText="1"/>
    </xf>
    <xf numFmtId="49" fontId="6" fillId="2" borderId="2" xfId="0" applyNumberFormat="1" applyFont="1" applyFill="1" applyBorder="1" applyAlignment="1">
      <alignment horizontal="left" vertical="top" wrapText="1"/>
    </xf>
    <xf numFmtId="49" fontId="6" fillId="2" borderId="1" xfId="0" applyNumberFormat="1" applyFont="1" applyFill="1" applyBorder="1" applyAlignment="1">
      <alignment horizontal="left" vertical="top" wrapText="1"/>
    </xf>
    <xf numFmtId="49" fontId="6" fillId="7" borderId="18" xfId="0" applyNumberFormat="1" applyFont="1" applyFill="1" applyBorder="1" applyAlignment="1">
      <alignment horizontal="left" vertical="top" wrapText="1"/>
    </xf>
    <xf numFmtId="49" fontId="6" fillId="0" borderId="3" xfId="0" applyNumberFormat="1" applyFont="1" applyFill="1" applyBorder="1" applyAlignment="1">
      <alignment horizontal="left" vertical="top" wrapText="1"/>
    </xf>
    <xf numFmtId="49" fontId="6" fillId="0" borderId="2" xfId="0" applyNumberFormat="1" applyFont="1" applyBorder="1" applyAlignment="1">
      <alignment horizontal="left" vertical="top" wrapText="1"/>
    </xf>
    <xf numFmtId="49" fontId="32" fillId="7" borderId="23"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49" fontId="9" fillId="0" borderId="2" xfId="0" applyNumberFormat="1" applyFont="1" applyFill="1" applyBorder="1" applyAlignment="1">
      <alignment horizontal="left" vertical="top" wrapText="1"/>
    </xf>
    <xf numFmtId="49" fontId="6" fillId="0" borderId="0" xfId="0" applyNumberFormat="1" applyFont="1" applyBorder="1" applyAlignment="1">
      <alignment horizontal="left" vertical="top" wrapText="1"/>
    </xf>
    <xf numFmtId="49" fontId="5" fillId="0" borderId="0" xfId="0" applyNumberFormat="1" applyFont="1" applyAlignment="1">
      <alignment horizontal="left" vertical="top" wrapText="1"/>
    </xf>
    <xf numFmtId="49" fontId="8" fillId="13" borderId="14" xfId="0" applyNumberFormat="1" applyFont="1" applyFill="1" applyBorder="1" applyAlignment="1">
      <alignment horizontal="center" vertical="top" wrapText="1"/>
    </xf>
    <xf numFmtId="2" fontId="35" fillId="11" borderId="2" xfId="0" applyNumberFormat="1" applyFont="1" applyFill="1" applyBorder="1" applyAlignment="1">
      <alignment horizontal="center"/>
    </xf>
    <xf numFmtId="2" fontId="11" fillId="0" borderId="2" xfId="0" applyNumberFormat="1" applyFont="1" applyFill="1" applyBorder="1" applyAlignment="1">
      <alignment horizontal="center" vertical="center"/>
    </xf>
    <xf numFmtId="2" fontId="35" fillId="11" borderId="2" xfId="0" applyNumberFormat="1" applyFont="1" applyFill="1" applyBorder="1" applyAlignment="1">
      <alignment horizontal="center" vertical="center" wrapText="1"/>
    </xf>
    <xf numFmtId="2" fontId="35" fillId="0" borderId="2" xfId="0" applyNumberFormat="1" applyFont="1" applyFill="1" applyBorder="1" applyAlignment="1">
      <alignment horizontal="center" vertical="center" wrapText="1"/>
    </xf>
    <xf numFmtId="2" fontId="35" fillId="0" borderId="3" xfId="0" applyNumberFormat="1" applyFont="1" applyFill="1" applyBorder="1" applyAlignment="1">
      <alignment horizontal="center" vertical="center" wrapText="1"/>
    </xf>
    <xf numFmtId="2" fontId="35" fillId="11" borderId="14" xfId="0" applyNumberFormat="1" applyFont="1" applyFill="1" applyBorder="1" applyAlignment="1">
      <alignment horizontal="center" vertical="center" wrapText="1"/>
    </xf>
    <xf numFmtId="2" fontId="11" fillId="9" borderId="2" xfId="0" applyNumberFormat="1" applyFont="1" applyFill="1" applyBorder="1" applyAlignment="1">
      <alignment horizontal="center" vertical="center"/>
    </xf>
    <xf numFmtId="2" fontId="35" fillId="11" borderId="14" xfId="0" applyNumberFormat="1" applyFont="1" applyFill="1" applyBorder="1" applyAlignment="1">
      <alignment horizontal="center"/>
    </xf>
    <xf numFmtId="2" fontId="6" fillId="9" borderId="2" xfId="0" applyNumberFormat="1" applyFont="1" applyFill="1" applyBorder="1" applyAlignment="1">
      <alignment horizontal="center" vertical="center"/>
    </xf>
    <xf numFmtId="14" fontId="6" fillId="14" borderId="0" xfId="0" applyNumberFormat="1" applyFont="1" applyFill="1" applyBorder="1" applyAlignment="1">
      <alignment horizontal="center" vertical="center"/>
    </xf>
    <xf numFmtId="0" fontId="6" fillId="14" borderId="0" xfId="0" applyFont="1" applyFill="1" applyBorder="1" applyAlignment="1">
      <alignment horizontal="center" vertical="center"/>
    </xf>
    <xf numFmtId="0" fontId="5" fillId="14" borderId="0" xfId="57" applyFont="1" applyFill="1" applyBorder="1" applyAlignment="1">
      <alignment horizontal="center" vertical="center"/>
    </xf>
    <xf numFmtId="0" fontId="5" fillId="14" borderId="0" xfId="57" applyFont="1" applyFill="1" applyBorder="1" applyAlignment="1">
      <alignment horizontal="center" vertical="center" wrapText="1"/>
    </xf>
    <xf numFmtId="0" fontId="12" fillId="14" borderId="0" xfId="0" applyFont="1" applyFill="1" applyBorder="1" applyAlignment="1">
      <alignment wrapText="1"/>
    </xf>
    <xf numFmtId="49" fontId="6" fillId="14" borderId="0" xfId="0" applyNumberFormat="1" applyFont="1" applyFill="1" applyBorder="1" applyAlignment="1">
      <alignment horizontal="left" vertical="top" wrapText="1"/>
    </xf>
    <xf numFmtId="0" fontId="6" fillId="14" borderId="0" xfId="0" applyFont="1" applyFill="1" applyBorder="1" applyAlignment="1" applyProtection="1">
      <alignment horizontal="left" vertical="center" wrapText="1"/>
      <protection locked="0"/>
    </xf>
    <xf numFmtId="0" fontId="11" fillId="14" borderId="0" xfId="0" applyFont="1" applyFill="1" applyBorder="1" applyAlignment="1">
      <alignment horizontal="center" vertical="center" wrapText="1"/>
    </xf>
    <xf numFmtId="0" fontId="34" fillId="14" borderId="0" xfId="0" applyFont="1" applyFill="1" applyBorder="1" applyAlignment="1">
      <alignment horizontal="center" vertical="center"/>
    </xf>
    <xf numFmtId="0" fontId="6" fillId="14" borderId="0" xfId="0" applyFont="1" applyFill="1" applyBorder="1" applyAlignment="1">
      <alignment horizontal="left" vertical="center" wrapText="1"/>
    </xf>
    <xf numFmtId="2" fontId="6" fillId="14" borderId="0" xfId="0" applyNumberFormat="1" applyFont="1" applyFill="1" applyBorder="1" applyAlignment="1">
      <alignment horizontal="center" vertical="center"/>
    </xf>
    <xf numFmtId="174" fontId="6" fillId="14" borderId="0" xfId="0" applyNumberFormat="1" applyFont="1" applyFill="1" applyBorder="1" applyAlignment="1">
      <alignment horizontal="center" vertical="center"/>
    </xf>
    <xf numFmtId="0" fontId="35" fillId="14" borderId="0" xfId="0" applyFont="1" applyFill="1" applyBorder="1" applyAlignment="1">
      <alignment horizontal="center" vertical="center" wrapText="1"/>
    </xf>
    <xf numFmtId="2" fontId="6" fillId="14" borderId="0" xfId="0" applyNumberFormat="1" applyFont="1" applyFill="1" applyBorder="1" applyAlignment="1">
      <alignment horizontal="center"/>
    </xf>
    <xf numFmtId="2" fontId="6" fillId="7" borderId="32" xfId="0" applyNumberFormat="1" applyFont="1" applyFill="1" applyBorder="1" applyAlignment="1">
      <alignment horizontal="center" vertical="center"/>
    </xf>
    <xf numFmtId="2" fontId="6" fillId="7" borderId="20" xfId="0" applyNumberFormat="1" applyFont="1" applyFill="1" applyBorder="1" applyAlignment="1">
      <alignment horizontal="center" vertical="center"/>
    </xf>
    <xf numFmtId="14" fontId="6" fillId="3" borderId="0" xfId="0" applyNumberFormat="1" applyFont="1" applyFill="1" applyBorder="1" applyAlignment="1">
      <alignment horizontal="center" vertical="center"/>
    </xf>
    <xf numFmtId="0" fontId="5" fillId="3" borderId="0" xfId="0" applyFont="1" applyFill="1" applyBorder="1" applyAlignment="1">
      <alignment horizontal="center"/>
    </xf>
    <xf numFmtId="0" fontId="12" fillId="3" borderId="0" xfId="0" applyFont="1" applyFill="1" applyBorder="1" applyAlignment="1">
      <alignment wrapText="1"/>
    </xf>
    <xf numFmtId="49" fontId="6" fillId="3" borderId="0" xfId="0" applyNumberFormat="1" applyFont="1" applyFill="1" applyBorder="1" applyAlignment="1">
      <alignment horizontal="left" vertical="top" wrapText="1"/>
    </xf>
    <xf numFmtId="0" fontId="6" fillId="3" borderId="0" xfId="0" applyFont="1" applyFill="1" applyBorder="1" applyAlignment="1" applyProtection="1">
      <alignment horizontal="left" vertical="center" wrapText="1"/>
      <protection locked="0"/>
    </xf>
    <xf numFmtId="0" fontId="11" fillId="3" borderId="0" xfId="0" applyFont="1" applyFill="1" applyBorder="1" applyAlignment="1">
      <alignment horizontal="left" vertical="center" wrapText="1"/>
    </xf>
    <xf numFmtId="0" fontId="11" fillId="3" borderId="0" xfId="0" applyFont="1" applyFill="1" applyBorder="1" applyAlignment="1">
      <alignment horizontal="center" vertical="center"/>
    </xf>
    <xf numFmtId="0" fontId="11" fillId="3" borderId="0" xfId="0" applyFont="1" applyFill="1" applyBorder="1" applyAlignment="1">
      <alignment horizontal="left" vertical="center"/>
    </xf>
    <xf numFmtId="174" fontId="6" fillId="3" borderId="0" xfId="0" applyNumberFormat="1" applyFont="1" applyFill="1" applyBorder="1" applyAlignment="1">
      <alignment horizontal="center" vertical="center"/>
    </xf>
    <xf numFmtId="0" fontId="5" fillId="3" borderId="0" xfId="0" applyFont="1" applyFill="1" applyBorder="1" applyAlignment="1">
      <alignment horizontal="center" vertical="center"/>
    </xf>
    <xf numFmtId="2" fontId="6" fillId="3" borderId="0" xfId="0" applyNumberFormat="1" applyFont="1" applyFill="1" applyBorder="1" applyAlignment="1">
      <alignment horizontal="center"/>
    </xf>
    <xf numFmtId="0" fontId="6" fillId="14" borderId="2" xfId="0" applyFont="1" applyFill="1" applyBorder="1" applyAlignment="1">
      <alignment horizontal="center" vertical="center"/>
    </xf>
    <xf numFmtId="0" fontId="6" fillId="14" borderId="0" xfId="0" applyFont="1" applyFill="1" applyBorder="1" applyAlignment="1">
      <alignment horizontal="center"/>
    </xf>
    <xf numFmtId="0" fontId="6" fillId="14" borderId="0" xfId="1" applyFont="1" applyFill="1" applyBorder="1" applyAlignment="1">
      <alignment horizontal="center"/>
    </xf>
    <xf numFmtId="0" fontId="6" fillId="14" borderId="0" xfId="0" applyFont="1" applyFill="1" applyBorder="1" applyAlignment="1">
      <alignment horizontal="center" vertical="center" wrapText="1"/>
    </xf>
    <xf numFmtId="0" fontId="6" fillId="14" borderId="0" xfId="0" applyFont="1" applyFill="1" applyBorder="1"/>
    <xf numFmtId="0" fontId="6" fillId="14" borderId="0" xfId="0" applyFont="1" applyFill="1" applyBorder="1" applyAlignment="1">
      <alignment horizontal="left" vertical="center"/>
    </xf>
    <xf numFmtId="1" fontId="6" fillId="14" borderId="0" xfId="0" applyNumberFormat="1" applyFont="1" applyFill="1" applyBorder="1" applyAlignment="1">
      <alignment horizontal="center" vertical="center"/>
    </xf>
    <xf numFmtId="0" fontId="1" fillId="14" borderId="0" xfId="0" applyFont="1" applyFill="1" applyBorder="1" applyAlignment="1">
      <alignment horizontal="left" vertical="center" wrapText="1"/>
    </xf>
    <xf numFmtId="0" fontId="5" fillId="14" borderId="0" xfId="0" applyFont="1" applyFill="1" applyBorder="1" applyAlignment="1">
      <alignment horizontal="center" vertical="center"/>
    </xf>
    <xf numFmtId="2" fontId="5" fillId="14" borderId="0" xfId="0" applyNumberFormat="1" applyFont="1" applyFill="1" applyBorder="1" applyAlignment="1">
      <alignment horizontal="center"/>
    </xf>
    <xf numFmtId="2" fontId="11" fillId="0" borderId="14" xfId="0" applyNumberFormat="1" applyFont="1" applyFill="1" applyBorder="1" applyAlignment="1">
      <alignment horizontal="center"/>
    </xf>
    <xf numFmtId="2" fontId="6" fillId="0" borderId="14" xfId="0" applyNumberFormat="1" applyFont="1" applyFill="1" applyBorder="1" applyAlignment="1">
      <alignment horizontal="center" vertical="center"/>
    </xf>
    <xf numFmtId="0" fontId="6" fillId="0" borderId="14" xfId="0" applyFont="1" applyFill="1" applyBorder="1" applyAlignment="1">
      <alignment horizontal="center" vertical="center"/>
    </xf>
    <xf numFmtId="49" fontId="1" fillId="0" borderId="14" xfId="0" applyNumberFormat="1" applyFont="1" applyFill="1" applyBorder="1" applyAlignment="1">
      <alignment horizontal="left" vertical="top" wrapText="1"/>
    </xf>
    <xf numFmtId="0" fontId="34" fillId="0" borderId="14" xfId="0" applyFont="1" applyFill="1" applyBorder="1" applyAlignment="1">
      <alignment horizontal="center" vertical="center"/>
    </xf>
    <xf numFmtId="2" fontId="11" fillId="0" borderId="14" xfId="0" applyNumberFormat="1" applyFont="1" applyFill="1" applyBorder="1" applyAlignment="1">
      <alignment horizontal="center" vertical="center"/>
    </xf>
    <xf numFmtId="2" fontId="35" fillId="0" borderId="14"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shrinkToFit="1"/>
    </xf>
    <xf numFmtId="0" fontId="1" fillId="2" borderId="3" xfId="0" applyFont="1" applyFill="1" applyBorder="1" applyAlignment="1">
      <alignment horizontal="center" vertical="center" wrapText="1" shrinkToFit="1"/>
    </xf>
    <xf numFmtId="2" fontId="1" fillId="2" borderId="1"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49" fontId="1" fillId="2" borderId="3" xfId="0" applyNumberFormat="1" applyFont="1" applyFill="1" applyBorder="1" applyAlignment="1">
      <alignment horizontal="left" vertical="top" wrapText="1" shrinkToFit="1"/>
    </xf>
    <xf numFmtId="0" fontId="1" fillId="3" borderId="2" xfId="0" applyFont="1" applyFill="1" applyBorder="1" applyAlignment="1">
      <alignment horizontal="center" vertical="center" wrapText="1"/>
    </xf>
    <xf numFmtId="0" fontId="1" fillId="0" borderId="3" xfId="0" applyFont="1" applyBorder="1" applyAlignment="1">
      <alignment horizontal="center" vertical="center" wrapText="1"/>
    </xf>
    <xf numFmtId="2" fontId="1" fillId="2" borderId="1" xfId="0" applyNumberFormat="1" applyFont="1" applyFill="1" applyBorder="1" applyAlignment="1">
      <alignment horizontal="center" vertical="center"/>
    </xf>
    <xf numFmtId="2" fontId="1" fillId="2" borderId="3" xfId="0" applyNumberFormat="1" applyFont="1" applyFill="1" applyBorder="1" applyAlignment="1">
      <alignment horizontal="center" vertical="center"/>
    </xf>
    <xf numFmtId="2" fontId="6" fillId="0" borderId="14" xfId="0" applyNumberFormat="1" applyFont="1" applyBorder="1" applyAlignment="1">
      <alignment horizontal="center"/>
    </xf>
    <xf numFmtId="0" fontId="6" fillId="0" borderId="3" xfId="0" applyFont="1" applyFill="1" applyBorder="1" applyAlignment="1">
      <alignment horizontal="center" vertical="center"/>
    </xf>
    <xf numFmtId="0" fontId="6" fillId="11" borderId="2" xfId="0" applyFont="1" applyFill="1" applyBorder="1" applyAlignment="1" applyProtection="1">
      <alignment horizontal="left" vertical="center" wrapText="1"/>
      <protection locked="0"/>
    </xf>
    <xf numFmtId="0" fontId="34" fillId="11" borderId="2" xfId="1" applyFont="1" applyFill="1" applyBorder="1" applyAlignment="1">
      <alignment horizontal="center" vertical="center"/>
    </xf>
    <xf numFmtId="0" fontId="39" fillId="11" borderId="2" xfId="0" applyFont="1" applyFill="1" applyBorder="1" applyAlignment="1">
      <alignment horizontal="center" vertical="center" wrapText="1"/>
    </xf>
    <xf numFmtId="49" fontId="8" fillId="11" borderId="2" xfId="0" applyNumberFormat="1" applyFont="1" applyFill="1" applyBorder="1" applyAlignment="1">
      <alignment horizontal="left" vertical="top" wrapText="1"/>
    </xf>
    <xf numFmtId="0" fontId="37" fillId="11" borderId="2" xfId="0" applyFont="1" applyFill="1" applyBorder="1" applyAlignment="1">
      <alignment horizontal="center" wrapText="1"/>
    </xf>
    <xf numFmtId="0" fontId="6" fillId="11" borderId="2" xfId="0" applyFont="1" applyFill="1" applyBorder="1" applyAlignment="1">
      <alignment horizontal="center"/>
    </xf>
    <xf numFmtId="2" fontId="6" fillId="11" borderId="2" xfId="0" applyNumberFormat="1" applyFont="1" applyFill="1" applyBorder="1" applyAlignment="1">
      <alignment horizontal="center"/>
    </xf>
    <xf numFmtId="0" fontId="34" fillId="11" borderId="14" xfId="1" applyFont="1" applyFill="1" applyBorder="1" applyAlignment="1">
      <alignment horizontal="center" vertical="center"/>
    </xf>
    <xf numFmtId="0" fontId="39" fillId="11" borderId="14" xfId="0" applyFont="1" applyFill="1" applyBorder="1" applyAlignment="1">
      <alignment horizontal="center" vertical="center" wrapText="1"/>
    </xf>
    <xf numFmtId="49" fontId="8" fillId="11" borderId="14" xfId="0" applyNumberFormat="1" applyFont="1" applyFill="1" applyBorder="1" applyAlignment="1">
      <alignment horizontal="left" vertical="top" wrapText="1"/>
    </xf>
    <xf numFmtId="0" fontId="6" fillId="11" borderId="14" xfId="0" applyFont="1" applyFill="1" applyBorder="1" applyAlignment="1" applyProtection="1">
      <alignment horizontal="left" vertical="center" wrapText="1"/>
      <protection locked="0"/>
    </xf>
    <xf numFmtId="0" fontId="37" fillId="11" borderId="14" xfId="0" applyFont="1" applyFill="1" applyBorder="1" applyAlignment="1">
      <alignment horizontal="center" wrapText="1"/>
    </xf>
    <xf numFmtId="0" fontId="6" fillId="11" borderId="14" xfId="0" applyFont="1" applyFill="1" applyBorder="1" applyAlignment="1">
      <alignment horizontal="center"/>
    </xf>
    <xf numFmtId="2" fontId="6" fillId="11" borderId="14" xfId="0" applyNumberFormat="1" applyFont="1" applyFill="1" applyBorder="1" applyAlignment="1">
      <alignment horizontal="center"/>
    </xf>
    <xf numFmtId="2" fontId="6" fillId="0" borderId="0" xfId="0" applyNumberFormat="1" applyFont="1" applyBorder="1" applyAlignment="1">
      <alignment horizontal="left"/>
    </xf>
    <xf numFmtId="0" fontId="6" fillId="0" borderId="1" xfId="0" applyFont="1" applyFill="1" applyBorder="1" applyAlignment="1">
      <alignment horizontal="left" vertical="center" wrapText="1"/>
    </xf>
    <xf numFmtId="0" fontId="28" fillId="7" borderId="18" xfId="0" applyFont="1" applyFill="1" applyBorder="1"/>
    <xf numFmtId="0" fontId="6" fillId="7" borderId="18" xfId="0" applyFont="1" applyFill="1" applyBorder="1" applyAlignment="1">
      <alignment horizontal="center" vertical="center"/>
    </xf>
    <xf numFmtId="0" fontId="6" fillId="0" borderId="14" xfId="0" applyFont="1" applyFill="1" applyBorder="1" applyAlignment="1">
      <alignment horizontal="center" vertical="top"/>
    </xf>
    <xf numFmtId="2" fontId="8" fillId="0" borderId="14" xfId="0" applyNumberFormat="1" applyFont="1" applyFill="1" applyBorder="1" applyAlignment="1">
      <alignment horizontal="center" vertical="center" wrapText="1"/>
    </xf>
    <xf numFmtId="2" fontId="6" fillId="0" borderId="0" xfId="0" applyNumberFormat="1" applyFont="1" applyBorder="1" applyAlignment="1"/>
    <xf numFmtId="0" fontId="50" fillId="0" borderId="0" xfId="0" applyFont="1" applyFill="1"/>
    <xf numFmtId="0" fontId="50" fillId="0" borderId="0" xfId="0" applyFont="1" applyFill="1" applyAlignment="1">
      <alignment horizontal="center" vertical="center"/>
    </xf>
    <xf numFmtId="0" fontId="50" fillId="0" borderId="0" xfId="0" applyFont="1" applyFill="1" applyAlignment="1">
      <alignment horizontal="center" vertical="center" wrapText="1"/>
    </xf>
    <xf numFmtId="49" fontId="50" fillId="0" borderId="0" xfId="0" applyNumberFormat="1" applyFont="1" applyFill="1" applyAlignment="1">
      <alignment horizontal="center" vertical="center" wrapText="1"/>
    </xf>
    <xf numFmtId="167" fontId="50" fillId="0" borderId="0" xfId="0" applyNumberFormat="1" applyFont="1" applyFill="1" applyAlignment="1">
      <alignment horizontal="center"/>
    </xf>
    <xf numFmtId="0" fontId="50" fillId="0" borderId="0" xfId="0" applyFont="1" applyFill="1" applyBorder="1"/>
    <xf numFmtId="167" fontId="50" fillId="0" borderId="0" xfId="0" applyNumberFormat="1" applyFont="1" applyFill="1" applyBorder="1" applyAlignment="1">
      <alignment horizontal="center"/>
    </xf>
    <xf numFmtId="0" fontId="50" fillId="0" borderId="0" xfId="0" applyFont="1" applyFill="1" applyBorder="1" applyAlignment="1">
      <alignment horizontal="center" vertical="center" wrapText="1"/>
    </xf>
    <xf numFmtId="49" fontId="50" fillId="0" borderId="0" xfId="0" applyNumberFormat="1" applyFont="1" applyFill="1" applyBorder="1" applyAlignment="1">
      <alignment horizontal="center" vertical="center" wrapText="1"/>
    </xf>
    <xf numFmtId="167" fontId="50" fillId="0" borderId="0" xfId="0" applyNumberFormat="1" applyFont="1" applyFill="1" applyBorder="1" applyAlignment="1">
      <alignment horizontal="center" vertical="center"/>
    </xf>
    <xf numFmtId="0" fontId="50" fillId="0" borderId="14" xfId="0" applyFont="1" applyFill="1" applyBorder="1" applyAlignment="1">
      <alignment horizontal="center" vertical="center"/>
    </xf>
    <xf numFmtId="0" fontId="50" fillId="0" borderId="14" xfId="0" applyFont="1" applyFill="1" applyBorder="1" applyAlignment="1">
      <alignment horizontal="center" vertical="center" wrapText="1"/>
    </xf>
    <xf numFmtId="49" fontId="51" fillId="0" borderId="14" xfId="0" applyNumberFormat="1" applyFont="1" applyFill="1" applyBorder="1" applyAlignment="1">
      <alignment horizontal="left" vertical="center" wrapText="1"/>
    </xf>
    <xf numFmtId="0" fontId="51" fillId="0" borderId="0" xfId="0" applyFont="1" applyFill="1" applyBorder="1"/>
    <xf numFmtId="0" fontId="50" fillId="0" borderId="2" xfId="0" applyFont="1" applyFill="1" applyBorder="1" applyAlignment="1">
      <alignment horizontal="center" vertical="center"/>
    </xf>
    <xf numFmtId="0" fontId="50" fillId="0" borderId="2" xfId="0" applyFont="1" applyFill="1" applyBorder="1" applyAlignment="1">
      <alignment horizontal="center" vertical="center" wrapText="1"/>
    </xf>
    <xf numFmtId="0" fontId="53" fillId="0" borderId="2" xfId="57" applyNumberFormat="1" applyFont="1" applyFill="1" applyBorder="1" applyAlignment="1">
      <alignment horizontal="left" vertical="center" wrapText="1"/>
    </xf>
    <xf numFmtId="167" fontId="50" fillId="0" borderId="2" xfId="0" applyNumberFormat="1" applyFont="1" applyFill="1" applyBorder="1" applyAlignment="1">
      <alignment horizontal="center" vertical="center"/>
    </xf>
    <xf numFmtId="0" fontId="54" fillId="0" borderId="2" xfId="57" applyFont="1" applyFill="1" applyBorder="1" applyAlignment="1">
      <alignment horizontal="left" vertical="center" wrapText="1"/>
    </xf>
    <xf numFmtId="0" fontId="50" fillId="0" borderId="2" xfId="57" applyNumberFormat="1" applyFont="1" applyFill="1" applyBorder="1" applyAlignment="1">
      <alignment horizontal="left" vertical="center" wrapText="1"/>
    </xf>
    <xf numFmtId="0" fontId="51" fillId="0" borderId="2" xfId="57" applyNumberFormat="1" applyFont="1" applyFill="1" applyBorder="1" applyAlignment="1">
      <alignment horizontal="left" vertical="center" wrapText="1"/>
    </xf>
    <xf numFmtId="0" fontId="51" fillId="0" borderId="2" xfId="0" applyNumberFormat="1" applyFont="1" applyFill="1" applyBorder="1" applyAlignment="1">
      <alignment horizontal="left" vertical="center" wrapText="1"/>
    </xf>
    <xf numFmtId="49" fontId="50" fillId="0" borderId="2" xfId="57" applyNumberFormat="1" applyFont="1" applyFill="1" applyBorder="1" applyAlignment="1">
      <alignment horizontal="left" vertical="center" wrapText="1"/>
    </xf>
    <xf numFmtId="0" fontId="51" fillId="0" borderId="2" xfId="0" applyFont="1" applyFill="1" applyBorder="1" applyAlignment="1" applyProtection="1">
      <alignment horizontal="left" vertical="center" wrapText="1"/>
    </xf>
    <xf numFmtId="0" fontId="50" fillId="0" borderId="2" xfId="0" applyNumberFormat="1" applyFont="1" applyFill="1" applyBorder="1" applyAlignment="1">
      <alignment horizontal="left" vertical="center" wrapText="1"/>
    </xf>
    <xf numFmtId="1" fontId="50" fillId="7" borderId="2" xfId="0" applyNumberFormat="1" applyFont="1" applyFill="1" applyBorder="1" applyAlignment="1">
      <alignment horizontal="center" vertical="center"/>
    </xf>
    <xf numFmtId="0" fontId="52" fillId="7" borderId="2" xfId="0" applyFont="1" applyFill="1" applyBorder="1" applyAlignment="1">
      <alignment horizontal="center" vertical="center"/>
    </xf>
    <xf numFmtId="0" fontId="50" fillId="7" borderId="2" xfId="0" applyFont="1" applyFill="1" applyBorder="1" applyAlignment="1">
      <alignment horizontal="center" vertical="center" wrapText="1"/>
    </xf>
    <xf numFmtId="0" fontId="50" fillId="7" borderId="2" xfId="0" applyFont="1" applyFill="1" applyBorder="1" applyAlignment="1">
      <alignment horizontal="center" vertical="center"/>
    </xf>
    <xf numFmtId="0" fontId="51" fillId="15" borderId="2" xfId="0" applyFont="1" applyFill="1" applyBorder="1" applyAlignment="1">
      <alignment horizontal="center" vertical="center"/>
    </xf>
    <xf numFmtId="49" fontId="51" fillId="15" borderId="2" xfId="0" applyNumberFormat="1" applyFont="1" applyFill="1" applyBorder="1" applyAlignment="1">
      <alignment horizontal="center" vertical="center" wrapText="1"/>
    </xf>
    <xf numFmtId="0" fontId="52" fillId="7" borderId="2" xfId="0" applyFont="1" applyFill="1" applyBorder="1" applyAlignment="1" applyProtection="1">
      <alignment horizontal="center" vertical="center" wrapText="1"/>
    </xf>
    <xf numFmtId="167" fontId="51" fillId="15" borderId="2" xfId="0" applyNumberFormat="1" applyFont="1" applyFill="1" applyBorder="1" applyAlignment="1">
      <alignment horizontal="center" vertical="center"/>
    </xf>
    <xf numFmtId="0" fontId="52" fillId="15" borderId="2" xfId="0" applyFont="1" applyFill="1" applyBorder="1" applyAlignment="1">
      <alignment horizontal="center" vertical="center"/>
    </xf>
    <xf numFmtId="0" fontId="52" fillId="15" borderId="2" xfId="57" applyFont="1" applyFill="1" applyBorder="1" applyAlignment="1">
      <alignment horizontal="center" vertical="center"/>
    </xf>
    <xf numFmtId="0" fontId="52" fillId="15" borderId="2" xfId="57" applyFont="1" applyFill="1" applyBorder="1" applyAlignment="1">
      <alignment horizontal="center" vertical="center" wrapText="1"/>
    </xf>
    <xf numFmtId="0" fontId="51" fillId="15" borderId="2" xfId="0" applyFont="1" applyFill="1" applyBorder="1" applyAlignment="1">
      <alignment horizontal="center" vertical="center" wrapText="1"/>
    </xf>
    <xf numFmtId="2" fontId="51" fillId="15" borderId="2" xfId="0" applyNumberFormat="1" applyFont="1" applyFill="1" applyBorder="1" applyAlignment="1">
      <alignment horizontal="center" vertical="center"/>
    </xf>
    <xf numFmtId="0" fontId="55" fillId="0" borderId="2" xfId="0" applyFont="1" applyFill="1" applyBorder="1" applyAlignment="1">
      <alignment horizontal="center" vertical="center"/>
    </xf>
    <xf numFmtId="0" fontId="55" fillId="0" borderId="0" xfId="0" applyFont="1" applyFill="1" applyBorder="1" applyAlignment="1">
      <alignment horizontal="center" vertical="center"/>
    </xf>
    <xf numFmtId="0" fontId="55" fillId="15" borderId="0" xfId="0" applyFont="1" applyFill="1" applyBorder="1" applyAlignment="1">
      <alignment horizontal="center" vertical="center"/>
    </xf>
    <xf numFmtId="0" fontId="51" fillId="0" borderId="2" xfId="0" applyFont="1" applyFill="1" applyBorder="1" applyAlignment="1">
      <alignment horizontal="center" vertical="center"/>
    </xf>
    <xf numFmtId="49" fontId="51" fillId="15" borderId="2" xfId="0" applyNumberFormat="1" applyFont="1" applyFill="1" applyBorder="1" applyAlignment="1">
      <alignment horizontal="center" vertical="center"/>
    </xf>
    <xf numFmtId="0" fontId="52" fillId="7" borderId="2" xfId="0" applyFont="1" applyFill="1" applyBorder="1" applyAlignment="1">
      <alignment horizontal="center" vertical="center" wrapText="1"/>
    </xf>
    <xf numFmtId="2" fontId="52" fillId="15" borderId="2" xfId="0" applyNumberFormat="1" applyFont="1" applyFill="1" applyBorder="1" applyAlignment="1">
      <alignment horizontal="center" vertical="center"/>
    </xf>
    <xf numFmtId="0" fontId="50" fillId="0" borderId="0" xfId="57" applyFont="1" applyFill="1" applyBorder="1" applyAlignment="1">
      <alignment horizontal="center" vertical="center"/>
    </xf>
    <xf numFmtId="0" fontId="50" fillId="0" borderId="0" xfId="57" applyFont="1" applyFill="1" applyBorder="1" applyAlignment="1">
      <alignment horizontal="center" vertical="center" wrapText="1"/>
    </xf>
    <xf numFmtId="0" fontId="50" fillId="0" borderId="0" xfId="0" applyFont="1" applyFill="1" applyBorder="1" applyAlignment="1" applyProtection="1">
      <alignment horizontal="center" vertical="center" wrapText="1"/>
      <protection locked="0"/>
    </xf>
    <xf numFmtId="2" fontId="50" fillId="0" borderId="0" xfId="0" applyNumberFormat="1" applyFont="1" applyFill="1" applyBorder="1" applyAlignment="1">
      <alignment horizontal="center"/>
    </xf>
    <xf numFmtId="0" fontId="50" fillId="0" borderId="0" xfId="1" applyFont="1" applyFill="1" applyBorder="1" applyAlignment="1">
      <alignment horizontal="center" vertical="center"/>
    </xf>
    <xf numFmtId="49" fontId="50" fillId="0" borderId="0" xfId="0" applyNumberFormat="1" applyFont="1" applyFill="1" applyBorder="1" applyAlignment="1">
      <alignment horizontal="left" vertical="center" wrapText="1"/>
    </xf>
    <xf numFmtId="0" fontId="50" fillId="0" borderId="0" xfId="0" applyFont="1" applyFill="1" applyBorder="1" applyAlignment="1">
      <alignment horizontal="left"/>
    </xf>
    <xf numFmtId="0" fontId="50" fillId="16" borderId="0" xfId="0" applyFont="1" applyFill="1" applyBorder="1"/>
    <xf numFmtId="0" fontId="50" fillId="16" borderId="2" xfId="0" applyFont="1" applyFill="1" applyBorder="1" applyAlignment="1">
      <alignment horizontal="center" vertical="center" wrapText="1" shrinkToFit="1"/>
    </xf>
    <xf numFmtId="1" fontId="52" fillId="7" borderId="2" xfId="0" applyNumberFormat="1" applyFont="1" applyFill="1" applyBorder="1" applyAlignment="1">
      <alignment horizontal="center" vertical="center"/>
    </xf>
    <xf numFmtId="2" fontId="52" fillId="7" borderId="2" xfId="0" applyNumberFormat="1" applyFont="1" applyFill="1" applyBorder="1" applyAlignment="1">
      <alignment horizontal="center" vertical="center"/>
    </xf>
    <xf numFmtId="0" fontId="52" fillId="0" borderId="0" xfId="0" applyFont="1" applyFill="1" applyBorder="1"/>
    <xf numFmtId="0" fontId="52" fillId="7" borderId="0" xfId="0" applyFont="1" applyFill="1" applyBorder="1"/>
    <xf numFmtId="0" fontId="55" fillId="0" borderId="0" xfId="0" applyFont="1" applyFill="1" applyAlignment="1">
      <alignment horizontal="center"/>
    </xf>
    <xf numFmtId="1" fontId="51" fillId="7" borderId="2" xfId="0" applyNumberFormat="1" applyFont="1" applyFill="1" applyBorder="1" applyAlignment="1">
      <alignment horizontal="center" vertical="center"/>
    </xf>
    <xf numFmtId="0" fontId="52" fillId="0" borderId="0" xfId="0" applyFont="1" applyFill="1" applyBorder="1" applyAlignment="1">
      <alignment horizontal="center" vertical="center"/>
    </xf>
    <xf numFmtId="0" fontId="52" fillId="7" borderId="0" xfId="0" applyFont="1" applyFill="1" applyBorder="1" applyAlignment="1">
      <alignment horizontal="center" vertical="center"/>
    </xf>
    <xf numFmtId="167" fontId="51" fillId="0" borderId="2" xfId="0" applyNumberFormat="1" applyFont="1" applyFill="1" applyBorder="1" applyAlignment="1">
      <alignment horizontal="center" vertical="center"/>
    </xf>
    <xf numFmtId="0" fontId="51" fillId="0" borderId="14" xfId="0" applyFont="1" applyFill="1" applyBorder="1" applyAlignment="1">
      <alignment horizontal="center" vertical="center"/>
    </xf>
    <xf numFmtId="167" fontId="51" fillId="0" borderId="14" xfId="0" applyNumberFormat="1" applyFont="1" applyFill="1" applyBorder="1" applyAlignment="1">
      <alignment horizontal="center" vertical="center"/>
    </xf>
    <xf numFmtId="0" fontId="57" fillId="15" borderId="2" xfId="57" applyFont="1" applyFill="1" applyBorder="1" applyAlignment="1">
      <alignment horizontal="center" vertical="center"/>
    </xf>
    <xf numFmtId="167" fontId="51" fillId="0" borderId="0" xfId="0" applyNumberFormat="1" applyFont="1" applyFill="1" applyBorder="1"/>
    <xf numFmtId="0" fontId="50" fillId="0" borderId="0" xfId="0" applyFont="1" applyFill="1" applyBorder="1" applyAlignment="1">
      <alignment horizontal="center" vertical="center"/>
    </xf>
    <xf numFmtId="0" fontId="51" fillId="15" borderId="2" xfId="0" applyFont="1" applyFill="1" applyBorder="1" applyAlignment="1">
      <alignment horizontal="left" vertical="center"/>
    </xf>
    <xf numFmtId="49" fontId="51" fillId="0" borderId="0" xfId="0" applyNumberFormat="1" applyFont="1" applyFill="1" applyBorder="1" applyAlignment="1">
      <alignment horizontal="center" vertical="center"/>
    </xf>
    <xf numFmtId="0" fontId="55" fillId="16" borderId="2" xfId="0" applyFont="1" applyFill="1" applyBorder="1" applyAlignment="1">
      <alignment horizontal="center" vertical="center" wrapText="1"/>
    </xf>
    <xf numFmtId="0" fontId="50" fillId="16" borderId="2" xfId="0" applyFont="1" applyFill="1" applyBorder="1" applyAlignment="1">
      <alignment horizontal="center" vertical="center" wrapText="1"/>
    </xf>
    <xf numFmtId="0" fontId="50" fillId="16" borderId="2" xfId="0" applyFont="1" applyFill="1" applyBorder="1" applyAlignment="1">
      <alignment horizontal="center" vertical="center" wrapText="1" shrinkToFit="1"/>
    </xf>
    <xf numFmtId="49" fontId="50" fillId="16" borderId="2" xfId="0" applyNumberFormat="1" applyFont="1" applyFill="1" applyBorder="1" applyAlignment="1">
      <alignment horizontal="center" vertical="center" wrapText="1" shrinkToFit="1"/>
    </xf>
    <xf numFmtId="167" fontId="50" fillId="16" borderId="2" xfId="0" applyNumberFormat="1" applyFont="1" applyFill="1" applyBorder="1" applyAlignment="1">
      <alignment horizontal="center" vertical="center" wrapText="1"/>
    </xf>
    <xf numFmtId="2" fontId="56" fillId="0" borderId="0" xfId="0" applyNumberFormat="1" applyFont="1" applyFill="1" applyBorder="1" applyAlignment="1">
      <alignment horizontal="center"/>
    </xf>
    <xf numFmtId="3" fontId="2" fillId="2" borderId="0" xfId="0" applyNumberFormat="1" applyFont="1" applyFill="1" applyBorder="1" applyAlignment="1">
      <alignment horizontal="right" vertical="center"/>
    </xf>
    <xf numFmtId="0" fontId="1" fillId="0" borderId="0"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shrinkToFit="1"/>
    </xf>
    <xf numFmtId="0" fontId="1" fillId="2" borderId="3" xfId="0" applyFont="1" applyFill="1" applyBorder="1" applyAlignment="1">
      <alignment horizontal="center" vertical="center" wrapText="1" shrinkToFit="1"/>
    </xf>
    <xf numFmtId="49" fontId="1" fillId="2" borderId="1" xfId="0" applyNumberFormat="1" applyFont="1" applyFill="1" applyBorder="1" applyAlignment="1">
      <alignment horizontal="left" vertical="top" wrapText="1" shrinkToFit="1"/>
    </xf>
    <xf numFmtId="49" fontId="1" fillId="2" borderId="3" xfId="0" applyNumberFormat="1" applyFont="1" applyFill="1" applyBorder="1" applyAlignment="1">
      <alignment horizontal="left" vertical="top" wrapText="1" shrinkToFit="1"/>
    </xf>
    <xf numFmtId="0" fontId="1" fillId="2" borderId="2" xfId="0" applyFont="1" applyFill="1" applyBorder="1" applyAlignment="1">
      <alignment horizontal="center" vertical="center" wrapText="1" shrinkToFit="1"/>
    </xf>
    <xf numFmtId="0" fontId="1" fillId="3" borderId="2" xfId="0"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2" fontId="1" fillId="2" borderId="19" xfId="0" applyNumberFormat="1" applyFont="1" applyFill="1" applyBorder="1" applyAlignment="1">
      <alignment horizontal="center" vertical="center"/>
    </xf>
    <xf numFmtId="2" fontId="1" fillId="2" borderId="24" xfId="0" applyNumberFormat="1" applyFont="1" applyFill="1" applyBorder="1" applyAlignment="1">
      <alignment horizontal="center" vertical="center"/>
    </xf>
    <xf numFmtId="2" fontId="1" fillId="2" borderId="25" xfId="0" applyNumberFormat="1" applyFont="1" applyFill="1" applyBorder="1" applyAlignment="1">
      <alignment horizontal="center" vertical="center"/>
    </xf>
    <xf numFmtId="2" fontId="1" fillId="2" borderId="1" xfId="0" applyNumberFormat="1" applyFont="1" applyFill="1" applyBorder="1" applyAlignment="1">
      <alignment horizontal="center" vertical="center"/>
    </xf>
    <xf numFmtId="2" fontId="1" fillId="2" borderId="3" xfId="0" applyNumberFormat="1" applyFont="1" applyFill="1" applyBorder="1" applyAlignment="1">
      <alignment horizontal="center" vertical="center"/>
    </xf>
    <xf numFmtId="2" fontId="1" fillId="2" borderId="4" xfId="0" applyNumberFormat="1" applyFont="1" applyFill="1" applyBorder="1" applyAlignment="1">
      <alignment horizontal="center" vertical="center" wrapText="1"/>
    </xf>
    <xf numFmtId="2" fontId="1" fillId="2" borderId="5"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2" fontId="1" fillId="2" borderId="26"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49" fontId="1" fillId="0" borderId="1" xfId="0" applyNumberFormat="1" applyFont="1" applyFill="1" applyBorder="1" applyAlignment="1">
      <alignment horizontal="left" vertical="top" wrapText="1"/>
    </xf>
    <xf numFmtId="49" fontId="1" fillId="0" borderId="14" xfId="0" applyNumberFormat="1" applyFont="1" applyFill="1" applyBorder="1" applyAlignment="1">
      <alignment horizontal="left" vertical="top" wrapText="1"/>
    </xf>
    <xf numFmtId="0" fontId="6" fillId="0" borderId="1"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4" xfId="0" applyFont="1" applyFill="1" applyBorder="1" applyAlignment="1">
      <alignment horizontal="center" vertical="center"/>
    </xf>
    <xf numFmtId="1" fontId="6" fillId="7" borderId="31" xfId="0" applyNumberFormat="1" applyFont="1" applyFill="1" applyBorder="1" applyAlignment="1">
      <alignment horizontal="center"/>
    </xf>
    <xf numFmtId="1" fontId="6" fillId="7" borderId="18" xfId="0" applyNumberFormat="1" applyFont="1" applyFill="1" applyBorder="1" applyAlignment="1">
      <alignment horizontal="center"/>
    </xf>
    <xf numFmtId="2" fontId="6" fillId="0" borderId="1" xfId="0" applyNumberFormat="1" applyFont="1" applyFill="1" applyBorder="1" applyAlignment="1">
      <alignment horizontal="center" vertical="center"/>
    </xf>
    <xf numFmtId="2" fontId="6" fillId="0" borderId="14"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4" xfId="0" applyFont="1" applyFill="1" applyBorder="1" applyAlignment="1">
      <alignment horizontal="center" vertical="center"/>
    </xf>
    <xf numFmtId="0" fontId="5" fillId="0" borderId="1" xfId="57" applyFont="1" applyFill="1" applyBorder="1" applyAlignment="1">
      <alignment horizontal="center" vertical="center"/>
    </xf>
    <xf numFmtId="0" fontId="5" fillId="0" borderId="14" xfId="57" applyFont="1" applyFill="1" applyBorder="1" applyAlignment="1">
      <alignment horizontal="center" vertical="center"/>
    </xf>
    <xf numFmtId="0" fontId="5" fillId="0" borderId="1" xfId="57" applyFont="1" applyFill="1" applyBorder="1" applyAlignment="1">
      <alignment horizontal="center" vertical="center" wrapText="1"/>
    </xf>
    <xf numFmtId="0" fontId="5" fillId="0" borderId="14" xfId="57" applyFont="1" applyFill="1" applyBorder="1" applyAlignment="1">
      <alignment horizontal="center" vertical="center" wrapText="1"/>
    </xf>
    <xf numFmtId="0" fontId="12" fillId="0" borderId="1" xfId="0" applyFont="1" applyFill="1" applyBorder="1" applyAlignment="1">
      <alignment horizontal="center" wrapText="1"/>
    </xf>
    <xf numFmtId="0" fontId="12" fillId="0" borderId="14" xfId="0" applyFont="1" applyFill="1" applyBorder="1" applyAlignment="1">
      <alignment horizontal="center" wrapText="1"/>
    </xf>
    <xf numFmtId="2" fontId="11" fillId="0" borderId="1" xfId="0" applyNumberFormat="1" applyFont="1" applyFill="1" applyBorder="1" applyAlignment="1">
      <alignment horizontal="center"/>
    </xf>
    <xf numFmtId="2" fontId="11" fillId="0" borderId="14" xfId="0" applyNumberFormat="1" applyFont="1" applyFill="1" applyBorder="1" applyAlignment="1">
      <alignment horizontal="center"/>
    </xf>
    <xf numFmtId="2" fontId="11" fillId="0" borderId="1" xfId="0" applyNumberFormat="1" applyFont="1" applyFill="1" applyBorder="1" applyAlignment="1">
      <alignment horizontal="center" vertical="center"/>
    </xf>
    <xf numFmtId="2" fontId="11" fillId="0" borderId="14" xfId="0" applyNumberFormat="1" applyFont="1" applyFill="1" applyBorder="1" applyAlignment="1">
      <alignment horizontal="center" vertical="center"/>
    </xf>
    <xf numFmtId="2" fontId="35" fillId="0" borderId="1" xfId="0" applyNumberFormat="1" applyFont="1" applyFill="1" applyBorder="1" applyAlignment="1">
      <alignment horizontal="center" vertical="center" wrapText="1"/>
    </xf>
    <xf numFmtId="2" fontId="35" fillId="0" borderId="14" xfId="0" applyNumberFormat="1" applyFont="1" applyFill="1" applyBorder="1" applyAlignment="1">
      <alignment horizontal="center" vertical="center" wrapText="1"/>
    </xf>
    <xf numFmtId="1" fontId="6" fillId="7" borderId="33" xfId="0" applyNumberFormat="1" applyFont="1" applyFill="1" applyBorder="1" applyAlignment="1">
      <alignment horizontal="center"/>
    </xf>
    <xf numFmtId="1" fontId="6" fillId="7" borderId="34" xfId="0" applyNumberFormat="1" applyFont="1" applyFill="1" applyBorder="1" applyAlignment="1">
      <alignment horizontal="center"/>
    </xf>
    <xf numFmtId="1" fontId="6" fillId="7" borderId="23" xfId="0" applyNumberFormat="1" applyFont="1" applyFill="1" applyBorder="1" applyAlignment="1">
      <alignment horizontal="center"/>
    </xf>
    <xf numFmtId="0" fontId="7" fillId="7" borderId="27" xfId="0" applyFont="1" applyFill="1" applyBorder="1" applyAlignment="1">
      <alignment horizontal="center"/>
    </xf>
    <xf numFmtId="0" fontId="7" fillId="7" borderId="6" xfId="0" applyFont="1" applyFill="1" applyBorder="1" applyAlignment="1">
      <alignment horizontal="center"/>
    </xf>
    <xf numFmtId="0" fontId="7" fillId="7" borderId="30" xfId="0" applyFont="1" applyFill="1" applyBorder="1" applyAlignment="1">
      <alignment horizontal="center"/>
    </xf>
    <xf numFmtId="0" fontId="7" fillId="7" borderId="28" xfId="0" applyFont="1" applyFill="1" applyBorder="1" applyAlignment="1">
      <alignment horizontal="center"/>
    </xf>
    <xf numFmtId="0" fontId="7" fillId="7" borderId="0" xfId="0" applyFont="1" applyFill="1" applyBorder="1" applyAlignment="1">
      <alignment horizontal="center"/>
    </xf>
    <xf numFmtId="0" fontId="7" fillId="7" borderId="9" xfId="0" applyFont="1" applyFill="1" applyBorder="1" applyAlignment="1">
      <alignment horizontal="center"/>
    </xf>
    <xf numFmtId="0" fontId="7" fillId="7" borderId="29" xfId="0" applyFont="1" applyFill="1" applyBorder="1" applyAlignment="1">
      <alignment horizontal="center"/>
    </xf>
    <xf numFmtId="0" fontId="7" fillId="7" borderId="11" xfId="0" applyFont="1" applyFill="1" applyBorder="1" applyAlignment="1">
      <alignment horizontal="center"/>
    </xf>
    <xf numFmtId="0" fontId="7" fillId="7" borderId="22" xfId="0" applyFont="1" applyFill="1" applyBorder="1" applyAlignment="1">
      <alignment horizontal="center"/>
    </xf>
    <xf numFmtId="0" fontId="10" fillId="7" borderId="21" xfId="0" applyFont="1" applyFill="1" applyBorder="1" applyAlignment="1">
      <alignment horizontal="left"/>
    </xf>
    <xf numFmtId="0" fontId="10" fillId="7" borderId="3" xfId="0" applyFont="1" applyFill="1" applyBorder="1" applyAlignment="1">
      <alignment horizontal="left"/>
    </xf>
    <xf numFmtId="0" fontId="10" fillId="7" borderId="15" xfId="0" applyFont="1" applyFill="1" applyBorder="1" applyAlignment="1">
      <alignment horizontal="left"/>
    </xf>
    <xf numFmtId="49" fontId="7" fillId="7" borderId="17" xfId="0" applyNumberFormat="1" applyFont="1" applyFill="1" applyBorder="1" applyAlignment="1">
      <alignment horizontal="left" vertical="top" wrapText="1"/>
    </xf>
    <xf numFmtId="49" fontId="7" fillId="7" borderId="10" xfId="0" applyNumberFormat="1" applyFont="1" applyFill="1" applyBorder="1" applyAlignment="1">
      <alignment horizontal="left" vertical="top" wrapText="1"/>
    </xf>
    <xf numFmtId="49" fontId="7" fillId="7" borderId="16" xfId="0" applyNumberFormat="1" applyFont="1" applyFill="1" applyBorder="1" applyAlignment="1">
      <alignment horizontal="left" vertical="top" wrapText="1"/>
    </xf>
    <xf numFmtId="0" fontId="0" fillId="7" borderId="6" xfId="0" applyFill="1" applyBorder="1" applyAlignment="1">
      <alignment horizontal="left"/>
    </xf>
    <xf numFmtId="0" fontId="0" fillId="7" borderId="0" xfId="0" applyFill="1" applyBorder="1" applyAlignment="1">
      <alignment horizontal="left"/>
    </xf>
    <xf numFmtId="0" fontId="0" fillId="7" borderId="11" xfId="0" applyFill="1" applyBorder="1" applyAlignment="1">
      <alignment horizontal="left"/>
    </xf>
    <xf numFmtId="0" fontId="0" fillId="7" borderId="6" xfId="0" applyFill="1" applyBorder="1" applyAlignment="1">
      <alignment horizontal="center"/>
    </xf>
    <xf numFmtId="0" fontId="0" fillId="7" borderId="0" xfId="0" applyFill="1" applyBorder="1" applyAlignment="1">
      <alignment horizontal="center"/>
    </xf>
    <xf numFmtId="0" fontId="0" fillId="7" borderId="11" xfId="0" applyFill="1" applyBorder="1" applyAlignment="1">
      <alignment horizontal="center"/>
    </xf>
    <xf numFmtId="1" fontId="6" fillId="7" borderId="20" xfId="0" applyNumberFormat="1" applyFont="1" applyFill="1" applyBorder="1" applyAlignment="1">
      <alignment horizontal="center"/>
    </xf>
    <xf numFmtId="0" fontId="0" fillId="0" borderId="0" xfId="0" applyAlignment="1"/>
    <xf numFmtId="0" fontId="58" fillId="0" borderId="0" xfId="0" applyFont="1" applyFill="1" applyAlignment="1">
      <alignment horizontal="center" wrapText="1"/>
    </xf>
    <xf numFmtId="0" fontId="0" fillId="0" borderId="35" xfId="0" applyBorder="1" applyAlignment="1"/>
  </cellXfs>
  <cellStyles count="68">
    <cellStyle name="”€ќђќ‘ћ‚›‰" xfId="6"/>
    <cellStyle name="”€ќђќ‘ћ‚›‰ 2" xfId="7"/>
    <cellStyle name="”€љ‘€ђћ‚ђќќ›‰" xfId="8"/>
    <cellStyle name="”€љ‘€ђћ‚ђќќ›‰ 2" xfId="9"/>
    <cellStyle name="”ќђќ‘ћ‚›‰" xfId="10"/>
    <cellStyle name="”ќђќ‘ћ‚›‰ 2" xfId="11"/>
    <cellStyle name="”ќђќ‘ћ‚›‰ 3" xfId="12"/>
    <cellStyle name="”љ‘ђћ‚ђќќ›‰" xfId="13"/>
    <cellStyle name="”љ‘ђћ‚ђќќ›‰ 2" xfId="14"/>
    <cellStyle name="”љ‘ђћ‚ђќќ›‰ 3" xfId="15"/>
    <cellStyle name="„…ќ…†ќ›‰" xfId="16"/>
    <cellStyle name="„…ќ…†ќ›‰ 2" xfId="17"/>
    <cellStyle name="„ђ’ђ" xfId="18"/>
    <cellStyle name="„ђ’ђ 2" xfId="19"/>
    <cellStyle name="„ђ’ђ 3" xfId="20"/>
    <cellStyle name="€’ћѓћ‚›‰" xfId="25"/>
    <cellStyle name="€’ћѓћ‚›‰ 2" xfId="26"/>
    <cellStyle name="‡ђѓћ‹ћ‚ћљ1" xfId="21"/>
    <cellStyle name="‡ђѓћ‹ћ‚ћљ1 2" xfId="22"/>
    <cellStyle name="‡ђѓћ‹ћ‚ћљ2" xfId="23"/>
    <cellStyle name="‡ђѓћ‹ћ‚ћљ2 2" xfId="24"/>
    <cellStyle name="’ћѓћ‚›‰" xfId="3"/>
    <cellStyle name="’ћѓћ‚›‰ 2" xfId="4"/>
    <cellStyle name="’ћѓћ‚›‰ 3" xfId="5"/>
    <cellStyle name="Comma [0]_laroux" xfId="27"/>
    <cellStyle name="Comma_laroux" xfId="28"/>
    <cellStyle name="Currency [0]" xfId="29"/>
    <cellStyle name="Currency_laroux" xfId="30"/>
    <cellStyle name="F2" xfId="31"/>
    <cellStyle name="F2 2" xfId="32"/>
    <cellStyle name="F2 3" xfId="33"/>
    <cellStyle name="F3" xfId="34"/>
    <cellStyle name="F3 2" xfId="35"/>
    <cellStyle name="F3 3" xfId="36"/>
    <cellStyle name="F4" xfId="37"/>
    <cellStyle name="F4 2" xfId="38"/>
    <cellStyle name="F4 3" xfId="39"/>
    <cellStyle name="F5" xfId="40"/>
    <cellStyle name="F5 2" xfId="41"/>
    <cellStyle name="F5 3" xfId="42"/>
    <cellStyle name="F6" xfId="43"/>
    <cellStyle name="F6 2" xfId="44"/>
    <cellStyle name="F6 3" xfId="45"/>
    <cellStyle name="F7" xfId="46"/>
    <cellStyle name="F7 2" xfId="47"/>
    <cellStyle name="F7 3" xfId="48"/>
    <cellStyle name="F8" xfId="49"/>
    <cellStyle name="F8 2" xfId="50"/>
    <cellStyle name="F8 3" xfId="51"/>
    <cellStyle name="Normal_ASUS" xfId="52"/>
    <cellStyle name="Normal1" xfId="53"/>
    <cellStyle name="Price_Body" xfId="54"/>
    <cellStyle name="Беззащитный" xfId="55"/>
    <cellStyle name="Гиперссылка" xfId="1" builtinId="8"/>
    <cellStyle name="Защитный" xfId="56"/>
    <cellStyle name="Обычный" xfId="0" builtinId="0"/>
    <cellStyle name="Обычный 2" xfId="57"/>
    <cellStyle name="Обычный 2 3" xfId="67"/>
    <cellStyle name="Обычный 3" xfId="2"/>
    <cellStyle name="Обычный 4" xfId="66"/>
    <cellStyle name="Обычный_Форма план ремонтных работ на 3 и 4 кв 2005" xfId="64"/>
    <cellStyle name="Поле ввода" xfId="58"/>
    <cellStyle name="Стиль 1" xfId="59"/>
    <cellStyle name="Тысячи [0]_3Com" xfId="60"/>
    <cellStyle name="Тысячи_3Com" xfId="61"/>
    <cellStyle name="Финансовый 2" xfId="65"/>
    <cellStyle name="Џђћ–…ќ’ќ›‰" xfId="62"/>
    <cellStyle name="Џђћ–…ќ’ќ›‰ 2" xfId="63"/>
  </cellStyles>
  <dxfs count="214">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s>
  <tableStyles count="0" defaultTableStyle="TableStyleMedium2" defaultPivotStyle="PivotStyleMedium9"/>
  <colors>
    <mruColors>
      <color rgb="FF00FFFF"/>
      <color rgb="FFFFFF66"/>
      <color rgb="FF99FFCC"/>
      <color rgb="FF99FF33"/>
      <color rgb="FFD8E4BC"/>
      <color rgb="FFF2DCDB"/>
      <color rgb="FF92D050"/>
      <color rgb="FFCC66FF"/>
      <color rgb="FFFF99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printerSettings" Target="../printerSettings/printerSettings4.bin"/><Relationship Id="rId7"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DX84"/>
  <sheetViews>
    <sheetView tabSelected="1" view="pageBreakPreview" zoomScale="55" zoomScaleNormal="55" zoomScaleSheetLayoutView="55" zoomScalePageLayoutView="10" workbookViewId="0">
      <pane xSplit="12" ySplit="34" topLeftCell="M69" activePane="bottomRight" state="frozen"/>
      <selection pane="topRight" activeCell="W1" sqref="W1"/>
      <selection pane="bottomLeft" activeCell="A37" sqref="A37"/>
      <selection pane="bottomRight" activeCell="L72" sqref="L72"/>
    </sheetView>
  </sheetViews>
  <sheetFormatPr defaultColWidth="9.140625" defaultRowHeight="20.25" outlineLevelRow="1" outlineLevelCol="1"/>
  <cols>
    <col min="1" max="1" width="9.7109375" style="414" customWidth="1"/>
    <col min="2" max="2" width="13.28515625" style="356" customWidth="1"/>
    <col min="3" max="4" width="11.140625" style="357" hidden="1" customWidth="1" outlineLevel="1"/>
    <col min="5" max="5" width="17.28515625" style="357" hidden="1" customWidth="1" outlineLevel="1"/>
    <col min="6" max="6" width="20.140625" style="358" hidden="1" customWidth="1" outlineLevel="1"/>
    <col min="7" max="7" width="24.42578125" style="356" hidden="1" customWidth="1" outlineLevel="1"/>
    <col min="8" max="9" width="14" style="356" hidden="1" customWidth="1" outlineLevel="1"/>
    <col min="10" max="10" width="56.28515625" style="359" customWidth="1" collapsed="1"/>
    <col min="11" max="11" width="42.7109375" style="356" customWidth="1"/>
    <col min="12" max="12" width="22.7109375" style="360" customWidth="1"/>
    <col min="13" max="13" width="15.28515625" style="361" customWidth="1"/>
    <col min="14" max="16384" width="9.140625" style="361"/>
  </cols>
  <sheetData>
    <row r="2" spans="1:13" ht="84" customHeight="1">
      <c r="A2" s="507" t="s">
        <v>408</v>
      </c>
      <c r="B2" s="506"/>
      <c r="C2" s="506"/>
      <c r="D2" s="506"/>
      <c r="E2" s="506"/>
      <c r="F2" s="506"/>
      <c r="G2" s="506"/>
      <c r="H2" s="506"/>
      <c r="I2" s="506"/>
      <c r="J2" s="506"/>
      <c r="K2" s="506"/>
      <c r="L2" s="506"/>
    </row>
    <row r="3" spans="1:13" ht="19.5" hidden="1" customHeight="1">
      <c r="A3" s="506"/>
      <c r="B3" s="506"/>
      <c r="C3" s="506"/>
      <c r="D3" s="506"/>
      <c r="E3" s="506"/>
      <c r="F3" s="506"/>
      <c r="G3" s="506"/>
      <c r="H3" s="506"/>
      <c r="I3" s="506"/>
      <c r="J3" s="506"/>
      <c r="K3" s="506"/>
      <c r="L3" s="506"/>
    </row>
    <row r="4" spans="1:13" ht="18" hidden="1" customHeight="1">
      <c r="A4" s="506"/>
      <c r="B4" s="506"/>
      <c r="C4" s="506"/>
      <c r="D4" s="506"/>
      <c r="E4" s="506"/>
      <c r="F4" s="506"/>
      <c r="G4" s="506"/>
      <c r="H4" s="506"/>
      <c r="I4" s="506"/>
      <c r="J4" s="506"/>
      <c r="K4" s="506"/>
      <c r="L4" s="506"/>
    </row>
    <row r="5" spans="1:13" ht="19.5" hidden="1" customHeight="1">
      <c r="A5" s="506"/>
      <c r="B5" s="506"/>
      <c r="C5" s="506"/>
      <c r="D5" s="506"/>
      <c r="E5" s="506"/>
      <c r="F5" s="506"/>
      <c r="G5" s="506"/>
      <c r="H5" s="506"/>
      <c r="I5" s="506"/>
      <c r="J5" s="506"/>
      <c r="K5" s="506"/>
      <c r="L5" s="506"/>
    </row>
    <row r="6" spans="1:13" ht="19.5" hidden="1" customHeight="1">
      <c r="A6" s="506"/>
      <c r="B6" s="506"/>
      <c r="C6" s="506"/>
      <c r="D6" s="506"/>
      <c r="E6" s="506"/>
      <c r="F6" s="506"/>
      <c r="G6" s="506"/>
      <c r="H6" s="506"/>
      <c r="I6" s="506"/>
      <c r="J6" s="506"/>
      <c r="K6" s="506"/>
      <c r="L6" s="506"/>
    </row>
    <row r="7" spans="1:13" ht="18.75" hidden="1" customHeight="1">
      <c r="A7" s="506"/>
      <c r="B7" s="506"/>
      <c r="C7" s="506"/>
      <c r="D7" s="506"/>
      <c r="E7" s="506"/>
      <c r="F7" s="506"/>
      <c r="G7" s="506"/>
      <c r="H7" s="506"/>
      <c r="I7" s="506"/>
      <c r="J7" s="506"/>
      <c r="K7" s="506"/>
      <c r="L7" s="506"/>
    </row>
    <row r="8" spans="1:13" ht="16.5" hidden="1" customHeight="1">
      <c r="A8" s="506"/>
      <c r="B8" s="506"/>
      <c r="C8" s="506"/>
      <c r="D8" s="506"/>
      <c r="E8" s="506"/>
      <c r="F8" s="506"/>
      <c r="G8" s="506"/>
      <c r="H8" s="506"/>
      <c r="I8" s="506"/>
      <c r="J8" s="506"/>
      <c r="K8" s="506"/>
      <c r="L8" s="506"/>
    </row>
    <row r="9" spans="1:13" ht="24.75" hidden="1" customHeight="1">
      <c r="A9" s="506"/>
      <c r="B9" s="506"/>
      <c r="C9" s="506"/>
      <c r="D9" s="506"/>
      <c r="E9" s="506"/>
      <c r="F9" s="506"/>
      <c r="G9" s="506"/>
      <c r="H9" s="506"/>
      <c r="I9" s="506"/>
      <c r="J9" s="506"/>
      <c r="K9" s="506"/>
      <c r="L9" s="506"/>
    </row>
    <row r="10" spans="1:13" ht="15" hidden="1" customHeight="1">
      <c r="A10" s="506"/>
      <c r="B10" s="506"/>
      <c r="C10" s="506"/>
      <c r="D10" s="506"/>
      <c r="E10" s="506"/>
      <c r="F10" s="506"/>
      <c r="G10" s="506"/>
      <c r="H10" s="506"/>
      <c r="I10" s="506"/>
      <c r="J10" s="506"/>
      <c r="K10" s="506"/>
      <c r="L10" s="506"/>
    </row>
    <row r="11" spans="1:13" ht="21" hidden="1" customHeight="1">
      <c r="A11" s="506"/>
      <c r="B11" s="506"/>
      <c r="C11" s="506"/>
      <c r="D11" s="506"/>
      <c r="E11" s="506"/>
      <c r="F11" s="506"/>
      <c r="G11" s="506"/>
      <c r="H11" s="506"/>
      <c r="I11" s="506"/>
      <c r="J11" s="506"/>
      <c r="K11" s="506"/>
      <c r="L11" s="506"/>
    </row>
    <row r="12" spans="1:13" ht="24.75" customHeight="1">
      <c r="A12" s="508"/>
      <c r="B12" s="508"/>
      <c r="C12" s="508"/>
      <c r="D12" s="508"/>
      <c r="E12" s="508"/>
      <c r="F12" s="508"/>
      <c r="G12" s="508"/>
      <c r="H12" s="508"/>
      <c r="I12" s="508"/>
      <c r="J12" s="508"/>
      <c r="K12" s="508"/>
      <c r="L12" s="508"/>
    </row>
    <row r="13" spans="1:13" s="408" customFormat="1" ht="24.75" customHeight="1">
      <c r="A13" s="426" t="s">
        <v>7</v>
      </c>
      <c r="B13" s="427" t="s">
        <v>8</v>
      </c>
      <c r="C13" s="427" t="s">
        <v>9</v>
      </c>
      <c r="D13" s="427" t="s">
        <v>10</v>
      </c>
      <c r="E13" s="428" t="s">
        <v>11</v>
      </c>
      <c r="F13" s="428" t="s">
        <v>13</v>
      </c>
      <c r="G13" s="428"/>
      <c r="H13" s="428"/>
      <c r="I13" s="428"/>
      <c r="J13" s="429" t="s">
        <v>12</v>
      </c>
      <c r="K13" s="429" t="s">
        <v>16</v>
      </c>
      <c r="L13" s="430" t="s">
        <v>237</v>
      </c>
    </row>
    <row r="14" spans="1:13" s="408" customFormat="1" ht="20.25" customHeight="1">
      <c r="A14" s="426"/>
      <c r="B14" s="427"/>
      <c r="C14" s="427"/>
      <c r="D14" s="427"/>
      <c r="E14" s="428"/>
      <c r="F14" s="428"/>
      <c r="G14" s="428"/>
      <c r="H14" s="428"/>
      <c r="I14" s="428"/>
      <c r="J14" s="429"/>
      <c r="K14" s="429"/>
      <c r="L14" s="430"/>
    </row>
    <row r="15" spans="1:13" s="408" customFormat="1" ht="62.25" customHeight="1">
      <c r="A15" s="426"/>
      <c r="B15" s="427"/>
      <c r="C15" s="427"/>
      <c r="D15" s="427"/>
      <c r="E15" s="428"/>
      <c r="F15" s="409" t="s">
        <v>216</v>
      </c>
      <c r="G15" s="409" t="s">
        <v>28</v>
      </c>
      <c r="H15" s="409" t="s">
        <v>217</v>
      </c>
      <c r="I15" s="409" t="s">
        <v>218</v>
      </c>
      <c r="J15" s="429"/>
      <c r="K15" s="429"/>
      <c r="L15" s="430"/>
    </row>
    <row r="16" spans="1:13" s="369" customFormat="1" ht="30" customHeight="1" collapsed="1">
      <c r="A16" s="419"/>
      <c r="B16" s="419"/>
      <c r="C16" s="366"/>
      <c r="D16" s="366"/>
      <c r="E16" s="366"/>
      <c r="F16" s="367"/>
      <c r="G16" s="366"/>
      <c r="H16" s="366"/>
      <c r="I16" s="366"/>
      <c r="J16" s="368" t="s">
        <v>35</v>
      </c>
      <c r="K16" s="420"/>
      <c r="L16" s="420">
        <f>L35+L39+L51</f>
        <v>10865357</v>
      </c>
      <c r="M16" s="422"/>
    </row>
    <row r="17" spans="1:13" s="369" customFormat="1" ht="40.5" hidden="1" outlineLevel="1">
      <c r="A17" s="397"/>
      <c r="B17" s="397"/>
      <c r="C17" s="370"/>
      <c r="D17" s="370"/>
      <c r="E17" s="370"/>
      <c r="F17" s="371"/>
      <c r="G17" s="370"/>
      <c r="H17" s="370"/>
      <c r="I17" s="370"/>
      <c r="J17" s="372" t="s">
        <v>214</v>
      </c>
      <c r="K17" s="418"/>
      <c r="L17" s="418" t="e">
        <f>L18++L19+L20+L21</f>
        <v>#REF!</v>
      </c>
      <c r="M17" s="422"/>
    </row>
    <row r="18" spans="1:13" s="369" customFormat="1" hidden="1" outlineLevel="1">
      <c r="A18" s="394"/>
      <c r="B18" s="370"/>
      <c r="C18" s="370"/>
      <c r="D18" s="370"/>
      <c r="E18" s="370"/>
      <c r="F18" s="371"/>
      <c r="G18" s="370"/>
      <c r="H18" s="370"/>
      <c r="I18" s="370"/>
      <c r="J18" s="374" t="s">
        <v>208</v>
      </c>
      <c r="K18" s="373"/>
      <c r="L18" s="373" t="e">
        <f>#REF!</f>
        <v>#REF!</v>
      </c>
      <c r="M18" s="422"/>
    </row>
    <row r="19" spans="1:13" s="369" customFormat="1" hidden="1" outlineLevel="1">
      <c r="A19" s="394"/>
      <c r="B19" s="370"/>
      <c r="C19" s="370"/>
      <c r="D19" s="370"/>
      <c r="E19" s="370"/>
      <c r="F19" s="371"/>
      <c r="G19" s="370"/>
      <c r="H19" s="370"/>
      <c r="I19" s="370"/>
      <c r="J19" s="374" t="s">
        <v>209</v>
      </c>
      <c r="K19" s="373"/>
      <c r="L19" s="373">
        <f>L35</f>
        <v>2404385.8199999998</v>
      </c>
      <c r="M19" s="422"/>
    </row>
    <row r="20" spans="1:13" s="369" customFormat="1" hidden="1" outlineLevel="1">
      <c r="A20" s="394"/>
      <c r="B20" s="370"/>
      <c r="C20" s="370"/>
      <c r="D20" s="370"/>
      <c r="E20" s="370"/>
      <c r="F20" s="371"/>
      <c r="G20" s="370"/>
      <c r="H20" s="370"/>
      <c r="I20" s="370"/>
      <c r="J20" s="375" t="s">
        <v>210</v>
      </c>
      <c r="K20" s="373"/>
      <c r="L20" s="373">
        <f>L39</f>
        <v>4755607.18</v>
      </c>
      <c r="M20" s="422"/>
    </row>
    <row r="21" spans="1:13" s="369" customFormat="1" hidden="1" outlineLevel="1">
      <c r="A21" s="394"/>
      <c r="B21" s="370"/>
      <c r="C21" s="370"/>
      <c r="D21" s="370"/>
      <c r="E21" s="370"/>
      <c r="F21" s="371"/>
      <c r="G21" s="370"/>
      <c r="H21" s="370"/>
      <c r="I21" s="370"/>
      <c r="J21" s="375" t="s">
        <v>211</v>
      </c>
      <c r="K21" s="373"/>
      <c r="L21" s="373">
        <f t="shared" ref="L21" si="0">L51</f>
        <v>3705364</v>
      </c>
      <c r="M21" s="422"/>
    </row>
    <row r="22" spans="1:13" s="369" customFormat="1" hidden="1" outlineLevel="1">
      <c r="A22" s="397"/>
      <c r="B22" s="397"/>
      <c r="C22" s="370"/>
      <c r="D22" s="370"/>
      <c r="E22" s="370"/>
      <c r="F22" s="371"/>
      <c r="G22" s="370"/>
      <c r="H22" s="370"/>
      <c r="I22" s="370"/>
      <c r="J22" s="376" t="s">
        <v>219</v>
      </c>
      <c r="K22" s="418"/>
      <c r="L22" s="418"/>
      <c r="M22" s="422"/>
    </row>
    <row r="23" spans="1:13" s="369" customFormat="1" hidden="1" outlineLevel="1">
      <c r="A23" s="394"/>
      <c r="B23" s="370"/>
      <c r="C23" s="370"/>
      <c r="D23" s="370"/>
      <c r="E23" s="370"/>
      <c r="F23" s="371"/>
      <c r="G23" s="370"/>
      <c r="H23" s="370"/>
      <c r="I23" s="370"/>
      <c r="J23" s="375" t="s">
        <v>220</v>
      </c>
      <c r="K23" s="373"/>
      <c r="L23" s="373"/>
      <c r="M23" s="422"/>
    </row>
    <row r="24" spans="1:13" s="369" customFormat="1" hidden="1" outlineLevel="1">
      <c r="A24" s="394"/>
      <c r="B24" s="370"/>
      <c r="C24" s="370"/>
      <c r="D24" s="370"/>
      <c r="E24" s="370"/>
      <c r="F24" s="371"/>
      <c r="G24" s="370"/>
      <c r="H24" s="370"/>
      <c r="I24" s="370"/>
      <c r="J24" s="375" t="s">
        <v>221</v>
      </c>
      <c r="K24" s="373"/>
      <c r="L24" s="373"/>
      <c r="M24" s="422"/>
    </row>
    <row r="25" spans="1:13" s="369" customFormat="1" ht="40.5" hidden="1" outlineLevel="1">
      <c r="A25" s="394"/>
      <c r="B25" s="370"/>
      <c r="C25" s="370"/>
      <c r="D25" s="370"/>
      <c r="E25" s="370"/>
      <c r="F25" s="371"/>
      <c r="G25" s="370"/>
      <c r="H25" s="370"/>
      <c r="I25" s="370"/>
      <c r="J25" s="375" t="s">
        <v>222</v>
      </c>
      <c r="K25" s="373"/>
      <c r="L25" s="373"/>
      <c r="M25" s="422"/>
    </row>
    <row r="26" spans="1:13" s="369" customFormat="1" hidden="1" outlineLevel="1">
      <c r="A26" s="397"/>
      <c r="B26" s="397"/>
      <c r="C26" s="370"/>
      <c r="D26" s="370"/>
      <c r="E26" s="370"/>
      <c r="F26" s="371"/>
      <c r="G26" s="370"/>
      <c r="H26" s="370"/>
      <c r="I26" s="370"/>
      <c r="J26" s="377" t="s">
        <v>223</v>
      </c>
      <c r="K26" s="418"/>
      <c r="L26" s="418"/>
      <c r="M26" s="422"/>
    </row>
    <row r="27" spans="1:13" s="369" customFormat="1" hidden="1" outlineLevel="1">
      <c r="A27" s="394"/>
      <c r="B27" s="370"/>
      <c r="C27" s="370"/>
      <c r="D27" s="370"/>
      <c r="E27" s="370"/>
      <c r="F27" s="371"/>
      <c r="G27" s="370"/>
      <c r="H27" s="370"/>
      <c r="I27" s="370"/>
      <c r="J27" s="378" t="s">
        <v>55</v>
      </c>
      <c r="K27" s="373"/>
      <c r="L27" s="373"/>
      <c r="M27" s="422"/>
    </row>
    <row r="28" spans="1:13" s="369" customFormat="1" hidden="1" outlineLevel="1">
      <c r="A28" s="394"/>
      <c r="B28" s="370"/>
      <c r="C28" s="370"/>
      <c r="D28" s="370"/>
      <c r="E28" s="370"/>
      <c r="F28" s="371"/>
      <c r="G28" s="370"/>
      <c r="H28" s="370"/>
      <c r="I28" s="370"/>
      <c r="J28" s="375" t="s">
        <v>212</v>
      </c>
      <c r="K28" s="373"/>
      <c r="L28" s="373"/>
      <c r="M28" s="422"/>
    </row>
    <row r="29" spans="1:13" s="369" customFormat="1" hidden="1" outlineLevel="1">
      <c r="A29" s="394"/>
      <c r="B29" s="370"/>
      <c r="C29" s="370"/>
      <c r="D29" s="370"/>
      <c r="E29" s="370"/>
      <c r="F29" s="371"/>
      <c r="G29" s="370"/>
      <c r="H29" s="370"/>
      <c r="I29" s="370"/>
      <c r="J29" s="375" t="s">
        <v>213</v>
      </c>
      <c r="K29" s="373"/>
      <c r="L29" s="373"/>
      <c r="M29" s="422"/>
    </row>
    <row r="30" spans="1:13" s="369" customFormat="1" hidden="1" outlineLevel="1">
      <c r="A30" s="397"/>
      <c r="B30" s="397"/>
      <c r="C30" s="370"/>
      <c r="D30" s="370"/>
      <c r="E30" s="370"/>
      <c r="F30" s="371"/>
      <c r="G30" s="370"/>
      <c r="H30" s="370"/>
      <c r="I30" s="370"/>
      <c r="J30" s="376" t="s">
        <v>224</v>
      </c>
      <c r="K30" s="418"/>
      <c r="L30" s="418"/>
      <c r="M30" s="422"/>
    </row>
    <row r="31" spans="1:13" s="369" customFormat="1" ht="59.25" hidden="1" customHeight="1" outlineLevel="1">
      <c r="A31" s="397"/>
      <c r="B31" s="397"/>
      <c r="C31" s="370"/>
      <c r="D31" s="370"/>
      <c r="E31" s="370"/>
      <c r="F31" s="371"/>
      <c r="G31" s="370"/>
      <c r="H31" s="370"/>
      <c r="I31" s="370"/>
      <c r="J31" s="379" t="s">
        <v>225</v>
      </c>
      <c r="K31" s="418"/>
      <c r="L31" s="418"/>
      <c r="M31" s="422"/>
    </row>
    <row r="32" spans="1:13" s="369" customFormat="1" hidden="1" outlineLevel="1">
      <c r="A32" s="394"/>
      <c r="B32" s="370"/>
      <c r="C32" s="370"/>
      <c r="D32" s="370"/>
      <c r="E32" s="370"/>
      <c r="F32" s="371"/>
      <c r="G32" s="370"/>
      <c r="H32" s="370"/>
      <c r="I32" s="370"/>
      <c r="J32" s="380" t="s">
        <v>202</v>
      </c>
      <c r="K32" s="373"/>
      <c r="L32" s="373"/>
      <c r="M32" s="422"/>
    </row>
    <row r="33" spans="1:128" s="369" customFormat="1" hidden="1" outlineLevel="1">
      <c r="A33" s="394"/>
      <c r="B33" s="370"/>
      <c r="C33" s="370"/>
      <c r="D33" s="370"/>
      <c r="E33" s="370"/>
      <c r="F33" s="371"/>
      <c r="G33" s="370"/>
      <c r="H33" s="370"/>
      <c r="I33" s="370"/>
      <c r="J33" s="375" t="s">
        <v>215</v>
      </c>
      <c r="K33" s="373"/>
      <c r="L33" s="373"/>
      <c r="M33" s="422"/>
    </row>
    <row r="34" spans="1:128" s="369" customFormat="1" hidden="1" outlineLevel="1">
      <c r="A34" s="394"/>
      <c r="B34" s="370"/>
      <c r="C34" s="370"/>
      <c r="D34" s="370"/>
      <c r="E34" s="370"/>
      <c r="F34" s="371"/>
      <c r="G34" s="370"/>
      <c r="H34" s="370"/>
      <c r="I34" s="370"/>
      <c r="J34" s="375"/>
      <c r="K34" s="373"/>
      <c r="L34" s="373"/>
      <c r="M34" s="422"/>
    </row>
    <row r="35" spans="1:128" s="413" customFormat="1">
      <c r="A35" s="415" t="s">
        <v>205</v>
      </c>
      <c r="B35" s="410"/>
      <c r="C35" s="410"/>
      <c r="D35" s="410"/>
      <c r="E35" s="382"/>
      <c r="F35" s="399"/>
      <c r="G35" s="382"/>
      <c r="H35" s="382"/>
      <c r="I35" s="382"/>
      <c r="J35" s="387" t="s">
        <v>260</v>
      </c>
      <c r="K35" s="382"/>
      <c r="L35" s="411">
        <f>L36+L37+L38</f>
        <v>2404385.8199999998</v>
      </c>
      <c r="M35" s="422"/>
      <c r="N35" s="412"/>
      <c r="O35" s="412"/>
      <c r="P35" s="412"/>
      <c r="Q35" s="412"/>
      <c r="R35" s="412"/>
      <c r="S35" s="412"/>
      <c r="T35" s="412"/>
      <c r="U35" s="412"/>
      <c r="V35" s="412"/>
      <c r="W35" s="412"/>
      <c r="X35" s="412"/>
      <c r="Y35" s="412"/>
      <c r="Z35" s="412"/>
      <c r="AA35" s="412"/>
      <c r="AB35" s="412"/>
      <c r="AC35" s="412"/>
      <c r="AD35" s="412"/>
      <c r="AE35" s="412"/>
      <c r="AF35" s="412"/>
      <c r="AG35" s="412"/>
      <c r="AH35" s="412"/>
      <c r="AI35" s="412"/>
      <c r="AJ35" s="412"/>
      <c r="AK35" s="412"/>
      <c r="AL35" s="412"/>
      <c r="AM35" s="412"/>
      <c r="AN35" s="412"/>
      <c r="AO35" s="412"/>
      <c r="AP35" s="412"/>
      <c r="AQ35" s="412"/>
      <c r="AR35" s="412"/>
      <c r="AS35" s="412"/>
      <c r="AT35" s="412"/>
      <c r="AU35" s="412"/>
      <c r="AV35" s="412"/>
      <c r="AW35" s="412"/>
      <c r="AX35" s="412"/>
      <c r="AY35" s="412"/>
      <c r="AZ35" s="412"/>
      <c r="BA35" s="412"/>
      <c r="BB35" s="412"/>
      <c r="BC35" s="412"/>
      <c r="BD35" s="412"/>
      <c r="BE35" s="412"/>
      <c r="BF35" s="412"/>
      <c r="BG35" s="412"/>
      <c r="BH35" s="412"/>
      <c r="BI35" s="412"/>
      <c r="BJ35" s="412"/>
      <c r="BK35" s="412"/>
      <c r="BL35" s="412"/>
      <c r="BM35" s="412"/>
      <c r="BN35" s="412"/>
      <c r="BO35" s="412"/>
      <c r="BP35" s="412"/>
      <c r="BQ35" s="412"/>
      <c r="BR35" s="412"/>
      <c r="BS35" s="412"/>
      <c r="BT35" s="412"/>
      <c r="BU35" s="412"/>
      <c r="BV35" s="412"/>
      <c r="BW35" s="412"/>
      <c r="BX35" s="412"/>
      <c r="BY35" s="412"/>
      <c r="BZ35" s="412"/>
      <c r="CA35" s="412"/>
      <c r="CB35" s="412"/>
      <c r="CC35" s="412"/>
      <c r="CD35" s="412"/>
      <c r="CE35" s="412"/>
      <c r="CF35" s="412"/>
      <c r="CG35" s="412"/>
      <c r="CH35" s="412"/>
      <c r="CI35" s="412"/>
      <c r="CJ35" s="412"/>
      <c r="CK35" s="412"/>
      <c r="CL35" s="412"/>
      <c r="CM35" s="412"/>
      <c r="CN35" s="412"/>
      <c r="CO35" s="412"/>
      <c r="CP35" s="412"/>
      <c r="CQ35" s="412"/>
      <c r="CR35" s="412"/>
      <c r="CS35" s="412"/>
      <c r="CT35" s="412"/>
      <c r="CU35" s="412"/>
      <c r="CV35" s="412"/>
      <c r="CW35" s="412"/>
      <c r="CX35" s="412"/>
      <c r="CY35" s="412"/>
      <c r="CZ35" s="412"/>
      <c r="DA35" s="412"/>
      <c r="DB35" s="412"/>
      <c r="DC35" s="412"/>
      <c r="DD35" s="412"/>
      <c r="DE35" s="412"/>
      <c r="DF35" s="412"/>
      <c r="DG35" s="412"/>
      <c r="DH35" s="412"/>
      <c r="DI35" s="412"/>
      <c r="DJ35" s="412"/>
      <c r="DK35" s="412"/>
      <c r="DL35" s="412"/>
      <c r="DM35" s="412"/>
      <c r="DN35" s="412"/>
      <c r="DO35" s="412"/>
      <c r="DP35" s="412"/>
      <c r="DQ35" s="412"/>
      <c r="DR35" s="412"/>
      <c r="DS35" s="412"/>
      <c r="DT35" s="412"/>
      <c r="DU35" s="412"/>
      <c r="DV35" s="412"/>
      <c r="DW35" s="412"/>
      <c r="DX35" s="412"/>
    </row>
    <row r="36" spans="1:128" s="396" customFormat="1" ht="60.75" outlineLevel="1">
      <c r="A36" s="388" t="s">
        <v>324</v>
      </c>
      <c r="B36" s="389" t="s">
        <v>189</v>
      </c>
      <c r="C36" s="390" t="s">
        <v>226</v>
      </c>
      <c r="D36" s="391" t="s">
        <v>229</v>
      </c>
      <c r="E36" s="385" t="s">
        <v>230</v>
      </c>
      <c r="F36" s="392" t="s">
        <v>231</v>
      </c>
      <c r="G36" s="385"/>
      <c r="H36" s="385">
        <v>82</v>
      </c>
      <c r="I36" s="385"/>
      <c r="J36" s="386" t="s">
        <v>232</v>
      </c>
      <c r="K36" s="392" t="s">
        <v>364</v>
      </c>
      <c r="L36" s="393">
        <v>854562.95</v>
      </c>
      <c r="M36" s="422"/>
      <c r="N36" s="395"/>
      <c r="O36" s="395"/>
      <c r="P36" s="395"/>
      <c r="Q36" s="395"/>
      <c r="R36" s="395"/>
      <c r="S36" s="395"/>
      <c r="T36" s="395"/>
      <c r="U36" s="395"/>
      <c r="V36" s="395"/>
      <c r="W36" s="395"/>
      <c r="X36" s="395"/>
      <c r="Y36" s="395"/>
      <c r="Z36" s="395"/>
      <c r="AA36" s="395"/>
      <c r="AB36" s="395"/>
      <c r="AC36" s="395"/>
      <c r="AD36" s="395"/>
      <c r="AE36" s="395"/>
      <c r="AF36" s="395"/>
      <c r="AG36" s="395"/>
      <c r="AH36" s="395"/>
      <c r="AI36" s="395"/>
      <c r="AJ36" s="395"/>
      <c r="AK36" s="395"/>
      <c r="AL36" s="395"/>
      <c r="AM36" s="395"/>
      <c r="AN36" s="395"/>
      <c r="AO36" s="395"/>
      <c r="AP36" s="395"/>
      <c r="AQ36" s="395"/>
      <c r="AR36" s="395"/>
      <c r="AS36" s="395"/>
      <c r="AT36" s="395"/>
      <c r="AU36" s="395"/>
      <c r="AV36" s="395"/>
      <c r="AW36" s="395"/>
      <c r="AX36" s="395"/>
      <c r="AY36" s="395"/>
      <c r="AZ36" s="395"/>
      <c r="BA36" s="395"/>
      <c r="BB36" s="395"/>
      <c r="BC36" s="395"/>
      <c r="BD36" s="395"/>
      <c r="BE36" s="395"/>
      <c r="BF36" s="395"/>
      <c r="BG36" s="395"/>
      <c r="BH36" s="395"/>
      <c r="BI36" s="395"/>
      <c r="BJ36" s="395"/>
      <c r="BK36" s="395"/>
      <c r="BL36" s="395"/>
      <c r="BM36" s="395"/>
      <c r="BN36" s="395"/>
      <c r="BO36" s="395"/>
      <c r="BP36" s="395"/>
      <c r="BQ36" s="395"/>
      <c r="BR36" s="395"/>
      <c r="BS36" s="395"/>
      <c r="BT36" s="395"/>
      <c r="BU36" s="395"/>
      <c r="BV36" s="395"/>
      <c r="BW36" s="395"/>
      <c r="BX36" s="395"/>
      <c r="BY36" s="395"/>
      <c r="BZ36" s="395"/>
      <c r="CA36" s="395"/>
      <c r="CB36" s="395"/>
      <c r="CC36" s="395"/>
      <c r="CD36" s="395"/>
      <c r="CE36" s="395"/>
      <c r="CF36" s="395"/>
      <c r="CG36" s="395"/>
      <c r="CH36" s="395"/>
      <c r="CI36" s="395"/>
      <c r="CJ36" s="395"/>
      <c r="CK36" s="395"/>
      <c r="CL36" s="395"/>
      <c r="CM36" s="395"/>
      <c r="CN36" s="395"/>
      <c r="CO36" s="395"/>
      <c r="CP36" s="395"/>
      <c r="CQ36" s="395"/>
      <c r="CR36" s="395"/>
      <c r="CS36" s="395"/>
      <c r="CT36" s="395"/>
      <c r="CU36" s="395"/>
      <c r="CV36" s="395"/>
      <c r="CW36" s="395"/>
      <c r="CX36" s="395"/>
      <c r="CY36" s="395"/>
      <c r="CZ36" s="395"/>
      <c r="DA36" s="395"/>
      <c r="DB36" s="395"/>
      <c r="DC36" s="395"/>
      <c r="DD36" s="395"/>
      <c r="DE36" s="395"/>
      <c r="DF36" s="395"/>
      <c r="DG36" s="395"/>
      <c r="DH36" s="395"/>
      <c r="DI36" s="395"/>
      <c r="DJ36" s="395"/>
      <c r="DK36" s="395"/>
      <c r="DL36" s="395"/>
      <c r="DM36" s="395"/>
      <c r="DN36" s="395"/>
      <c r="DO36" s="395"/>
      <c r="DP36" s="395"/>
      <c r="DQ36" s="395"/>
      <c r="DR36" s="395"/>
      <c r="DS36" s="395"/>
      <c r="DT36" s="395"/>
      <c r="DU36" s="395"/>
      <c r="DV36" s="395"/>
      <c r="DW36" s="395"/>
      <c r="DX36" s="395"/>
    </row>
    <row r="37" spans="1:128" s="396" customFormat="1" ht="60.75" outlineLevel="1">
      <c r="A37" s="388" t="s">
        <v>325</v>
      </c>
      <c r="B37" s="389" t="s">
        <v>189</v>
      </c>
      <c r="C37" s="390" t="s">
        <v>226</v>
      </c>
      <c r="D37" s="391" t="s">
        <v>229</v>
      </c>
      <c r="E37" s="385" t="s">
        <v>234</v>
      </c>
      <c r="F37" s="392" t="s">
        <v>231</v>
      </c>
      <c r="G37" s="385"/>
      <c r="H37" s="385">
        <v>75</v>
      </c>
      <c r="I37" s="385"/>
      <c r="J37" s="386" t="s">
        <v>233</v>
      </c>
      <c r="K37" s="392" t="s">
        <v>365</v>
      </c>
      <c r="L37" s="393">
        <v>714980.35</v>
      </c>
      <c r="M37" s="422"/>
      <c r="N37" s="395"/>
      <c r="O37" s="395"/>
      <c r="P37" s="395"/>
      <c r="Q37" s="395"/>
      <c r="R37" s="395"/>
      <c r="S37" s="395"/>
      <c r="T37" s="395"/>
      <c r="U37" s="395"/>
      <c r="V37" s="395"/>
      <c r="W37" s="395"/>
      <c r="X37" s="395"/>
      <c r="Y37" s="395"/>
      <c r="Z37" s="395"/>
      <c r="AA37" s="395"/>
      <c r="AB37" s="395"/>
      <c r="AC37" s="395"/>
      <c r="AD37" s="395"/>
      <c r="AE37" s="395"/>
      <c r="AF37" s="395"/>
      <c r="AG37" s="395"/>
      <c r="AH37" s="395"/>
      <c r="AI37" s="395"/>
      <c r="AJ37" s="395"/>
      <c r="AK37" s="395"/>
      <c r="AL37" s="395"/>
      <c r="AM37" s="395"/>
      <c r="AN37" s="395"/>
      <c r="AO37" s="395"/>
      <c r="AP37" s="395"/>
      <c r="AQ37" s="395"/>
      <c r="AR37" s="395"/>
      <c r="AS37" s="395"/>
      <c r="AT37" s="395"/>
      <c r="AU37" s="395"/>
      <c r="AV37" s="395"/>
      <c r="AW37" s="395"/>
      <c r="AX37" s="395"/>
      <c r="AY37" s="395"/>
      <c r="AZ37" s="395"/>
      <c r="BA37" s="395"/>
      <c r="BB37" s="395"/>
      <c r="BC37" s="395"/>
      <c r="BD37" s="395"/>
      <c r="BE37" s="395"/>
      <c r="BF37" s="395"/>
      <c r="BG37" s="395"/>
      <c r="BH37" s="395"/>
      <c r="BI37" s="395"/>
      <c r="BJ37" s="395"/>
      <c r="BK37" s="395"/>
      <c r="BL37" s="395"/>
      <c r="BM37" s="395"/>
      <c r="BN37" s="395"/>
      <c r="BO37" s="395"/>
      <c r="BP37" s="395"/>
      <c r="BQ37" s="395"/>
      <c r="BR37" s="395"/>
      <c r="BS37" s="395"/>
      <c r="BT37" s="395"/>
      <c r="BU37" s="395"/>
      <c r="BV37" s="395"/>
      <c r="BW37" s="395"/>
      <c r="BX37" s="395"/>
      <c r="BY37" s="395"/>
      <c r="BZ37" s="395"/>
      <c r="CA37" s="395"/>
      <c r="CB37" s="395"/>
      <c r="CC37" s="395"/>
      <c r="CD37" s="395"/>
      <c r="CE37" s="395"/>
      <c r="CF37" s="395"/>
      <c r="CG37" s="395"/>
      <c r="CH37" s="395"/>
      <c r="CI37" s="395"/>
      <c r="CJ37" s="395"/>
      <c r="CK37" s="395"/>
      <c r="CL37" s="395"/>
      <c r="CM37" s="395"/>
      <c r="CN37" s="395"/>
      <c r="CO37" s="395"/>
      <c r="CP37" s="395"/>
      <c r="CQ37" s="395"/>
      <c r="CR37" s="395"/>
      <c r="CS37" s="395"/>
      <c r="CT37" s="395"/>
      <c r="CU37" s="395"/>
      <c r="CV37" s="395"/>
      <c r="CW37" s="395"/>
      <c r="CX37" s="395"/>
      <c r="CY37" s="395"/>
      <c r="CZ37" s="395"/>
      <c r="DA37" s="395"/>
      <c r="DB37" s="395"/>
      <c r="DC37" s="395"/>
      <c r="DD37" s="395"/>
      <c r="DE37" s="395"/>
      <c r="DF37" s="395"/>
      <c r="DG37" s="395"/>
      <c r="DH37" s="395"/>
      <c r="DI37" s="395"/>
      <c r="DJ37" s="395"/>
      <c r="DK37" s="395"/>
      <c r="DL37" s="395"/>
      <c r="DM37" s="395"/>
      <c r="DN37" s="395"/>
      <c r="DO37" s="395"/>
      <c r="DP37" s="395"/>
      <c r="DQ37" s="395"/>
      <c r="DR37" s="395"/>
      <c r="DS37" s="395"/>
      <c r="DT37" s="395"/>
      <c r="DU37" s="395"/>
      <c r="DV37" s="395"/>
      <c r="DW37" s="395"/>
      <c r="DX37" s="395"/>
    </row>
    <row r="38" spans="1:128" s="396" customFormat="1" ht="60.75" outlineLevel="1">
      <c r="A38" s="388" t="s">
        <v>326</v>
      </c>
      <c r="B38" s="389" t="s">
        <v>189</v>
      </c>
      <c r="C38" s="390" t="s">
        <v>226</v>
      </c>
      <c r="D38" s="391" t="s">
        <v>229</v>
      </c>
      <c r="E38" s="385" t="s">
        <v>236</v>
      </c>
      <c r="F38" s="392" t="s">
        <v>231</v>
      </c>
      <c r="G38" s="385"/>
      <c r="H38" s="385">
        <v>91</v>
      </c>
      <c r="I38" s="385"/>
      <c r="J38" s="386" t="s">
        <v>235</v>
      </c>
      <c r="K38" s="392" t="s">
        <v>366</v>
      </c>
      <c r="L38" s="393">
        <v>834842.52</v>
      </c>
      <c r="M38" s="422"/>
      <c r="N38" s="395"/>
      <c r="O38" s="395"/>
      <c r="P38" s="395"/>
      <c r="Q38" s="395"/>
      <c r="R38" s="395"/>
      <c r="S38" s="395"/>
      <c r="T38" s="395"/>
      <c r="U38" s="395"/>
      <c r="V38" s="395"/>
      <c r="W38" s="395"/>
      <c r="X38" s="395"/>
      <c r="Y38" s="395"/>
      <c r="Z38" s="395"/>
      <c r="AA38" s="395"/>
      <c r="AB38" s="395"/>
      <c r="AC38" s="395"/>
      <c r="AD38" s="395"/>
      <c r="AE38" s="395"/>
      <c r="AF38" s="395"/>
      <c r="AG38" s="395"/>
      <c r="AH38" s="395"/>
      <c r="AI38" s="395"/>
      <c r="AJ38" s="395"/>
      <c r="AK38" s="395"/>
      <c r="AL38" s="395"/>
      <c r="AM38" s="395"/>
      <c r="AN38" s="395"/>
      <c r="AO38" s="395"/>
      <c r="AP38" s="395"/>
      <c r="AQ38" s="395"/>
      <c r="AR38" s="395"/>
      <c r="AS38" s="395"/>
      <c r="AT38" s="395"/>
      <c r="AU38" s="395"/>
      <c r="AV38" s="395"/>
      <c r="AW38" s="395"/>
      <c r="AX38" s="395"/>
      <c r="AY38" s="395"/>
      <c r="AZ38" s="395"/>
      <c r="BA38" s="395"/>
      <c r="BB38" s="395"/>
      <c r="BC38" s="395"/>
      <c r="BD38" s="395"/>
      <c r="BE38" s="395"/>
      <c r="BF38" s="395"/>
      <c r="BG38" s="395"/>
      <c r="BH38" s="395"/>
      <c r="BI38" s="395"/>
      <c r="BJ38" s="395"/>
      <c r="BK38" s="395"/>
      <c r="BL38" s="395"/>
      <c r="BM38" s="395"/>
      <c r="BN38" s="395"/>
      <c r="BO38" s="395"/>
      <c r="BP38" s="395"/>
      <c r="BQ38" s="395"/>
      <c r="BR38" s="395"/>
      <c r="BS38" s="395"/>
      <c r="BT38" s="395"/>
      <c r="BU38" s="395"/>
      <c r="BV38" s="395"/>
      <c r="BW38" s="395"/>
      <c r="BX38" s="395"/>
      <c r="BY38" s="395"/>
      <c r="BZ38" s="395"/>
      <c r="CA38" s="395"/>
      <c r="CB38" s="395"/>
      <c r="CC38" s="395"/>
      <c r="CD38" s="395"/>
      <c r="CE38" s="395"/>
      <c r="CF38" s="395"/>
      <c r="CG38" s="395"/>
      <c r="CH38" s="395"/>
      <c r="CI38" s="395"/>
      <c r="CJ38" s="395"/>
      <c r="CK38" s="395"/>
      <c r="CL38" s="395"/>
      <c r="CM38" s="395"/>
      <c r="CN38" s="395"/>
      <c r="CO38" s="395"/>
      <c r="CP38" s="395"/>
      <c r="CQ38" s="395"/>
      <c r="CR38" s="395"/>
      <c r="CS38" s="395"/>
      <c r="CT38" s="395"/>
      <c r="CU38" s="395"/>
      <c r="CV38" s="395"/>
      <c r="CW38" s="395"/>
      <c r="CX38" s="395"/>
      <c r="CY38" s="395"/>
      <c r="CZ38" s="395"/>
      <c r="DA38" s="395"/>
      <c r="DB38" s="395"/>
      <c r="DC38" s="395"/>
      <c r="DD38" s="395"/>
      <c r="DE38" s="395"/>
      <c r="DF38" s="395"/>
      <c r="DG38" s="395"/>
      <c r="DH38" s="395"/>
      <c r="DI38" s="395"/>
      <c r="DJ38" s="395"/>
      <c r="DK38" s="395"/>
      <c r="DL38" s="395"/>
      <c r="DM38" s="395"/>
      <c r="DN38" s="395"/>
      <c r="DO38" s="395"/>
      <c r="DP38" s="395"/>
      <c r="DQ38" s="395"/>
      <c r="DR38" s="395"/>
      <c r="DS38" s="395"/>
      <c r="DT38" s="395"/>
      <c r="DU38" s="395"/>
      <c r="DV38" s="395"/>
      <c r="DW38" s="395"/>
      <c r="DX38" s="395"/>
    </row>
    <row r="39" spans="1:128" s="413" customFormat="1">
      <c r="A39" s="410" t="s">
        <v>206</v>
      </c>
      <c r="B39" s="410"/>
      <c r="C39" s="381"/>
      <c r="D39" s="381"/>
      <c r="E39" s="382"/>
      <c r="F39" s="383"/>
      <c r="G39" s="384"/>
      <c r="H39" s="384"/>
      <c r="I39" s="384"/>
      <c r="J39" s="387" t="s">
        <v>203</v>
      </c>
      <c r="K39" s="382"/>
      <c r="L39" s="411">
        <f>L40+L41+L42+L43+L44+L45+L46+L47+L48+L49+L50</f>
        <v>4755607.18</v>
      </c>
      <c r="M39" s="422"/>
      <c r="N39" s="412"/>
      <c r="O39" s="412"/>
      <c r="P39" s="412"/>
      <c r="Q39" s="412"/>
      <c r="R39" s="412"/>
      <c r="S39" s="412"/>
      <c r="T39" s="412"/>
      <c r="U39" s="412"/>
      <c r="V39" s="412"/>
      <c r="W39" s="412"/>
      <c r="X39" s="412"/>
      <c r="Y39" s="412"/>
      <c r="Z39" s="412"/>
      <c r="AA39" s="412"/>
      <c r="AB39" s="412"/>
      <c r="AC39" s="412"/>
      <c r="AD39" s="412"/>
      <c r="AE39" s="412"/>
      <c r="AF39" s="412"/>
      <c r="AG39" s="412"/>
      <c r="AH39" s="412"/>
      <c r="AI39" s="412"/>
      <c r="AJ39" s="412"/>
      <c r="AK39" s="412"/>
      <c r="AL39" s="412"/>
      <c r="AM39" s="412"/>
      <c r="AN39" s="412"/>
      <c r="AO39" s="412"/>
      <c r="AP39" s="412"/>
      <c r="AQ39" s="412"/>
      <c r="AR39" s="412"/>
      <c r="AS39" s="412"/>
      <c r="AT39" s="412"/>
      <c r="AU39" s="412"/>
      <c r="AV39" s="412"/>
      <c r="AW39" s="412"/>
      <c r="AX39" s="412"/>
      <c r="AY39" s="412"/>
      <c r="AZ39" s="412"/>
      <c r="BA39" s="412"/>
      <c r="BB39" s="412"/>
      <c r="BC39" s="412"/>
      <c r="BD39" s="412"/>
      <c r="BE39" s="412"/>
      <c r="BF39" s="412"/>
      <c r="BG39" s="412"/>
      <c r="BH39" s="412"/>
      <c r="BI39" s="412"/>
      <c r="BJ39" s="412"/>
      <c r="BK39" s="412"/>
      <c r="BL39" s="412"/>
      <c r="BM39" s="412"/>
      <c r="BN39" s="412"/>
      <c r="BO39" s="412"/>
      <c r="BP39" s="412"/>
      <c r="BQ39" s="412"/>
      <c r="BR39" s="412"/>
      <c r="BS39" s="412"/>
      <c r="BT39" s="412"/>
      <c r="BU39" s="412"/>
      <c r="BV39" s="412"/>
      <c r="BW39" s="412"/>
      <c r="BX39" s="412"/>
      <c r="BY39" s="412"/>
      <c r="BZ39" s="412"/>
      <c r="CA39" s="412"/>
      <c r="CB39" s="412"/>
      <c r="CC39" s="412"/>
      <c r="CD39" s="412"/>
      <c r="CE39" s="412"/>
      <c r="CF39" s="412"/>
      <c r="CG39" s="412"/>
      <c r="CH39" s="412"/>
      <c r="CI39" s="412"/>
      <c r="CJ39" s="412"/>
      <c r="CK39" s="412"/>
      <c r="CL39" s="412"/>
      <c r="CM39" s="412"/>
      <c r="CN39" s="412"/>
      <c r="CO39" s="412"/>
      <c r="CP39" s="412"/>
      <c r="CQ39" s="412"/>
      <c r="CR39" s="412"/>
      <c r="CS39" s="412"/>
      <c r="CT39" s="412"/>
      <c r="CU39" s="412"/>
      <c r="CV39" s="412"/>
      <c r="CW39" s="412"/>
      <c r="CX39" s="412"/>
      <c r="CY39" s="412"/>
      <c r="CZ39" s="412"/>
      <c r="DA39" s="412"/>
      <c r="DB39" s="412"/>
      <c r="DC39" s="412"/>
      <c r="DD39" s="412"/>
      <c r="DE39" s="412"/>
      <c r="DF39" s="412"/>
      <c r="DG39" s="412"/>
      <c r="DH39" s="412"/>
      <c r="DI39" s="412"/>
      <c r="DJ39" s="412"/>
      <c r="DK39" s="412"/>
      <c r="DL39" s="412"/>
      <c r="DM39" s="412"/>
      <c r="DN39" s="412"/>
      <c r="DO39" s="412"/>
      <c r="DP39" s="412"/>
      <c r="DQ39" s="412"/>
      <c r="DR39" s="412"/>
      <c r="DS39" s="412"/>
      <c r="DT39" s="412"/>
      <c r="DU39" s="412"/>
      <c r="DV39" s="412"/>
      <c r="DW39" s="412"/>
      <c r="DX39" s="412"/>
    </row>
    <row r="40" spans="1:128" outlineLevel="1">
      <c r="A40" s="398" t="s">
        <v>327</v>
      </c>
      <c r="B40" s="389" t="s">
        <v>199</v>
      </c>
      <c r="C40" s="385" t="s">
        <v>226</v>
      </c>
      <c r="D40" s="391" t="s">
        <v>229</v>
      </c>
      <c r="E40" s="385" t="s">
        <v>251</v>
      </c>
      <c r="F40" s="392" t="s">
        <v>231</v>
      </c>
      <c r="G40" s="385"/>
      <c r="H40" s="385"/>
      <c r="I40" s="385"/>
      <c r="J40" s="386" t="s">
        <v>252</v>
      </c>
      <c r="K40" s="392" t="s">
        <v>367</v>
      </c>
      <c r="L40" s="393">
        <v>116080.5</v>
      </c>
      <c r="M40" s="422"/>
    </row>
    <row r="41" spans="1:128" outlineLevel="1">
      <c r="A41" s="398" t="s">
        <v>328</v>
      </c>
      <c r="B41" s="389" t="s">
        <v>199</v>
      </c>
      <c r="C41" s="385" t="s">
        <v>226</v>
      </c>
      <c r="D41" s="391" t="s">
        <v>229</v>
      </c>
      <c r="E41" s="385" t="s">
        <v>253</v>
      </c>
      <c r="F41" s="392" t="s">
        <v>231</v>
      </c>
      <c r="G41" s="385"/>
      <c r="H41" s="385"/>
      <c r="I41" s="385"/>
      <c r="J41" s="386" t="s">
        <v>254</v>
      </c>
      <c r="K41" s="392" t="s">
        <v>368</v>
      </c>
      <c r="L41" s="393">
        <v>230360</v>
      </c>
      <c r="M41" s="422"/>
    </row>
    <row r="42" spans="1:128" ht="40.5" outlineLevel="1">
      <c r="A42" s="398" t="s">
        <v>329</v>
      </c>
      <c r="B42" s="389" t="s">
        <v>199</v>
      </c>
      <c r="C42" s="385" t="s">
        <v>226</v>
      </c>
      <c r="D42" s="391" t="s">
        <v>229</v>
      </c>
      <c r="E42" s="385" t="s">
        <v>255</v>
      </c>
      <c r="F42" s="392" t="s">
        <v>231</v>
      </c>
      <c r="G42" s="385"/>
      <c r="H42" s="385"/>
      <c r="I42" s="385"/>
      <c r="J42" s="386" t="s">
        <v>256</v>
      </c>
      <c r="K42" s="392" t="s">
        <v>369</v>
      </c>
      <c r="L42" s="393">
        <v>426003.18</v>
      </c>
      <c r="M42" s="422"/>
    </row>
    <row r="43" spans="1:128" outlineLevel="1">
      <c r="A43" s="398" t="s">
        <v>330</v>
      </c>
      <c r="B43" s="389" t="s">
        <v>199</v>
      </c>
      <c r="C43" s="385" t="s">
        <v>226</v>
      </c>
      <c r="D43" s="391" t="s">
        <v>229</v>
      </c>
      <c r="E43" s="385" t="s">
        <v>257</v>
      </c>
      <c r="F43" s="392" t="s">
        <v>231</v>
      </c>
      <c r="G43" s="385"/>
      <c r="H43" s="385"/>
      <c r="I43" s="385"/>
      <c r="J43" s="386" t="s">
        <v>258</v>
      </c>
      <c r="K43" s="392" t="s">
        <v>370</v>
      </c>
      <c r="L43" s="393">
        <v>238460</v>
      </c>
      <c r="M43" s="422"/>
    </row>
    <row r="44" spans="1:128" ht="40.5" outlineLevel="1">
      <c r="A44" s="398" t="s">
        <v>331</v>
      </c>
      <c r="B44" s="389" t="s">
        <v>199</v>
      </c>
      <c r="C44" s="385" t="s">
        <v>226</v>
      </c>
      <c r="D44" s="391" t="s">
        <v>229</v>
      </c>
      <c r="E44" s="385" t="s">
        <v>240</v>
      </c>
      <c r="F44" s="392" t="s">
        <v>231</v>
      </c>
      <c r="G44" s="385"/>
      <c r="H44" s="385"/>
      <c r="I44" s="385"/>
      <c r="J44" s="386" t="s">
        <v>259</v>
      </c>
      <c r="K44" s="392" t="s">
        <v>371</v>
      </c>
      <c r="L44" s="393">
        <v>275002.23</v>
      </c>
      <c r="M44" s="422"/>
    </row>
    <row r="45" spans="1:128" s="423" customFormat="1" ht="40.5" outlineLevel="1">
      <c r="A45" s="388" t="s">
        <v>332</v>
      </c>
      <c r="B45" s="389" t="s">
        <v>199</v>
      </c>
      <c r="C45" s="385" t="s">
        <v>227</v>
      </c>
      <c r="D45" s="391" t="s">
        <v>229</v>
      </c>
      <c r="E45" s="385" t="s">
        <v>238</v>
      </c>
      <c r="F45" s="392" t="s">
        <v>231</v>
      </c>
      <c r="G45" s="385"/>
      <c r="H45" s="392"/>
      <c r="I45" s="385"/>
      <c r="J45" s="386" t="s">
        <v>239</v>
      </c>
      <c r="K45" s="392" t="s">
        <v>372</v>
      </c>
      <c r="L45" s="393">
        <v>1250001.77</v>
      </c>
      <c r="M45" s="422"/>
    </row>
    <row r="46" spans="1:128" s="423" customFormat="1" ht="60.75" outlineLevel="1">
      <c r="A46" s="388" t="s">
        <v>333</v>
      </c>
      <c r="B46" s="389" t="s">
        <v>199</v>
      </c>
      <c r="C46" s="385" t="s">
        <v>227</v>
      </c>
      <c r="D46" s="391" t="s">
        <v>229</v>
      </c>
      <c r="E46" s="385" t="s">
        <v>241</v>
      </c>
      <c r="F46" s="392" t="s">
        <v>231</v>
      </c>
      <c r="G46" s="385"/>
      <c r="H46" s="392"/>
      <c r="I46" s="385"/>
      <c r="J46" s="386" t="s">
        <v>242</v>
      </c>
      <c r="K46" s="392" t="s">
        <v>373</v>
      </c>
      <c r="L46" s="393">
        <v>584900</v>
      </c>
      <c r="M46" s="422"/>
    </row>
    <row r="47" spans="1:128" s="423" customFormat="1" ht="60.75" outlineLevel="1">
      <c r="A47" s="388" t="s">
        <v>334</v>
      </c>
      <c r="B47" s="389" t="s">
        <v>199</v>
      </c>
      <c r="C47" s="385" t="s">
        <v>228</v>
      </c>
      <c r="D47" s="391" t="s">
        <v>229</v>
      </c>
      <c r="E47" s="385" t="s">
        <v>243</v>
      </c>
      <c r="F47" s="392" t="s">
        <v>231</v>
      </c>
      <c r="G47" s="385"/>
      <c r="H47" s="385"/>
      <c r="I47" s="385"/>
      <c r="J47" s="386" t="s">
        <v>244</v>
      </c>
      <c r="K47" s="392" t="s">
        <v>374</v>
      </c>
      <c r="L47" s="393">
        <v>510868.76</v>
      </c>
      <c r="M47" s="422"/>
    </row>
    <row r="48" spans="1:128" s="423" customFormat="1" ht="60.75" outlineLevel="1">
      <c r="A48" s="388" t="s">
        <v>335</v>
      </c>
      <c r="B48" s="389" t="s">
        <v>199</v>
      </c>
      <c r="C48" s="385" t="s">
        <v>228</v>
      </c>
      <c r="D48" s="391" t="s">
        <v>229</v>
      </c>
      <c r="E48" s="385" t="s">
        <v>245</v>
      </c>
      <c r="F48" s="392" t="s">
        <v>231</v>
      </c>
      <c r="G48" s="385"/>
      <c r="H48" s="385"/>
      <c r="I48" s="385"/>
      <c r="J48" s="386" t="s">
        <v>261</v>
      </c>
      <c r="K48" s="392" t="s">
        <v>375</v>
      </c>
      <c r="L48" s="393">
        <v>168022.28</v>
      </c>
      <c r="M48" s="422"/>
    </row>
    <row r="49" spans="1:128" s="423" customFormat="1" ht="40.5" outlineLevel="1">
      <c r="A49" s="388" t="s">
        <v>336</v>
      </c>
      <c r="B49" s="389" t="s">
        <v>199</v>
      </c>
      <c r="C49" s="385" t="s">
        <v>228</v>
      </c>
      <c r="D49" s="391" t="s">
        <v>229</v>
      </c>
      <c r="E49" s="385" t="s">
        <v>246</v>
      </c>
      <c r="F49" s="392" t="s">
        <v>231</v>
      </c>
      <c r="G49" s="385"/>
      <c r="H49" s="385"/>
      <c r="I49" s="385"/>
      <c r="J49" s="386" t="s">
        <v>247</v>
      </c>
      <c r="K49" s="392" t="s">
        <v>376</v>
      </c>
      <c r="L49" s="393">
        <v>550001.73</v>
      </c>
      <c r="M49" s="422"/>
    </row>
    <row r="50" spans="1:128" s="423" customFormat="1" ht="60.75" outlineLevel="1">
      <c r="A50" s="388" t="s">
        <v>337</v>
      </c>
      <c r="B50" s="389" t="s">
        <v>199</v>
      </c>
      <c r="C50" s="385" t="s">
        <v>228</v>
      </c>
      <c r="D50" s="391" t="s">
        <v>229</v>
      </c>
      <c r="E50" s="385" t="s">
        <v>248</v>
      </c>
      <c r="F50" s="392" t="s">
        <v>231</v>
      </c>
      <c r="G50" s="385"/>
      <c r="H50" s="385"/>
      <c r="I50" s="385"/>
      <c r="J50" s="386" t="s">
        <v>262</v>
      </c>
      <c r="K50" s="392" t="s">
        <v>377</v>
      </c>
      <c r="L50" s="393">
        <v>405906.73</v>
      </c>
      <c r="M50" s="422"/>
    </row>
    <row r="51" spans="1:128" s="417" customFormat="1">
      <c r="A51" s="410" t="s">
        <v>207</v>
      </c>
      <c r="B51" s="410"/>
      <c r="C51" s="381"/>
      <c r="D51" s="381"/>
      <c r="E51" s="382"/>
      <c r="F51" s="383"/>
      <c r="G51" s="384"/>
      <c r="H51" s="384"/>
      <c r="I51" s="384"/>
      <c r="J51" s="387" t="s">
        <v>204</v>
      </c>
      <c r="K51" s="382"/>
      <c r="L51" s="411">
        <f>L52+L53+L54+L55+L56+L57+L58+L59+L60+L61+L62+L63+L64+L65+L66+L67+L68+L69+L70+L71+L72+L73+L74+L75+L76+L77+L78+L79+L80+L81</f>
        <v>3705364</v>
      </c>
      <c r="M51" s="422"/>
      <c r="N51" s="416"/>
      <c r="O51" s="416"/>
      <c r="P51" s="416"/>
      <c r="Q51" s="416"/>
      <c r="R51" s="416"/>
      <c r="S51" s="416"/>
      <c r="T51" s="416"/>
      <c r="U51" s="416"/>
      <c r="V51" s="416"/>
      <c r="W51" s="416"/>
      <c r="X51" s="416"/>
      <c r="Y51" s="416"/>
      <c r="Z51" s="416"/>
      <c r="AA51" s="416"/>
      <c r="AB51" s="416"/>
      <c r="AC51" s="416"/>
      <c r="AD51" s="416"/>
      <c r="AE51" s="416"/>
      <c r="AF51" s="416"/>
      <c r="AG51" s="416"/>
      <c r="AH51" s="416"/>
      <c r="AI51" s="416"/>
      <c r="AJ51" s="416"/>
      <c r="AK51" s="416"/>
      <c r="AL51" s="416"/>
      <c r="AM51" s="416"/>
      <c r="AN51" s="416"/>
      <c r="AO51" s="416"/>
      <c r="AP51" s="416"/>
      <c r="AQ51" s="416"/>
      <c r="AR51" s="416"/>
      <c r="AS51" s="416"/>
      <c r="AT51" s="416"/>
      <c r="AU51" s="416"/>
      <c r="AV51" s="416"/>
      <c r="AW51" s="416"/>
      <c r="AX51" s="416"/>
      <c r="AY51" s="416"/>
      <c r="AZ51" s="416"/>
      <c r="BA51" s="416"/>
      <c r="BB51" s="416"/>
      <c r="BC51" s="416"/>
      <c r="BD51" s="416"/>
      <c r="BE51" s="416"/>
      <c r="BF51" s="416"/>
      <c r="BG51" s="416"/>
      <c r="BH51" s="416"/>
      <c r="BI51" s="416"/>
      <c r="BJ51" s="416"/>
      <c r="BK51" s="416"/>
      <c r="BL51" s="416"/>
      <c r="BM51" s="416"/>
      <c r="BN51" s="416"/>
      <c r="BO51" s="416"/>
      <c r="BP51" s="416"/>
      <c r="BQ51" s="416"/>
      <c r="BR51" s="416"/>
      <c r="BS51" s="416"/>
      <c r="BT51" s="416"/>
      <c r="BU51" s="416"/>
      <c r="BV51" s="416"/>
      <c r="BW51" s="416"/>
      <c r="BX51" s="416"/>
      <c r="BY51" s="416"/>
      <c r="BZ51" s="416"/>
      <c r="CA51" s="416"/>
      <c r="CB51" s="416"/>
      <c r="CC51" s="416"/>
      <c r="CD51" s="416"/>
      <c r="CE51" s="416"/>
      <c r="CF51" s="416"/>
      <c r="CG51" s="416"/>
      <c r="CH51" s="416"/>
      <c r="CI51" s="416"/>
      <c r="CJ51" s="416"/>
      <c r="CK51" s="416"/>
      <c r="CL51" s="416"/>
      <c r="CM51" s="416"/>
      <c r="CN51" s="416"/>
      <c r="CO51" s="416"/>
      <c r="CP51" s="416"/>
      <c r="CQ51" s="416"/>
      <c r="CR51" s="416"/>
      <c r="CS51" s="416"/>
      <c r="CT51" s="416"/>
      <c r="CU51" s="416"/>
      <c r="CV51" s="416"/>
      <c r="CW51" s="416"/>
      <c r="CX51" s="416"/>
      <c r="CY51" s="416"/>
      <c r="CZ51" s="416"/>
      <c r="DA51" s="416"/>
      <c r="DB51" s="416"/>
      <c r="DC51" s="416"/>
      <c r="DD51" s="416"/>
      <c r="DE51" s="416"/>
      <c r="DF51" s="416"/>
      <c r="DG51" s="416"/>
      <c r="DH51" s="416"/>
      <c r="DI51" s="416"/>
      <c r="DJ51" s="416"/>
      <c r="DK51" s="416"/>
      <c r="DL51" s="416"/>
      <c r="DM51" s="416"/>
      <c r="DN51" s="416"/>
      <c r="DO51" s="416"/>
      <c r="DP51" s="416"/>
      <c r="DQ51" s="416"/>
      <c r="DR51" s="416"/>
      <c r="DS51" s="416"/>
      <c r="DT51" s="416"/>
      <c r="DU51" s="416"/>
      <c r="DV51" s="416"/>
      <c r="DW51" s="416"/>
      <c r="DX51" s="416"/>
    </row>
    <row r="52" spans="1:128" ht="60.75" outlineLevel="1">
      <c r="A52" s="398" t="s">
        <v>287</v>
      </c>
      <c r="B52" s="389" t="s">
        <v>200</v>
      </c>
      <c r="C52" s="421" t="s">
        <v>226</v>
      </c>
      <c r="D52" s="391" t="s">
        <v>229</v>
      </c>
      <c r="E52" s="424" t="s">
        <v>295</v>
      </c>
      <c r="F52" s="392" t="s">
        <v>201</v>
      </c>
      <c r="G52" s="385"/>
      <c r="H52" s="385"/>
      <c r="I52" s="385"/>
      <c r="J52" s="386" t="s">
        <v>263</v>
      </c>
      <c r="K52" s="392" t="s">
        <v>379</v>
      </c>
      <c r="L52" s="393">
        <v>560209</v>
      </c>
      <c r="M52" s="422"/>
    </row>
    <row r="53" spans="1:128" ht="81" outlineLevel="1">
      <c r="A53" s="398" t="s">
        <v>289</v>
      </c>
      <c r="B53" s="400" t="s">
        <v>200</v>
      </c>
      <c r="C53" s="421" t="s">
        <v>226</v>
      </c>
      <c r="D53" s="391" t="s">
        <v>229</v>
      </c>
      <c r="E53" s="424" t="s">
        <v>296</v>
      </c>
      <c r="F53" s="392" t="s">
        <v>201</v>
      </c>
      <c r="G53" s="385"/>
      <c r="H53" s="392"/>
      <c r="I53" s="385"/>
      <c r="J53" s="386" t="s">
        <v>264</v>
      </c>
      <c r="K53" s="392" t="s">
        <v>380</v>
      </c>
      <c r="L53" s="393">
        <v>1004300</v>
      </c>
      <c r="M53" s="422"/>
    </row>
    <row r="54" spans="1:128" ht="60.75" outlineLevel="1">
      <c r="A54" s="398" t="s">
        <v>291</v>
      </c>
      <c r="B54" s="400" t="s">
        <v>200</v>
      </c>
      <c r="C54" s="421" t="s">
        <v>227</v>
      </c>
      <c r="D54" s="391" t="s">
        <v>229</v>
      </c>
      <c r="E54" s="424"/>
      <c r="F54" s="392" t="s">
        <v>201</v>
      </c>
      <c r="G54" s="385"/>
      <c r="H54" s="392"/>
      <c r="I54" s="385"/>
      <c r="J54" s="386" t="s">
        <v>265</v>
      </c>
      <c r="K54" s="392" t="s">
        <v>381</v>
      </c>
      <c r="L54" s="393">
        <v>86260</v>
      </c>
      <c r="M54" s="422"/>
    </row>
    <row r="55" spans="1:128" ht="60.75" outlineLevel="1">
      <c r="A55" s="398" t="s">
        <v>293</v>
      </c>
      <c r="B55" s="400" t="s">
        <v>200</v>
      </c>
      <c r="C55" s="421" t="s">
        <v>227</v>
      </c>
      <c r="D55" s="391" t="s">
        <v>229</v>
      </c>
      <c r="E55" s="424" t="s">
        <v>297</v>
      </c>
      <c r="F55" s="392" t="s">
        <v>201</v>
      </c>
      <c r="G55" s="385"/>
      <c r="H55" s="392"/>
      <c r="I55" s="385"/>
      <c r="J55" s="386" t="s">
        <v>266</v>
      </c>
      <c r="K55" s="392" t="s">
        <v>382</v>
      </c>
      <c r="L55" s="393">
        <v>60950</v>
      </c>
      <c r="M55" s="422"/>
    </row>
    <row r="56" spans="1:128" ht="60.75" outlineLevel="1">
      <c r="A56" s="398" t="s">
        <v>338</v>
      </c>
      <c r="B56" s="389" t="s">
        <v>200</v>
      </c>
      <c r="C56" s="421" t="s">
        <v>227</v>
      </c>
      <c r="D56" s="391" t="s">
        <v>229</v>
      </c>
      <c r="E56" s="424" t="s">
        <v>298</v>
      </c>
      <c r="F56" s="392" t="s">
        <v>201</v>
      </c>
      <c r="G56" s="385"/>
      <c r="H56" s="385"/>
      <c r="I56" s="385"/>
      <c r="J56" s="386" t="s">
        <v>267</v>
      </c>
      <c r="K56" s="392" t="s">
        <v>383</v>
      </c>
      <c r="L56" s="393">
        <v>65300</v>
      </c>
      <c r="M56" s="422"/>
    </row>
    <row r="57" spans="1:128" ht="60.75" outlineLevel="1">
      <c r="A57" s="398" t="s">
        <v>339</v>
      </c>
      <c r="B57" s="389" t="s">
        <v>200</v>
      </c>
      <c r="C57" s="421" t="s">
        <v>227</v>
      </c>
      <c r="D57" s="391" t="s">
        <v>229</v>
      </c>
      <c r="E57" s="424" t="s">
        <v>299</v>
      </c>
      <c r="F57" s="392" t="s">
        <v>201</v>
      </c>
      <c r="G57" s="385"/>
      <c r="H57" s="385"/>
      <c r="I57" s="385"/>
      <c r="J57" s="386" t="s">
        <v>268</v>
      </c>
      <c r="K57" s="392" t="s">
        <v>384</v>
      </c>
      <c r="L57" s="393">
        <v>50188</v>
      </c>
      <c r="M57" s="422"/>
    </row>
    <row r="58" spans="1:128" ht="60.75" outlineLevel="1">
      <c r="A58" s="398" t="s">
        <v>340</v>
      </c>
      <c r="B58" s="389" t="s">
        <v>200</v>
      </c>
      <c r="C58" s="421" t="s">
        <v>227</v>
      </c>
      <c r="D58" s="391" t="s">
        <v>229</v>
      </c>
      <c r="E58" s="424" t="s">
        <v>300</v>
      </c>
      <c r="F58" s="392" t="s">
        <v>201</v>
      </c>
      <c r="G58" s="385"/>
      <c r="H58" s="385"/>
      <c r="I58" s="385"/>
      <c r="J58" s="386" t="s">
        <v>269</v>
      </c>
      <c r="K58" s="392" t="s">
        <v>385</v>
      </c>
      <c r="L58" s="393">
        <v>83740</v>
      </c>
      <c r="M58" s="422"/>
    </row>
    <row r="59" spans="1:128" ht="60.75" outlineLevel="1">
      <c r="A59" s="398" t="s">
        <v>341</v>
      </c>
      <c r="B59" s="389" t="s">
        <v>200</v>
      </c>
      <c r="C59" s="421" t="s">
        <v>227</v>
      </c>
      <c r="D59" s="391" t="s">
        <v>229</v>
      </c>
      <c r="E59" s="424" t="s">
        <v>301</v>
      </c>
      <c r="F59" s="392" t="s">
        <v>201</v>
      </c>
      <c r="G59" s="385"/>
      <c r="H59" s="385"/>
      <c r="I59" s="385"/>
      <c r="J59" s="386" t="s">
        <v>270</v>
      </c>
      <c r="K59" s="392" t="s">
        <v>386</v>
      </c>
      <c r="L59" s="393">
        <v>110610</v>
      </c>
      <c r="M59" s="422"/>
    </row>
    <row r="60" spans="1:128" ht="60.75" outlineLevel="1">
      <c r="A60" s="398" t="s">
        <v>342</v>
      </c>
      <c r="B60" s="389" t="s">
        <v>200</v>
      </c>
      <c r="C60" s="421" t="s">
        <v>227</v>
      </c>
      <c r="D60" s="391" t="s">
        <v>229</v>
      </c>
      <c r="E60" s="424" t="s">
        <v>302</v>
      </c>
      <c r="F60" s="392" t="s">
        <v>201</v>
      </c>
      <c r="G60" s="385"/>
      <c r="H60" s="385"/>
      <c r="I60" s="385"/>
      <c r="J60" s="386" t="s">
        <v>271</v>
      </c>
      <c r="K60" s="392" t="s">
        <v>387</v>
      </c>
      <c r="L60" s="393">
        <v>76120</v>
      </c>
      <c r="M60" s="422"/>
    </row>
    <row r="61" spans="1:128" ht="60.75" outlineLevel="1">
      <c r="A61" s="398" t="s">
        <v>343</v>
      </c>
      <c r="B61" s="389" t="s">
        <v>200</v>
      </c>
      <c r="C61" s="421" t="s">
        <v>227</v>
      </c>
      <c r="D61" s="391" t="s">
        <v>229</v>
      </c>
      <c r="E61" s="424" t="s">
        <v>303</v>
      </c>
      <c r="F61" s="392" t="s">
        <v>201</v>
      </c>
      <c r="G61" s="385"/>
      <c r="H61" s="385"/>
      <c r="I61" s="385"/>
      <c r="J61" s="386" t="s">
        <v>272</v>
      </c>
      <c r="K61" s="392" t="s">
        <v>388</v>
      </c>
      <c r="L61" s="393">
        <v>71980</v>
      </c>
      <c r="M61" s="422"/>
    </row>
    <row r="62" spans="1:128" ht="60.75" outlineLevel="1">
      <c r="A62" s="398" t="s">
        <v>344</v>
      </c>
      <c r="B62" s="389" t="s">
        <v>200</v>
      </c>
      <c r="C62" s="421" t="s">
        <v>227</v>
      </c>
      <c r="D62" s="391" t="s">
        <v>229</v>
      </c>
      <c r="E62" s="424" t="s">
        <v>304</v>
      </c>
      <c r="F62" s="392" t="s">
        <v>201</v>
      </c>
      <c r="G62" s="385"/>
      <c r="H62" s="385"/>
      <c r="I62" s="385"/>
      <c r="J62" s="386" t="s">
        <v>273</v>
      </c>
      <c r="K62" s="392" t="s">
        <v>389</v>
      </c>
      <c r="L62" s="393">
        <v>114160</v>
      </c>
      <c r="M62" s="422"/>
    </row>
    <row r="63" spans="1:128" ht="60.75" outlineLevel="1">
      <c r="A63" s="398" t="s">
        <v>345</v>
      </c>
      <c r="B63" s="389" t="s">
        <v>200</v>
      </c>
      <c r="C63" s="421" t="s">
        <v>227</v>
      </c>
      <c r="D63" s="391" t="s">
        <v>229</v>
      </c>
      <c r="E63" s="424" t="s">
        <v>305</v>
      </c>
      <c r="F63" s="392" t="s">
        <v>201</v>
      </c>
      <c r="G63" s="385"/>
      <c r="H63" s="385"/>
      <c r="I63" s="385"/>
      <c r="J63" s="386" t="s">
        <v>274</v>
      </c>
      <c r="K63" s="392" t="s">
        <v>390</v>
      </c>
      <c r="L63" s="393">
        <v>127240</v>
      </c>
      <c r="M63" s="422"/>
    </row>
    <row r="64" spans="1:128" ht="60.75" outlineLevel="1">
      <c r="A64" s="398" t="s">
        <v>346</v>
      </c>
      <c r="B64" s="389" t="s">
        <v>200</v>
      </c>
      <c r="C64" s="421" t="s">
        <v>227</v>
      </c>
      <c r="D64" s="391" t="s">
        <v>229</v>
      </c>
      <c r="E64" s="424" t="s">
        <v>306</v>
      </c>
      <c r="F64" s="392" t="s">
        <v>201</v>
      </c>
      <c r="G64" s="385"/>
      <c r="H64" s="385"/>
      <c r="I64" s="385"/>
      <c r="J64" s="386" t="s">
        <v>275</v>
      </c>
      <c r="K64" s="392" t="s">
        <v>391</v>
      </c>
      <c r="L64" s="393">
        <v>42920</v>
      </c>
      <c r="M64" s="422"/>
    </row>
    <row r="65" spans="1:13" ht="60.75" outlineLevel="1">
      <c r="A65" s="398" t="s">
        <v>347</v>
      </c>
      <c r="B65" s="389" t="s">
        <v>200</v>
      </c>
      <c r="C65" s="421" t="s">
        <v>227</v>
      </c>
      <c r="D65" s="391" t="s">
        <v>229</v>
      </c>
      <c r="E65" s="424" t="s">
        <v>307</v>
      </c>
      <c r="F65" s="392" t="s">
        <v>201</v>
      </c>
      <c r="G65" s="385"/>
      <c r="H65" s="385"/>
      <c r="I65" s="385"/>
      <c r="J65" s="386" t="s">
        <v>276</v>
      </c>
      <c r="K65" s="392" t="s">
        <v>392</v>
      </c>
      <c r="L65" s="393">
        <v>225820</v>
      </c>
      <c r="M65" s="422"/>
    </row>
    <row r="66" spans="1:13" ht="60.75" outlineLevel="1">
      <c r="A66" s="398" t="s">
        <v>348</v>
      </c>
      <c r="B66" s="389" t="s">
        <v>200</v>
      </c>
      <c r="C66" s="421" t="s">
        <v>227</v>
      </c>
      <c r="D66" s="391" t="s">
        <v>229</v>
      </c>
      <c r="E66" s="424" t="s">
        <v>308</v>
      </c>
      <c r="F66" s="392" t="s">
        <v>201</v>
      </c>
      <c r="G66" s="385"/>
      <c r="H66" s="385"/>
      <c r="I66" s="385"/>
      <c r="J66" s="386" t="s">
        <v>277</v>
      </c>
      <c r="K66" s="392" t="s">
        <v>393</v>
      </c>
      <c r="L66" s="393">
        <v>109450</v>
      </c>
      <c r="M66" s="422"/>
    </row>
    <row r="67" spans="1:13" ht="60.75" outlineLevel="1">
      <c r="A67" s="398" t="s">
        <v>349</v>
      </c>
      <c r="B67" s="389" t="s">
        <v>200</v>
      </c>
      <c r="C67" s="421" t="s">
        <v>227</v>
      </c>
      <c r="D67" s="391" t="s">
        <v>229</v>
      </c>
      <c r="E67" s="424" t="s">
        <v>309</v>
      </c>
      <c r="F67" s="392" t="s">
        <v>201</v>
      </c>
      <c r="G67" s="385"/>
      <c r="H67" s="385"/>
      <c r="I67" s="385"/>
      <c r="J67" s="386" t="s">
        <v>278</v>
      </c>
      <c r="K67" s="392" t="s">
        <v>394</v>
      </c>
      <c r="L67" s="393">
        <v>73550</v>
      </c>
      <c r="M67" s="422"/>
    </row>
    <row r="68" spans="1:13" ht="60.75" outlineLevel="1">
      <c r="A68" s="398" t="s">
        <v>350</v>
      </c>
      <c r="B68" s="389" t="s">
        <v>200</v>
      </c>
      <c r="C68" s="421" t="s">
        <v>227</v>
      </c>
      <c r="D68" s="391" t="s">
        <v>229</v>
      </c>
      <c r="E68" s="424" t="s">
        <v>310</v>
      </c>
      <c r="F68" s="392" t="s">
        <v>201</v>
      </c>
      <c r="G68" s="385"/>
      <c r="H68" s="385"/>
      <c r="I68" s="385"/>
      <c r="J68" s="386" t="s">
        <v>279</v>
      </c>
      <c r="K68" s="392" t="s">
        <v>395</v>
      </c>
      <c r="L68" s="393">
        <v>39170</v>
      </c>
      <c r="M68" s="422"/>
    </row>
    <row r="69" spans="1:13" ht="60.75" outlineLevel="1">
      <c r="A69" s="398" t="s">
        <v>351</v>
      </c>
      <c r="B69" s="389" t="s">
        <v>200</v>
      </c>
      <c r="C69" s="421" t="s">
        <v>228</v>
      </c>
      <c r="D69" s="391" t="s">
        <v>229</v>
      </c>
      <c r="E69" s="424" t="s">
        <v>311</v>
      </c>
      <c r="F69" s="392" t="s">
        <v>201</v>
      </c>
      <c r="G69" s="385"/>
      <c r="H69" s="385"/>
      <c r="I69" s="385"/>
      <c r="J69" s="386" t="s">
        <v>280</v>
      </c>
      <c r="K69" s="392" t="s">
        <v>396</v>
      </c>
      <c r="L69" s="393">
        <v>94720</v>
      </c>
      <c r="M69" s="422"/>
    </row>
    <row r="70" spans="1:13" ht="60.75" outlineLevel="1">
      <c r="A70" s="398" t="s">
        <v>352</v>
      </c>
      <c r="B70" s="389" t="s">
        <v>200</v>
      </c>
      <c r="C70" s="421" t="s">
        <v>228</v>
      </c>
      <c r="D70" s="391" t="s">
        <v>229</v>
      </c>
      <c r="E70" s="424" t="s">
        <v>312</v>
      </c>
      <c r="F70" s="392" t="s">
        <v>201</v>
      </c>
      <c r="G70" s="385"/>
      <c r="H70" s="385"/>
      <c r="I70" s="385"/>
      <c r="J70" s="386" t="s">
        <v>281</v>
      </c>
      <c r="K70" s="392" t="s">
        <v>397</v>
      </c>
      <c r="L70" s="393">
        <v>58200</v>
      </c>
      <c r="M70" s="422"/>
    </row>
    <row r="71" spans="1:13" ht="60.75" outlineLevel="1">
      <c r="A71" s="398" t="s">
        <v>353</v>
      </c>
      <c r="B71" s="389" t="s">
        <v>200</v>
      </c>
      <c r="C71" s="421" t="s">
        <v>228</v>
      </c>
      <c r="D71" s="391" t="s">
        <v>229</v>
      </c>
      <c r="E71" s="424" t="s">
        <v>313</v>
      </c>
      <c r="F71" s="392" t="s">
        <v>201</v>
      </c>
      <c r="G71" s="385"/>
      <c r="H71" s="385"/>
      <c r="I71" s="385"/>
      <c r="J71" s="386" t="s">
        <v>282</v>
      </c>
      <c r="K71" s="392" t="s">
        <v>398</v>
      </c>
      <c r="L71" s="393">
        <v>43807</v>
      </c>
      <c r="M71" s="422"/>
    </row>
    <row r="72" spans="1:13" ht="60.75" outlineLevel="1">
      <c r="A72" s="398" t="s">
        <v>354</v>
      </c>
      <c r="B72" s="389" t="s">
        <v>200</v>
      </c>
      <c r="C72" s="421" t="s">
        <v>228</v>
      </c>
      <c r="D72" s="391" t="s">
        <v>229</v>
      </c>
      <c r="E72" s="424" t="s">
        <v>314</v>
      </c>
      <c r="F72" s="392" t="s">
        <v>201</v>
      </c>
      <c r="G72" s="385"/>
      <c r="H72" s="385"/>
      <c r="I72" s="385"/>
      <c r="J72" s="386" t="s">
        <v>283</v>
      </c>
      <c r="K72" s="392" t="s">
        <v>399</v>
      </c>
      <c r="L72" s="393">
        <v>49080</v>
      </c>
      <c r="M72" s="422"/>
    </row>
    <row r="73" spans="1:13" ht="60.75" outlineLevel="1">
      <c r="A73" s="398" t="s">
        <v>355</v>
      </c>
      <c r="B73" s="389" t="s">
        <v>200</v>
      </c>
      <c r="C73" s="421" t="s">
        <v>228</v>
      </c>
      <c r="D73" s="391" t="s">
        <v>229</v>
      </c>
      <c r="E73" s="424" t="s">
        <v>315</v>
      </c>
      <c r="F73" s="392" t="s">
        <v>201</v>
      </c>
      <c r="G73" s="385"/>
      <c r="H73" s="385"/>
      <c r="I73" s="385"/>
      <c r="J73" s="386" t="s">
        <v>284</v>
      </c>
      <c r="K73" s="392" t="s">
        <v>400</v>
      </c>
      <c r="L73" s="393">
        <v>157310</v>
      </c>
      <c r="M73" s="422"/>
    </row>
    <row r="74" spans="1:13" ht="60.75" outlineLevel="1">
      <c r="A74" s="398" t="s">
        <v>356</v>
      </c>
      <c r="B74" s="389" t="s">
        <v>200</v>
      </c>
      <c r="C74" s="421" t="s">
        <v>228</v>
      </c>
      <c r="D74" s="391" t="s">
        <v>229</v>
      </c>
      <c r="E74" s="424" t="s">
        <v>316</v>
      </c>
      <c r="F74" s="392" t="s">
        <v>201</v>
      </c>
      <c r="G74" s="385"/>
      <c r="H74" s="385"/>
      <c r="I74" s="385"/>
      <c r="J74" s="386" t="s">
        <v>249</v>
      </c>
      <c r="K74" s="392" t="s">
        <v>401</v>
      </c>
      <c r="L74" s="393">
        <v>58960</v>
      </c>
      <c r="M74" s="422"/>
    </row>
    <row r="75" spans="1:13" ht="60.75" outlineLevel="1">
      <c r="A75" s="398" t="s">
        <v>357</v>
      </c>
      <c r="B75" s="389" t="s">
        <v>200</v>
      </c>
      <c r="C75" s="421" t="s">
        <v>228</v>
      </c>
      <c r="D75" s="391" t="s">
        <v>229</v>
      </c>
      <c r="E75" s="424" t="s">
        <v>317</v>
      </c>
      <c r="F75" s="392" t="s">
        <v>201</v>
      </c>
      <c r="G75" s="385"/>
      <c r="H75" s="385"/>
      <c r="I75" s="385"/>
      <c r="J75" s="386" t="s">
        <v>250</v>
      </c>
      <c r="K75" s="392" t="s">
        <v>402</v>
      </c>
      <c r="L75" s="393">
        <v>36270</v>
      </c>
      <c r="M75" s="422"/>
    </row>
    <row r="76" spans="1:13" ht="60.75" outlineLevel="1">
      <c r="A76" s="398" t="s">
        <v>358</v>
      </c>
      <c r="B76" s="389" t="s">
        <v>200</v>
      </c>
      <c r="C76" s="421" t="s">
        <v>228</v>
      </c>
      <c r="D76" s="391" t="s">
        <v>229</v>
      </c>
      <c r="E76" s="424" t="s">
        <v>318</v>
      </c>
      <c r="F76" s="392" t="s">
        <v>201</v>
      </c>
      <c r="G76" s="385"/>
      <c r="H76" s="385"/>
      <c r="I76" s="385"/>
      <c r="J76" s="386" t="s">
        <v>285</v>
      </c>
      <c r="K76" s="392" t="s">
        <v>403</v>
      </c>
      <c r="L76" s="393">
        <v>39260</v>
      </c>
      <c r="M76" s="422"/>
    </row>
    <row r="77" spans="1:13" ht="60.75" outlineLevel="1">
      <c r="A77" s="398" t="s">
        <v>359</v>
      </c>
      <c r="B77" s="389" t="s">
        <v>200</v>
      </c>
      <c r="C77" s="421" t="s">
        <v>228</v>
      </c>
      <c r="D77" s="391" t="s">
        <v>229</v>
      </c>
      <c r="E77" s="424" t="s">
        <v>319</v>
      </c>
      <c r="F77" s="392" t="s">
        <v>201</v>
      </c>
      <c r="G77" s="385"/>
      <c r="H77" s="385"/>
      <c r="I77" s="385"/>
      <c r="J77" s="386" t="s">
        <v>286</v>
      </c>
      <c r="K77" s="392" t="s">
        <v>404</v>
      </c>
      <c r="L77" s="393">
        <v>72660</v>
      </c>
      <c r="M77" s="422"/>
    </row>
    <row r="78" spans="1:13" ht="60.75" outlineLevel="1">
      <c r="A78" s="398" t="s">
        <v>360</v>
      </c>
      <c r="B78" s="389" t="s">
        <v>200</v>
      </c>
      <c r="C78" s="421" t="s">
        <v>228</v>
      </c>
      <c r="D78" s="391" t="s">
        <v>229</v>
      </c>
      <c r="E78" s="424" t="s">
        <v>320</v>
      </c>
      <c r="F78" s="392" t="s">
        <v>201</v>
      </c>
      <c r="G78" s="385"/>
      <c r="H78" s="385"/>
      <c r="I78" s="385"/>
      <c r="J78" s="386" t="s">
        <v>288</v>
      </c>
      <c r="K78" s="392" t="s">
        <v>405</v>
      </c>
      <c r="L78" s="393">
        <v>103360</v>
      </c>
      <c r="M78" s="422"/>
    </row>
    <row r="79" spans="1:13" ht="60.75" outlineLevel="1">
      <c r="A79" s="398" t="s">
        <v>361</v>
      </c>
      <c r="B79" s="389" t="s">
        <v>200</v>
      </c>
      <c r="C79" s="421" t="s">
        <v>228</v>
      </c>
      <c r="D79" s="391" t="s">
        <v>229</v>
      </c>
      <c r="E79" s="424" t="s">
        <v>321</v>
      </c>
      <c r="F79" s="392" t="s">
        <v>201</v>
      </c>
      <c r="G79" s="385"/>
      <c r="H79" s="385"/>
      <c r="I79" s="385"/>
      <c r="J79" s="386" t="s">
        <v>290</v>
      </c>
      <c r="K79" s="392" t="s">
        <v>406</v>
      </c>
      <c r="L79" s="393">
        <v>37030</v>
      </c>
      <c r="M79" s="422"/>
    </row>
    <row r="80" spans="1:13" ht="60.75" outlineLevel="1">
      <c r="A80" s="398" t="s">
        <v>362</v>
      </c>
      <c r="B80" s="389" t="s">
        <v>200</v>
      </c>
      <c r="C80" s="421" t="s">
        <v>228</v>
      </c>
      <c r="D80" s="391" t="s">
        <v>229</v>
      </c>
      <c r="E80" s="424" t="s">
        <v>322</v>
      </c>
      <c r="F80" s="392" t="s">
        <v>201</v>
      </c>
      <c r="G80" s="385"/>
      <c r="H80" s="385"/>
      <c r="I80" s="385"/>
      <c r="J80" s="386" t="s">
        <v>292</v>
      </c>
      <c r="K80" s="392" t="s">
        <v>407</v>
      </c>
      <c r="L80" s="393">
        <v>30850</v>
      </c>
      <c r="M80" s="422"/>
    </row>
    <row r="81" spans="1:13" ht="40.5" outlineLevel="1">
      <c r="A81" s="398" t="s">
        <v>363</v>
      </c>
      <c r="B81" s="389" t="s">
        <v>200</v>
      </c>
      <c r="C81" s="421" t="s">
        <v>228</v>
      </c>
      <c r="D81" s="391" t="s">
        <v>229</v>
      </c>
      <c r="E81" s="424" t="s">
        <v>323</v>
      </c>
      <c r="F81" s="392" t="s">
        <v>201</v>
      </c>
      <c r="G81" s="385"/>
      <c r="H81" s="385"/>
      <c r="I81" s="385"/>
      <c r="J81" s="386" t="s">
        <v>294</v>
      </c>
      <c r="K81" s="392" t="s">
        <v>378</v>
      </c>
      <c r="L81" s="393">
        <v>21890</v>
      </c>
      <c r="M81" s="422"/>
    </row>
    <row r="82" spans="1:13">
      <c r="A82" s="425"/>
      <c r="B82" s="423"/>
      <c r="C82" s="401"/>
      <c r="D82" s="402"/>
      <c r="E82" s="363"/>
      <c r="F82" s="403"/>
      <c r="G82" s="363"/>
      <c r="H82" s="363"/>
      <c r="I82" s="363"/>
      <c r="J82" s="364"/>
      <c r="K82" s="363"/>
      <c r="L82" s="365"/>
    </row>
    <row r="83" spans="1:13" ht="26.25">
      <c r="A83" s="431"/>
      <c r="B83" s="431"/>
      <c r="C83" s="431"/>
      <c r="D83" s="431"/>
      <c r="E83" s="431"/>
      <c r="F83" s="431"/>
      <c r="G83" s="431"/>
      <c r="H83" s="431"/>
      <c r="I83" s="431"/>
      <c r="J83" s="431"/>
      <c r="K83" s="431"/>
      <c r="L83" s="431"/>
    </row>
    <row r="84" spans="1:13">
      <c r="A84" s="404"/>
      <c r="B84" s="361"/>
      <c r="C84" s="405"/>
      <c r="D84" s="423"/>
      <c r="E84" s="423"/>
      <c r="F84" s="363"/>
      <c r="G84" s="361"/>
      <c r="H84" s="361"/>
      <c r="I84" s="361"/>
      <c r="J84" s="406"/>
      <c r="K84" s="407"/>
      <c r="L84" s="362"/>
    </row>
  </sheetData>
  <dataConsolidate/>
  <mergeCells count="11">
    <mergeCell ref="A2:L12"/>
    <mergeCell ref="A83:L83"/>
    <mergeCell ref="A13:A15"/>
    <mergeCell ref="B13:B15"/>
    <mergeCell ref="C13:C15"/>
    <mergeCell ref="D13:D15"/>
    <mergeCell ref="E13:E15"/>
    <mergeCell ref="F13:I14"/>
    <mergeCell ref="J13:J15"/>
    <mergeCell ref="K13:K15"/>
    <mergeCell ref="L13:L15"/>
  </mergeCells>
  <dataValidations count="6">
    <dataValidation type="list" allowBlank="1" showInputMessage="1" showErrorMessage="1" sqref="D36:D38 D40:D50 D52:D81">
      <formula1>"уВС, ГП, Нерюнгринский участок, Центральный участок, Северный участок, Томмотский Участок"</formula1>
    </dataValidation>
    <dataValidation type="list" allowBlank="1" showInputMessage="1" showErrorMessage="1" sqref="C36:C38 C82">
      <formula1>"АРЭС, НРЭС, ТРЭС"</formula1>
    </dataValidation>
    <dataValidation type="list" allowBlank="1" showInputMessage="1" showErrorMessage="1" sqref="B36:B38">
      <formula1>"110 кВ.,35 кВ.,"</formula1>
    </dataValidation>
    <dataValidation type="list" allowBlank="1" showInputMessage="1" showErrorMessage="1" sqref="B40:B50 B52:B82">
      <formula1>"6-10 кВ.,0,4 кВ.,"</formula1>
    </dataValidation>
    <dataValidation type="list" allowBlank="1" showInputMessage="1" showErrorMessage="1" sqref="F82">
      <formula1>"- ,Предписание, По состоянию,ПОН,МГ,Аварии,Треб.зав.,Уач. э/э,ППСЛ,"</formula1>
    </dataValidation>
    <dataValidation type="list" allowBlank="1" showInputMessage="1" showErrorMessage="1" sqref="C40:C50 C52:C81">
      <formula1>#REF!</formula1>
    </dataValidation>
  </dataValidations>
  <pageMargins left="0.25" right="0.25" top="0.75" bottom="0.75" header="0.3" footer="0.3"/>
  <pageSetup paperSize="9" scale="98"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pageSetUpPr fitToPage="1"/>
  </sheetPr>
  <dimension ref="A2:Z1412"/>
  <sheetViews>
    <sheetView view="pageBreakPreview" topLeftCell="A12" zoomScale="70" zoomScaleNormal="85" zoomScaleSheetLayoutView="70" zoomScalePageLayoutView="10" workbookViewId="0">
      <pane ySplit="4" topLeftCell="A143" activePane="bottomLeft" state="frozen"/>
      <selection activeCell="A12" sqref="A12"/>
      <selection pane="bottomLeft" activeCell="N143" sqref="N143"/>
    </sheetView>
  </sheetViews>
  <sheetFormatPr defaultColWidth="9.140625" defaultRowHeight="15" outlineLevelRow="2"/>
  <cols>
    <col min="1" max="1" width="8" style="48" customWidth="1"/>
    <col min="2" max="2" width="6.85546875" style="31" customWidth="1"/>
    <col min="3" max="3" width="8.5703125" style="31" customWidth="1"/>
    <col min="4" max="4" width="10.42578125" style="31" customWidth="1"/>
    <col min="5" max="5" width="19.42578125" style="31" customWidth="1"/>
    <col min="6" max="6" width="24.5703125" style="268" customWidth="1"/>
    <col min="7" max="7" width="11.42578125" style="37" customWidth="1"/>
    <col min="8" max="8" width="13.42578125" style="31" customWidth="1"/>
    <col min="9" max="9" width="12.85546875" style="48" customWidth="1"/>
    <col min="10" max="11" width="9.7109375" style="90" bestFit="1" customWidth="1"/>
    <col min="12" max="12" width="60.42578125" style="31" customWidth="1"/>
    <col min="13" max="13" width="6.5703125" style="31" bestFit="1" customWidth="1"/>
    <col min="14" max="14" width="12.85546875" style="31" bestFit="1" customWidth="1"/>
    <col min="15" max="15" width="14.140625" style="48" customWidth="1"/>
    <col min="16" max="16" width="13" style="119" customWidth="1"/>
    <col min="17" max="17" width="12.42578125" style="84" customWidth="1"/>
    <col min="18" max="18" width="12.85546875" style="84" customWidth="1"/>
    <col min="19" max="19" width="12.5703125" style="84" customWidth="1"/>
    <col min="20" max="20" width="10.140625" style="84" customWidth="1"/>
    <col min="21" max="21" width="12.85546875" style="84" customWidth="1"/>
    <col min="22" max="22" width="11.7109375" style="84" customWidth="1"/>
    <col min="23" max="23" width="11.85546875" style="84" customWidth="1"/>
    <col min="24" max="24" width="10.5703125" style="84" customWidth="1"/>
    <col min="25" max="25" width="12.28515625" style="84" customWidth="1"/>
    <col min="26" max="26" width="11" style="84" customWidth="1"/>
    <col min="27" max="16384" width="9.140625" style="62"/>
  </cols>
  <sheetData>
    <row r="2" spans="1:26" s="64" customFormat="1" ht="11.25">
      <c r="A2" s="43"/>
      <c r="B2" s="1"/>
      <c r="C2" s="1"/>
      <c r="D2" s="1"/>
      <c r="E2" s="1"/>
      <c r="F2" s="248"/>
      <c r="G2" s="32"/>
      <c r="H2" s="2"/>
      <c r="I2" s="43"/>
      <c r="J2" s="86"/>
      <c r="K2" s="86"/>
      <c r="L2" s="2"/>
      <c r="M2" s="2"/>
      <c r="N2" s="2"/>
      <c r="O2" s="43"/>
      <c r="P2" s="112"/>
      <c r="Q2" s="76"/>
      <c r="R2" s="76"/>
      <c r="S2" s="76"/>
      <c r="T2" s="76"/>
      <c r="U2" s="432" t="s">
        <v>0</v>
      </c>
      <c r="V2" s="432"/>
      <c r="W2" s="432"/>
      <c r="X2" s="432"/>
      <c r="Y2" s="432"/>
      <c r="Z2" s="432"/>
    </row>
    <row r="3" spans="1:26" s="64" customFormat="1" ht="11.25">
      <c r="A3" s="43"/>
      <c r="B3" s="1"/>
      <c r="C3" s="1"/>
      <c r="D3" s="1"/>
      <c r="E3" s="1"/>
      <c r="F3" s="248"/>
      <c r="G3" s="32"/>
      <c r="H3" s="2"/>
      <c r="I3" s="43"/>
      <c r="J3" s="86"/>
      <c r="K3" s="86"/>
      <c r="L3" s="2"/>
      <c r="M3" s="2"/>
      <c r="N3" s="2"/>
      <c r="O3" s="43"/>
      <c r="P3" s="112"/>
      <c r="Q3" s="76"/>
      <c r="R3" s="76"/>
      <c r="S3" s="76"/>
      <c r="T3" s="76"/>
      <c r="U3" s="432" t="s">
        <v>1</v>
      </c>
      <c r="V3" s="432"/>
      <c r="W3" s="432"/>
      <c r="X3" s="432"/>
      <c r="Y3" s="432"/>
      <c r="Z3" s="432"/>
    </row>
    <row r="4" spans="1:26" s="64" customFormat="1" ht="11.25">
      <c r="A4" s="43"/>
      <c r="B4" s="1"/>
      <c r="C4" s="1"/>
      <c r="D4" s="1"/>
      <c r="E4" s="1"/>
      <c r="F4" s="248"/>
      <c r="G4" s="32"/>
      <c r="H4" s="2"/>
      <c r="I4" s="43"/>
      <c r="J4" s="86"/>
      <c r="K4" s="86"/>
      <c r="L4" s="2"/>
      <c r="M4" s="2"/>
      <c r="N4" s="2"/>
      <c r="O4" s="43"/>
      <c r="P4" s="112"/>
      <c r="Q4" s="76"/>
      <c r="R4" s="76"/>
      <c r="S4" s="76"/>
      <c r="T4" s="76"/>
      <c r="U4" s="432" t="s">
        <v>2</v>
      </c>
      <c r="V4" s="432"/>
      <c r="W4" s="432"/>
      <c r="X4" s="432"/>
      <c r="Y4" s="432"/>
      <c r="Z4" s="432"/>
    </row>
    <row r="5" spans="1:26" s="64" customFormat="1" ht="11.25">
      <c r="A5" s="43"/>
      <c r="B5" s="1"/>
      <c r="C5" s="1"/>
      <c r="D5" s="1"/>
      <c r="E5" s="1"/>
      <c r="F5" s="248"/>
      <c r="G5" s="32"/>
      <c r="H5" s="2"/>
      <c r="I5" s="43"/>
      <c r="J5" s="86"/>
      <c r="K5" s="86"/>
      <c r="L5" s="2"/>
      <c r="M5" s="2"/>
      <c r="N5" s="2"/>
      <c r="O5" s="43"/>
      <c r="P5" s="112"/>
      <c r="Q5" s="76"/>
      <c r="R5" s="76"/>
      <c r="S5" s="76"/>
      <c r="T5" s="76"/>
      <c r="U5" s="432" t="s">
        <v>3</v>
      </c>
      <c r="V5" s="432"/>
      <c r="W5" s="432"/>
      <c r="X5" s="432"/>
      <c r="Y5" s="432"/>
      <c r="Z5" s="432"/>
    </row>
    <row r="6" spans="1:26" s="64" customFormat="1" ht="11.25">
      <c r="A6" s="43"/>
      <c r="B6" s="1"/>
      <c r="C6" s="1"/>
      <c r="D6" s="1"/>
      <c r="E6" s="1"/>
      <c r="F6" s="248"/>
      <c r="G6" s="32"/>
      <c r="H6" s="2"/>
      <c r="I6" s="43"/>
      <c r="J6" s="86"/>
      <c r="K6" s="86"/>
      <c r="L6" s="2"/>
      <c r="M6" s="2"/>
      <c r="N6" s="2"/>
      <c r="O6" s="43"/>
      <c r="P6" s="112"/>
      <c r="Q6" s="76"/>
      <c r="R6" s="76"/>
      <c r="S6" s="76"/>
      <c r="T6" s="76"/>
      <c r="U6" s="77"/>
      <c r="V6" s="77"/>
      <c r="W6" s="78"/>
      <c r="X6" s="78"/>
      <c r="Y6" s="78"/>
      <c r="Z6" s="78"/>
    </row>
    <row r="7" spans="1:26" s="64" customFormat="1" ht="11.25">
      <c r="A7" s="43"/>
      <c r="B7" s="1"/>
      <c r="C7" s="1"/>
      <c r="D7" s="1"/>
      <c r="E7" s="1"/>
      <c r="F7" s="248"/>
      <c r="G7" s="32"/>
      <c r="H7" s="2"/>
      <c r="I7" s="43"/>
      <c r="J7" s="86"/>
      <c r="K7" s="86"/>
      <c r="L7" s="2"/>
      <c r="M7" s="2"/>
      <c r="N7" s="2"/>
      <c r="O7" s="43"/>
      <c r="P7" s="112"/>
      <c r="Q7" s="76"/>
      <c r="R7" s="76"/>
      <c r="S7" s="76"/>
      <c r="T7" s="76"/>
      <c r="U7" s="432" t="s">
        <v>4</v>
      </c>
      <c r="V7" s="432"/>
      <c r="W7" s="432"/>
      <c r="X7" s="432"/>
      <c r="Y7" s="432"/>
      <c r="Z7" s="432"/>
    </row>
    <row r="8" spans="1:26" s="64" customFormat="1" ht="11.25">
      <c r="A8" s="43"/>
      <c r="B8" s="1"/>
      <c r="C8" s="1"/>
      <c r="D8" s="1"/>
      <c r="E8" s="1"/>
      <c r="F8" s="248"/>
      <c r="G8" s="32"/>
      <c r="H8" s="2"/>
      <c r="I8" s="43"/>
      <c r="J8" s="86"/>
      <c r="K8" s="86"/>
      <c r="L8" s="2"/>
      <c r="M8" s="2"/>
      <c r="N8" s="2"/>
      <c r="O8" s="43"/>
      <c r="P8" s="112"/>
      <c r="Q8" s="76"/>
      <c r="R8" s="76"/>
      <c r="S8" s="76"/>
      <c r="T8" s="76"/>
      <c r="U8" s="432" t="s">
        <v>5</v>
      </c>
      <c r="V8" s="432"/>
      <c r="W8" s="432"/>
      <c r="X8" s="432"/>
      <c r="Y8" s="432"/>
      <c r="Z8" s="432"/>
    </row>
    <row r="9" spans="1:26" s="64" customFormat="1" ht="11.25">
      <c r="A9" s="43"/>
      <c r="B9" s="1"/>
      <c r="C9" s="1"/>
      <c r="D9" s="1"/>
      <c r="E9" s="1"/>
      <c r="F9" s="248"/>
      <c r="G9" s="32"/>
      <c r="H9" s="2"/>
      <c r="I9" s="43"/>
      <c r="J9" s="86"/>
      <c r="K9" s="86"/>
      <c r="L9" s="2"/>
      <c r="M9" s="2"/>
      <c r="N9" s="2"/>
      <c r="O9" s="43"/>
      <c r="P9" s="112"/>
      <c r="Q9" s="76"/>
      <c r="R9" s="76"/>
      <c r="S9" s="76"/>
      <c r="T9" s="76"/>
      <c r="U9" s="76"/>
      <c r="V9" s="76"/>
      <c r="W9" s="76"/>
      <c r="X9" s="76"/>
      <c r="Y9" s="131"/>
      <c r="Z9" s="76"/>
    </row>
    <row r="10" spans="1:26" s="64" customFormat="1" ht="11.25">
      <c r="A10" s="7"/>
      <c r="B10" s="3"/>
      <c r="C10" s="3"/>
      <c r="D10" s="3"/>
      <c r="E10" s="3"/>
      <c r="F10" s="433" t="s">
        <v>131</v>
      </c>
      <c r="G10" s="433"/>
      <c r="H10" s="433"/>
      <c r="I10" s="433"/>
      <c r="J10" s="433"/>
      <c r="K10" s="433"/>
      <c r="L10" s="433"/>
      <c r="M10" s="433"/>
      <c r="N10" s="433"/>
      <c r="O10" s="433"/>
      <c r="P10" s="433"/>
      <c r="Q10" s="433"/>
      <c r="R10" s="433"/>
      <c r="S10" s="433"/>
      <c r="T10" s="433"/>
      <c r="U10" s="433"/>
      <c r="V10" s="433"/>
      <c r="W10" s="433"/>
      <c r="X10" s="433"/>
      <c r="Y10" s="79"/>
      <c r="Z10" s="79"/>
    </row>
    <row r="11" spans="1:26" s="64" customFormat="1" ht="15.75" customHeight="1">
      <c r="A11" s="7"/>
      <c r="B11" s="3"/>
      <c r="C11" s="3"/>
      <c r="D11" s="3"/>
      <c r="E11" s="3"/>
      <c r="F11" s="249"/>
      <c r="G11" s="33"/>
      <c r="H11" s="4"/>
      <c r="I11" s="7"/>
      <c r="J11" s="87"/>
      <c r="K11" s="87"/>
      <c r="L11" s="5"/>
      <c r="M11" s="5"/>
      <c r="N11" s="6"/>
      <c r="O11" s="6"/>
      <c r="P11" s="113"/>
      <c r="Q11" s="79"/>
      <c r="R11" s="79"/>
      <c r="S11" s="80"/>
      <c r="T11" s="79"/>
      <c r="U11" s="79"/>
      <c r="V11" s="81"/>
      <c r="W11" s="79"/>
      <c r="X11" s="79"/>
      <c r="Y11" s="82" t="s">
        <v>6</v>
      </c>
      <c r="Z11" s="82"/>
    </row>
    <row r="12" spans="1:26" s="64" customFormat="1" ht="11.25">
      <c r="A12" s="434" t="s">
        <v>7</v>
      </c>
      <c r="B12" s="434" t="s">
        <v>8</v>
      </c>
      <c r="C12" s="434" t="s">
        <v>9</v>
      </c>
      <c r="D12" s="434" t="s">
        <v>10</v>
      </c>
      <c r="E12" s="436" t="s">
        <v>11</v>
      </c>
      <c r="F12" s="438" t="s">
        <v>12</v>
      </c>
      <c r="G12" s="440" t="s">
        <v>13</v>
      </c>
      <c r="H12" s="440"/>
      <c r="I12" s="434" t="s">
        <v>14</v>
      </c>
      <c r="J12" s="441" t="s">
        <v>15</v>
      </c>
      <c r="K12" s="441"/>
      <c r="L12" s="434" t="s">
        <v>16</v>
      </c>
      <c r="M12" s="453" t="s">
        <v>17</v>
      </c>
      <c r="N12" s="434" t="s">
        <v>18</v>
      </c>
      <c r="O12" s="434" t="s">
        <v>19</v>
      </c>
      <c r="P12" s="434" t="s">
        <v>20</v>
      </c>
      <c r="Q12" s="450" t="s">
        <v>117</v>
      </c>
      <c r="R12" s="442" t="s">
        <v>21</v>
      </c>
      <c r="S12" s="442"/>
      <c r="T12" s="442"/>
      <c r="U12" s="443" t="s">
        <v>22</v>
      </c>
      <c r="V12" s="444"/>
      <c r="W12" s="444"/>
      <c r="X12" s="444"/>
      <c r="Y12" s="444"/>
      <c r="Z12" s="445"/>
    </row>
    <row r="13" spans="1:26" s="64" customFormat="1" ht="11.25">
      <c r="A13" s="435"/>
      <c r="B13" s="435"/>
      <c r="C13" s="435"/>
      <c r="D13" s="435"/>
      <c r="E13" s="437"/>
      <c r="F13" s="439"/>
      <c r="G13" s="440"/>
      <c r="H13" s="440"/>
      <c r="I13" s="435"/>
      <c r="J13" s="329" t="s">
        <v>23</v>
      </c>
      <c r="K13" s="329" t="s">
        <v>24</v>
      </c>
      <c r="L13" s="435"/>
      <c r="M13" s="454"/>
      <c r="N13" s="435"/>
      <c r="O13" s="435"/>
      <c r="P13" s="435"/>
      <c r="Q13" s="451"/>
      <c r="R13" s="446" t="s">
        <v>25</v>
      </c>
      <c r="S13" s="448" t="s">
        <v>26</v>
      </c>
      <c r="T13" s="449"/>
      <c r="U13" s="450" t="s">
        <v>25</v>
      </c>
      <c r="V13" s="448" t="s">
        <v>26</v>
      </c>
      <c r="W13" s="452"/>
      <c r="X13" s="452"/>
      <c r="Y13" s="452"/>
      <c r="Z13" s="449"/>
    </row>
    <row r="14" spans="1:26" s="64" customFormat="1" ht="31.5" customHeight="1">
      <c r="A14" s="435"/>
      <c r="B14" s="435"/>
      <c r="C14" s="435"/>
      <c r="D14" s="435"/>
      <c r="E14" s="437"/>
      <c r="F14" s="439"/>
      <c r="G14" s="324" t="s">
        <v>27</v>
      </c>
      <c r="H14" s="324" t="s">
        <v>28</v>
      </c>
      <c r="I14" s="435"/>
      <c r="J14" s="42" t="s">
        <v>29</v>
      </c>
      <c r="K14" s="42" t="s">
        <v>29</v>
      </c>
      <c r="L14" s="435"/>
      <c r="M14" s="454"/>
      <c r="N14" s="435"/>
      <c r="O14" s="435"/>
      <c r="P14" s="435"/>
      <c r="Q14" s="451"/>
      <c r="R14" s="447"/>
      <c r="S14" s="326" t="s">
        <v>30</v>
      </c>
      <c r="T14" s="326" t="s">
        <v>31</v>
      </c>
      <c r="U14" s="451"/>
      <c r="V14" s="326" t="s">
        <v>32</v>
      </c>
      <c r="W14" s="331" t="s">
        <v>33</v>
      </c>
      <c r="X14" s="331" t="s">
        <v>34</v>
      </c>
      <c r="Y14" s="331" t="s">
        <v>31</v>
      </c>
      <c r="Z14" s="125" t="s">
        <v>106</v>
      </c>
    </row>
    <row r="15" spans="1:26" s="64" customFormat="1" ht="11.25">
      <c r="A15" s="323"/>
      <c r="B15" s="323"/>
      <c r="C15" s="323"/>
      <c r="D15" s="323"/>
      <c r="E15" s="325"/>
      <c r="F15" s="328"/>
      <c r="G15" s="324"/>
      <c r="H15" s="324"/>
      <c r="I15" s="323"/>
      <c r="J15" s="42"/>
      <c r="K15" s="42"/>
      <c r="L15" s="323"/>
      <c r="M15" s="330"/>
      <c r="N15" s="323"/>
      <c r="O15" s="323"/>
      <c r="P15" s="323"/>
      <c r="Q15" s="327"/>
      <c r="R15" s="332"/>
      <c r="S15" s="326"/>
      <c r="T15" s="326"/>
      <c r="U15" s="327"/>
      <c r="V15" s="326"/>
      <c r="W15" s="331"/>
      <c r="X15" s="331"/>
      <c r="Y15" s="331"/>
      <c r="Z15" s="125"/>
    </row>
    <row r="16" spans="1:26" s="65" customFormat="1" outlineLevel="1">
      <c r="A16" s="44"/>
      <c r="B16" s="24"/>
      <c r="C16" s="24"/>
      <c r="D16" s="24"/>
      <c r="E16" s="24" t="s">
        <v>36</v>
      </c>
      <c r="F16" s="250"/>
      <c r="G16" s="29"/>
      <c r="H16" s="24"/>
      <c r="I16" s="44"/>
      <c r="J16" s="44"/>
      <c r="K16" s="44"/>
      <c r="L16" s="24"/>
      <c r="M16" s="24"/>
      <c r="N16" s="24"/>
      <c r="O16" s="44"/>
      <c r="P16" s="114"/>
      <c r="Q16" s="46"/>
      <c r="R16" s="46"/>
      <c r="S16" s="46"/>
      <c r="T16" s="46"/>
      <c r="U16" s="46"/>
      <c r="V16" s="46"/>
      <c r="W16" s="46"/>
      <c r="X16" s="46"/>
      <c r="Y16" s="46"/>
      <c r="Z16" s="126"/>
    </row>
    <row r="17" spans="1:26" s="65" customFormat="1" ht="90" outlineLevel="1" collapsed="1">
      <c r="A17" s="44"/>
      <c r="B17" s="24"/>
      <c r="C17" s="24"/>
      <c r="D17" s="24"/>
      <c r="E17" s="24" t="s">
        <v>50</v>
      </c>
      <c r="F17" s="250"/>
      <c r="G17" s="29"/>
      <c r="H17" s="24"/>
      <c r="I17" s="44"/>
      <c r="J17" s="44"/>
      <c r="K17" s="45"/>
      <c r="L17" s="29" t="str">
        <f>CONCATENATE(E18," ",N18,M18," ",E19," ",N19,M19," ",E20," ",N20,M20," ",E21," ",N21,M21," ",E23," ",N23,M23," ",E24," ",N24,M24," ",E26," ",N26,M26," ",E25," ",N25,M25)</f>
        <v>Замена опор шт. Замена изоляторов фарфоровых/стеклянных на полимерные шт. Расчистка просеки га. Механизированная расчистка просеки га. Ремонт фундаментов шт. Восстановление обрешетки металлических опор шт. Бурение скважин и установка  деревянных приставок шт. Монтаж грозотроса (Установка заземлителей) км.</v>
      </c>
      <c r="M17" s="24"/>
      <c r="N17" s="24"/>
      <c r="O17" s="49"/>
      <c r="P17" s="49"/>
      <c r="Q17" s="49"/>
      <c r="R17" s="49"/>
      <c r="S17" s="49"/>
      <c r="T17" s="49"/>
      <c r="U17" s="49"/>
      <c r="V17" s="49"/>
      <c r="W17" s="49"/>
      <c r="X17" s="49"/>
      <c r="Y17" s="49"/>
      <c r="Z17" s="49"/>
    </row>
    <row r="18" spans="1:26" s="65" customFormat="1" hidden="1" outlineLevel="2">
      <c r="A18" s="73"/>
      <c r="B18" s="53"/>
      <c r="C18" s="53"/>
      <c r="D18" s="53"/>
      <c r="E18" s="53" t="s">
        <v>39</v>
      </c>
      <c r="F18" s="251"/>
      <c r="G18" s="54"/>
      <c r="H18" s="53"/>
      <c r="I18" s="73"/>
      <c r="J18" s="73"/>
      <c r="K18" s="17"/>
      <c r="L18" s="54"/>
      <c r="M18" s="53" t="s">
        <v>37</v>
      </c>
      <c r="N18" s="162"/>
      <c r="O18" s="162"/>
      <c r="P18" s="162"/>
      <c r="Q18" s="162"/>
      <c r="R18" s="162"/>
      <c r="S18" s="162"/>
      <c r="T18" s="162"/>
      <c r="U18" s="162"/>
      <c r="V18" s="162"/>
      <c r="W18" s="162"/>
      <c r="X18" s="162"/>
      <c r="Y18" s="162"/>
      <c r="Z18" s="162"/>
    </row>
    <row r="19" spans="1:26" s="65" customFormat="1" hidden="1" outlineLevel="2">
      <c r="A19" s="73"/>
      <c r="B19" s="53"/>
      <c r="C19" s="53"/>
      <c r="D19" s="53"/>
      <c r="E19" s="53" t="s">
        <v>79</v>
      </c>
      <c r="F19" s="251"/>
      <c r="G19" s="54"/>
      <c r="H19" s="53"/>
      <c r="I19" s="73"/>
      <c r="J19" s="73"/>
      <c r="K19" s="17"/>
      <c r="L19" s="54"/>
      <c r="M19" s="53" t="s">
        <v>37</v>
      </c>
      <c r="N19" s="162"/>
      <c r="O19" s="162"/>
      <c r="P19" s="162"/>
      <c r="Q19" s="162"/>
      <c r="R19" s="162"/>
      <c r="S19" s="162"/>
      <c r="T19" s="162"/>
      <c r="U19" s="162"/>
      <c r="V19" s="162"/>
      <c r="W19" s="162"/>
      <c r="X19" s="162"/>
      <c r="Y19" s="162"/>
      <c r="Z19" s="162"/>
    </row>
    <row r="20" spans="1:26" s="65" customFormat="1" hidden="1" outlineLevel="2">
      <c r="A20" s="73"/>
      <c r="B20" s="53"/>
      <c r="C20" s="53"/>
      <c r="D20" s="53"/>
      <c r="E20" s="53" t="s">
        <v>91</v>
      </c>
      <c r="F20" s="251"/>
      <c r="G20" s="54"/>
      <c r="H20" s="53"/>
      <c r="I20" s="73"/>
      <c r="J20" s="73"/>
      <c r="K20" s="17"/>
      <c r="L20" s="54"/>
      <c r="M20" s="53" t="s">
        <v>92</v>
      </c>
      <c r="N20" s="162"/>
      <c r="O20" s="162"/>
      <c r="P20" s="162"/>
      <c r="Q20" s="162"/>
      <c r="R20" s="162"/>
      <c r="S20" s="162"/>
      <c r="T20" s="162"/>
      <c r="U20" s="162"/>
      <c r="V20" s="162"/>
      <c r="W20" s="162"/>
      <c r="X20" s="162"/>
      <c r="Y20" s="162"/>
      <c r="Z20" s="162"/>
    </row>
    <row r="21" spans="1:26" s="65" customFormat="1" hidden="1" outlineLevel="2">
      <c r="A21" s="73"/>
      <c r="B21" s="53"/>
      <c r="C21" s="53"/>
      <c r="D21" s="53"/>
      <c r="E21" s="53" t="s">
        <v>100</v>
      </c>
      <c r="F21" s="251"/>
      <c r="G21" s="54"/>
      <c r="H21" s="53"/>
      <c r="I21" s="73"/>
      <c r="J21" s="73"/>
      <c r="K21" s="17"/>
      <c r="L21" s="54"/>
      <c r="M21" s="53" t="s">
        <v>92</v>
      </c>
      <c r="N21" s="162"/>
      <c r="O21" s="162"/>
      <c r="P21" s="162"/>
      <c r="Q21" s="162"/>
      <c r="R21" s="162"/>
      <c r="S21" s="162"/>
      <c r="T21" s="162"/>
      <c r="U21" s="162"/>
      <c r="V21" s="162"/>
      <c r="W21" s="162"/>
      <c r="X21" s="162"/>
      <c r="Y21" s="162"/>
      <c r="Z21" s="162"/>
    </row>
    <row r="22" spans="1:26" s="65" customFormat="1" hidden="1" outlineLevel="2">
      <c r="A22" s="73"/>
      <c r="B22" s="53"/>
      <c r="C22" s="53"/>
      <c r="D22" s="53"/>
      <c r="E22" s="154" t="s">
        <v>112</v>
      </c>
      <c r="F22" s="251"/>
      <c r="G22" s="54"/>
      <c r="H22" s="53"/>
      <c r="I22" s="73"/>
      <c r="J22" s="73"/>
      <c r="K22" s="17"/>
      <c r="L22" s="54"/>
      <c r="M22" s="53" t="s">
        <v>92</v>
      </c>
      <c r="N22" s="162"/>
      <c r="O22" s="162"/>
      <c r="P22" s="162"/>
      <c r="Q22" s="162"/>
      <c r="R22" s="162"/>
      <c r="S22" s="162"/>
      <c r="T22" s="162"/>
      <c r="U22" s="162"/>
      <c r="V22" s="162"/>
      <c r="W22" s="162"/>
      <c r="X22" s="162"/>
      <c r="Y22" s="162"/>
      <c r="Z22" s="162"/>
    </row>
    <row r="23" spans="1:26" s="65" customFormat="1" hidden="1" outlineLevel="2">
      <c r="A23" s="73"/>
      <c r="B23" s="53"/>
      <c r="C23" s="53"/>
      <c r="D23" s="53"/>
      <c r="E23" s="53" t="s">
        <v>111</v>
      </c>
      <c r="F23" s="251"/>
      <c r="G23" s="54"/>
      <c r="H23" s="53"/>
      <c r="I23" s="73"/>
      <c r="J23" s="73"/>
      <c r="K23" s="17"/>
      <c r="L23" s="54"/>
      <c r="M23" s="53" t="s">
        <v>37</v>
      </c>
      <c r="N23" s="162"/>
      <c r="O23" s="162"/>
      <c r="P23" s="162"/>
      <c r="Q23" s="162"/>
      <c r="R23" s="162"/>
      <c r="S23" s="162"/>
      <c r="T23" s="162"/>
      <c r="U23" s="162"/>
      <c r="V23" s="162"/>
      <c r="W23" s="162"/>
      <c r="X23" s="162"/>
      <c r="Y23" s="162"/>
      <c r="Z23" s="162"/>
    </row>
    <row r="24" spans="1:26" s="65" customFormat="1" hidden="1" outlineLevel="2">
      <c r="A24" s="73"/>
      <c r="B24" s="53"/>
      <c r="C24" s="53"/>
      <c r="D24" s="53"/>
      <c r="E24" s="53" t="s">
        <v>80</v>
      </c>
      <c r="F24" s="251"/>
      <c r="G24" s="54"/>
      <c r="H24" s="53"/>
      <c r="I24" s="73"/>
      <c r="J24" s="73"/>
      <c r="K24" s="17"/>
      <c r="L24" s="54"/>
      <c r="M24" s="53" t="s">
        <v>37</v>
      </c>
      <c r="N24" s="162"/>
      <c r="O24" s="94"/>
      <c r="P24" s="94"/>
      <c r="Q24" s="162"/>
      <c r="R24" s="94"/>
      <c r="S24" s="94"/>
      <c r="T24" s="94"/>
      <c r="U24" s="94"/>
      <c r="V24" s="94"/>
      <c r="W24" s="94"/>
      <c r="X24" s="162"/>
      <c r="Y24" s="94"/>
      <c r="Z24" s="127"/>
    </row>
    <row r="25" spans="1:26" s="65" customFormat="1" hidden="1" outlineLevel="2">
      <c r="A25" s="73"/>
      <c r="B25" s="53"/>
      <c r="C25" s="53"/>
      <c r="D25" s="53"/>
      <c r="E25" s="53" t="s">
        <v>107</v>
      </c>
      <c r="F25" s="251"/>
      <c r="G25" s="54"/>
      <c r="H25" s="53"/>
      <c r="I25" s="73"/>
      <c r="J25" s="73"/>
      <c r="K25" s="17"/>
      <c r="L25" s="54"/>
      <c r="M25" s="53" t="s">
        <v>42</v>
      </c>
      <c r="N25" s="162"/>
      <c r="O25" s="162"/>
      <c r="P25" s="162"/>
      <c r="Q25" s="162"/>
      <c r="R25" s="162"/>
      <c r="S25" s="162"/>
      <c r="T25" s="162"/>
      <c r="U25" s="162"/>
      <c r="V25" s="162"/>
      <c r="W25" s="162"/>
      <c r="X25" s="162"/>
      <c r="Y25" s="162"/>
      <c r="Z25" s="162"/>
    </row>
    <row r="26" spans="1:26" s="65" customFormat="1" hidden="1" outlineLevel="2">
      <c r="A26" s="73"/>
      <c r="B26" s="53"/>
      <c r="C26" s="53"/>
      <c r="D26" s="53"/>
      <c r="E26" s="53" t="s">
        <v>81</v>
      </c>
      <c r="F26" s="251"/>
      <c r="G26" s="54"/>
      <c r="H26" s="53"/>
      <c r="I26" s="73"/>
      <c r="J26" s="73"/>
      <c r="K26" s="17"/>
      <c r="L26" s="54"/>
      <c r="M26" s="53" t="s">
        <v>37</v>
      </c>
      <c r="N26" s="162"/>
      <c r="O26" s="162"/>
      <c r="P26" s="162"/>
      <c r="Q26" s="162"/>
      <c r="R26" s="162"/>
      <c r="S26" s="162"/>
      <c r="T26" s="162"/>
      <c r="U26" s="162"/>
      <c r="V26" s="162"/>
      <c r="W26" s="162"/>
      <c r="X26" s="162"/>
      <c r="Y26" s="162"/>
      <c r="Z26" s="162"/>
    </row>
    <row r="27" spans="1:26" s="65" customFormat="1" hidden="1" outlineLevel="2">
      <c r="A27" s="73"/>
      <c r="B27" s="53"/>
      <c r="C27" s="53"/>
      <c r="D27" s="53"/>
      <c r="E27" s="53" t="s">
        <v>105</v>
      </c>
      <c r="F27" s="251"/>
      <c r="G27" s="54"/>
      <c r="H27" s="53"/>
      <c r="I27" s="73"/>
      <c r="J27" s="73"/>
      <c r="K27" s="17"/>
      <c r="L27" s="54"/>
      <c r="M27" s="53" t="s">
        <v>37</v>
      </c>
      <c r="N27" s="162"/>
      <c r="O27" s="162"/>
      <c r="P27" s="162"/>
      <c r="Q27" s="162"/>
      <c r="R27" s="162"/>
      <c r="S27" s="162"/>
      <c r="T27" s="162"/>
      <c r="U27" s="162"/>
      <c r="V27" s="162"/>
      <c r="W27" s="162"/>
      <c r="X27" s="162"/>
      <c r="Y27" s="162"/>
      <c r="Z27" s="132"/>
    </row>
    <row r="28" spans="1:26" s="65" customFormat="1" ht="75" outlineLevel="1" collapsed="1">
      <c r="A28" s="44"/>
      <c r="B28" s="24"/>
      <c r="C28" s="24"/>
      <c r="D28" s="24"/>
      <c r="E28" s="24" t="s">
        <v>51</v>
      </c>
      <c r="F28" s="250"/>
      <c r="G28" s="29"/>
      <c r="H28" s="24"/>
      <c r="I28" s="44"/>
      <c r="J28" s="44"/>
      <c r="K28" s="45"/>
      <c r="L28" s="29" t="str">
        <f>CONCATENATE(E29," ",N29,M29," ",E30," ",N30,M30," ",E31," ",N31,M31," ",E32," ",N32,M32," ",E33," ",N33,M33," ",E34," ",N34,M34," ",E35," ",N35,M35)</f>
        <v>Замена опор шт. Замена изоляторов фарфоровых/стеклянных на полимерные шт. Расчистка просеки га. Механизированная расчистка просеки га. Бурение скважин и установка ж/б приставок шт. Бурение скважин и установка  деревянных приставок шт. Монтаж траверсы шт.</v>
      </c>
      <c r="M28" s="24"/>
      <c r="N28" s="24"/>
      <c r="O28" s="49"/>
      <c r="P28" s="49"/>
      <c r="Q28" s="49"/>
      <c r="R28" s="49"/>
      <c r="S28" s="49"/>
      <c r="T28" s="49"/>
      <c r="U28" s="49"/>
      <c r="V28" s="49"/>
      <c r="W28" s="49"/>
      <c r="X28" s="49"/>
      <c r="Y28" s="49"/>
      <c r="Z28" s="49"/>
    </row>
    <row r="29" spans="1:26" s="65" customFormat="1" hidden="1" outlineLevel="2">
      <c r="A29" s="73"/>
      <c r="B29" s="53"/>
      <c r="C29" s="53"/>
      <c r="D29" s="53"/>
      <c r="E29" s="53" t="s">
        <v>39</v>
      </c>
      <c r="F29" s="251"/>
      <c r="G29" s="54"/>
      <c r="H29" s="53"/>
      <c r="I29" s="73"/>
      <c r="J29" s="73"/>
      <c r="K29" s="17"/>
      <c r="L29" s="54"/>
      <c r="M29" s="53" t="s">
        <v>37</v>
      </c>
      <c r="N29" s="162"/>
      <c r="O29" s="162"/>
      <c r="P29" s="162"/>
      <c r="Q29" s="162"/>
      <c r="R29" s="162"/>
      <c r="S29" s="162"/>
      <c r="T29" s="162"/>
      <c r="U29" s="162"/>
      <c r="V29" s="162"/>
      <c r="W29" s="162"/>
      <c r="X29" s="162"/>
      <c r="Y29" s="162"/>
      <c r="Z29" s="162"/>
    </row>
    <row r="30" spans="1:26" s="65" customFormat="1" hidden="1" outlineLevel="2">
      <c r="A30" s="73"/>
      <c r="B30" s="53"/>
      <c r="C30" s="53"/>
      <c r="D30" s="53"/>
      <c r="E30" s="53" t="s">
        <v>79</v>
      </c>
      <c r="F30" s="251"/>
      <c r="G30" s="54"/>
      <c r="H30" s="53"/>
      <c r="I30" s="73"/>
      <c r="J30" s="73"/>
      <c r="K30" s="17"/>
      <c r="L30" s="54"/>
      <c r="M30" s="53" t="s">
        <v>37</v>
      </c>
      <c r="N30" s="162"/>
      <c r="O30" s="162"/>
      <c r="P30" s="162"/>
      <c r="Q30" s="162"/>
      <c r="R30" s="162"/>
      <c r="S30" s="162"/>
      <c r="T30" s="162"/>
      <c r="U30" s="162"/>
      <c r="V30" s="162"/>
      <c r="W30" s="162"/>
      <c r="X30" s="162"/>
      <c r="Y30" s="162"/>
      <c r="Z30" s="162"/>
    </row>
    <row r="31" spans="1:26" s="65" customFormat="1" hidden="1" outlineLevel="2">
      <c r="A31" s="73"/>
      <c r="B31" s="53"/>
      <c r="C31" s="53"/>
      <c r="D31" s="53"/>
      <c r="E31" s="53" t="s">
        <v>91</v>
      </c>
      <c r="F31" s="251"/>
      <c r="G31" s="54"/>
      <c r="H31" s="53"/>
      <c r="I31" s="73"/>
      <c r="J31" s="73"/>
      <c r="K31" s="17"/>
      <c r="L31" s="54"/>
      <c r="M31" s="53" t="s">
        <v>92</v>
      </c>
      <c r="N31" s="162"/>
      <c r="O31" s="162"/>
      <c r="P31" s="162"/>
      <c r="Q31" s="162"/>
      <c r="R31" s="162"/>
      <c r="S31" s="162"/>
      <c r="T31" s="162"/>
      <c r="U31" s="162"/>
      <c r="V31" s="162"/>
      <c r="W31" s="162"/>
      <c r="X31" s="162"/>
      <c r="Y31" s="162"/>
      <c r="Z31" s="162"/>
    </row>
    <row r="32" spans="1:26" s="65" customFormat="1" hidden="1" outlineLevel="2">
      <c r="A32" s="73"/>
      <c r="B32" s="53"/>
      <c r="C32" s="53"/>
      <c r="D32" s="53"/>
      <c r="E32" s="53" t="s">
        <v>100</v>
      </c>
      <c r="F32" s="251"/>
      <c r="G32" s="54"/>
      <c r="H32" s="53"/>
      <c r="I32" s="73"/>
      <c r="J32" s="73"/>
      <c r="K32" s="17"/>
      <c r="L32" s="54"/>
      <c r="M32" s="53" t="s">
        <v>92</v>
      </c>
      <c r="N32" s="162"/>
      <c r="O32" s="162"/>
      <c r="P32" s="162"/>
      <c r="Q32" s="162"/>
      <c r="R32" s="162"/>
      <c r="S32" s="162"/>
      <c r="T32" s="162"/>
      <c r="U32" s="162"/>
      <c r="V32" s="162"/>
      <c r="W32" s="162"/>
      <c r="X32" s="162"/>
      <c r="Y32" s="162"/>
      <c r="Z32" s="162"/>
    </row>
    <row r="33" spans="1:26" s="65" customFormat="1" hidden="1" outlineLevel="2">
      <c r="A33" s="73"/>
      <c r="B33" s="53"/>
      <c r="C33" s="53"/>
      <c r="D33" s="53"/>
      <c r="E33" s="53" t="s">
        <v>82</v>
      </c>
      <c r="F33" s="251"/>
      <c r="G33" s="54"/>
      <c r="H33" s="53"/>
      <c r="I33" s="73"/>
      <c r="J33" s="73"/>
      <c r="K33" s="17"/>
      <c r="L33" s="54"/>
      <c r="M33" s="53" t="s">
        <v>37</v>
      </c>
      <c r="N33" s="162"/>
      <c r="O33" s="162"/>
      <c r="P33" s="162"/>
      <c r="Q33" s="162"/>
      <c r="R33" s="162"/>
      <c r="S33" s="162"/>
      <c r="T33" s="162"/>
      <c r="U33" s="162"/>
      <c r="V33" s="162"/>
      <c r="W33" s="162"/>
      <c r="X33" s="162"/>
      <c r="Y33" s="162"/>
      <c r="Z33" s="162"/>
    </row>
    <row r="34" spans="1:26" s="65" customFormat="1" hidden="1" outlineLevel="2">
      <c r="A34" s="73"/>
      <c r="B34" s="53"/>
      <c r="C34" s="53"/>
      <c r="D34" s="53"/>
      <c r="E34" s="53" t="s">
        <v>81</v>
      </c>
      <c r="F34" s="251"/>
      <c r="G34" s="54"/>
      <c r="H34" s="53"/>
      <c r="I34" s="73"/>
      <c r="J34" s="73"/>
      <c r="K34" s="17"/>
      <c r="L34" s="54"/>
      <c r="M34" s="53" t="s">
        <v>37</v>
      </c>
      <c r="N34" s="162"/>
      <c r="O34" s="162"/>
      <c r="P34" s="162"/>
      <c r="Q34" s="162"/>
      <c r="R34" s="162"/>
      <c r="S34" s="162"/>
      <c r="T34" s="162"/>
      <c r="U34" s="162"/>
      <c r="V34" s="162"/>
      <c r="W34" s="162"/>
      <c r="X34" s="162"/>
      <c r="Y34" s="162"/>
      <c r="Z34" s="162"/>
    </row>
    <row r="35" spans="1:26" s="65" customFormat="1" hidden="1" outlineLevel="2">
      <c r="A35" s="73"/>
      <c r="B35" s="53"/>
      <c r="C35" s="53"/>
      <c r="D35" s="53"/>
      <c r="E35" s="53" t="s">
        <v>114</v>
      </c>
      <c r="F35" s="251"/>
      <c r="G35" s="54"/>
      <c r="H35" s="53"/>
      <c r="I35" s="73"/>
      <c r="J35" s="73"/>
      <c r="K35" s="17"/>
      <c r="L35" s="54"/>
      <c r="M35" s="53" t="s">
        <v>37</v>
      </c>
      <c r="N35" s="162"/>
      <c r="O35" s="162"/>
      <c r="P35" s="162"/>
      <c r="Q35" s="162"/>
      <c r="R35" s="162"/>
      <c r="S35" s="162"/>
      <c r="T35" s="162"/>
      <c r="U35" s="162"/>
      <c r="V35" s="162"/>
      <c r="W35" s="162"/>
      <c r="X35" s="162"/>
      <c r="Y35" s="162"/>
      <c r="Z35" s="162"/>
    </row>
    <row r="36" spans="1:26" s="65" customFormat="1" ht="30" outlineLevel="1" collapsed="1">
      <c r="A36" s="44"/>
      <c r="B36" s="24"/>
      <c r="C36" s="24"/>
      <c r="D36" s="24"/>
      <c r="E36" s="24" t="s">
        <v>53</v>
      </c>
      <c r="F36" s="250"/>
      <c r="G36" s="29"/>
      <c r="H36" s="24"/>
      <c r="I36" s="44"/>
      <c r="J36" s="44"/>
      <c r="K36" s="45"/>
      <c r="L36" s="29" t="str">
        <f>CONCATENATE(E37," ",N37,M37," ",E38," ",N38,M38," ",E39," ",N39,M39," ",E41," ",N41,M41,)</f>
        <v>Замена опор шт. Установка, замена РЛНД шт. Монтаж провода (по трассе) км. Монтаж контура заземления шт.</v>
      </c>
      <c r="M36" s="24"/>
      <c r="N36" s="24"/>
      <c r="O36" s="46"/>
      <c r="P36" s="46"/>
      <c r="Q36" s="46"/>
      <c r="R36" s="46"/>
      <c r="S36" s="46"/>
      <c r="T36" s="46"/>
      <c r="U36" s="46"/>
      <c r="V36" s="46"/>
      <c r="W36" s="46"/>
      <c r="X36" s="46"/>
      <c r="Y36" s="46"/>
      <c r="Z36" s="46"/>
    </row>
    <row r="37" spans="1:26" s="65" customFormat="1" hidden="1" outlineLevel="2">
      <c r="A37" s="97"/>
      <c r="B37" s="95"/>
      <c r="C37" s="95"/>
      <c r="D37" s="95"/>
      <c r="E37" s="95" t="s">
        <v>39</v>
      </c>
      <c r="F37" s="252"/>
      <c r="G37" s="96"/>
      <c r="H37" s="95"/>
      <c r="I37" s="97"/>
      <c r="J37" s="97"/>
      <c r="K37" s="39"/>
      <c r="L37" s="96"/>
      <c r="M37" s="95" t="s">
        <v>37</v>
      </c>
      <c r="N37" s="169"/>
      <c r="O37" s="169"/>
      <c r="P37" s="169"/>
      <c r="Q37" s="169"/>
      <c r="R37" s="169"/>
      <c r="S37" s="169"/>
      <c r="T37" s="169"/>
      <c r="U37" s="169"/>
      <c r="V37" s="169"/>
      <c r="W37" s="169"/>
      <c r="X37" s="169"/>
      <c r="Y37" s="169"/>
      <c r="Z37" s="169"/>
    </row>
    <row r="38" spans="1:26" s="65" customFormat="1" hidden="1" outlineLevel="2">
      <c r="A38" s="97"/>
      <c r="B38" s="95"/>
      <c r="C38" s="95"/>
      <c r="D38" s="95"/>
      <c r="E38" s="95" t="s">
        <v>99</v>
      </c>
      <c r="F38" s="252"/>
      <c r="G38" s="96"/>
      <c r="H38" s="95"/>
      <c r="I38" s="97"/>
      <c r="J38" s="97"/>
      <c r="K38" s="39"/>
      <c r="L38" s="96"/>
      <c r="M38" s="95" t="s">
        <v>37</v>
      </c>
      <c r="N38" s="169"/>
      <c r="O38" s="169"/>
      <c r="P38" s="169"/>
      <c r="Q38" s="169"/>
      <c r="R38" s="169"/>
      <c r="S38" s="169"/>
      <c r="T38" s="169"/>
      <c r="U38" s="169"/>
      <c r="V38" s="169"/>
      <c r="W38" s="169"/>
      <c r="X38" s="169"/>
      <c r="Y38" s="169"/>
      <c r="Z38" s="169"/>
    </row>
    <row r="39" spans="1:26" s="65" customFormat="1" hidden="1" outlineLevel="2">
      <c r="A39" s="97"/>
      <c r="B39" s="95"/>
      <c r="C39" s="95"/>
      <c r="D39" s="95"/>
      <c r="E39" s="95" t="s">
        <v>40</v>
      </c>
      <c r="F39" s="252"/>
      <c r="G39" s="96"/>
      <c r="H39" s="95"/>
      <c r="I39" s="97"/>
      <c r="J39" s="97"/>
      <c r="K39" s="39"/>
      <c r="L39" s="96"/>
      <c r="M39" s="95" t="s">
        <v>42</v>
      </c>
      <c r="N39" s="170"/>
      <c r="O39" s="170"/>
      <c r="P39" s="170"/>
      <c r="Q39" s="169"/>
      <c r="R39" s="170"/>
      <c r="S39" s="170"/>
      <c r="T39" s="170"/>
      <c r="U39" s="170"/>
      <c r="V39" s="170"/>
      <c r="W39" s="170"/>
      <c r="X39" s="169"/>
      <c r="Y39" s="170"/>
      <c r="Z39" s="170"/>
    </row>
    <row r="40" spans="1:26" s="65" customFormat="1" hidden="1" outlineLevel="2">
      <c r="A40" s="97"/>
      <c r="B40" s="95"/>
      <c r="C40" s="95"/>
      <c r="D40" s="95"/>
      <c r="E40" s="95" t="s">
        <v>123</v>
      </c>
      <c r="F40" s="252"/>
      <c r="G40" s="96"/>
      <c r="H40" s="95"/>
      <c r="I40" s="97"/>
      <c r="J40" s="97"/>
      <c r="K40" s="39"/>
      <c r="L40" s="96"/>
      <c r="M40" s="95"/>
      <c r="N40" s="170"/>
      <c r="O40" s="170"/>
      <c r="P40" s="170"/>
      <c r="Q40" s="170"/>
      <c r="R40" s="170"/>
      <c r="S40" s="170"/>
      <c r="T40" s="170"/>
      <c r="U40" s="170"/>
      <c r="V40" s="170"/>
      <c r="W40" s="170"/>
      <c r="X40" s="169"/>
      <c r="Y40" s="170"/>
      <c r="Z40" s="170"/>
    </row>
    <row r="41" spans="1:26" s="65" customFormat="1" hidden="1" outlineLevel="2">
      <c r="A41" s="97"/>
      <c r="B41" s="95"/>
      <c r="C41" s="95"/>
      <c r="D41" s="95"/>
      <c r="E41" s="95" t="s">
        <v>93</v>
      </c>
      <c r="F41" s="252"/>
      <c r="G41" s="96"/>
      <c r="H41" s="95"/>
      <c r="I41" s="97"/>
      <c r="J41" s="97"/>
      <c r="K41" s="39"/>
      <c r="L41" s="96"/>
      <c r="M41" s="95" t="s">
        <v>37</v>
      </c>
      <c r="N41" s="169"/>
      <c r="O41" s="169"/>
      <c r="P41" s="169"/>
      <c r="Q41" s="169"/>
      <c r="R41" s="169"/>
      <c r="S41" s="169"/>
      <c r="T41" s="169"/>
      <c r="U41" s="169"/>
      <c r="V41" s="169"/>
      <c r="W41" s="169"/>
      <c r="X41" s="169"/>
      <c r="Y41" s="169"/>
      <c r="Z41" s="169"/>
    </row>
    <row r="42" spans="1:26" s="65" customFormat="1" ht="60" hidden="1" outlineLevel="2">
      <c r="A42" s="97"/>
      <c r="B42" s="95"/>
      <c r="C42" s="95"/>
      <c r="D42" s="95"/>
      <c r="E42" s="96" t="s">
        <v>125</v>
      </c>
      <c r="F42" s="252"/>
      <c r="G42" s="96"/>
      <c r="H42" s="95"/>
      <c r="I42" s="97"/>
      <c r="J42" s="97"/>
      <c r="K42" s="39"/>
      <c r="L42" s="96"/>
      <c r="M42" s="95" t="s">
        <v>37</v>
      </c>
      <c r="N42" s="169"/>
      <c r="O42" s="169"/>
      <c r="P42" s="169"/>
      <c r="Q42" s="169"/>
      <c r="R42" s="169"/>
      <c r="S42" s="169"/>
      <c r="T42" s="169"/>
      <c r="U42" s="169"/>
      <c r="V42" s="169"/>
      <c r="W42" s="169"/>
      <c r="X42" s="169"/>
      <c r="Y42" s="169"/>
      <c r="Z42" s="169"/>
    </row>
    <row r="43" spans="1:26" s="65" customFormat="1" hidden="1" outlineLevel="2">
      <c r="A43" s="97"/>
      <c r="B43" s="95"/>
      <c r="C43" s="95"/>
      <c r="D43" s="95"/>
      <c r="E43" s="95" t="s">
        <v>110</v>
      </c>
      <c r="F43" s="252"/>
      <c r="G43" s="96"/>
      <c r="H43" s="95"/>
      <c r="I43" s="97"/>
      <c r="J43" s="97"/>
      <c r="K43" s="39"/>
      <c r="L43" s="96"/>
      <c r="M43" s="95" t="s">
        <v>92</v>
      </c>
      <c r="N43" s="169"/>
      <c r="O43" s="169"/>
      <c r="P43" s="169"/>
      <c r="Q43" s="169"/>
      <c r="R43" s="169"/>
      <c r="S43" s="169"/>
      <c r="T43" s="169"/>
      <c r="U43" s="169"/>
      <c r="V43" s="169"/>
      <c r="W43" s="169"/>
      <c r="X43" s="169"/>
      <c r="Y43" s="169"/>
      <c r="Z43" s="169"/>
    </row>
    <row r="44" spans="1:26" s="65" customFormat="1" hidden="1" outlineLevel="2">
      <c r="A44" s="97"/>
      <c r="B44" s="95"/>
      <c r="C44" s="95"/>
      <c r="D44" s="95"/>
      <c r="E44" s="95" t="s">
        <v>115</v>
      </c>
      <c r="F44" s="252"/>
      <c r="G44" s="96"/>
      <c r="H44" s="95"/>
      <c r="I44" s="97"/>
      <c r="J44" s="97"/>
      <c r="K44" s="39"/>
      <c r="L44" s="96"/>
      <c r="M44" s="95" t="s">
        <v>37</v>
      </c>
      <c r="N44" s="169"/>
      <c r="O44" s="169"/>
      <c r="P44" s="169"/>
      <c r="Q44" s="169"/>
      <c r="R44" s="169"/>
      <c r="S44" s="169"/>
      <c r="T44" s="169"/>
      <c r="U44" s="169"/>
      <c r="V44" s="169"/>
      <c r="W44" s="169"/>
      <c r="X44" s="169"/>
      <c r="Y44" s="169"/>
      <c r="Z44" s="169"/>
    </row>
    <row r="45" spans="1:26" s="65" customFormat="1" ht="45" outlineLevel="1" collapsed="1">
      <c r="A45" s="44"/>
      <c r="B45" s="24"/>
      <c r="C45" s="24"/>
      <c r="D45" s="24"/>
      <c r="E45" s="24" t="s">
        <v>52</v>
      </c>
      <c r="F45" s="250"/>
      <c r="G45" s="29"/>
      <c r="H45" s="24"/>
      <c r="I45" s="44"/>
      <c r="J45" s="44"/>
      <c r="K45" s="45"/>
      <c r="L45" s="29" t="str">
        <f>CONCATENATE(E46," ",N46,M46," ",E47," ",N47,M47," ",E49," ",N49,M49,E48,E50)</f>
        <v>Замена опор шт. Монтаж провода (по трассе) км. Замена ответвлений к зданиям шт.установка опор Ручная расчистка просеки</v>
      </c>
      <c r="M45" s="24"/>
      <c r="N45" s="30"/>
      <c r="O45" s="46"/>
      <c r="P45" s="114"/>
      <c r="Q45" s="46"/>
      <c r="R45" s="46"/>
      <c r="S45" s="46"/>
      <c r="T45" s="46"/>
      <c r="U45" s="46"/>
      <c r="V45" s="46"/>
      <c r="W45" s="46"/>
      <c r="X45" s="46"/>
      <c r="Y45" s="46"/>
      <c r="Z45" s="46"/>
    </row>
    <row r="46" spans="1:26" s="65" customFormat="1" hidden="1" outlineLevel="2">
      <c r="A46" s="97"/>
      <c r="B46" s="95"/>
      <c r="C46" s="95"/>
      <c r="D46" s="95"/>
      <c r="E46" s="95" t="s">
        <v>39</v>
      </c>
      <c r="F46" s="252"/>
      <c r="G46" s="96"/>
      <c r="H46" s="95"/>
      <c r="I46" s="97"/>
      <c r="J46" s="97"/>
      <c r="K46" s="39"/>
      <c r="L46" s="96"/>
      <c r="M46" s="95" t="s">
        <v>37</v>
      </c>
      <c r="N46" s="169"/>
      <c r="O46" s="169"/>
      <c r="P46" s="169"/>
      <c r="Q46" s="169"/>
      <c r="R46" s="169"/>
      <c r="S46" s="169"/>
      <c r="T46" s="169"/>
      <c r="U46" s="169"/>
      <c r="V46" s="169"/>
      <c r="W46" s="169"/>
      <c r="X46" s="169"/>
      <c r="Y46" s="169"/>
      <c r="Z46" s="169"/>
    </row>
    <row r="47" spans="1:26" s="65" customFormat="1" hidden="1" outlineLevel="2">
      <c r="A47" s="97"/>
      <c r="B47" s="95"/>
      <c r="C47" s="95"/>
      <c r="D47" s="95"/>
      <c r="E47" s="95" t="s">
        <v>40</v>
      </c>
      <c r="F47" s="252"/>
      <c r="G47" s="96"/>
      <c r="H47" s="95"/>
      <c r="I47" s="97"/>
      <c r="J47" s="97"/>
      <c r="K47" s="39"/>
      <c r="L47" s="96"/>
      <c r="M47" s="95" t="s">
        <v>42</v>
      </c>
      <c r="N47" s="171"/>
      <c r="O47" s="171"/>
      <c r="P47" s="171"/>
      <c r="Q47" s="171"/>
      <c r="R47" s="171"/>
      <c r="S47" s="171"/>
      <c r="T47" s="171"/>
      <c r="U47" s="171"/>
      <c r="V47" s="171"/>
      <c r="W47" s="171"/>
      <c r="X47" s="169"/>
      <c r="Y47" s="171"/>
      <c r="Z47" s="171"/>
    </row>
    <row r="48" spans="1:26" s="65" customFormat="1" hidden="1" outlineLevel="2">
      <c r="A48" s="97"/>
      <c r="B48" s="95"/>
      <c r="C48" s="95"/>
      <c r="D48" s="95"/>
      <c r="E48" s="95" t="s">
        <v>124</v>
      </c>
      <c r="F48" s="252"/>
      <c r="G48" s="96"/>
      <c r="H48" s="95"/>
      <c r="I48" s="97"/>
      <c r="J48" s="97"/>
      <c r="K48" s="39"/>
      <c r="L48" s="96"/>
      <c r="M48" s="95"/>
      <c r="N48" s="171"/>
      <c r="O48" s="171"/>
      <c r="P48" s="171"/>
      <c r="Q48" s="171"/>
      <c r="R48" s="171"/>
      <c r="S48" s="171"/>
      <c r="T48" s="171"/>
      <c r="U48" s="171"/>
      <c r="V48" s="171"/>
      <c r="W48" s="171"/>
      <c r="X48" s="169"/>
      <c r="Y48" s="171"/>
      <c r="Z48" s="171"/>
    </row>
    <row r="49" spans="1:26" s="65" customFormat="1" hidden="1" outlineLevel="2">
      <c r="A49" s="97"/>
      <c r="B49" s="95"/>
      <c r="C49" s="95"/>
      <c r="D49" s="95"/>
      <c r="E49" s="95" t="s">
        <v>41</v>
      </c>
      <c r="F49" s="252"/>
      <c r="G49" s="96"/>
      <c r="H49" s="95"/>
      <c r="I49" s="97"/>
      <c r="J49" s="97"/>
      <c r="K49" s="39"/>
      <c r="L49" s="96"/>
      <c r="M49" s="95" t="s">
        <v>37</v>
      </c>
      <c r="N49" s="169"/>
      <c r="O49" s="169"/>
      <c r="P49" s="169"/>
      <c r="Q49" s="169"/>
      <c r="R49" s="169"/>
      <c r="S49" s="169"/>
      <c r="T49" s="169"/>
      <c r="U49" s="169"/>
      <c r="V49" s="169"/>
      <c r="W49" s="169"/>
      <c r="X49" s="169"/>
      <c r="Y49" s="169"/>
      <c r="Z49" s="169"/>
    </row>
    <row r="50" spans="1:26" s="65" customFormat="1" hidden="1" outlineLevel="2">
      <c r="A50" s="97"/>
      <c r="B50" s="95"/>
      <c r="C50" s="95"/>
      <c r="D50" s="95"/>
      <c r="E50" s="95" t="s">
        <v>110</v>
      </c>
      <c r="F50" s="252"/>
      <c r="G50" s="96"/>
      <c r="H50" s="95"/>
      <c r="I50" s="97"/>
      <c r="J50" s="97"/>
      <c r="K50" s="39"/>
      <c r="L50" s="96"/>
      <c r="M50" s="95" t="s">
        <v>113</v>
      </c>
      <c r="N50" s="169"/>
      <c r="O50" s="169"/>
      <c r="P50" s="169"/>
      <c r="Q50" s="169"/>
      <c r="R50" s="169"/>
      <c r="S50" s="169"/>
      <c r="T50" s="169"/>
      <c r="U50" s="169"/>
      <c r="V50" s="169"/>
      <c r="W50" s="169"/>
      <c r="X50" s="169"/>
      <c r="Y50" s="169"/>
      <c r="Z50" s="169"/>
    </row>
    <row r="51" spans="1:26" s="65" customFormat="1" outlineLevel="1">
      <c r="A51" s="44"/>
      <c r="B51" s="24"/>
      <c r="C51" s="24"/>
      <c r="D51" s="24"/>
      <c r="E51" s="24" t="s">
        <v>65</v>
      </c>
      <c r="F51" s="250"/>
      <c r="G51" s="29"/>
      <c r="H51" s="24"/>
      <c r="I51" s="44"/>
      <c r="J51" s="44"/>
      <c r="K51" s="44"/>
      <c r="L51" s="24"/>
      <c r="M51" s="24"/>
      <c r="N51" s="24"/>
      <c r="O51" s="44"/>
      <c r="P51" s="114"/>
      <c r="Q51" s="46"/>
      <c r="R51" s="46"/>
      <c r="S51" s="46"/>
      <c r="T51" s="46"/>
      <c r="U51" s="46"/>
      <c r="V51" s="46"/>
      <c r="W51" s="46"/>
      <c r="X51" s="46"/>
      <c r="Y51" s="46"/>
      <c r="Z51" s="46"/>
    </row>
    <row r="52" spans="1:26" s="65" customFormat="1" outlineLevel="1">
      <c r="A52" s="44"/>
      <c r="B52" s="24"/>
      <c r="C52" s="24"/>
      <c r="D52" s="24"/>
      <c r="E52" s="24" t="s">
        <v>61</v>
      </c>
      <c r="F52" s="250"/>
      <c r="G52" s="29"/>
      <c r="H52" s="24"/>
      <c r="I52" s="44"/>
      <c r="J52" s="44"/>
      <c r="K52" s="44"/>
      <c r="L52" s="24"/>
      <c r="M52" s="24"/>
      <c r="N52" s="24"/>
      <c r="O52" s="44"/>
      <c r="P52" s="114">
        <f>P1083</f>
        <v>0</v>
      </c>
      <c r="Q52" s="46"/>
      <c r="R52" s="46"/>
      <c r="S52" s="46"/>
      <c r="T52" s="46"/>
      <c r="U52" s="46"/>
      <c r="V52" s="46"/>
      <c r="W52" s="46"/>
      <c r="X52" s="46"/>
      <c r="Y52" s="46"/>
      <c r="Z52" s="46"/>
    </row>
    <row r="53" spans="1:26" s="65" customFormat="1" outlineLevel="1">
      <c r="A53" s="44"/>
      <c r="B53" s="24"/>
      <c r="C53" s="24"/>
      <c r="D53" s="24"/>
      <c r="E53" s="24" t="s">
        <v>67</v>
      </c>
      <c r="F53" s="250"/>
      <c r="G53" s="29"/>
      <c r="H53" s="24"/>
      <c r="I53" s="44"/>
      <c r="J53" s="44"/>
      <c r="K53" s="44"/>
      <c r="L53" s="24"/>
      <c r="M53" s="24"/>
      <c r="N53" s="24"/>
      <c r="O53" s="44"/>
      <c r="P53" s="114" t="s">
        <v>45</v>
      </c>
      <c r="Q53" s="46"/>
      <c r="R53" s="46"/>
      <c r="S53" s="46"/>
      <c r="T53" s="46"/>
      <c r="U53" s="46"/>
      <c r="V53" s="46"/>
      <c r="W53" s="46"/>
      <c r="X53" s="46"/>
      <c r="Y53" s="46"/>
      <c r="Z53" s="46"/>
    </row>
    <row r="54" spans="1:26" s="65" customFormat="1" outlineLevel="1">
      <c r="A54" s="44"/>
      <c r="B54" s="24"/>
      <c r="C54" s="24"/>
      <c r="D54" s="24"/>
      <c r="E54" s="24" t="s">
        <v>71</v>
      </c>
      <c r="F54" s="250"/>
      <c r="G54" s="29"/>
      <c r="H54" s="24"/>
      <c r="I54" s="44"/>
      <c r="J54" s="44"/>
      <c r="K54" s="44"/>
      <c r="L54" s="24"/>
      <c r="M54" s="24"/>
      <c r="N54" s="24"/>
      <c r="O54" s="44"/>
      <c r="P54" s="114">
        <f>P1235</f>
        <v>0</v>
      </c>
      <c r="Q54" s="46"/>
      <c r="R54" s="46"/>
      <c r="S54" s="46"/>
      <c r="T54" s="46"/>
      <c r="U54" s="46"/>
      <c r="V54" s="46"/>
      <c r="W54" s="46"/>
      <c r="X54" s="46"/>
      <c r="Y54" s="46"/>
      <c r="Z54" s="46"/>
    </row>
    <row r="55" spans="1:26" s="65" customFormat="1" outlineLevel="1">
      <c r="A55" s="44"/>
      <c r="B55" s="24"/>
      <c r="C55" s="24"/>
      <c r="D55" s="24"/>
      <c r="E55" s="24" t="s">
        <v>66</v>
      </c>
      <c r="F55" s="250"/>
      <c r="G55" s="29"/>
      <c r="H55" s="24"/>
      <c r="I55" s="44"/>
      <c r="J55" s="44"/>
      <c r="K55" s="44"/>
      <c r="L55" s="24"/>
      <c r="M55" s="24"/>
      <c r="N55" s="24"/>
      <c r="O55" s="44"/>
      <c r="P55" s="114" t="s">
        <v>120</v>
      </c>
      <c r="Q55" s="46"/>
      <c r="R55" s="46"/>
      <c r="S55" s="46"/>
      <c r="T55" s="46"/>
      <c r="U55" s="46"/>
      <c r="V55" s="46"/>
      <c r="W55" s="46"/>
      <c r="X55" s="46"/>
      <c r="Y55" s="46"/>
      <c r="Z55" s="46"/>
    </row>
    <row r="56" spans="1:26" s="65" customFormat="1" outlineLevel="1">
      <c r="A56" s="44"/>
      <c r="B56" s="24"/>
      <c r="C56" s="24"/>
      <c r="D56" s="24"/>
      <c r="E56" s="24" t="s">
        <v>63</v>
      </c>
      <c r="F56" s="250"/>
      <c r="G56" s="29"/>
      <c r="H56" s="24"/>
      <c r="I56" s="44"/>
      <c r="J56" s="44"/>
      <c r="K56" s="44"/>
      <c r="L56" s="24"/>
      <c r="M56" s="24"/>
      <c r="N56" s="24"/>
      <c r="O56" s="44"/>
      <c r="P56" s="114">
        <v>0</v>
      </c>
      <c r="Q56" s="46"/>
      <c r="R56" s="46"/>
      <c r="S56" s="46"/>
      <c r="T56" s="46"/>
      <c r="U56" s="46"/>
      <c r="V56" s="46"/>
      <c r="W56" s="46"/>
      <c r="X56" s="46"/>
      <c r="Y56" s="46"/>
      <c r="Z56" s="46"/>
    </row>
    <row r="57" spans="1:26" s="65" customFormat="1" outlineLevel="1">
      <c r="A57" s="44"/>
      <c r="B57" s="24"/>
      <c r="C57" s="24"/>
      <c r="D57" s="24"/>
      <c r="E57" s="24" t="s">
        <v>64</v>
      </c>
      <c r="F57" s="250"/>
      <c r="G57" s="29"/>
      <c r="H57" s="24"/>
      <c r="I57" s="44"/>
      <c r="J57" s="44"/>
      <c r="K57" s="44"/>
      <c r="L57" s="24"/>
      <c r="M57" s="24"/>
      <c r="N57" s="24"/>
      <c r="O57" s="44"/>
      <c r="P57" s="114"/>
      <c r="Q57" s="46"/>
      <c r="R57" s="46"/>
      <c r="S57" s="46"/>
      <c r="T57" s="46"/>
      <c r="U57" s="46"/>
      <c r="V57" s="46"/>
      <c r="W57" s="46"/>
      <c r="X57" s="46"/>
      <c r="Y57" s="46"/>
      <c r="Z57" s="46"/>
    </row>
    <row r="58" spans="1:26" s="65" customFormat="1" outlineLevel="1" collapsed="1">
      <c r="A58" s="44"/>
      <c r="B58" s="24"/>
      <c r="C58" s="24"/>
      <c r="D58" s="24"/>
      <c r="E58" s="91" t="s">
        <v>96</v>
      </c>
      <c r="F58" s="253"/>
      <c r="G58" s="202"/>
      <c r="H58" s="91"/>
      <c r="I58" s="157"/>
      <c r="J58" s="157"/>
      <c r="K58" s="157"/>
      <c r="L58" s="91"/>
      <c r="M58" s="98" t="s">
        <v>43</v>
      </c>
      <c r="N58" s="203"/>
      <c r="O58" s="203"/>
      <c r="P58" s="204"/>
      <c r="Q58" s="204"/>
      <c r="R58" s="204"/>
      <c r="S58" s="204"/>
      <c r="T58" s="204"/>
      <c r="U58" s="204"/>
      <c r="V58" s="204"/>
      <c r="W58" s="204"/>
      <c r="X58" s="204"/>
      <c r="Y58" s="204"/>
      <c r="Z58" s="203"/>
    </row>
    <row r="59" spans="1:26" s="105" customFormat="1" hidden="1" outlineLevel="2">
      <c r="A59" s="172"/>
      <c r="B59" s="173"/>
      <c r="C59" s="173"/>
      <c r="D59" s="173"/>
      <c r="E59" s="173" t="s">
        <v>68</v>
      </c>
      <c r="F59" s="254"/>
      <c r="G59" s="174"/>
      <c r="H59" s="173"/>
      <c r="I59" s="172"/>
      <c r="J59" s="172"/>
      <c r="K59" s="172"/>
      <c r="L59" s="173"/>
      <c r="M59" s="173" t="s">
        <v>43</v>
      </c>
      <c r="N59" s="175"/>
      <c r="O59" s="175"/>
      <c r="P59" s="175"/>
      <c r="Q59" s="175"/>
      <c r="R59" s="175"/>
      <c r="S59" s="175"/>
      <c r="T59" s="175"/>
      <c r="U59" s="175"/>
      <c r="V59" s="175"/>
      <c r="W59" s="175"/>
      <c r="X59" s="175"/>
      <c r="Y59" s="175"/>
      <c r="Z59" s="175"/>
    </row>
    <row r="60" spans="1:26" s="105" customFormat="1" hidden="1" outlineLevel="2">
      <c r="A60" s="172"/>
      <c r="B60" s="173"/>
      <c r="C60" s="173"/>
      <c r="D60" s="173"/>
      <c r="E60" s="173" t="s">
        <v>101</v>
      </c>
      <c r="F60" s="254"/>
      <c r="G60" s="174"/>
      <c r="H60" s="173"/>
      <c r="I60" s="172"/>
      <c r="J60" s="172"/>
      <c r="K60" s="172"/>
      <c r="L60" s="173"/>
      <c r="M60" s="173" t="s">
        <v>43</v>
      </c>
      <c r="N60" s="175"/>
      <c r="O60" s="175"/>
      <c r="P60" s="175"/>
      <c r="Q60" s="175"/>
      <c r="R60" s="175"/>
      <c r="S60" s="175"/>
      <c r="T60" s="175"/>
      <c r="U60" s="175"/>
      <c r="V60" s="175"/>
      <c r="W60" s="175"/>
      <c r="X60" s="175"/>
      <c r="Y60" s="175"/>
      <c r="Z60" s="175"/>
    </row>
    <row r="61" spans="1:26" s="105" customFormat="1" hidden="1" outlineLevel="2">
      <c r="A61" s="172"/>
      <c r="B61" s="173"/>
      <c r="C61" s="173"/>
      <c r="D61" s="173"/>
      <c r="E61" s="173" t="s">
        <v>112</v>
      </c>
      <c r="F61" s="254"/>
      <c r="G61" s="174"/>
      <c r="H61" s="173"/>
      <c r="I61" s="172"/>
      <c r="J61" s="172"/>
      <c r="K61" s="172"/>
      <c r="L61" s="173"/>
      <c r="M61" s="173" t="s">
        <v>43</v>
      </c>
      <c r="N61" s="175"/>
      <c r="O61" s="175"/>
      <c r="P61" s="175"/>
      <c r="Q61" s="175"/>
      <c r="R61" s="175"/>
      <c r="S61" s="175"/>
      <c r="T61" s="175"/>
      <c r="U61" s="175"/>
      <c r="V61" s="175"/>
      <c r="W61" s="175"/>
      <c r="X61" s="175"/>
      <c r="Y61" s="175"/>
      <c r="Z61" s="175"/>
    </row>
    <row r="62" spans="1:26" s="101" customFormat="1" hidden="1" outlineLevel="2">
      <c r="A62" s="100"/>
      <c r="B62" s="98"/>
      <c r="C62" s="98"/>
      <c r="D62" s="98"/>
      <c r="E62" s="98"/>
      <c r="F62" s="255"/>
      <c r="G62" s="99"/>
      <c r="H62" s="98"/>
      <c r="I62" s="100"/>
      <c r="J62" s="100"/>
      <c r="K62" s="100"/>
      <c r="L62" s="106" t="s">
        <v>89</v>
      </c>
      <c r="M62" s="106" t="s">
        <v>43</v>
      </c>
      <c r="N62" s="107"/>
      <c r="O62" s="107"/>
      <c r="P62" s="120"/>
      <c r="Q62" s="151"/>
      <c r="R62" s="151"/>
      <c r="S62" s="151"/>
      <c r="T62" s="151"/>
      <c r="U62" s="151"/>
      <c r="V62" s="151"/>
      <c r="W62" s="151"/>
      <c r="X62" s="151"/>
      <c r="Y62" s="151"/>
      <c r="Z62" s="128"/>
    </row>
    <row r="63" spans="1:26" s="65" customFormat="1" hidden="1" outlineLevel="2">
      <c r="A63" s="73"/>
      <c r="B63" s="53"/>
      <c r="C63" s="53"/>
      <c r="D63" s="53"/>
      <c r="E63" s="53"/>
      <c r="F63" s="251"/>
      <c r="G63" s="54"/>
      <c r="H63" s="53"/>
      <c r="I63" s="73"/>
      <c r="J63" s="73"/>
      <c r="K63" s="73"/>
      <c r="L63" s="176" t="s">
        <v>102</v>
      </c>
      <c r="M63" s="53" t="s">
        <v>43</v>
      </c>
      <c r="N63" s="177"/>
      <c r="O63" s="177"/>
      <c r="P63" s="177"/>
      <c r="Q63" s="177"/>
      <c r="R63" s="177"/>
      <c r="S63" s="177"/>
      <c r="T63" s="177"/>
      <c r="U63" s="177"/>
      <c r="V63" s="177"/>
      <c r="W63" s="177"/>
      <c r="X63" s="177"/>
      <c r="Y63" s="177"/>
      <c r="Z63" s="177"/>
    </row>
    <row r="64" spans="1:26" s="65" customFormat="1" hidden="1" outlineLevel="2">
      <c r="A64" s="73"/>
      <c r="B64" s="53"/>
      <c r="C64" s="53"/>
      <c r="D64" s="53"/>
      <c r="E64" s="53"/>
      <c r="F64" s="251"/>
      <c r="G64" s="54"/>
      <c r="H64" s="53"/>
      <c r="I64" s="73"/>
      <c r="J64" s="73"/>
      <c r="K64" s="73"/>
      <c r="L64" s="176" t="s">
        <v>116</v>
      </c>
      <c r="M64" s="53" t="s">
        <v>43</v>
      </c>
      <c r="N64" s="177"/>
      <c r="O64" s="177"/>
      <c r="P64" s="178"/>
      <c r="Q64" s="177"/>
      <c r="R64" s="177"/>
      <c r="S64" s="177"/>
      <c r="T64" s="177"/>
      <c r="U64" s="177"/>
      <c r="V64" s="177"/>
      <c r="W64" s="177"/>
      <c r="X64" s="177"/>
      <c r="Y64" s="177"/>
      <c r="Z64" s="177"/>
    </row>
    <row r="65" spans="1:26" s="65" customFormat="1" hidden="1" outlineLevel="2">
      <c r="A65" s="73"/>
      <c r="B65" s="53"/>
      <c r="C65" s="53"/>
      <c r="D65" s="53"/>
      <c r="E65" s="53"/>
      <c r="F65" s="251"/>
      <c r="G65" s="54"/>
      <c r="H65" s="53"/>
      <c r="I65" s="73"/>
      <c r="J65" s="73"/>
      <c r="K65" s="73"/>
      <c r="L65" s="176" t="s">
        <v>101</v>
      </c>
      <c r="M65" s="53" t="s">
        <v>43</v>
      </c>
      <c r="N65" s="177"/>
      <c r="O65" s="177"/>
      <c r="P65" s="177"/>
      <c r="Q65" s="177"/>
      <c r="R65" s="177"/>
      <c r="S65" s="177"/>
      <c r="T65" s="177"/>
      <c r="U65" s="177"/>
      <c r="V65" s="177"/>
      <c r="W65" s="177"/>
      <c r="X65" s="177"/>
      <c r="Y65" s="177"/>
      <c r="Z65" s="177"/>
    </row>
    <row r="66" spans="1:26" s="101" customFormat="1" hidden="1" outlineLevel="2">
      <c r="A66" s="100"/>
      <c r="B66" s="98"/>
      <c r="C66" s="98"/>
      <c r="D66" s="98"/>
      <c r="E66" s="98"/>
      <c r="F66" s="255"/>
      <c r="G66" s="99"/>
      <c r="H66" s="98"/>
      <c r="I66" s="100"/>
      <c r="J66" s="100"/>
      <c r="K66" s="100"/>
      <c r="L66" s="106" t="s">
        <v>88</v>
      </c>
      <c r="M66" s="106" t="s">
        <v>43</v>
      </c>
      <c r="N66" s="107"/>
      <c r="O66" s="107"/>
      <c r="P66" s="107"/>
      <c r="Q66" s="151"/>
      <c r="R66" s="151"/>
      <c r="S66" s="151"/>
      <c r="T66" s="151"/>
      <c r="U66" s="151"/>
      <c r="V66" s="151"/>
      <c r="W66" s="151"/>
      <c r="X66" s="151"/>
      <c r="Y66" s="151"/>
      <c r="Z66" s="128"/>
    </row>
    <row r="67" spans="1:26" s="65" customFormat="1" hidden="1" outlineLevel="2">
      <c r="A67" s="73"/>
      <c r="B67" s="53"/>
      <c r="C67" s="53"/>
      <c r="D67" s="53"/>
      <c r="E67" s="53"/>
      <c r="F67" s="251"/>
      <c r="G67" s="54"/>
      <c r="H67" s="53"/>
      <c r="I67" s="73"/>
      <c r="J67" s="73"/>
      <c r="K67" s="73"/>
      <c r="L67" s="176" t="s">
        <v>102</v>
      </c>
      <c r="M67" s="53" t="s">
        <v>43</v>
      </c>
      <c r="N67" s="177"/>
      <c r="O67" s="177"/>
      <c r="P67" s="177"/>
      <c r="Q67" s="177"/>
      <c r="R67" s="177"/>
      <c r="S67" s="177"/>
      <c r="T67" s="177"/>
      <c r="U67" s="177"/>
      <c r="V67" s="177"/>
      <c r="W67" s="177"/>
      <c r="X67" s="177"/>
      <c r="Y67" s="177"/>
      <c r="Z67" s="177"/>
    </row>
    <row r="68" spans="1:26" s="65" customFormat="1" hidden="1" outlineLevel="2">
      <c r="A68" s="73"/>
      <c r="B68" s="53"/>
      <c r="C68" s="53"/>
      <c r="D68" s="53"/>
      <c r="E68" s="53"/>
      <c r="F68" s="251"/>
      <c r="G68" s="54"/>
      <c r="H68" s="53"/>
      <c r="I68" s="73"/>
      <c r="J68" s="73"/>
      <c r="K68" s="73"/>
      <c r="L68" s="176" t="s">
        <v>101</v>
      </c>
      <c r="M68" s="53" t="s">
        <v>43</v>
      </c>
      <c r="N68" s="177"/>
      <c r="O68" s="177"/>
      <c r="P68" s="177"/>
      <c r="Q68" s="177"/>
      <c r="R68" s="177"/>
      <c r="S68" s="177"/>
      <c r="T68" s="177"/>
      <c r="U68" s="177"/>
      <c r="V68" s="177"/>
      <c r="W68" s="177"/>
      <c r="X68" s="177"/>
      <c r="Y68" s="177"/>
      <c r="Z68" s="177"/>
    </row>
    <row r="69" spans="1:26" s="101" customFormat="1" hidden="1" outlineLevel="2">
      <c r="A69" s="100"/>
      <c r="B69" s="98"/>
      <c r="C69" s="98"/>
      <c r="D69" s="98"/>
      <c r="E69" s="98"/>
      <c r="F69" s="255"/>
      <c r="G69" s="99"/>
      <c r="H69" s="98"/>
      <c r="I69" s="100"/>
      <c r="J69" s="100"/>
      <c r="K69" s="100"/>
      <c r="L69" s="106" t="s">
        <v>54</v>
      </c>
      <c r="M69" s="106" t="s">
        <v>43</v>
      </c>
      <c r="N69" s="107"/>
      <c r="O69" s="107"/>
      <c r="P69" s="107"/>
      <c r="Q69" s="151"/>
      <c r="R69" s="151"/>
      <c r="S69" s="151"/>
      <c r="T69" s="151"/>
      <c r="U69" s="151"/>
      <c r="V69" s="151"/>
      <c r="W69" s="151"/>
      <c r="X69" s="151"/>
      <c r="Y69" s="151"/>
      <c r="Z69" s="128"/>
    </row>
    <row r="70" spans="1:26" s="65" customFormat="1" hidden="1" outlineLevel="2">
      <c r="A70" s="73"/>
      <c r="B70" s="53"/>
      <c r="C70" s="53"/>
      <c r="D70" s="53"/>
      <c r="E70" s="53"/>
      <c r="F70" s="251"/>
      <c r="G70" s="54"/>
      <c r="H70" s="53"/>
      <c r="I70" s="73"/>
      <c r="J70" s="73"/>
      <c r="K70" s="73"/>
      <c r="L70" s="176" t="s">
        <v>102</v>
      </c>
      <c r="M70" s="53" t="s">
        <v>43</v>
      </c>
      <c r="N70" s="176"/>
      <c r="O70" s="176"/>
      <c r="P70" s="176"/>
      <c r="Q70" s="176"/>
      <c r="R70" s="176"/>
      <c r="S70" s="176"/>
      <c r="T70" s="176"/>
      <c r="U70" s="176"/>
      <c r="V70" s="176"/>
      <c r="W70" s="176"/>
      <c r="X70" s="177"/>
      <c r="Y70" s="176"/>
      <c r="Z70" s="176"/>
    </row>
    <row r="71" spans="1:26" s="65" customFormat="1" hidden="1" outlineLevel="2">
      <c r="A71" s="73"/>
      <c r="B71" s="53"/>
      <c r="C71" s="53"/>
      <c r="D71" s="53"/>
      <c r="E71" s="53"/>
      <c r="F71" s="251"/>
      <c r="G71" s="54"/>
      <c r="H71" s="53"/>
      <c r="I71" s="73"/>
      <c r="J71" s="73"/>
      <c r="K71" s="73"/>
      <c r="L71" s="176" t="s">
        <v>101</v>
      </c>
      <c r="M71" s="53" t="s">
        <v>43</v>
      </c>
      <c r="N71" s="178"/>
      <c r="O71" s="177"/>
      <c r="P71" s="177"/>
      <c r="Q71" s="181"/>
      <c r="R71" s="181"/>
      <c r="S71" s="181"/>
      <c r="T71" s="181"/>
      <c r="U71" s="181"/>
      <c r="V71" s="181"/>
      <c r="W71" s="181"/>
      <c r="X71" s="181"/>
      <c r="Y71" s="181"/>
      <c r="Z71" s="182"/>
    </row>
    <row r="72" spans="1:26" s="93" customFormat="1" outlineLevel="1" collapsed="1">
      <c r="A72" s="157"/>
      <c r="B72" s="91"/>
      <c r="C72" s="91"/>
      <c r="D72" s="91"/>
      <c r="E72" s="91" t="s">
        <v>95</v>
      </c>
      <c r="F72" s="253"/>
      <c r="G72" s="202"/>
      <c r="H72" s="91"/>
      <c r="I72" s="157"/>
      <c r="J72" s="157"/>
      <c r="K72" s="157"/>
      <c r="L72" s="91"/>
      <c r="M72" s="98" t="s">
        <v>43</v>
      </c>
      <c r="N72" s="203"/>
      <c r="O72" s="203"/>
      <c r="P72" s="203"/>
      <c r="Q72" s="203"/>
      <c r="R72" s="203"/>
      <c r="S72" s="203"/>
      <c r="T72" s="203"/>
      <c r="U72" s="203"/>
      <c r="V72" s="203"/>
      <c r="W72" s="203"/>
      <c r="X72" s="203"/>
      <c r="Y72" s="203"/>
      <c r="Z72" s="203"/>
    </row>
    <row r="73" spans="1:26" s="105" customFormat="1" hidden="1" outlineLevel="2">
      <c r="A73" s="172"/>
      <c r="B73" s="173"/>
      <c r="C73" s="173"/>
      <c r="D73" s="173"/>
      <c r="E73" s="173" t="s">
        <v>68</v>
      </c>
      <c r="F73" s="254"/>
      <c r="G73" s="174"/>
      <c r="H73" s="173"/>
      <c r="I73" s="172"/>
      <c r="J73" s="172"/>
      <c r="K73" s="172"/>
      <c r="L73" s="173"/>
      <c r="M73" s="173" t="s">
        <v>43</v>
      </c>
      <c r="N73" s="179"/>
      <c r="O73" s="179"/>
      <c r="P73" s="180"/>
      <c r="Q73" s="180"/>
      <c r="R73" s="180"/>
      <c r="S73" s="180"/>
      <c r="T73" s="180"/>
      <c r="U73" s="180"/>
      <c r="V73" s="180"/>
      <c r="W73" s="180"/>
      <c r="X73" s="180"/>
      <c r="Y73" s="180"/>
      <c r="Z73" s="179"/>
    </row>
    <row r="74" spans="1:26" s="105" customFormat="1" hidden="1" outlineLevel="2">
      <c r="A74" s="172"/>
      <c r="B74" s="173"/>
      <c r="C74" s="173"/>
      <c r="D74" s="173"/>
      <c r="E74" s="173" t="s">
        <v>101</v>
      </c>
      <c r="F74" s="254"/>
      <c r="G74" s="174"/>
      <c r="H74" s="173"/>
      <c r="I74" s="172"/>
      <c r="J74" s="172"/>
      <c r="K74" s="172"/>
      <c r="L74" s="173"/>
      <c r="M74" s="173" t="s">
        <v>43</v>
      </c>
      <c r="N74" s="179"/>
      <c r="O74" s="179"/>
      <c r="P74" s="180"/>
      <c r="Q74" s="180"/>
      <c r="R74" s="180"/>
      <c r="S74" s="180"/>
      <c r="T74" s="180"/>
      <c r="U74" s="180"/>
      <c r="V74" s="180"/>
      <c r="W74" s="180"/>
      <c r="X74" s="180"/>
      <c r="Y74" s="180"/>
      <c r="Z74" s="179"/>
    </row>
    <row r="75" spans="1:26" s="101" customFormat="1" hidden="1" outlineLevel="2">
      <c r="A75" s="100"/>
      <c r="B75" s="98"/>
      <c r="C75" s="98"/>
      <c r="D75" s="98"/>
      <c r="E75" s="98"/>
      <c r="F75" s="255"/>
      <c r="G75" s="99"/>
      <c r="H75" s="98"/>
      <c r="I75" s="100"/>
      <c r="J75" s="100"/>
      <c r="K75" s="100"/>
      <c r="L75" s="108" t="s">
        <v>89</v>
      </c>
      <c r="M75" s="108" t="s">
        <v>43</v>
      </c>
      <c r="N75" s="109"/>
      <c r="O75" s="109"/>
      <c r="P75" s="121"/>
      <c r="Q75" s="152"/>
      <c r="R75" s="152"/>
      <c r="S75" s="152"/>
      <c r="T75" s="152"/>
      <c r="U75" s="152"/>
      <c r="V75" s="152"/>
      <c r="W75" s="152"/>
      <c r="X75" s="152"/>
      <c r="Y75" s="152"/>
      <c r="Z75" s="129"/>
    </row>
    <row r="76" spans="1:26" s="65" customFormat="1" hidden="1" outlineLevel="2">
      <c r="A76" s="73"/>
      <c r="B76" s="53"/>
      <c r="C76" s="53"/>
      <c r="D76" s="53"/>
      <c r="E76" s="53"/>
      <c r="F76" s="251"/>
      <c r="G76" s="54"/>
      <c r="H76" s="53"/>
      <c r="I76" s="73"/>
      <c r="J76" s="73"/>
      <c r="K76" s="73"/>
      <c r="L76" s="176" t="s">
        <v>102</v>
      </c>
      <c r="M76" s="183" t="s">
        <v>43</v>
      </c>
      <c r="N76" s="184"/>
      <c r="O76" s="184"/>
      <c r="P76" s="184"/>
      <c r="Q76" s="184"/>
      <c r="R76" s="184"/>
      <c r="S76" s="184"/>
      <c r="T76" s="184"/>
      <c r="U76" s="184"/>
      <c r="V76" s="184"/>
      <c r="W76" s="184"/>
      <c r="X76" s="184"/>
      <c r="Y76" s="184"/>
      <c r="Z76" s="184"/>
    </row>
    <row r="77" spans="1:26" s="65" customFormat="1" hidden="1" outlineLevel="2">
      <c r="A77" s="73"/>
      <c r="B77" s="53"/>
      <c r="C77" s="53"/>
      <c r="D77" s="53"/>
      <c r="E77" s="53"/>
      <c r="F77" s="251"/>
      <c r="G77" s="54"/>
      <c r="H77" s="53"/>
      <c r="I77" s="73"/>
      <c r="J77" s="73"/>
      <c r="K77" s="73"/>
      <c r="L77" s="176" t="s">
        <v>101</v>
      </c>
      <c r="M77" s="183" t="s">
        <v>43</v>
      </c>
      <c r="N77" s="177"/>
      <c r="O77" s="177"/>
      <c r="P77" s="177"/>
      <c r="Q77" s="177"/>
      <c r="R77" s="177"/>
      <c r="S77" s="177"/>
      <c r="T77" s="177"/>
      <c r="U77" s="177"/>
      <c r="V77" s="177"/>
      <c r="W77" s="177"/>
      <c r="X77" s="177"/>
      <c r="Y77" s="177"/>
      <c r="Z77" s="177"/>
    </row>
    <row r="78" spans="1:26" s="101" customFormat="1" hidden="1" outlineLevel="2">
      <c r="A78" s="100"/>
      <c r="B78" s="98"/>
      <c r="C78" s="98"/>
      <c r="D78" s="98"/>
      <c r="E78" s="98"/>
      <c r="F78" s="255"/>
      <c r="G78" s="99"/>
      <c r="H78" s="98"/>
      <c r="I78" s="100"/>
      <c r="J78" s="100"/>
      <c r="K78" s="100"/>
      <c r="L78" s="108" t="s">
        <v>88</v>
      </c>
      <c r="M78" s="108" t="s">
        <v>43</v>
      </c>
      <c r="N78" s="109"/>
      <c r="O78" s="109"/>
      <c r="P78" s="121"/>
      <c r="Q78" s="152"/>
      <c r="R78" s="152"/>
      <c r="S78" s="152"/>
      <c r="T78" s="152"/>
      <c r="U78" s="152"/>
      <c r="V78" s="152"/>
      <c r="W78" s="152"/>
      <c r="X78" s="152"/>
      <c r="Y78" s="152"/>
      <c r="Z78" s="129"/>
    </row>
    <row r="79" spans="1:26" s="65" customFormat="1" hidden="1" outlineLevel="2">
      <c r="A79" s="73"/>
      <c r="B79" s="53"/>
      <c r="C79" s="53"/>
      <c r="D79" s="53"/>
      <c r="E79" s="53"/>
      <c r="F79" s="251"/>
      <c r="G79" s="54"/>
      <c r="H79" s="53"/>
      <c r="I79" s="73"/>
      <c r="J79" s="73"/>
      <c r="K79" s="73"/>
      <c r="L79" s="176" t="s">
        <v>68</v>
      </c>
      <c r="M79" s="183" t="s">
        <v>43</v>
      </c>
      <c r="N79" s="184"/>
      <c r="O79" s="184"/>
      <c r="P79" s="184"/>
      <c r="Q79" s="184"/>
      <c r="R79" s="184"/>
      <c r="S79" s="184"/>
      <c r="T79" s="184"/>
      <c r="U79" s="184"/>
      <c r="V79" s="184"/>
      <c r="W79" s="184"/>
      <c r="X79" s="184"/>
      <c r="Y79" s="184"/>
      <c r="Z79" s="184"/>
    </row>
    <row r="80" spans="1:26" s="65" customFormat="1" hidden="1" outlineLevel="2">
      <c r="A80" s="73"/>
      <c r="B80" s="53"/>
      <c r="C80" s="53"/>
      <c r="D80" s="53"/>
      <c r="E80" s="53"/>
      <c r="F80" s="251"/>
      <c r="G80" s="54"/>
      <c r="H80" s="53"/>
      <c r="I80" s="73"/>
      <c r="J80" s="73"/>
      <c r="K80" s="73"/>
      <c r="L80" s="176" t="s">
        <v>101</v>
      </c>
      <c r="M80" s="183" t="s">
        <v>43</v>
      </c>
      <c r="N80" s="176"/>
      <c r="O80" s="176"/>
      <c r="P80" s="185"/>
      <c r="Q80" s="176"/>
      <c r="R80" s="176"/>
      <c r="S80" s="176"/>
      <c r="T80" s="176"/>
      <c r="U80" s="176"/>
      <c r="V80" s="176"/>
      <c r="W80" s="176"/>
      <c r="X80" s="177"/>
      <c r="Y80" s="176"/>
      <c r="Z80" s="176"/>
    </row>
    <row r="81" spans="1:26" s="101" customFormat="1" hidden="1" outlineLevel="2">
      <c r="A81" s="100"/>
      <c r="B81" s="98"/>
      <c r="C81" s="98"/>
      <c r="D81" s="98"/>
      <c r="E81" s="98"/>
      <c r="F81" s="255"/>
      <c r="G81" s="99"/>
      <c r="H81" s="98"/>
      <c r="I81" s="100"/>
      <c r="J81" s="100"/>
      <c r="K81" s="100"/>
      <c r="L81" s="108" t="s">
        <v>54</v>
      </c>
      <c r="M81" s="108" t="s">
        <v>43</v>
      </c>
      <c r="N81" s="109"/>
      <c r="O81" s="109"/>
      <c r="P81" s="121"/>
      <c r="Q81" s="152"/>
      <c r="R81" s="152"/>
      <c r="S81" s="152"/>
      <c r="T81" s="152"/>
      <c r="U81" s="152"/>
      <c r="V81" s="152"/>
      <c r="W81" s="152"/>
      <c r="X81" s="152"/>
      <c r="Y81" s="152"/>
      <c r="Z81" s="129"/>
    </row>
    <row r="82" spans="1:26" s="65" customFormat="1" hidden="1" outlineLevel="2">
      <c r="A82" s="73"/>
      <c r="B82" s="53"/>
      <c r="C82" s="53"/>
      <c r="D82" s="53"/>
      <c r="E82" s="53"/>
      <c r="F82" s="251"/>
      <c r="G82" s="54"/>
      <c r="H82" s="53"/>
      <c r="I82" s="73"/>
      <c r="J82" s="73"/>
      <c r="K82" s="73"/>
      <c r="L82" s="176" t="s">
        <v>102</v>
      </c>
      <c r="M82" s="183" t="s">
        <v>43</v>
      </c>
      <c r="N82" s="184"/>
      <c r="O82" s="184"/>
      <c r="P82" s="184"/>
      <c r="Q82" s="184"/>
      <c r="R82" s="184"/>
      <c r="S82" s="184"/>
      <c r="T82" s="184"/>
      <c r="U82" s="184"/>
      <c r="V82" s="184"/>
      <c r="W82" s="184"/>
      <c r="X82" s="184"/>
      <c r="Y82" s="184"/>
      <c r="Z82" s="184"/>
    </row>
    <row r="83" spans="1:26" s="65" customFormat="1" hidden="1" outlineLevel="2">
      <c r="A83" s="73"/>
      <c r="B83" s="53"/>
      <c r="C83" s="53"/>
      <c r="D83" s="53"/>
      <c r="E83" s="53"/>
      <c r="F83" s="251"/>
      <c r="G83" s="54"/>
      <c r="H83" s="53"/>
      <c r="I83" s="73"/>
      <c r="J83" s="73"/>
      <c r="K83" s="73"/>
      <c r="L83" s="176" t="s">
        <v>101</v>
      </c>
      <c r="M83" s="183" t="s">
        <v>43</v>
      </c>
      <c r="N83" s="184"/>
      <c r="O83" s="184"/>
      <c r="P83" s="184"/>
      <c r="Q83" s="186"/>
      <c r="R83" s="186"/>
      <c r="S83" s="186"/>
      <c r="T83" s="186"/>
      <c r="U83" s="186"/>
      <c r="V83" s="186"/>
      <c r="W83" s="186"/>
      <c r="X83" s="186"/>
      <c r="Y83" s="186"/>
      <c r="Z83" s="184"/>
    </row>
    <row r="84" spans="1:26" s="65" customFormat="1" hidden="1" outlineLevel="2">
      <c r="A84" s="73"/>
      <c r="B84" s="53"/>
      <c r="C84" s="53"/>
      <c r="D84" s="53"/>
      <c r="E84" s="53"/>
      <c r="F84" s="251"/>
      <c r="G84" s="54"/>
      <c r="H84" s="53"/>
      <c r="I84" s="73"/>
      <c r="J84" s="73"/>
      <c r="K84" s="73"/>
      <c r="L84" s="176" t="s">
        <v>129</v>
      </c>
      <c r="M84" s="183" t="s">
        <v>43</v>
      </c>
      <c r="N84" s="184"/>
      <c r="O84" s="184"/>
      <c r="P84" s="184"/>
      <c r="Q84" s="184"/>
      <c r="R84" s="184"/>
      <c r="S84" s="184"/>
      <c r="T84" s="184"/>
      <c r="U84" s="184"/>
      <c r="V84" s="184"/>
      <c r="W84" s="184"/>
      <c r="X84" s="184"/>
      <c r="Y84" s="184"/>
      <c r="Z84" s="184"/>
    </row>
    <row r="85" spans="1:26" s="65" customFormat="1" outlineLevel="1" collapsed="1">
      <c r="A85" s="44"/>
      <c r="B85" s="24"/>
      <c r="C85" s="24"/>
      <c r="D85" s="24"/>
      <c r="E85" s="91" t="s">
        <v>127</v>
      </c>
      <c r="F85" s="253"/>
      <c r="G85" s="202"/>
      <c r="H85" s="91"/>
      <c r="I85" s="157"/>
      <c r="J85" s="157"/>
      <c r="K85" s="157"/>
      <c r="L85" s="91"/>
      <c r="M85" s="91" t="s">
        <v>43</v>
      </c>
      <c r="N85" s="203">
        <f>N86</f>
        <v>0</v>
      </c>
      <c r="O85" s="203">
        <f t="shared" ref="O85:Z85" si="0">O86</f>
        <v>0</v>
      </c>
      <c r="P85" s="203"/>
      <c r="Q85" s="203">
        <f t="shared" si="0"/>
        <v>0</v>
      </c>
      <c r="R85" s="203">
        <f t="shared" si="0"/>
        <v>0</v>
      </c>
      <c r="S85" s="203">
        <f t="shared" si="0"/>
        <v>0</v>
      </c>
      <c r="T85" s="203">
        <f t="shared" si="0"/>
        <v>0</v>
      </c>
      <c r="U85" s="203">
        <f t="shared" si="0"/>
        <v>0</v>
      </c>
      <c r="V85" s="203">
        <f t="shared" si="0"/>
        <v>0</v>
      </c>
      <c r="W85" s="203">
        <f t="shared" si="0"/>
        <v>0</v>
      </c>
      <c r="X85" s="203">
        <f t="shared" si="0"/>
        <v>0</v>
      </c>
      <c r="Y85" s="203">
        <f t="shared" si="0"/>
        <v>0</v>
      </c>
      <c r="Z85" s="203">
        <f t="shared" si="0"/>
        <v>0</v>
      </c>
    </row>
    <row r="86" spans="1:26" s="65" customFormat="1" hidden="1" outlineLevel="2" collapsed="1">
      <c r="A86" s="44"/>
      <c r="B86" s="24"/>
      <c r="C86" s="24"/>
      <c r="D86" s="24"/>
      <c r="E86" s="91" t="s">
        <v>68</v>
      </c>
      <c r="F86" s="253"/>
      <c r="G86" s="202"/>
      <c r="H86" s="91"/>
      <c r="I86" s="157"/>
      <c r="J86" s="157"/>
      <c r="K86" s="157"/>
      <c r="L86" s="91"/>
      <c r="M86" s="91" t="s">
        <v>43</v>
      </c>
      <c r="N86" s="203">
        <f>N87+N88+N89</f>
        <v>0</v>
      </c>
      <c r="O86" s="203">
        <f t="shared" ref="O86:Z86" si="1">O87+O88+O89</f>
        <v>0</v>
      </c>
      <c r="P86" s="203"/>
      <c r="Q86" s="203">
        <f t="shared" si="1"/>
        <v>0</v>
      </c>
      <c r="R86" s="203">
        <f t="shared" si="1"/>
        <v>0</v>
      </c>
      <c r="S86" s="203">
        <f t="shared" si="1"/>
        <v>0</v>
      </c>
      <c r="T86" s="203">
        <f t="shared" si="1"/>
        <v>0</v>
      </c>
      <c r="U86" s="203">
        <f t="shared" si="1"/>
        <v>0</v>
      </c>
      <c r="V86" s="203">
        <f t="shared" si="1"/>
        <v>0</v>
      </c>
      <c r="W86" s="203">
        <f t="shared" si="1"/>
        <v>0</v>
      </c>
      <c r="X86" s="203">
        <f t="shared" si="1"/>
        <v>0</v>
      </c>
      <c r="Y86" s="203">
        <f t="shared" si="1"/>
        <v>0</v>
      </c>
      <c r="Z86" s="203">
        <f t="shared" si="1"/>
        <v>0</v>
      </c>
    </row>
    <row r="87" spans="1:26" s="65" customFormat="1" hidden="1" outlineLevel="2">
      <c r="A87" s="73"/>
      <c r="B87" s="53"/>
      <c r="C87" s="53"/>
      <c r="D87" s="53"/>
      <c r="E87" s="53"/>
      <c r="F87" s="251"/>
      <c r="G87" s="54"/>
      <c r="H87" s="53"/>
      <c r="I87" s="73"/>
      <c r="J87" s="73"/>
      <c r="K87" s="73"/>
      <c r="L87" s="53" t="s">
        <v>121</v>
      </c>
      <c r="M87" s="53" t="s">
        <v>43</v>
      </c>
      <c r="N87" s="184"/>
      <c r="O87" s="184"/>
      <c r="P87" s="184"/>
      <c r="Q87" s="184"/>
      <c r="R87" s="184"/>
      <c r="S87" s="184"/>
      <c r="T87" s="184"/>
      <c r="U87" s="184"/>
      <c r="V87" s="184"/>
      <c r="W87" s="184"/>
      <c r="X87" s="184"/>
      <c r="Y87" s="184"/>
      <c r="Z87" s="184"/>
    </row>
    <row r="88" spans="1:26" s="65" customFormat="1" hidden="1" outlineLevel="2">
      <c r="A88" s="73"/>
      <c r="B88" s="53"/>
      <c r="C88" s="53"/>
      <c r="D88" s="53"/>
      <c r="E88" s="53"/>
      <c r="F88" s="251"/>
      <c r="G88" s="54"/>
      <c r="H88" s="53"/>
      <c r="I88" s="73"/>
      <c r="J88" s="73"/>
      <c r="K88" s="73"/>
      <c r="L88" s="53" t="s">
        <v>97</v>
      </c>
      <c r="M88" s="53" t="s">
        <v>43</v>
      </c>
      <c r="N88" s="176"/>
      <c r="O88" s="176"/>
      <c r="P88" s="170"/>
      <c r="Q88" s="73"/>
      <c r="R88" s="73"/>
      <c r="S88" s="73"/>
      <c r="T88" s="73"/>
      <c r="U88" s="73"/>
      <c r="V88" s="73"/>
      <c r="W88" s="73"/>
      <c r="X88" s="181"/>
      <c r="Y88" s="73"/>
      <c r="Z88" s="187"/>
    </row>
    <row r="89" spans="1:26" s="65" customFormat="1" hidden="1" outlineLevel="2">
      <c r="A89" s="73"/>
      <c r="B89" s="53"/>
      <c r="C89" s="53"/>
      <c r="D89" s="53"/>
      <c r="E89" s="53"/>
      <c r="F89" s="251"/>
      <c r="G89" s="54"/>
      <c r="H89" s="53"/>
      <c r="I89" s="73"/>
      <c r="J89" s="73"/>
      <c r="K89" s="73"/>
      <c r="L89" s="53" t="s">
        <v>98</v>
      </c>
      <c r="M89" s="53" t="s">
        <v>43</v>
      </c>
      <c r="N89" s="176"/>
      <c r="O89" s="176"/>
      <c r="P89" s="170"/>
      <c r="Q89" s="73"/>
      <c r="R89" s="73"/>
      <c r="S89" s="73"/>
      <c r="T89" s="73"/>
      <c r="U89" s="73"/>
      <c r="V89" s="73"/>
      <c r="W89" s="73"/>
      <c r="X89" s="181"/>
      <c r="Y89" s="73"/>
      <c r="Z89" s="187"/>
    </row>
    <row r="90" spans="1:26" s="65" customFormat="1" outlineLevel="1" collapsed="1">
      <c r="A90" s="195"/>
      <c r="B90" s="196"/>
      <c r="C90" s="196"/>
      <c r="D90" s="196"/>
      <c r="E90" s="189" t="s">
        <v>126</v>
      </c>
      <c r="F90" s="256"/>
      <c r="G90" s="190"/>
      <c r="H90" s="189"/>
      <c r="I90" s="188"/>
      <c r="J90" s="188"/>
      <c r="K90" s="188"/>
      <c r="L90" s="189"/>
      <c r="M90" s="189" t="s">
        <v>43</v>
      </c>
      <c r="N90" s="193">
        <f>N91</f>
        <v>0</v>
      </c>
      <c r="O90" s="193">
        <f t="shared" ref="O90:Z90" si="2">O91</f>
        <v>0</v>
      </c>
      <c r="P90" s="193"/>
      <c r="Q90" s="193">
        <f t="shared" si="2"/>
        <v>0</v>
      </c>
      <c r="R90" s="193">
        <f t="shared" si="2"/>
        <v>0</v>
      </c>
      <c r="S90" s="193">
        <f t="shared" si="2"/>
        <v>0</v>
      </c>
      <c r="T90" s="193">
        <f t="shared" si="2"/>
        <v>0</v>
      </c>
      <c r="U90" s="193">
        <f t="shared" si="2"/>
        <v>0</v>
      </c>
      <c r="V90" s="193">
        <f t="shared" si="2"/>
        <v>0</v>
      </c>
      <c r="W90" s="193">
        <f t="shared" si="2"/>
        <v>0</v>
      </c>
      <c r="X90" s="193">
        <f t="shared" si="2"/>
        <v>0</v>
      </c>
      <c r="Y90" s="193">
        <f t="shared" si="2"/>
        <v>0</v>
      </c>
      <c r="Z90" s="193">
        <f t="shared" si="2"/>
        <v>0</v>
      </c>
    </row>
    <row r="91" spans="1:26" s="65" customFormat="1" hidden="1" outlineLevel="2" collapsed="1">
      <c r="A91" s="195"/>
      <c r="B91" s="196"/>
      <c r="C91" s="196"/>
      <c r="D91" s="196"/>
      <c r="E91" s="189" t="s">
        <v>68</v>
      </c>
      <c r="F91" s="256"/>
      <c r="G91" s="190"/>
      <c r="H91" s="189"/>
      <c r="I91" s="188"/>
      <c r="J91" s="188"/>
      <c r="K91" s="188"/>
      <c r="L91" s="189"/>
      <c r="M91" s="189" t="s">
        <v>43</v>
      </c>
      <c r="N91" s="193">
        <f>N92+N93+N94</f>
        <v>0</v>
      </c>
      <c r="O91" s="193">
        <f t="shared" ref="O91:Z91" si="3">O92+O93+O94</f>
        <v>0</v>
      </c>
      <c r="P91" s="193"/>
      <c r="Q91" s="193">
        <f t="shared" si="3"/>
        <v>0</v>
      </c>
      <c r="R91" s="193">
        <f t="shared" si="3"/>
        <v>0</v>
      </c>
      <c r="S91" s="193">
        <f t="shared" si="3"/>
        <v>0</v>
      </c>
      <c r="T91" s="193">
        <f t="shared" si="3"/>
        <v>0</v>
      </c>
      <c r="U91" s="193">
        <f t="shared" si="3"/>
        <v>0</v>
      </c>
      <c r="V91" s="193">
        <f t="shared" si="3"/>
        <v>0</v>
      </c>
      <c r="W91" s="193">
        <f t="shared" si="3"/>
        <v>0</v>
      </c>
      <c r="X91" s="193">
        <f t="shared" si="3"/>
        <v>0</v>
      </c>
      <c r="Y91" s="193">
        <f t="shared" si="3"/>
        <v>0</v>
      </c>
      <c r="Z91" s="193">
        <f t="shared" si="3"/>
        <v>0</v>
      </c>
    </row>
    <row r="92" spans="1:26" s="65" customFormat="1" hidden="1" outlineLevel="2">
      <c r="A92" s="73"/>
      <c r="B92" s="53"/>
      <c r="C92" s="53"/>
      <c r="D92" s="53"/>
      <c r="E92" s="53"/>
      <c r="F92" s="251"/>
      <c r="G92" s="54"/>
      <c r="H92" s="53"/>
      <c r="I92" s="73"/>
      <c r="J92" s="73"/>
      <c r="K92" s="73"/>
      <c r="L92" s="53" t="s">
        <v>121</v>
      </c>
      <c r="M92" s="53" t="s">
        <v>43</v>
      </c>
      <c r="N92" s="184"/>
      <c r="O92" s="184"/>
      <c r="P92" s="184"/>
      <c r="Q92" s="184"/>
      <c r="R92" s="184"/>
      <c r="S92" s="184"/>
      <c r="T92" s="184"/>
      <c r="U92" s="184"/>
      <c r="V92" s="184"/>
      <c r="W92" s="184"/>
      <c r="X92" s="184"/>
      <c r="Y92" s="184"/>
      <c r="Z92" s="184"/>
    </row>
    <row r="93" spans="1:26" s="65" customFormat="1" hidden="1" outlineLevel="2">
      <c r="A93" s="73"/>
      <c r="B93" s="53"/>
      <c r="C93" s="53"/>
      <c r="D93" s="53"/>
      <c r="E93" s="53"/>
      <c r="F93" s="251"/>
      <c r="G93" s="54"/>
      <c r="H93" s="53"/>
      <c r="I93" s="73"/>
      <c r="J93" s="73"/>
      <c r="K93" s="73"/>
      <c r="L93" s="53" t="s">
        <v>97</v>
      </c>
      <c r="M93" s="53" t="s">
        <v>43</v>
      </c>
      <c r="N93" s="176"/>
      <c r="O93" s="176"/>
      <c r="P93" s="170"/>
      <c r="Q93" s="73"/>
      <c r="R93" s="73"/>
      <c r="S93" s="73"/>
      <c r="T93" s="73"/>
      <c r="U93" s="73"/>
      <c r="V93" s="73"/>
      <c r="W93" s="73"/>
      <c r="X93" s="181"/>
      <c r="Y93" s="73"/>
      <c r="Z93" s="187"/>
    </row>
    <row r="94" spans="1:26" s="65" customFormat="1" hidden="1" outlineLevel="2">
      <c r="A94" s="73"/>
      <c r="B94" s="53"/>
      <c r="C94" s="53"/>
      <c r="D94" s="53"/>
      <c r="E94" s="53"/>
      <c r="F94" s="251"/>
      <c r="G94" s="54"/>
      <c r="H94" s="53"/>
      <c r="I94" s="73"/>
      <c r="J94" s="73"/>
      <c r="K94" s="73"/>
      <c r="L94" s="53" t="s">
        <v>98</v>
      </c>
      <c r="M94" s="53" t="s">
        <v>43</v>
      </c>
      <c r="N94" s="176"/>
      <c r="O94" s="176"/>
      <c r="P94" s="170"/>
      <c r="Q94" s="73"/>
      <c r="R94" s="73"/>
      <c r="S94" s="73"/>
      <c r="T94" s="73"/>
      <c r="U94" s="73"/>
      <c r="V94" s="73"/>
      <c r="W94" s="73"/>
      <c r="X94" s="181"/>
      <c r="Y94" s="73"/>
      <c r="Z94" s="187"/>
    </row>
    <row r="95" spans="1:26" s="93" customFormat="1" ht="32.25" customHeight="1" outlineLevel="1" collapsed="1">
      <c r="A95" s="188"/>
      <c r="B95" s="189"/>
      <c r="C95" s="189"/>
      <c r="D95" s="189"/>
      <c r="E95" s="189" t="s">
        <v>104</v>
      </c>
      <c r="F95" s="256"/>
      <c r="G95" s="190"/>
      <c r="H95" s="189"/>
      <c r="I95" s="188"/>
      <c r="J95" s="188"/>
      <c r="K95" s="188"/>
      <c r="L95" s="189"/>
      <c r="M95" s="189" t="s">
        <v>43</v>
      </c>
      <c r="N95" s="191">
        <f>N72+N58+N85+N90</f>
        <v>0</v>
      </c>
      <c r="O95" s="191">
        <f t="shared" ref="O95:Z95" si="4">O72+O58</f>
        <v>0</v>
      </c>
      <c r="P95" s="192">
        <f t="shared" si="4"/>
        <v>0</v>
      </c>
      <c r="Q95" s="191">
        <f t="shared" si="4"/>
        <v>0</v>
      </c>
      <c r="R95" s="191">
        <f t="shared" si="4"/>
        <v>0</v>
      </c>
      <c r="S95" s="191">
        <f t="shared" si="4"/>
        <v>0</v>
      </c>
      <c r="T95" s="191">
        <f t="shared" si="4"/>
        <v>0</v>
      </c>
      <c r="U95" s="191">
        <f t="shared" si="4"/>
        <v>0</v>
      </c>
      <c r="V95" s="191">
        <f t="shared" si="4"/>
        <v>0</v>
      </c>
      <c r="W95" s="191">
        <f t="shared" si="4"/>
        <v>0</v>
      </c>
      <c r="X95" s="191">
        <f t="shared" si="4"/>
        <v>0</v>
      </c>
      <c r="Y95" s="191">
        <f t="shared" si="4"/>
        <v>0</v>
      </c>
      <c r="Z95" s="191">
        <f t="shared" si="4"/>
        <v>0</v>
      </c>
    </row>
    <row r="96" spans="1:26" s="93" customFormat="1" ht="14.25" hidden="1" outlineLevel="2">
      <c r="A96" s="188"/>
      <c r="B96" s="189"/>
      <c r="C96" s="189"/>
      <c r="D96" s="189"/>
      <c r="E96" s="189" t="s">
        <v>94</v>
      </c>
      <c r="F96" s="256"/>
      <c r="G96" s="190"/>
      <c r="H96" s="189"/>
      <c r="I96" s="188"/>
      <c r="J96" s="188"/>
      <c r="K96" s="188"/>
      <c r="L96" s="189"/>
      <c r="M96" s="189" t="s">
        <v>43</v>
      </c>
      <c r="N96" s="193">
        <f>N100+N104+N107</f>
        <v>0</v>
      </c>
      <c r="O96" s="193">
        <f t="shared" ref="O96:Z96" si="5">O59+O73</f>
        <v>0</v>
      </c>
      <c r="P96" s="194">
        <f t="shared" si="5"/>
        <v>0</v>
      </c>
      <c r="Q96" s="194">
        <f t="shared" si="5"/>
        <v>0</v>
      </c>
      <c r="R96" s="194">
        <f t="shared" si="5"/>
        <v>0</v>
      </c>
      <c r="S96" s="194">
        <f t="shared" si="5"/>
        <v>0</v>
      </c>
      <c r="T96" s="194">
        <f t="shared" si="5"/>
        <v>0</v>
      </c>
      <c r="U96" s="194">
        <f t="shared" si="5"/>
        <v>0</v>
      </c>
      <c r="V96" s="194">
        <f t="shared" si="5"/>
        <v>0</v>
      </c>
      <c r="W96" s="194">
        <f t="shared" si="5"/>
        <v>0</v>
      </c>
      <c r="X96" s="194">
        <f t="shared" si="5"/>
        <v>0</v>
      </c>
      <c r="Y96" s="194">
        <f t="shared" si="5"/>
        <v>0</v>
      </c>
      <c r="Z96" s="193">
        <f t="shared" si="5"/>
        <v>0</v>
      </c>
    </row>
    <row r="97" spans="1:26" s="93" customFormat="1" ht="14.25" hidden="1" outlineLevel="2">
      <c r="A97" s="188"/>
      <c r="B97" s="189"/>
      <c r="C97" s="189"/>
      <c r="D97" s="189"/>
      <c r="E97" s="189" t="s">
        <v>103</v>
      </c>
      <c r="F97" s="256"/>
      <c r="G97" s="190"/>
      <c r="H97" s="189"/>
      <c r="I97" s="188"/>
      <c r="J97" s="188"/>
      <c r="K97" s="188"/>
      <c r="L97" s="189"/>
      <c r="M97" s="189" t="s">
        <v>43</v>
      </c>
      <c r="N97" s="193">
        <f>N101+N105+N109</f>
        <v>0</v>
      </c>
      <c r="O97" s="193">
        <f t="shared" ref="O97:Z97" si="6">O83+O80+O77+O71+O68+O65</f>
        <v>0</v>
      </c>
      <c r="P97" s="194">
        <f t="shared" si="6"/>
        <v>0</v>
      </c>
      <c r="Q97" s="194">
        <f t="shared" si="6"/>
        <v>0</v>
      </c>
      <c r="R97" s="194">
        <f t="shared" si="6"/>
        <v>0</v>
      </c>
      <c r="S97" s="194">
        <f t="shared" si="6"/>
        <v>0</v>
      </c>
      <c r="T97" s="194">
        <f t="shared" si="6"/>
        <v>0</v>
      </c>
      <c r="U97" s="194">
        <f t="shared" si="6"/>
        <v>0</v>
      </c>
      <c r="V97" s="194">
        <f t="shared" si="6"/>
        <v>0</v>
      </c>
      <c r="W97" s="194">
        <f t="shared" si="6"/>
        <v>0</v>
      </c>
      <c r="X97" s="194">
        <f t="shared" si="6"/>
        <v>0</v>
      </c>
      <c r="Y97" s="194">
        <f t="shared" si="6"/>
        <v>0</v>
      </c>
      <c r="Z97" s="193">
        <f t="shared" si="6"/>
        <v>0</v>
      </c>
    </row>
    <row r="98" spans="1:26" s="93" customFormat="1" ht="14.25" hidden="1" outlineLevel="2">
      <c r="A98" s="188"/>
      <c r="B98" s="189"/>
      <c r="C98" s="189"/>
      <c r="D98" s="189"/>
      <c r="E98" s="189" t="s">
        <v>122</v>
      </c>
      <c r="F98" s="256"/>
      <c r="G98" s="190"/>
      <c r="H98" s="189"/>
      <c r="I98" s="188"/>
      <c r="J98" s="188"/>
      <c r="K98" s="188"/>
      <c r="L98" s="189"/>
      <c r="M98" s="189" t="s">
        <v>43</v>
      </c>
      <c r="N98" s="193">
        <f>N102</f>
        <v>0</v>
      </c>
      <c r="O98" s="193">
        <f t="shared" ref="O98:Z98" si="7">O64</f>
        <v>0</v>
      </c>
      <c r="P98" s="194">
        <f t="shared" si="7"/>
        <v>0</v>
      </c>
      <c r="Q98" s="194">
        <f t="shared" si="7"/>
        <v>0</v>
      </c>
      <c r="R98" s="194">
        <f t="shared" si="7"/>
        <v>0</v>
      </c>
      <c r="S98" s="194">
        <f t="shared" si="7"/>
        <v>0</v>
      </c>
      <c r="T98" s="194">
        <f t="shared" si="7"/>
        <v>0</v>
      </c>
      <c r="U98" s="194">
        <f t="shared" si="7"/>
        <v>0</v>
      </c>
      <c r="V98" s="194">
        <f t="shared" si="7"/>
        <v>0</v>
      </c>
      <c r="W98" s="194">
        <f t="shared" si="7"/>
        <v>0</v>
      </c>
      <c r="X98" s="194">
        <f t="shared" si="7"/>
        <v>0</v>
      </c>
      <c r="Y98" s="194">
        <f t="shared" si="7"/>
        <v>0</v>
      </c>
      <c r="Z98" s="193">
        <f t="shared" si="7"/>
        <v>0</v>
      </c>
    </row>
    <row r="99" spans="1:26" s="105" customFormat="1" hidden="1" outlineLevel="2">
      <c r="A99" s="104"/>
      <c r="B99" s="102"/>
      <c r="C99" s="102"/>
      <c r="D99" s="102"/>
      <c r="E99" s="102"/>
      <c r="F99" s="257"/>
      <c r="G99" s="103"/>
      <c r="H99" s="102"/>
      <c r="I99" s="104"/>
      <c r="J99" s="104"/>
      <c r="K99" s="104"/>
      <c r="L99" s="108" t="s">
        <v>48</v>
      </c>
      <c r="M99" s="110" t="s">
        <v>43</v>
      </c>
      <c r="N99" s="111"/>
      <c r="O99" s="111"/>
      <c r="P99" s="122"/>
      <c r="Q99" s="153"/>
      <c r="R99" s="153"/>
      <c r="S99" s="153"/>
      <c r="T99" s="153"/>
      <c r="U99" s="153"/>
      <c r="V99" s="153"/>
      <c r="W99" s="153"/>
      <c r="X99" s="153"/>
      <c r="Y99" s="153"/>
      <c r="Z99" s="130"/>
    </row>
    <row r="100" spans="1:26" s="105" customFormat="1" hidden="1" outlineLevel="2">
      <c r="A100" s="172"/>
      <c r="B100" s="173"/>
      <c r="C100" s="173"/>
      <c r="D100" s="173"/>
      <c r="E100" s="173"/>
      <c r="F100" s="254"/>
      <c r="G100" s="174"/>
      <c r="H100" s="173"/>
      <c r="I100" s="172"/>
      <c r="J100" s="172"/>
      <c r="K100" s="172"/>
      <c r="L100" s="176" t="s">
        <v>102</v>
      </c>
      <c r="M100" s="173" t="s">
        <v>43</v>
      </c>
      <c r="N100" s="179">
        <f>N63+N76+N87+N92</f>
        <v>0</v>
      </c>
      <c r="O100" s="179">
        <f>O63+O76+O87+O92</f>
        <v>0</v>
      </c>
      <c r="P100" s="179"/>
      <c r="Q100" s="179">
        <f t="shared" ref="Q100:Z100" si="8">Q63+Q76+Q87+Q92</f>
        <v>0</v>
      </c>
      <c r="R100" s="179">
        <f t="shared" si="8"/>
        <v>0</v>
      </c>
      <c r="S100" s="179">
        <f t="shared" si="8"/>
        <v>0</v>
      </c>
      <c r="T100" s="179">
        <f t="shared" si="8"/>
        <v>0</v>
      </c>
      <c r="U100" s="179">
        <f t="shared" si="8"/>
        <v>0</v>
      </c>
      <c r="V100" s="179">
        <f t="shared" si="8"/>
        <v>0</v>
      </c>
      <c r="W100" s="179">
        <f t="shared" si="8"/>
        <v>0</v>
      </c>
      <c r="X100" s="179">
        <f t="shared" si="8"/>
        <v>0</v>
      </c>
      <c r="Y100" s="179">
        <f t="shared" si="8"/>
        <v>0</v>
      </c>
      <c r="Z100" s="179">
        <f t="shared" si="8"/>
        <v>0</v>
      </c>
    </row>
    <row r="101" spans="1:26" s="105" customFormat="1" hidden="1" outlineLevel="2">
      <c r="A101" s="172"/>
      <c r="B101" s="173"/>
      <c r="C101" s="173"/>
      <c r="D101" s="173"/>
      <c r="E101" s="173"/>
      <c r="F101" s="254"/>
      <c r="G101" s="174"/>
      <c r="H101" s="173"/>
      <c r="I101" s="172"/>
      <c r="J101" s="172"/>
      <c r="K101" s="172"/>
      <c r="L101" s="176" t="s">
        <v>101</v>
      </c>
      <c r="M101" s="173" t="s">
        <v>43</v>
      </c>
      <c r="N101" s="177">
        <f t="shared" ref="N101:Z101" si="9">N65+N77</f>
        <v>0</v>
      </c>
      <c r="O101" s="177">
        <f t="shared" si="9"/>
        <v>0</v>
      </c>
      <c r="P101" s="177">
        <f t="shared" si="9"/>
        <v>0</v>
      </c>
      <c r="Q101" s="177">
        <f t="shared" si="9"/>
        <v>0</v>
      </c>
      <c r="R101" s="177">
        <f t="shared" si="9"/>
        <v>0</v>
      </c>
      <c r="S101" s="177">
        <f t="shared" si="9"/>
        <v>0</v>
      </c>
      <c r="T101" s="177">
        <f t="shared" si="9"/>
        <v>0</v>
      </c>
      <c r="U101" s="177">
        <f t="shared" si="9"/>
        <v>0</v>
      </c>
      <c r="V101" s="177">
        <f t="shared" si="9"/>
        <v>0</v>
      </c>
      <c r="W101" s="177">
        <f t="shared" si="9"/>
        <v>0</v>
      </c>
      <c r="X101" s="177">
        <f t="shared" si="9"/>
        <v>0</v>
      </c>
      <c r="Y101" s="177">
        <f t="shared" si="9"/>
        <v>0</v>
      </c>
      <c r="Z101" s="177">
        <f t="shared" si="9"/>
        <v>0</v>
      </c>
    </row>
    <row r="102" spans="1:26" s="105" customFormat="1" hidden="1" outlineLevel="2">
      <c r="A102" s="172"/>
      <c r="B102" s="173"/>
      <c r="C102" s="173"/>
      <c r="D102" s="173"/>
      <c r="E102" s="173"/>
      <c r="F102" s="254"/>
      <c r="G102" s="174"/>
      <c r="H102" s="173"/>
      <c r="I102" s="172"/>
      <c r="J102" s="172"/>
      <c r="K102" s="172"/>
      <c r="L102" s="176" t="s">
        <v>128</v>
      </c>
      <c r="M102" s="173" t="s">
        <v>43</v>
      </c>
      <c r="N102" s="177">
        <f t="shared" ref="N102:Z102" si="10">N64</f>
        <v>0</v>
      </c>
      <c r="O102" s="177">
        <f t="shared" si="10"/>
        <v>0</v>
      </c>
      <c r="P102" s="177">
        <f t="shared" si="10"/>
        <v>0</v>
      </c>
      <c r="Q102" s="177">
        <f t="shared" si="10"/>
        <v>0</v>
      </c>
      <c r="R102" s="177">
        <f t="shared" si="10"/>
        <v>0</v>
      </c>
      <c r="S102" s="177">
        <f t="shared" si="10"/>
        <v>0</v>
      </c>
      <c r="T102" s="177">
        <f t="shared" si="10"/>
        <v>0</v>
      </c>
      <c r="U102" s="177">
        <f t="shared" si="10"/>
        <v>0</v>
      </c>
      <c r="V102" s="177">
        <f t="shared" si="10"/>
        <v>0</v>
      </c>
      <c r="W102" s="177">
        <f t="shared" si="10"/>
        <v>0</v>
      </c>
      <c r="X102" s="177">
        <f t="shared" si="10"/>
        <v>0</v>
      </c>
      <c r="Y102" s="177">
        <f t="shared" si="10"/>
        <v>0</v>
      </c>
      <c r="Z102" s="177">
        <f t="shared" si="10"/>
        <v>0</v>
      </c>
    </row>
    <row r="103" spans="1:26" s="105" customFormat="1" hidden="1" outlineLevel="2">
      <c r="A103" s="104"/>
      <c r="B103" s="102"/>
      <c r="C103" s="102"/>
      <c r="D103" s="102"/>
      <c r="E103" s="102"/>
      <c r="F103" s="257"/>
      <c r="G103" s="103"/>
      <c r="H103" s="102"/>
      <c r="I103" s="104"/>
      <c r="J103" s="104"/>
      <c r="K103" s="104"/>
      <c r="L103" s="108" t="s">
        <v>46</v>
      </c>
      <c r="M103" s="110" t="s">
        <v>43</v>
      </c>
      <c r="N103" s="111"/>
      <c r="O103" s="111"/>
      <c r="P103" s="122"/>
      <c r="Q103" s="153"/>
      <c r="R103" s="153"/>
      <c r="S103" s="153"/>
      <c r="T103" s="153"/>
      <c r="U103" s="153"/>
      <c r="V103" s="153"/>
      <c r="W103" s="153"/>
      <c r="X103" s="153"/>
      <c r="Y103" s="153"/>
      <c r="Z103" s="130"/>
    </row>
    <row r="104" spans="1:26" s="105" customFormat="1" hidden="1" outlineLevel="2">
      <c r="A104" s="172"/>
      <c r="B104" s="173"/>
      <c r="C104" s="173"/>
      <c r="D104" s="173"/>
      <c r="E104" s="173"/>
      <c r="F104" s="254"/>
      <c r="G104" s="174"/>
      <c r="H104" s="173"/>
      <c r="I104" s="172"/>
      <c r="J104" s="172"/>
      <c r="K104" s="172"/>
      <c r="L104" s="176" t="s">
        <v>102</v>
      </c>
      <c r="M104" s="173" t="s">
        <v>43</v>
      </c>
      <c r="N104" s="179">
        <f t="shared" ref="N104:Z105" si="11">N67+N79</f>
        <v>0</v>
      </c>
      <c r="O104" s="179">
        <f t="shared" si="11"/>
        <v>0</v>
      </c>
      <c r="P104" s="179">
        <f t="shared" si="11"/>
        <v>0</v>
      </c>
      <c r="Q104" s="179">
        <f t="shared" si="11"/>
        <v>0</v>
      </c>
      <c r="R104" s="179">
        <f t="shared" si="11"/>
        <v>0</v>
      </c>
      <c r="S104" s="179">
        <f t="shared" si="11"/>
        <v>0</v>
      </c>
      <c r="T104" s="179">
        <f t="shared" si="11"/>
        <v>0</v>
      </c>
      <c r="U104" s="179">
        <f t="shared" si="11"/>
        <v>0</v>
      </c>
      <c r="V104" s="179">
        <f t="shared" si="11"/>
        <v>0</v>
      </c>
      <c r="W104" s="179">
        <f t="shared" si="11"/>
        <v>0</v>
      </c>
      <c r="X104" s="179">
        <f t="shared" si="11"/>
        <v>0</v>
      </c>
      <c r="Y104" s="179">
        <f t="shared" si="11"/>
        <v>0</v>
      </c>
      <c r="Z104" s="179">
        <f t="shared" si="11"/>
        <v>0</v>
      </c>
    </row>
    <row r="105" spans="1:26" s="105" customFormat="1" hidden="1" outlineLevel="2">
      <c r="A105" s="172"/>
      <c r="B105" s="173"/>
      <c r="C105" s="173"/>
      <c r="D105" s="173"/>
      <c r="E105" s="173"/>
      <c r="F105" s="254"/>
      <c r="G105" s="174"/>
      <c r="H105" s="173"/>
      <c r="I105" s="172"/>
      <c r="J105" s="172"/>
      <c r="K105" s="172"/>
      <c r="L105" s="176" t="s">
        <v>101</v>
      </c>
      <c r="M105" s="173" t="s">
        <v>43</v>
      </c>
      <c r="N105" s="179">
        <f t="shared" si="11"/>
        <v>0</v>
      </c>
      <c r="O105" s="179">
        <f t="shared" si="11"/>
        <v>0</v>
      </c>
      <c r="P105" s="179">
        <f t="shared" si="11"/>
        <v>0</v>
      </c>
      <c r="Q105" s="179">
        <f t="shared" si="11"/>
        <v>0</v>
      </c>
      <c r="R105" s="179">
        <f t="shared" si="11"/>
        <v>0</v>
      </c>
      <c r="S105" s="179">
        <f t="shared" si="11"/>
        <v>0</v>
      </c>
      <c r="T105" s="179">
        <f t="shared" si="11"/>
        <v>0</v>
      </c>
      <c r="U105" s="179">
        <f t="shared" si="11"/>
        <v>0</v>
      </c>
      <c r="V105" s="179">
        <f t="shared" si="11"/>
        <v>0</v>
      </c>
      <c r="W105" s="179">
        <f t="shared" si="11"/>
        <v>0</v>
      </c>
      <c r="X105" s="179">
        <f t="shared" si="11"/>
        <v>0</v>
      </c>
      <c r="Y105" s="179">
        <f t="shared" si="11"/>
        <v>0</v>
      </c>
      <c r="Z105" s="179">
        <f t="shared" si="11"/>
        <v>0</v>
      </c>
    </row>
    <row r="106" spans="1:26" s="105" customFormat="1" hidden="1" outlineLevel="2">
      <c r="A106" s="104"/>
      <c r="B106" s="102"/>
      <c r="C106" s="102"/>
      <c r="D106" s="102"/>
      <c r="E106" s="102"/>
      <c r="F106" s="257"/>
      <c r="G106" s="103"/>
      <c r="H106" s="102"/>
      <c r="I106" s="104"/>
      <c r="J106" s="104"/>
      <c r="K106" s="104"/>
      <c r="L106" s="108" t="s">
        <v>49</v>
      </c>
      <c r="M106" s="110" t="s">
        <v>43</v>
      </c>
      <c r="N106" s="111"/>
      <c r="O106" s="111"/>
      <c r="P106" s="122"/>
      <c r="Q106" s="153"/>
      <c r="R106" s="153"/>
      <c r="S106" s="153"/>
      <c r="T106" s="153"/>
      <c r="U106" s="153"/>
      <c r="V106" s="153"/>
      <c r="W106" s="153"/>
      <c r="X106" s="153"/>
      <c r="Y106" s="153"/>
      <c r="Z106" s="130"/>
    </row>
    <row r="107" spans="1:26" s="105" customFormat="1" hidden="1" outlineLevel="2">
      <c r="A107" s="172"/>
      <c r="B107" s="173"/>
      <c r="C107" s="173"/>
      <c r="D107" s="173"/>
      <c r="E107" s="173"/>
      <c r="F107" s="254"/>
      <c r="G107" s="174"/>
      <c r="H107" s="173"/>
      <c r="I107" s="172"/>
      <c r="J107" s="172"/>
      <c r="K107" s="172"/>
      <c r="L107" s="176" t="s">
        <v>102</v>
      </c>
      <c r="M107" s="173" t="s">
        <v>43</v>
      </c>
      <c r="N107" s="179">
        <f>N70+N82</f>
        <v>0</v>
      </c>
      <c r="O107" s="179">
        <f>O70+O82</f>
        <v>0</v>
      </c>
      <c r="P107" s="179"/>
      <c r="Q107" s="179">
        <f t="shared" ref="Q107:Z107" si="12">Q70+Q82</f>
        <v>0</v>
      </c>
      <c r="R107" s="179">
        <f t="shared" si="12"/>
        <v>0</v>
      </c>
      <c r="S107" s="179">
        <f t="shared" si="12"/>
        <v>0</v>
      </c>
      <c r="T107" s="179">
        <f t="shared" si="12"/>
        <v>0</v>
      </c>
      <c r="U107" s="179">
        <f t="shared" si="12"/>
        <v>0</v>
      </c>
      <c r="V107" s="179">
        <f t="shared" si="12"/>
        <v>0</v>
      </c>
      <c r="W107" s="179">
        <f t="shared" si="12"/>
        <v>0</v>
      </c>
      <c r="X107" s="179">
        <f t="shared" si="12"/>
        <v>0</v>
      </c>
      <c r="Y107" s="179">
        <f t="shared" si="12"/>
        <v>0</v>
      </c>
      <c r="Z107" s="179">
        <f t="shared" si="12"/>
        <v>0</v>
      </c>
    </row>
    <row r="108" spans="1:26" s="105" customFormat="1" hidden="1" outlineLevel="2">
      <c r="A108" s="172"/>
      <c r="B108" s="173"/>
      <c r="C108" s="173"/>
      <c r="D108" s="173"/>
      <c r="E108" s="173"/>
      <c r="F108" s="254"/>
      <c r="G108" s="174"/>
      <c r="H108" s="173"/>
      <c r="I108" s="172"/>
      <c r="J108" s="172"/>
      <c r="K108" s="172"/>
      <c r="L108" s="176" t="s">
        <v>130</v>
      </c>
      <c r="M108" s="173" t="s">
        <v>43</v>
      </c>
      <c r="N108" s="179"/>
      <c r="O108" s="179"/>
      <c r="P108" s="179"/>
      <c r="Q108" s="179"/>
      <c r="R108" s="179"/>
      <c r="S108" s="179"/>
      <c r="T108" s="179"/>
      <c r="U108" s="179"/>
      <c r="V108" s="179"/>
      <c r="W108" s="179"/>
      <c r="X108" s="179"/>
      <c r="Y108" s="179"/>
      <c r="Z108" s="179"/>
    </row>
    <row r="109" spans="1:26" s="105" customFormat="1" hidden="1" outlineLevel="2">
      <c r="A109" s="172"/>
      <c r="B109" s="173"/>
      <c r="C109" s="173"/>
      <c r="D109" s="173"/>
      <c r="E109" s="173"/>
      <c r="F109" s="254"/>
      <c r="G109" s="174"/>
      <c r="H109" s="173"/>
      <c r="I109" s="172"/>
      <c r="J109" s="172"/>
      <c r="K109" s="172"/>
      <c r="L109" s="176" t="s">
        <v>101</v>
      </c>
      <c r="M109" s="173" t="s">
        <v>43</v>
      </c>
      <c r="N109" s="179">
        <f t="shared" ref="N109:Z109" si="13">N71+N83</f>
        <v>0</v>
      </c>
      <c r="O109" s="179">
        <f t="shared" si="13"/>
        <v>0</v>
      </c>
      <c r="P109" s="179">
        <f t="shared" si="13"/>
        <v>0</v>
      </c>
      <c r="Q109" s="179">
        <f t="shared" si="13"/>
        <v>0</v>
      </c>
      <c r="R109" s="179">
        <f t="shared" si="13"/>
        <v>0</v>
      </c>
      <c r="S109" s="179">
        <f t="shared" si="13"/>
        <v>0</v>
      </c>
      <c r="T109" s="179">
        <f t="shared" si="13"/>
        <v>0</v>
      </c>
      <c r="U109" s="179">
        <f t="shared" si="13"/>
        <v>0</v>
      </c>
      <c r="V109" s="179">
        <f t="shared" si="13"/>
        <v>0</v>
      </c>
      <c r="W109" s="179">
        <f t="shared" si="13"/>
        <v>0</v>
      </c>
      <c r="X109" s="179">
        <f t="shared" si="13"/>
        <v>0</v>
      </c>
      <c r="Y109" s="179">
        <f t="shared" si="13"/>
        <v>0</v>
      </c>
      <c r="Z109" s="179">
        <f t="shared" si="13"/>
        <v>0</v>
      </c>
    </row>
    <row r="110" spans="1:26" s="105" customFormat="1">
      <c r="A110" s="197"/>
      <c r="B110" s="198"/>
      <c r="C110" s="198"/>
      <c r="D110" s="198"/>
      <c r="E110" s="198"/>
      <c r="F110" s="258"/>
      <c r="G110" s="199"/>
      <c r="H110" s="198"/>
      <c r="I110" s="197"/>
      <c r="J110" s="197"/>
      <c r="K110" s="197"/>
      <c r="L110" s="200"/>
      <c r="M110" s="198"/>
      <c r="N110" s="201"/>
      <c r="O110" s="201"/>
      <c r="P110" s="201"/>
      <c r="Q110" s="201"/>
      <c r="R110" s="201"/>
      <c r="S110" s="201"/>
      <c r="T110" s="201"/>
      <c r="U110" s="201"/>
      <c r="V110" s="201"/>
      <c r="W110" s="201"/>
      <c r="X110" s="201"/>
      <c r="Y110" s="201"/>
      <c r="Z110" s="201"/>
    </row>
    <row r="111" spans="1:26" s="66" customFormat="1" ht="18.75">
      <c r="A111" s="158"/>
      <c r="B111" s="8"/>
      <c r="C111" s="8"/>
      <c r="D111" s="8"/>
      <c r="E111" s="8"/>
      <c r="F111" s="259" t="s">
        <v>35</v>
      </c>
      <c r="G111" s="34"/>
      <c r="H111" s="9"/>
      <c r="I111" s="11"/>
      <c r="J111" s="85"/>
      <c r="K111" s="85"/>
      <c r="L111" s="10"/>
      <c r="M111" s="10"/>
      <c r="N111" s="92"/>
      <c r="O111" s="147"/>
      <c r="P111" s="115"/>
      <c r="Q111" s="147"/>
      <c r="R111" s="147"/>
      <c r="S111" s="147"/>
      <c r="T111" s="147"/>
      <c r="U111" s="147"/>
      <c r="V111" s="147"/>
      <c r="W111" s="147"/>
      <c r="X111" s="147"/>
      <c r="Y111" s="147"/>
      <c r="Z111" s="147"/>
    </row>
    <row r="112" spans="1:26" s="66" customFormat="1" ht="19.5" thickBot="1">
      <c r="A112" s="159"/>
      <c r="B112" s="12"/>
      <c r="C112" s="12"/>
      <c r="D112" s="12"/>
      <c r="E112" s="12"/>
      <c r="F112" s="260" t="s">
        <v>36</v>
      </c>
      <c r="G112" s="13"/>
      <c r="H112" s="13"/>
      <c r="I112" s="15"/>
      <c r="J112" s="88"/>
      <c r="K112" s="88"/>
      <c r="L112" s="14"/>
      <c r="M112" s="14"/>
      <c r="N112" s="15"/>
      <c r="O112" s="23"/>
      <c r="P112" s="116"/>
      <c r="Q112" s="23"/>
      <c r="R112" s="23"/>
      <c r="S112" s="23"/>
      <c r="T112" s="23"/>
      <c r="U112" s="23"/>
      <c r="V112" s="23"/>
      <c r="W112" s="23"/>
      <c r="X112" s="23"/>
      <c r="Y112" s="23"/>
      <c r="Z112" s="23"/>
    </row>
    <row r="113" spans="1:26" ht="19.5" thickBot="1">
      <c r="A113" s="463">
        <v>1</v>
      </c>
      <c r="B113" s="464"/>
      <c r="C113" s="464"/>
      <c r="D113" s="464"/>
      <c r="E113" s="56" t="s">
        <v>72</v>
      </c>
      <c r="F113" s="261"/>
      <c r="G113" s="57"/>
      <c r="H113" s="58"/>
      <c r="I113" s="68"/>
      <c r="J113" s="68"/>
      <c r="K113" s="68"/>
      <c r="L113" s="59"/>
      <c r="M113" s="58"/>
      <c r="N113" s="58"/>
      <c r="O113" s="60">
        <v>0</v>
      </c>
      <c r="P113" s="60"/>
      <c r="Q113" s="60">
        <v>0</v>
      </c>
      <c r="R113" s="60">
        <v>0</v>
      </c>
      <c r="S113" s="60">
        <v>0</v>
      </c>
      <c r="T113" s="60">
        <v>0</v>
      </c>
      <c r="U113" s="60">
        <v>0</v>
      </c>
      <c r="V113" s="60">
        <v>0</v>
      </c>
      <c r="W113" s="60">
        <v>0</v>
      </c>
      <c r="X113" s="60">
        <v>0</v>
      </c>
      <c r="Y113" s="60">
        <v>0</v>
      </c>
      <c r="Z113" s="240">
        <v>0</v>
      </c>
    </row>
    <row r="114" spans="1:26" s="75" customFormat="1" ht="63.75" customHeight="1" outlineLevel="1" collapsed="1">
      <c r="A114" s="230"/>
      <c r="B114" s="231" t="s">
        <v>138</v>
      </c>
      <c r="C114" s="232" t="s">
        <v>46</v>
      </c>
      <c r="D114" s="233" t="s">
        <v>139</v>
      </c>
      <c r="E114" s="234"/>
      <c r="F114" s="246" t="s">
        <v>165</v>
      </c>
      <c r="G114" s="235"/>
      <c r="H114" s="236"/>
      <c r="I114" s="237" t="s">
        <v>47</v>
      </c>
      <c r="J114" s="237"/>
      <c r="K114" s="237"/>
      <c r="L114" s="149" t="str">
        <f>CONCATENATE(L115," ",N115,M115," ",L116," ",N116,M116," ",L117," ",N117,M117," ",L118," ",N118,M118," "," ",L119," ",N119,M119," ",L120," ",N120,M120," ",L121," ",N121,M121," ",L122," ",N122,M122," ",L123," ",N123,M123," ",L124," ",N124,M124)</f>
        <v xml:space="preserve">Бурение скважин, установка приставок 112шт. Монтаж опор 50шт. Демонтаж опор 49шт. Замена фарфоровых /стеклянных/ изоляторов на полимерные 81шт.  Ручная расчистка 3,9Га. Расширение просек 11,9Га. Механизированная расчистка 19,9Га.      </v>
      </c>
      <c r="M114" s="236"/>
      <c r="N114" s="236"/>
      <c r="O114" s="239">
        <f>SUM(O115:O124)</f>
        <v>18.742000000000001</v>
      </c>
      <c r="P114" s="275" t="s">
        <v>44</v>
      </c>
      <c r="Q114" s="239">
        <f t="shared" ref="Q114:Y114" si="14">SUM(Q115:Q124)</f>
        <v>0</v>
      </c>
      <c r="R114" s="239">
        <f t="shared" si="14"/>
        <v>0</v>
      </c>
      <c r="S114" s="239">
        <f t="shared" si="14"/>
        <v>0</v>
      </c>
      <c r="T114" s="239">
        <f t="shared" si="14"/>
        <v>0</v>
      </c>
      <c r="U114" s="239">
        <f t="shared" si="14"/>
        <v>0</v>
      </c>
      <c r="V114" s="239">
        <f t="shared" si="14"/>
        <v>0</v>
      </c>
      <c r="W114" s="239">
        <f t="shared" si="14"/>
        <v>0</v>
      </c>
      <c r="X114" s="239">
        <f t="shared" si="14"/>
        <v>0</v>
      </c>
      <c r="Y114" s="239">
        <f t="shared" si="14"/>
        <v>0</v>
      </c>
      <c r="Z114" s="239">
        <f>SUM(Z115:Z124)</f>
        <v>0</v>
      </c>
    </row>
    <row r="115" spans="1:26" ht="32.25" hidden="1" customHeight="1" outlineLevel="2">
      <c r="A115" s="19"/>
      <c r="B115" s="74" t="s">
        <v>138</v>
      </c>
      <c r="C115" s="207" t="s">
        <v>46</v>
      </c>
      <c r="D115" s="208" t="s">
        <v>139</v>
      </c>
      <c r="E115" s="133"/>
      <c r="F115" s="245" t="s">
        <v>167</v>
      </c>
      <c r="G115" s="138"/>
      <c r="H115" s="139"/>
      <c r="I115" s="206" t="s">
        <v>47</v>
      </c>
      <c r="J115" s="206"/>
      <c r="K115" s="206"/>
      <c r="L115" s="137" t="s">
        <v>142</v>
      </c>
      <c r="M115" s="74" t="s">
        <v>37</v>
      </c>
      <c r="N115" s="74">
        <v>112</v>
      </c>
      <c r="O115" s="19"/>
      <c r="P115" s="273" t="s">
        <v>38</v>
      </c>
      <c r="Q115" s="219">
        <f t="shared" ref="Q115" si="15">SUM(R115,U115)</f>
        <v>0</v>
      </c>
      <c r="R115" s="219">
        <f t="shared" ref="R115" si="16">SUM(S115:T115)</f>
        <v>0</v>
      </c>
      <c r="S115" s="218"/>
      <c r="T115" s="218"/>
      <c r="U115" s="219">
        <f t="shared" ref="U115" si="17">SUM(V115:Y115)</f>
        <v>0</v>
      </c>
      <c r="V115" s="218"/>
      <c r="W115" s="215">
        <f t="shared" ref="W115" si="18">V115*0.304</f>
        <v>0</v>
      </c>
      <c r="X115" s="218"/>
      <c r="Y115" s="218"/>
      <c r="Z115" s="218"/>
    </row>
    <row r="116" spans="1:26" ht="22.5" hidden="1" customHeight="1" outlineLevel="2">
      <c r="A116" s="465"/>
      <c r="B116" s="467" t="s">
        <v>138</v>
      </c>
      <c r="C116" s="469" t="s">
        <v>46</v>
      </c>
      <c r="D116" s="471" t="s">
        <v>139</v>
      </c>
      <c r="E116" s="473"/>
      <c r="F116" s="455" t="s">
        <v>168</v>
      </c>
      <c r="G116" s="457"/>
      <c r="H116" s="459"/>
      <c r="I116" s="461" t="s">
        <v>47</v>
      </c>
      <c r="J116" s="461"/>
      <c r="K116" s="461"/>
      <c r="L116" s="137" t="s">
        <v>109</v>
      </c>
      <c r="M116" s="163" t="s">
        <v>37</v>
      </c>
      <c r="N116" s="163">
        <v>50</v>
      </c>
      <c r="O116" s="477">
        <f>N116*0.179</f>
        <v>8.9499999999999993</v>
      </c>
      <c r="P116" s="479" t="s">
        <v>38</v>
      </c>
      <c r="Q116" s="475">
        <f>SUM(R116,U116)</f>
        <v>0</v>
      </c>
      <c r="R116" s="475">
        <f>SUM(S116:T116)</f>
        <v>0</v>
      </c>
      <c r="S116" s="475"/>
      <c r="T116" s="475"/>
      <c r="U116" s="475">
        <f>SUM(V116:Y116)</f>
        <v>0</v>
      </c>
      <c r="V116" s="475"/>
      <c r="W116" s="475">
        <f>V116*0.304</f>
        <v>0</v>
      </c>
      <c r="X116" s="475"/>
      <c r="Y116" s="475"/>
      <c r="Z116" s="475"/>
    </row>
    <row r="117" spans="1:26" ht="19.5" hidden="1" customHeight="1" outlineLevel="2">
      <c r="A117" s="466"/>
      <c r="B117" s="468"/>
      <c r="C117" s="470"/>
      <c r="D117" s="472"/>
      <c r="E117" s="474"/>
      <c r="F117" s="456"/>
      <c r="G117" s="458"/>
      <c r="H117" s="460"/>
      <c r="I117" s="462"/>
      <c r="J117" s="462"/>
      <c r="K117" s="462"/>
      <c r="L117" s="137" t="s">
        <v>108</v>
      </c>
      <c r="M117" s="74" t="s">
        <v>37</v>
      </c>
      <c r="N117" s="74">
        <v>49</v>
      </c>
      <c r="O117" s="478"/>
      <c r="P117" s="480"/>
      <c r="Q117" s="476"/>
      <c r="R117" s="476">
        <f t="shared" ref="R117" si="19">SUM(S117:T117)</f>
        <v>0</v>
      </c>
      <c r="S117" s="476"/>
      <c r="T117" s="476"/>
      <c r="U117" s="476">
        <f t="shared" ref="U117:U124" si="20">SUM(V117:Y117)</f>
        <v>0</v>
      </c>
      <c r="V117" s="476"/>
      <c r="W117" s="476">
        <f t="shared" ref="W117:W124" si="21">V117*0.304</f>
        <v>0</v>
      </c>
      <c r="X117" s="476"/>
      <c r="Y117" s="476"/>
      <c r="Z117" s="476"/>
    </row>
    <row r="118" spans="1:26" ht="45" hidden="1" outlineLevel="2">
      <c r="A118" s="19"/>
      <c r="B118" s="74" t="s">
        <v>138</v>
      </c>
      <c r="C118" s="207" t="s">
        <v>46</v>
      </c>
      <c r="D118" s="208" t="s">
        <v>139</v>
      </c>
      <c r="E118" s="133"/>
      <c r="F118" s="245" t="s">
        <v>178</v>
      </c>
      <c r="G118" s="138"/>
      <c r="H118" s="135"/>
      <c r="I118" s="206" t="s">
        <v>47</v>
      </c>
      <c r="J118" s="206"/>
      <c r="K118" s="206"/>
      <c r="L118" s="137" t="s">
        <v>135</v>
      </c>
      <c r="M118" s="163" t="s">
        <v>37</v>
      </c>
      <c r="N118" s="163">
        <v>81</v>
      </c>
      <c r="O118" s="271">
        <f>N118/3*0.179</f>
        <v>4.8330000000000002</v>
      </c>
      <c r="P118" s="273" t="s">
        <v>38</v>
      </c>
      <c r="Q118" s="219">
        <f t="shared" ref="Q118:Q124" si="22">SUM(R118,U118)</f>
        <v>0</v>
      </c>
      <c r="R118" s="219">
        <f t="shared" ref="R118:R123" si="23">SUM(S118:T118)</f>
        <v>0</v>
      </c>
      <c r="S118" s="219"/>
      <c r="T118" s="219"/>
      <c r="U118" s="219">
        <f t="shared" si="20"/>
        <v>0</v>
      </c>
      <c r="V118" s="219"/>
      <c r="W118" s="215">
        <f t="shared" si="21"/>
        <v>0</v>
      </c>
      <c r="X118" s="219"/>
      <c r="Y118" s="219"/>
      <c r="Z118" s="219"/>
    </row>
    <row r="119" spans="1:26" hidden="1" outlineLevel="2">
      <c r="A119" s="19"/>
      <c r="B119" s="74" t="s">
        <v>138</v>
      </c>
      <c r="C119" s="207" t="s">
        <v>46</v>
      </c>
      <c r="D119" s="208" t="s">
        <v>139</v>
      </c>
      <c r="E119" s="133"/>
      <c r="F119" s="245" t="s">
        <v>143</v>
      </c>
      <c r="G119" s="138"/>
      <c r="H119" s="135"/>
      <c r="I119" s="206" t="s">
        <v>144</v>
      </c>
      <c r="J119" s="206"/>
      <c r="K119" s="206"/>
      <c r="L119" s="137" t="s">
        <v>133</v>
      </c>
      <c r="M119" s="163" t="s">
        <v>43</v>
      </c>
      <c r="N119" s="163">
        <v>3.9</v>
      </c>
      <c r="O119" s="271">
        <f>ROUND(N119/100/0.048,3)</f>
        <v>0.81299999999999994</v>
      </c>
      <c r="P119" s="273" t="s">
        <v>45</v>
      </c>
      <c r="Q119" s="219">
        <f t="shared" si="22"/>
        <v>0</v>
      </c>
      <c r="R119" s="219">
        <f t="shared" si="23"/>
        <v>0</v>
      </c>
      <c r="S119" s="219"/>
      <c r="T119" s="219"/>
      <c r="U119" s="219">
        <f t="shared" si="20"/>
        <v>0</v>
      </c>
      <c r="V119" s="219"/>
      <c r="W119" s="215">
        <f t="shared" si="21"/>
        <v>0</v>
      </c>
      <c r="X119" s="219"/>
      <c r="Y119" s="219"/>
      <c r="Z119" s="219"/>
    </row>
    <row r="120" spans="1:26" hidden="1" outlineLevel="2">
      <c r="A120" s="19"/>
      <c r="B120" s="74" t="s">
        <v>138</v>
      </c>
      <c r="C120" s="207" t="s">
        <v>46</v>
      </c>
      <c r="D120" s="208" t="s">
        <v>139</v>
      </c>
      <c r="E120" s="133"/>
      <c r="F120" s="245" t="s">
        <v>140</v>
      </c>
      <c r="G120" s="138"/>
      <c r="H120" s="135"/>
      <c r="I120" s="206" t="s">
        <v>144</v>
      </c>
      <c r="J120" s="206"/>
      <c r="K120" s="206"/>
      <c r="L120" s="137" t="s">
        <v>134</v>
      </c>
      <c r="M120" s="163" t="s">
        <v>43</v>
      </c>
      <c r="N120" s="163">
        <v>11.9</v>
      </c>
      <c r="O120" s="276"/>
      <c r="P120" s="273" t="s">
        <v>45</v>
      </c>
      <c r="Q120" s="219">
        <f t="shared" si="22"/>
        <v>0</v>
      </c>
      <c r="R120" s="219">
        <f t="shared" si="23"/>
        <v>0</v>
      </c>
      <c r="S120" s="219"/>
      <c r="T120" s="219"/>
      <c r="U120" s="219">
        <f t="shared" si="20"/>
        <v>0</v>
      </c>
      <c r="V120" s="219"/>
      <c r="W120" s="215">
        <f t="shared" si="21"/>
        <v>0</v>
      </c>
      <c r="X120" s="219"/>
      <c r="Y120" s="219"/>
      <c r="Z120" s="219"/>
    </row>
    <row r="121" spans="1:26" ht="22.5" hidden="1" outlineLevel="2">
      <c r="A121" s="19"/>
      <c r="B121" s="74" t="s">
        <v>138</v>
      </c>
      <c r="C121" s="207" t="s">
        <v>46</v>
      </c>
      <c r="D121" s="208" t="s">
        <v>139</v>
      </c>
      <c r="E121" s="133"/>
      <c r="F121" s="245" t="s">
        <v>141</v>
      </c>
      <c r="G121" s="138"/>
      <c r="H121" s="135"/>
      <c r="I121" s="206" t="s">
        <v>144</v>
      </c>
      <c r="J121" s="206"/>
      <c r="K121" s="206"/>
      <c r="L121" s="137" t="s">
        <v>132</v>
      </c>
      <c r="M121" s="163" t="s">
        <v>43</v>
      </c>
      <c r="N121" s="163">
        <v>19.899999999999999</v>
      </c>
      <c r="O121" s="271">
        <f>ROUND(N121/100/0.048,3)</f>
        <v>4.1459999999999999</v>
      </c>
      <c r="P121" s="273"/>
      <c r="Q121" s="219">
        <f t="shared" si="22"/>
        <v>0</v>
      </c>
      <c r="R121" s="219">
        <f t="shared" si="23"/>
        <v>0</v>
      </c>
      <c r="S121" s="219"/>
      <c r="T121" s="219"/>
      <c r="U121" s="219">
        <f t="shared" si="20"/>
        <v>0</v>
      </c>
      <c r="V121" s="219"/>
      <c r="W121" s="215">
        <f t="shared" si="21"/>
        <v>0</v>
      </c>
      <c r="X121" s="219"/>
      <c r="Y121" s="219"/>
      <c r="Z121" s="219"/>
    </row>
    <row r="122" spans="1:26" hidden="1" outlineLevel="2">
      <c r="A122" s="160"/>
      <c r="B122" s="74"/>
      <c r="C122" s="207"/>
      <c r="D122" s="208"/>
      <c r="E122" s="133"/>
      <c r="F122" s="244"/>
      <c r="G122" s="138"/>
      <c r="H122" s="139"/>
      <c r="I122" s="206"/>
      <c r="J122" s="206"/>
      <c r="K122" s="206"/>
      <c r="L122" s="137"/>
      <c r="M122" s="74"/>
      <c r="N122" s="74"/>
      <c r="O122" s="19"/>
      <c r="P122" s="273"/>
      <c r="Q122" s="219">
        <f t="shared" si="22"/>
        <v>0</v>
      </c>
      <c r="R122" s="219">
        <f t="shared" si="23"/>
        <v>0</v>
      </c>
      <c r="S122" s="218"/>
      <c r="T122" s="218"/>
      <c r="U122" s="219">
        <f t="shared" si="20"/>
        <v>0</v>
      </c>
      <c r="V122" s="218"/>
      <c r="W122" s="215">
        <f t="shared" si="21"/>
        <v>0</v>
      </c>
      <c r="X122" s="218"/>
      <c r="Y122" s="218"/>
      <c r="Z122" s="218"/>
    </row>
    <row r="123" spans="1:26" hidden="1" outlineLevel="2">
      <c r="A123" s="160"/>
      <c r="B123" s="74"/>
      <c r="C123" s="207"/>
      <c r="D123" s="208"/>
      <c r="E123" s="133"/>
      <c r="F123" s="244"/>
      <c r="G123" s="138"/>
      <c r="H123" s="139"/>
      <c r="I123" s="206"/>
      <c r="J123" s="206"/>
      <c r="K123" s="206"/>
      <c r="L123" s="137"/>
      <c r="M123" s="74"/>
      <c r="N123" s="19"/>
      <c r="O123" s="19"/>
      <c r="P123" s="273"/>
      <c r="Q123" s="219">
        <f t="shared" si="22"/>
        <v>0</v>
      </c>
      <c r="R123" s="219">
        <f t="shared" si="23"/>
        <v>0</v>
      </c>
      <c r="S123" s="218"/>
      <c r="T123" s="218"/>
      <c r="U123" s="219">
        <f t="shared" si="20"/>
        <v>0</v>
      </c>
      <c r="V123" s="218"/>
      <c r="W123" s="215">
        <f t="shared" si="21"/>
        <v>0</v>
      </c>
      <c r="X123" s="218"/>
      <c r="Y123" s="218"/>
      <c r="Z123" s="218"/>
    </row>
    <row r="124" spans="1:26" hidden="1" outlineLevel="2">
      <c r="A124" s="160"/>
      <c r="B124" s="74"/>
      <c r="C124" s="207"/>
      <c r="D124" s="208"/>
      <c r="E124" s="133"/>
      <c r="F124" s="244"/>
      <c r="G124" s="138"/>
      <c r="H124" s="139"/>
      <c r="I124" s="206"/>
      <c r="J124" s="206"/>
      <c r="K124" s="206"/>
      <c r="L124" s="137"/>
      <c r="M124" s="74"/>
      <c r="N124" s="19"/>
      <c r="O124" s="19"/>
      <c r="P124" s="273"/>
      <c r="Q124" s="219">
        <f t="shared" si="22"/>
        <v>0</v>
      </c>
      <c r="R124" s="219">
        <f>SUM(S124:T124)</f>
        <v>0</v>
      </c>
      <c r="S124" s="218"/>
      <c r="T124" s="218"/>
      <c r="U124" s="219">
        <f t="shared" si="20"/>
        <v>0</v>
      </c>
      <c r="V124" s="218"/>
      <c r="W124" s="215">
        <f t="shared" si="21"/>
        <v>0</v>
      </c>
      <c r="X124" s="218"/>
      <c r="Y124" s="218"/>
      <c r="Z124" s="218"/>
    </row>
    <row r="125" spans="1:26" hidden="1" outlineLevel="2">
      <c r="A125" s="164"/>
      <c r="B125" s="334"/>
      <c r="C125" s="210"/>
      <c r="D125" s="211"/>
      <c r="E125" s="165"/>
      <c r="F125" s="262"/>
      <c r="G125" s="166"/>
      <c r="H125" s="167"/>
      <c r="I125" s="212"/>
      <c r="J125" s="212"/>
      <c r="K125" s="212"/>
      <c r="L125" s="213"/>
      <c r="M125" s="334"/>
      <c r="N125" s="168"/>
      <c r="O125" s="168"/>
      <c r="P125" s="274"/>
      <c r="Q125" s="216"/>
      <c r="R125" s="216"/>
      <c r="S125" s="216"/>
      <c r="T125" s="216"/>
      <c r="U125" s="216"/>
      <c r="V125" s="216"/>
      <c r="W125" s="216"/>
      <c r="X125" s="216"/>
      <c r="Y125" s="216"/>
      <c r="Z125" s="216"/>
    </row>
    <row r="126" spans="1:26" s="75" customFormat="1" ht="59.25" customHeight="1" outlineLevel="1" collapsed="1">
      <c r="A126" s="230"/>
      <c r="B126" s="231" t="s">
        <v>138</v>
      </c>
      <c r="C126" s="232" t="s">
        <v>46</v>
      </c>
      <c r="D126" s="233" t="s">
        <v>139</v>
      </c>
      <c r="E126" s="234"/>
      <c r="F126" s="246" t="s">
        <v>164</v>
      </c>
      <c r="G126" s="235"/>
      <c r="H126" s="236"/>
      <c r="I126" s="237" t="s">
        <v>47</v>
      </c>
      <c r="J126" s="237"/>
      <c r="K126" s="237"/>
      <c r="L126" s="149" t="str">
        <f>CONCATENATE(L127," ",N127,M127," ",L128," ",N128,M128," "," ",L129," ",N129,M129," ",L130," ",N130,M130," ",L131," ",N131,M131," ",L132," ",N132,M132," ",L133," ",N133,M133," ",L134," ",N134,M134)</f>
        <v xml:space="preserve">Бурение скважин, установка приставок 84шт. Монтаж опор 33шт.  Демонтаж опор 32шт. Восстановление фундаментов опор 3шт. Ручная расчистка 3,76Га. Расширение просек 11,9Га. Механизированная расчистка 19,06Га.  </v>
      </c>
      <c r="M126" s="236"/>
      <c r="N126" s="236"/>
      <c r="O126" s="277">
        <f>SUM(O127:O134)</f>
        <v>11.27</v>
      </c>
      <c r="P126" s="275" t="s">
        <v>44</v>
      </c>
      <c r="Q126" s="239">
        <f>SUM(Q127:Q134)</f>
        <v>0</v>
      </c>
      <c r="R126" s="239">
        <f t="shared" ref="R126:Y126" si="24">SUM(R127:R134)</f>
        <v>0</v>
      </c>
      <c r="S126" s="239">
        <f t="shared" si="24"/>
        <v>0</v>
      </c>
      <c r="T126" s="239">
        <f t="shared" si="24"/>
        <v>0</v>
      </c>
      <c r="U126" s="239">
        <f t="shared" si="24"/>
        <v>0</v>
      </c>
      <c r="V126" s="239">
        <f t="shared" si="24"/>
        <v>0</v>
      </c>
      <c r="W126" s="239">
        <f t="shared" si="24"/>
        <v>0</v>
      </c>
      <c r="X126" s="239">
        <f t="shared" si="24"/>
        <v>0</v>
      </c>
      <c r="Y126" s="239">
        <f t="shared" si="24"/>
        <v>0</v>
      </c>
      <c r="Z126" s="239">
        <f>SUM(Z127:Z134)</f>
        <v>0</v>
      </c>
    </row>
    <row r="127" spans="1:26" ht="21.75" hidden="1" customHeight="1" outlineLevel="2">
      <c r="A127" s="19"/>
      <c r="B127" s="74" t="s">
        <v>138</v>
      </c>
      <c r="C127" s="207" t="s">
        <v>46</v>
      </c>
      <c r="D127" s="208" t="s">
        <v>139</v>
      </c>
      <c r="E127" s="133"/>
      <c r="F127" s="245" t="s">
        <v>169</v>
      </c>
      <c r="G127" s="138"/>
      <c r="H127" s="135"/>
      <c r="I127" s="206" t="s">
        <v>47</v>
      </c>
      <c r="J127" s="206"/>
      <c r="K127" s="206"/>
      <c r="L127" s="137" t="s">
        <v>142</v>
      </c>
      <c r="M127" s="163" t="s">
        <v>37</v>
      </c>
      <c r="N127" s="163">
        <v>84</v>
      </c>
      <c r="O127" s="271"/>
      <c r="P127" s="273" t="s">
        <v>38</v>
      </c>
      <c r="Q127" s="219">
        <f>SUM(R127,U127)</f>
        <v>0</v>
      </c>
      <c r="R127" s="219">
        <f>SUM(S127:T127)</f>
        <v>0</v>
      </c>
      <c r="S127" s="219"/>
      <c r="T127" s="219"/>
      <c r="U127" s="219">
        <f>SUM(V127:Y127)</f>
        <v>0</v>
      </c>
      <c r="V127" s="219"/>
      <c r="W127" s="215">
        <f>V127*0.304</f>
        <v>0</v>
      </c>
      <c r="X127" s="219"/>
      <c r="Y127" s="219"/>
      <c r="Z127" s="219"/>
    </row>
    <row r="128" spans="1:26" ht="17.25" hidden="1" customHeight="1" outlineLevel="2">
      <c r="A128" s="465"/>
      <c r="B128" s="467" t="s">
        <v>138</v>
      </c>
      <c r="C128" s="469" t="s">
        <v>46</v>
      </c>
      <c r="D128" s="471" t="s">
        <v>139</v>
      </c>
      <c r="E128" s="473"/>
      <c r="F128" s="455" t="s">
        <v>170</v>
      </c>
      <c r="G128" s="457"/>
      <c r="H128" s="459"/>
      <c r="I128" s="461" t="s">
        <v>47</v>
      </c>
      <c r="J128" s="461"/>
      <c r="K128" s="461"/>
      <c r="L128" s="137" t="s">
        <v>109</v>
      </c>
      <c r="M128" s="163" t="s">
        <v>37</v>
      </c>
      <c r="N128" s="163">
        <v>33</v>
      </c>
      <c r="O128" s="477">
        <f>N128*0.181</f>
        <v>5.9729999999999999</v>
      </c>
      <c r="P128" s="479" t="s">
        <v>38</v>
      </c>
      <c r="Q128" s="475">
        <f t="shared" ref="Q128:Q134" si="25">SUM(R128,U128)</f>
        <v>0</v>
      </c>
      <c r="R128" s="475">
        <f t="shared" ref="R128:R133" si="26">SUM(S128:T128)</f>
        <v>0</v>
      </c>
      <c r="S128" s="475"/>
      <c r="T128" s="475"/>
      <c r="U128" s="475">
        <f t="shared" ref="U128:U134" si="27">SUM(V128:Y128)</f>
        <v>0</v>
      </c>
      <c r="V128" s="475"/>
      <c r="W128" s="475">
        <f t="shared" ref="W128:W134" si="28">V128*0.304</f>
        <v>0</v>
      </c>
      <c r="X128" s="475"/>
      <c r="Y128" s="475"/>
      <c r="Z128" s="475"/>
    </row>
    <row r="129" spans="1:26" hidden="1" outlineLevel="2">
      <c r="A129" s="466"/>
      <c r="B129" s="468"/>
      <c r="C129" s="470"/>
      <c r="D129" s="472"/>
      <c r="E129" s="474"/>
      <c r="F129" s="456"/>
      <c r="G129" s="458"/>
      <c r="H129" s="460"/>
      <c r="I129" s="462"/>
      <c r="J129" s="462"/>
      <c r="K129" s="462"/>
      <c r="L129" s="137" t="s">
        <v>108</v>
      </c>
      <c r="M129" s="74" t="s">
        <v>37</v>
      </c>
      <c r="N129" s="74">
        <v>32</v>
      </c>
      <c r="O129" s="478"/>
      <c r="P129" s="480"/>
      <c r="Q129" s="476"/>
      <c r="R129" s="476">
        <f t="shared" si="26"/>
        <v>0</v>
      </c>
      <c r="S129" s="476"/>
      <c r="T129" s="476"/>
      <c r="U129" s="476">
        <f t="shared" si="27"/>
        <v>0</v>
      </c>
      <c r="V129" s="476"/>
      <c r="W129" s="476">
        <f t="shared" si="28"/>
        <v>0</v>
      </c>
      <c r="X129" s="476"/>
      <c r="Y129" s="476"/>
      <c r="Z129" s="476"/>
    </row>
    <row r="130" spans="1:26" ht="21" hidden="1" customHeight="1" outlineLevel="2">
      <c r="A130" s="19"/>
      <c r="B130" s="74" t="s">
        <v>138</v>
      </c>
      <c r="C130" s="207" t="s">
        <v>46</v>
      </c>
      <c r="D130" s="208" t="s">
        <v>139</v>
      </c>
      <c r="E130" s="133"/>
      <c r="F130" s="245" t="s">
        <v>145</v>
      </c>
      <c r="G130" s="138"/>
      <c r="H130" s="135"/>
      <c r="I130" s="206" t="s">
        <v>47</v>
      </c>
      <c r="J130" s="206"/>
      <c r="K130" s="206"/>
      <c r="L130" s="137" t="s">
        <v>147</v>
      </c>
      <c r="M130" s="163" t="s">
        <v>37</v>
      </c>
      <c r="N130" s="163">
        <v>3</v>
      </c>
      <c r="O130" s="271">
        <f>N130*0.181</f>
        <v>0.54299999999999993</v>
      </c>
      <c r="P130" s="273" t="s">
        <v>45</v>
      </c>
      <c r="Q130" s="219">
        <f t="shared" si="25"/>
        <v>0</v>
      </c>
      <c r="R130" s="219">
        <f t="shared" si="26"/>
        <v>0</v>
      </c>
      <c r="S130" s="219"/>
      <c r="T130" s="219"/>
      <c r="U130" s="219">
        <f t="shared" si="27"/>
        <v>0</v>
      </c>
      <c r="V130" s="219"/>
      <c r="W130" s="215">
        <f t="shared" si="28"/>
        <v>0</v>
      </c>
      <c r="X130" s="219"/>
      <c r="Y130" s="219"/>
      <c r="Z130" s="219"/>
    </row>
    <row r="131" spans="1:26" hidden="1" outlineLevel="2">
      <c r="A131" s="19"/>
      <c r="B131" s="74" t="s">
        <v>138</v>
      </c>
      <c r="C131" s="207" t="s">
        <v>46</v>
      </c>
      <c r="D131" s="208" t="s">
        <v>139</v>
      </c>
      <c r="E131" s="133"/>
      <c r="F131" s="245" t="s">
        <v>148</v>
      </c>
      <c r="G131" s="138"/>
      <c r="H131" s="135"/>
      <c r="I131" s="206" t="s">
        <v>144</v>
      </c>
      <c r="J131" s="206"/>
      <c r="K131" s="206"/>
      <c r="L131" s="137" t="s">
        <v>133</v>
      </c>
      <c r="M131" s="163" t="s">
        <v>43</v>
      </c>
      <c r="N131" s="163">
        <v>3.76</v>
      </c>
      <c r="O131" s="271">
        <f>ROUND(N131/100/0.048,3)</f>
        <v>0.78300000000000003</v>
      </c>
      <c r="P131" s="273" t="s">
        <v>45</v>
      </c>
      <c r="Q131" s="219">
        <f t="shared" si="25"/>
        <v>0</v>
      </c>
      <c r="R131" s="219">
        <f t="shared" si="26"/>
        <v>0</v>
      </c>
      <c r="S131" s="219"/>
      <c r="T131" s="219"/>
      <c r="U131" s="219">
        <f t="shared" si="27"/>
        <v>0</v>
      </c>
      <c r="V131" s="219"/>
      <c r="W131" s="215">
        <f t="shared" si="28"/>
        <v>0</v>
      </c>
      <c r="X131" s="219"/>
      <c r="Y131" s="219"/>
      <c r="Z131" s="219"/>
    </row>
    <row r="132" spans="1:26" hidden="1" outlineLevel="2">
      <c r="A132" s="160"/>
      <c r="B132" s="74" t="s">
        <v>138</v>
      </c>
      <c r="C132" s="207" t="s">
        <v>46</v>
      </c>
      <c r="D132" s="208" t="s">
        <v>139</v>
      </c>
      <c r="E132" s="133"/>
      <c r="F132" s="245" t="s">
        <v>149</v>
      </c>
      <c r="G132" s="138"/>
      <c r="H132" s="139"/>
      <c r="I132" s="206" t="s">
        <v>144</v>
      </c>
      <c r="J132" s="206"/>
      <c r="K132" s="206"/>
      <c r="L132" s="137" t="s">
        <v>134</v>
      </c>
      <c r="M132" s="163" t="s">
        <v>43</v>
      </c>
      <c r="N132" s="241">
        <v>11.9</v>
      </c>
      <c r="O132" s="278"/>
      <c r="P132" s="273" t="s">
        <v>45</v>
      </c>
      <c r="Q132" s="219">
        <f t="shared" si="25"/>
        <v>0</v>
      </c>
      <c r="R132" s="219">
        <f t="shared" si="26"/>
        <v>0</v>
      </c>
      <c r="S132" s="218"/>
      <c r="T132" s="218"/>
      <c r="U132" s="219">
        <f t="shared" si="27"/>
        <v>0</v>
      </c>
      <c r="V132" s="218"/>
      <c r="W132" s="215">
        <f t="shared" si="28"/>
        <v>0</v>
      </c>
      <c r="X132" s="218"/>
      <c r="Y132" s="218"/>
      <c r="Z132" s="218"/>
    </row>
    <row r="133" spans="1:26" hidden="1" outlineLevel="2">
      <c r="A133" s="160"/>
      <c r="B133" s="74" t="s">
        <v>138</v>
      </c>
      <c r="C133" s="207" t="s">
        <v>46</v>
      </c>
      <c r="D133" s="208" t="s">
        <v>139</v>
      </c>
      <c r="E133" s="133"/>
      <c r="F133" s="245" t="s">
        <v>150</v>
      </c>
      <c r="G133" s="138"/>
      <c r="H133" s="139"/>
      <c r="I133" s="206" t="s">
        <v>144</v>
      </c>
      <c r="J133" s="206"/>
      <c r="K133" s="206"/>
      <c r="L133" s="137" t="s">
        <v>132</v>
      </c>
      <c r="M133" s="163" t="s">
        <v>43</v>
      </c>
      <c r="N133" s="19">
        <v>19.059999999999999</v>
      </c>
      <c r="O133" s="271">
        <f>ROUND(N133/100/0.048,3)</f>
        <v>3.9710000000000001</v>
      </c>
      <c r="P133" s="273" t="s">
        <v>45</v>
      </c>
      <c r="Q133" s="219">
        <f t="shared" si="25"/>
        <v>0</v>
      </c>
      <c r="R133" s="219">
        <f t="shared" si="26"/>
        <v>0</v>
      </c>
      <c r="S133" s="218"/>
      <c r="T133" s="218"/>
      <c r="U133" s="219">
        <f t="shared" si="27"/>
        <v>0</v>
      </c>
      <c r="V133" s="218"/>
      <c r="W133" s="215">
        <f t="shared" si="28"/>
        <v>0</v>
      </c>
      <c r="X133" s="218"/>
      <c r="Y133" s="218"/>
      <c r="Z133" s="218"/>
    </row>
    <row r="134" spans="1:26" hidden="1" outlineLevel="2">
      <c r="A134" s="160"/>
      <c r="B134" s="74"/>
      <c r="C134" s="207"/>
      <c r="D134" s="208"/>
      <c r="E134" s="133"/>
      <c r="F134" s="244"/>
      <c r="G134" s="138"/>
      <c r="H134" s="139"/>
      <c r="I134" s="206"/>
      <c r="J134" s="206"/>
      <c r="K134" s="206"/>
      <c r="L134" s="137"/>
      <c r="M134" s="74"/>
      <c r="N134" s="19"/>
      <c r="O134" s="19"/>
      <c r="P134" s="273"/>
      <c r="Q134" s="219">
        <f t="shared" si="25"/>
        <v>0</v>
      </c>
      <c r="R134" s="219">
        <f>SUM(S134:T134)</f>
        <v>0</v>
      </c>
      <c r="S134" s="218"/>
      <c r="T134" s="218"/>
      <c r="U134" s="219">
        <f t="shared" si="27"/>
        <v>0</v>
      </c>
      <c r="V134" s="218"/>
      <c r="W134" s="215">
        <f t="shared" si="28"/>
        <v>0</v>
      </c>
      <c r="X134" s="218"/>
      <c r="Y134" s="218"/>
      <c r="Z134" s="218"/>
    </row>
    <row r="135" spans="1:26" hidden="1" outlineLevel="2">
      <c r="A135" s="164"/>
      <c r="B135" s="334"/>
      <c r="C135" s="210"/>
      <c r="D135" s="211"/>
      <c r="E135" s="165"/>
      <c r="F135" s="262"/>
      <c r="G135" s="166"/>
      <c r="H135" s="167"/>
      <c r="I135" s="212"/>
      <c r="J135" s="212"/>
      <c r="K135" s="212"/>
      <c r="L135" s="213"/>
      <c r="M135" s="334"/>
      <c r="N135" s="168"/>
      <c r="O135" s="168"/>
      <c r="P135" s="274"/>
      <c r="Q135" s="216"/>
      <c r="R135" s="216"/>
      <c r="S135" s="216"/>
      <c r="T135" s="216"/>
      <c r="U135" s="216"/>
      <c r="V135" s="216"/>
      <c r="W135" s="216"/>
      <c r="X135" s="216"/>
      <c r="Y135" s="216"/>
      <c r="Z135" s="216"/>
    </row>
    <row r="136" spans="1:26" s="75" customFormat="1" ht="34.5" customHeight="1" outlineLevel="1" collapsed="1">
      <c r="A136" s="230"/>
      <c r="B136" s="231" t="s">
        <v>138</v>
      </c>
      <c r="C136" s="232" t="s">
        <v>46</v>
      </c>
      <c r="D136" s="233" t="s">
        <v>139</v>
      </c>
      <c r="E136" s="234"/>
      <c r="F136" s="246" t="s">
        <v>163</v>
      </c>
      <c r="G136" s="235"/>
      <c r="H136" s="236"/>
      <c r="I136" s="237" t="s">
        <v>47</v>
      </c>
      <c r="J136" s="237"/>
      <c r="K136" s="237"/>
      <c r="L136" s="149" t="str">
        <f>CONCATENATE(L137," ",N137,M137," ",L138," ",N138,M138," "," ",L139," ",N139,M139," ",L140," ",N140,M140," ",L141," ",N141,M141)</f>
        <v xml:space="preserve">Бурение скважин, установка приставок 56шт. Монтаж опор 22шт.  Демонтаж опор 22шт.    </v>
      </c>
      <c r="M136" s="236"/>
      <c r="N136" s="236"/>
      <c r="O136" s="277">
        <f>SUM(O137:O141)</f>
        <v>3.8939999999999997</v>
      </c>
      <c r="P136" s="275" t="s">
        <v>38</v>
      </c>
      <c r="Q136" s="239">
        <f t="shared" ref="Q136:Z136" si="29">SUM(Q137:Q141)</f>
        <v>0</v>
      </c>
      <c r="R136" s="239">
        <f t="shared" si="29"/>
        <v>0</v>
      </c>
      <c r="S136" s="239">
        <f t="shared" si="29"/>
        <v>0</v>
      </c>
      <c r="T136" s="239">
        <f t="shared" si="29"/>
        <v>0</v>
      </c>
      <c r="U136" s="239">
        <f t="shared" si="29"/>
        <v>0</v>
      </c>
      <c r="V136" s="239">
        <f t="shared" si="29"/>
        <v>0</v>
      </c>
      <c r="W136" s="239">
        <f t="shared" si="29"/>
        <v>0</v>
      </c>
      <c r="X136" s="239">
        <f t="shared" si="29"/>
        <v>0</v>
      </c>
      <c r="Y136" s="239">
        <f t="shared" si="29"/>
        <v>0</v>
      </c>
      <c r="Z136" s="239">
        <f t="shared" si="29"/>
        <v>0</v>
      </c>
    </row>
    <row r="137" spans="1:26" ht="19.5" hidden="1" customHeight="1" outlineLevel="2">
      <c r="A137" s="19"/>
      <c r="B137" s="74" t="s">
        <v>138</v>
      </c>
      <c r="C137" s="207" t="s">
        <v>46</v>
      </c>
      <c r="D137" s="208" t="s">
        <v>139</v>
      </c>
      <c r="E137" s="133"/>
      <c r="F137" s="245" t="s">
        <v>171</v>
      </c>
      <c r="G137" s="138"/>
      <c r="H137" s="135"/>
      <c r="I137" s="206" t="s">
        <v>47</v>
      </c>
      <c r="J137" s="206"/>
      <c r="K137" s="206"/>
      <c r="L137" s="137" t="s">
        <v>142</v>
      </c>
      <c r="M137" s="163" t="s">
        <v>37</v>
      </c>
      <c r="N137" s="163">
        <v>56</v>
      </c>
      <c r="O137" s="271"/>
      <c r="P137" s="273" t="s">
        <v>38</v>
      </c>
      <c r="Q137" s="219">
        <f>SUM(R137,U137)</f>
        <v>0</v>
      </c>
      <c r="R137" s="219">
        <f>SUM(S137:T137)</f>
        <v>0</v>
      </c>
      <c r="S137" s="219"/>
      <c r="T137" s="219"/>
      <c r="U137" s="219">
        <f>SUM(V137:Y137)</f>
        <v>0</v>
      </c>
      <c r="V137" s="219"/>
      <c r="W137" s="215">
        <f>V137*0.304</f>
        <v>0</v>
      </c>
      <c r="X137" s="219"/>
      <c r="Y137" s="219"/>
      <c r="Z137" s="219"/>
    </row>
    <row r="138" spans="1:26" ht="17.25" hidden="1" customHeight="1" outlineLevel="2">
      <c r="A138" s="465"/>
      <c r="B138" s="467" t="s">
        <v>146</v>
      </c>
      <c r="C138" s="469" t="s">
        <v>46</v>
      </c>
      <c r="D138" s="471" t="s">
        <v>139</v>
      </c>
      <c r="E138" s="473"/>
      <c r="F138" s="455" t="s">
        <v>172</v>
      </c>
      <c r="G138" s="457"/>
      <c r="H138" s="459"/>
      <c r="I138" s="461" t="s">
        <v>47</v>
      </c>
      <c r="J138" s="461"/>
      <c r="K138" s="461"/>
      <c r="L138" s="137" t="s">
        <v>109</v>
      </c>
      <c r="M138" s="163" t="s">
        <v>37</v>
      </c>
      <c r="N138" s="163">
        <v>22</v>
      </c>
      <c r="O138" s="477">
        <f>N138*0.177</f>
        <v>3.8939999999999997</v>
      </c>
      <c r="P138" s="479" t="s">
        <v>38</v>
      </c>
      <c r="Q138" s="475">
        <f t="shared" ref="Q138:Q141" si="30">SUM(R138,U138)</f>
        <v>0</v>
      </c>
      <c r="R138" s="475">
        <f t="shared" ref="R138:R141" si="31">SUM(S138:T138)</f>
        <v>0</v>
      </c>
      <c r="S138" s="475"/>
      <c r="T138" s="475"/>
      <c r="U138" s="475">
        <f t="shared" ref="U138:U141" si="32">SUM(V138:Y138)</f>
        <v>0</v>
      </c>
      <c r="V138" s="475"/>
      <c r="W138" s="475">
        <f t="shared" ref="W138:W141" si="33">V138*0.304</f>
        <v>0</v>
      </c>
      <c r="X138" s="475"/>
      <c r="Y138" s="475"/>
      <c r="Z138" s="475"/>
    </row>
    <row r="139" spans="1:26" hidden="1" outlineLevel="2">
      <c r="A139" s="466"/>
      <c r="B139" s="468"/>
      <c r="C139" s="470"/>
      <c r="D139" s="472"/>
      <c r="E139" s="474"/>
      <c r="F139" s="456"/>
      <c r="G139" s="458"/>
      <c r="H139" s="460"/>
      <c r="I139" s="462"/>
      <c r="J139" s="462"/>
      <c r="K139" s="462"/>
      <c r="L139" s="137" t="s">
        <v>108</v>
      </c>
      <c r="M139" s="74" t="s">
        <v>37</v>
      </c>
      <c r="N139" s="74">
        <v>22</v>
      </c>
      <c r="O139" s="478"/>
      <c r="P139" s="480"/>
      <c r="Q139" s="476">
        <f t="shared" si="30"/>
        <v>0</v>
      </c>
      <c r="R139" s="476">
        <f t="shared" si="31"/>
        <v>0</v>
      </c>
      <c r="S139" s="476"/>
      <c r="T139" s="476"/>
      <c r="U139" s="476">
        <f t="shared" si="32"/>
        <v>0</v>
      </c>
      <c r="V139" s="476"/>
      <c r="W139" s="476">
        <f t="shared" si="33"/>
        <v>0</v>
      </c>
      <c r="X139" s="476"/>
      <c r="Y139" s="476"/>
      <c r="Z139" s="476"/>
    </row>
    <row r="140" spans="1:26" hidden="1" outlineLevel="2">
      <c r="A140" s="19"/>
      <c r="B140" s="74"/>
      <c r="C140" s="207"/>
      <c r="D140" s="208"/>
      <c r="E140" s="133"/>
      <c r="F140" s="244"/>
      <c r="G140" s="138"/>
      <c r="H140" s="135"/>
      <c r="I140" s="206"/>
      <c r="J140" s="206"/>
      <c r="K140" s="206"/>
      <c r="L140" s="137"/>
      <c r="M140" s="163"/>
      <c r="N140" s="163"/>
      <c r="O140" s="271"/>
      <c r="P140" s="273"/>
      <c r="Q140" s="219">
        <f t="shared" si="30"/>
        <v>0</v>
      </c>
      <c r="R140" s="219">
        <f t="shared" si="31"/>
        <v>0</v>
      </c>
      <c r="S140" s="219"/>
      <c r="T140" s="219"/>
      <c r="U140" s="219">
        <f t="shared" si="32"/>
        <v>0</v>
      </c>
      <c r="V140" s="219"/>
      <c r="W140" s="215">
        <f t="shared" si="33"/>
        <v>0</v>
      </c>
      <c r="X140" s="219"/>
      <c r="Y140" s="219"/>
      <c r="Z140" s="219"/>
    </row>
    <row r="141" spans="1:26" hidden="1" outlineLevel="2">
      <c r="A141" s="19"/>
      <c r="B141" s="74"/>
      <c r="C141" s="207"/>
      <c r="D141" s="208"/>
      <c r="E141" s="133"/>
      <c r="F141" s="244"/>
      <c r="G141" s="138"/>
      <c r="H141" s="135"/>
      <c r="I141" s="206"/>
      <c r="J141" s="206"/>
      <c r="K141" s="206"/>
      <c r="L141" s="137"/>
      <c r="M141" s="163"/>
      <c r="N141" s="163"/>
      <c r="O141" s="271"/>
      <c r="P141" s="273"/>
      <c r="Q141" s="219">
        <f t="shared" si="30"/>
        <v>0</v>
      </c>
      <c r="R141" s="219">
        <f t="shared" si="31"/>
        <v>0</v>
      </c>
      <c r="S141" s="219"/>
      <c r="T141" s="219"/>
      <c r="U141" s="219">
        <f t="shared" si="32"/>
        <v>0</v>
      </c>
      <c r="V141" s="219"/>
      <c r="W141" s="215">
        <f t="shared" si="33"/>
        <v>0</v>
      </c>
      <c r="X141" s="219"/>
      <c r="Y141" s="219"/>
      <c r="Z141" s="219"/>
    </row>
    <row r="142" spans="1:26" hidden="1" outlineLevel="2">
      <c r="A142" s="164"/>
      <c r="B142" s="334"/>
      <c r="C142" s="210"/>
      <c r="D142" s="211"/>
      <c r="E142" s="165"/>
      <c r="F142" s="262"/>
      <c r="G142" s="166"/>
      <c r="H142" s="167"/>
      <c r="I142" s="212"/>
      <c r="J142" s="212"/>
      <c r="K142" s="212"/>
      <c r="L142" s="213"/>
      <c r="M142" s="334"/>
      <c r="N142" s="168"/>
      <c r="O142" s="168"/>
      <c r="P142" s="274"/>
      <c r="Q142" s="216"/>
      <c r="R142" s="216"/>
      <c r="S142" s="216"/>
      <c r="T142" s="216"/>
      <c r="U142" s="216"/>
      <c r="V142" s="216"/>
      <c r="W142" s="216"/>
      <c r="X142" s="216"/>
      <c r="Y142" s="216"/>
      <c r="Z142" s="216"/>
    </row>
    <row r="143" spans="1:26" s="75" customFormat="1" ht="84" outlineLevel="1" collapsed="1">
      <c r="A143" s="230"/>
      <c r="B143" s="231" t="s">
        <v>138</v>
      </c>
      <c r="C143" s="232" t="s">
        <v>46</v>
      </c>
      <c r="D143" s="233" t="s">
        <v>139</v>
      </c>
      <c r="E143" s="234"/>
      <c r="F143" s="269" t="s">
        <v>162</v>
      </c>
      <c r="G143" s="235"/>
      <c r="H143" s="236"/>
      <c r="I143" s="237" t="s">
        <v>47</v>
      </c>
      <c r="J143" s="237"/>
      <c r="K143" s="237"/>
      <c r="L143" s="149" t="str">
        <f>CONCATENATE(L144," ",N144,M144," ",L145," ",N145,M145," "," ",L146," ",N146,M146," ",L147," ",N147,M147)</f>
        <v xml:space="preserve">Ручная расчистка 2,92Га. Устройство насыпи банкетки 7шт.     </v>
      </c>
      <c r="M143" s="236"/>
      <c r="N143" s="236"/>
      <c r="O143" s="277">
        <f>SUM(O144:O147)</f>
        <v>0.60799999999999998</v>
      </c>
      <c r="P143" s="275" t="s">
        <v>45</v>
      </c>
      <c r="Q143" s="239">
        <f t="shared" ref="Q143:Z143" si="34">SUM(Q144:Q147)</f>
        <v>0</v>
      </c>
      <c r="R143" s="239">
        <f t="shared" si="34"/>
        <v>0</v>
      </c>
      <c r="S143" s="239">
        <f t="shared" si="34"/>
        <v>0</v>
      </c>
      <c r="T143" s="239">
        <f t="shared" si="34"/>
        <v>0</v>
      </c>
      <c r="U143" s="239">
        <f t="shared" si="34"/>
        <v>0</v>
      </c>
      <c r="V143" s="239">
        <f t="shared" si="34"/>
        <v>0</v>
      </c>
      <c r="W143" s="239">
        <f t="shared" si="34"/>
        <v>0</v>
      </c>
      <c r="X143" s="239">
        <f t="shared" si="34"/>
        <v>0</v>
      </c>
      <c r="Y143" s="239">
        <f t="shared" si="34"/>
        <v>0</v>
      </c>
      <c r="Z143" s="239">
        <f t="shared" si="34"/>
        <v>0</v>
      </c>
    </row>
    <row r="144" spans="1:26" hidden="1" outlineLevel="2">
      <c r="A144" s="19"/>
      <c r="B144" s="74" t="s">
        <v>138</v>
      </c>
      <c r="C144" s="207" t="s">
        <v>46</v>
      </c>
      <c r="D144" s="208" t="s">
        <v>139</v>
      </c>
      <c r="E144" s="133"/>
      <c r="F144" s="244" t="s">
        <v>151</v>
      </c>
      <c r="G144" s="138"/>
      <c r="H144" s="135"/>
      <c r="I144" s="206" t="s">
        <v>47</v>
      </c>
      <c r="J144" s="206"/>
      <c r="K144" s="206"/>
      <c r="L144" s="137" t="s">
        <v>133</v>
      </c>
      <c r="M144" s="163" t="s">
        <v>43</v>
      </c>
      <c r="N144" s="163">
        <v>2.92</v>
      </c>
      <c r="O144" s="271">
        <f>ROUND(N144/100/0.048,3)</f>
        <v>0.60799999999999998</v>
      </c>
      <c r="P144" s="273" t="s">
        <v>45</v>
      </c>
      <c r="Q144" s="219">
        <f>SUM(R144,U144)</f>
        <v>0</v>
      </c>
      <c r="R144" s="219">
        <f>SUM(S144:T144)</f>
        <v>0</v>
      </c>
      <c r="S144" s="219"/>
      <c r="T144" s="219"/>
      <c r="U144" s="219">
        <f>SUM(V144:Y144)</f>
        <v>0</v>
      </c>
      <c r="V144" s="219"/>
      <c r="W144" s="215">
        <f>V144*0.304</f>
        <v>0</v>
      </c>
      <c r="X144" s="219"/>
      <c r="Y144" s="219"/>
      <c r="Z144" s="219"/>
    </row>
    <row r="145" spans="1:26" hidden="1" outlineLevel="2">
      <c r="A145" s="19"/>
      <c r="B145" s="74" t="s">
        <v>138</v>
      </c>
      <c r="C145" s="207" t="s">
        <v>46</v>
      </c>
      <c r="D145" s="208" t="s">
        <v>139</v>
      </c>
      <c r="E145" s="133"/>
      <c r="F145" s="244" t="s">
        <v>152</v>
      </c>
      <c r="G145" s="138"/>
      <c r="H145" s="135"/>
      <c r="I145" s="206" t="s">
        <v>47</v>
      </c>
      <c r="J145" s="206"/>
      <c r="K145" s="206"/>
      <c r="L145" s="209" t="s">
        <v>137</v>
      </c>
      <c r="M145" s="163" t="s">
        <v>37</v>
      </c>
      <c r="N145" s="163">
        <v>7</v>
      </c>
      <c r="O145" s="271"/>
      <c r="P145" s="273" t="s">
        <v>45</v>
      </c>
      <c r="Q145" s="219">
        <f t="shared" ref="Q145:Q147" si="35">SUM(R145,U145)</f>
        <v>0</v>
      </c>
      <c r="R145" s="219">
        <f t="shared" ref="R145:R147" si="36">SUM(S145:T145)</f>
        <v>0</v>
      </c>
      <c r="S145" s="219"/>
      <c r="T145" s="219"/>
      <c r="U145" s="219">
        <f t="shared" ref="U145:U147" si="37">SUM(V145:Y145)</f>
        <v>0</v>
      </c>
      <c r="V145" s="219"/>
      <c r="W145" s="215">
        <f t="shared" ref="W145:W147" si="38">V145*0.304</f>
        <v>0</v>
      </c>
      <c r="X145" s="219"/>
      <c r="Y145" s="219"/>
      <c r="Z145" s="219"/>
    </row>
    <row r="146" spans="1:26" hidden="1" outlineLevel="2">
      <c r="A146" s="19"/>
      <c r="B146" s="74"/>
      <c r="C146" s="207"/>
      <c r="D146" s="208"/>
      <c r="E146" s="133"/>
      <c r="F146" s="244"/>
      <c r="G146" s="138"/>
      <c r="H146" s="135"/>
      <c r="I146" s="206"/>
      <c r="J146" s="206"/>
      <c r="K146" s="206"/>
      <c r="L146" s="137"/>
      <c r="M146" s="163"/>
      <c r="N146" s="163"/>
      <c r="O146" s="271"/>
      <c r="P146" s="273"/>
      <c r="Q146" s="219">
        <f t="shared" si="35"/>
        <v>0</v>
      </c>
      <c r="R146" s="219">
        <f t="shared" si="36"/>
        <v>0</v>
      </c>
      <c r="S146" s="219"/>
      <c r="T146" s="219"/>
      <c r="U146" s="219">
        <f t="shared" si="37"/>
        <v>0</v>
      </c>
      <c r="V146" s="219"/>
      <c r="W146" s="215">
        <f t="shared" si="38"/>
        <v>0</v>
      </c>
      <c r="X146" s="219"/>
      <c r="Y146" s="219"/>
      <c r="Z146" s="219"/>
    </row>
    <row r="147" spans="1:26" hidden="1" outlineLevel="2">
      <c r="A147" s="19"/>
      <c r="B147" s="74"/>
      <c r="C147" s="207"/>
      <c r="D147" s="208"/>
      <c r="E147" s="133"/>
      <c r="F147" s="244"/>
      <c r="G147" s="138"/>
      <c r="H147" s="135"/>
      <c r="I147" s="206"/>
      <c r="J147" s="206"/>
      <c r="K147" s="206"/>
      <c r="L147" s="137"/>
      <c r="M147" s="163"/>
      <c r="N147" s="163"/>
      <c r="O147" s="271"/>
      <c r="P147" s="273"/>
      <c r="Q147" s="219">
        <f t="shared" si="35"/>
        <v>0</v>
      </c>
      <c r="R147" s="219">
        <f t="shared" si="36"/>
        <v>0</v>
      </c>
      <c r="S147" s="219"/>
      <c r="T147" s="219"/>
      <c r="U147" s="219">
        <f t="shared" si="37"/>
        <v>0</v>
      </c>
      <c r="V147" s="219"/>
      <c r="W147" s="215">
        <f t="shared" si="38"/>
        <v>0</v>
      </c>
      <c r="X147" s="219"/>
      <c r="Y147" s="219"/>
      <c r="Z147" s="219"/>
    </row>
    <row r="148" spans="1:26" hidden="1" outlineLevel="2">
      <c r="A148" s="164"/>
      <c r="B148" s="334"/>
      <c r="C148" s="210"/>
      <c r="D148" s="211"/>
      <c r="E148" s="165"/>
      <c r="F148" s="262"/>
      <c r="G148" s="166"/>
      <c r="H148" s="167"/>
      <c r="I148" s="212"/>
      <c r="J148" s="212"/>
      <c r="K148" s="212"/>
      <c r="L148" s="213"/>
      <c r="M148" s="334"/>
      <c r="N148" s="168"/>
      <c r="O148" s="168"/>
      <c r="P148" s="274"/>
      <c r="Q148" s="216"/>
      <c r="R148" s="216"/>
      <c r="S148" s="216"/>
      <c r="T148" s="216"/>
      <c r="U148" s="216"/>
      <c r="V148" s="216"/>
      <c r="W148" s="216"/>
      <c r="X148" s="216"/>
      <c r="Y148" s="216"/>
      <c r="Z148" s="216"/>
    </row>
    <row r="149" spans="1:26" s="75" customFormat="1" ht="36" outlineLevel="1" collapsed="1">
      <c r="A149" s="220"/>
      <c r="B149" s="221" t="s">
        <v>138</v>
      </c>
      <c r="C149" s="222" t="s">
        <v>46</v>
      </c>
      <c r="D149" s="223" t="s">
        <v>139</v>
      </c>
      <c r="E149" s="224"/>
      <c r="F149" s="247" t="s">
        <v>161</v>
      </c>
      <c r="G149" s="225"/>
      <c r="H149" s="226"/>
      <c r="I149" s="227" t="s">
        <v>47</v>
      </c>
      <c r="J149" s="227"/>
      <c r="K149" s="227"/>
      <c r="L149" s="150" t="str">
        <f>CONCATENATE(L150," ",N150,M150," ",L151," ",N151,M151," "," ",L152," ",N152,M152," ",L153," ",N153,M153)</f>
        <v xml:space="preserve">Ручная расчистка 2,32Га. Восстановление фундаментов опор 1шт.     </v>
      </c>
      <c r="M149" s="226"/>
      <c r="N149" s="226"/>
      <c r="O149" s="270">
        <f>SUM(O150:O153)</f>
        <v>0.7649999999999999</v>
      </c>
      <c r="P149" s="272" t="s">
        <v>45</v>
      </c>
      <c r="Q149" s="229">
        <f t="shared" ref="Q149:Z149" si="39">SUM(Q150:Q153)</f>
        <v>0</v>
      </c>
      <c r="R149" s="229">
        <f t="shared" si="39"/>
        <v>0</v>
      </c>
      <c r="S149" s="229">
        <f t="shared" si="39"/>
        <v>0</v>
      </c>
      <c r="T149" s="229">
        <f t="shared" si="39"/>
        <v>0</v>
      </c>
      <c r="U149" s="229">
        <f t="shared" si="39"/>
        <v>0</v>
      </c>
      <c r="V149" s="229">
        <f t="shared" si="39"/>
        <v>0</v>
      </c>
      <c r="W149" s="229">
        <f t="shared" si="39"/>
        <v>0</v>
      </c>
      <c r="X149" s="229">
        <f t="shared" si="39"/>
        <v>0</v>
      </c>
      <c r="Y149" s="229">
        <f t="shared" si="39"/>
        <v>0</v>
      </c>
      <c r="Z149" s="229">
        <f t="shared" si="39"/>
        <v>0</v>
      </c>
    </row>
    <row r="150" spans="1:26" hidden="1" outlineLevel="2">
      <c r="A150" s="19"/>
      <c r="B150" s="74" t="s">
        <v>138</v>
      </c>
      <c r="C150" s="207" t="s">
        <v>46</v>
      </c>
      <c r="D150" s="208" t="s">
        <v>139</v>
      </c>
      <c r="E150" s="133"/>
      <c r="F150" s="244" t="s">
        <v>153</v>
      </c>
      <c r="G150" s="138"/>
      <c r="H150" s="135"/>
      <c r="I150" s="206" t="s">
        <v>47</v>
      </c>
      <c r="J150" s="206"/>
      <c r="K150" s="206"/>
      <c r="L150" s="137" t="s">
        <v>133</v>
      </c>
      <c r="M150" s="163" t="s">
        <v>43</v>
      </c>
      <c r="N150" s="163">
        <v>2.3199999999999998</v>
      </c>
      <c r="O150" s="271">
        <f>ROUND(N150/100/0.048,3)</f>
        <v>0.48299999999999998</v>
      </c>
      <c r="P150" s="273" t="s">
        <v>45</v>
      </c>
      <c r="Q150" s="219">
        <f>SUM(R150,U150)</f>
        <v>0</v>
      </c>
      <c r="R150" s="219">
        <f>SUM(S150:T150)</f>
        <v>0</v>
      </c>
      <c r="S150" s="219"/>
      <c r="T150" s="219"/>
      <c r="U150" s="219">
        <f>SUM(V150:Y150)</f>
        <v>0</v>
      </c>
      <c r="V150" s="219"/>
      <c r="W150" s="215">
        <f>V150*0.304</f>
        <v>0</v>
      </c>
      <c r="X150" s="219"/>
      <c r="Y150" s="219"/>
      <c r="Z150" s="219"/>
    </row>
    <row r="151" spans="1:26" hidden="1" outlineLevel="2">
      <c r="A151" s="19"/>
      <c r="B151" s="74" t="s">
        <v>138</v>
      </c>
      <c r="C151" s="207" t="s">
        <v>46</v>
      </c>
      <c r="D151" s="208" t="s">
        <v>139</v>
      </c>
      <c r="E151" s="133"/>
      <c r="F151" s="244" t="s">
        <v>154</v>
      </c>
      <c r="G151" s="138"/>
      <c r="H151" s="135"/>
      <c r="I151" s="206" t="s">
        <v>47</v>
      </c>
      <c r="J151" s="206"/>
      <c r="K151" s="206"/>
      <c r="L151" s="137" t="s">
        <v>147</v>
      </c>
      <c r="M151" s="163" t="s">
        <v>37</v>
      </c>
      <c r="N151" s="163">
        <v>1</v>
      </c>
      <c r="O151" s="271">
        <f>N151*0.282</f>
        <v>0.28199999999999997</v>
      </c>
      <c r="P151" s="273" t="s">
        <v>45</v>
      </c>
      <c r="Q151" s="219">
        <f t="shared" ref="Q151:Q153" si="40">SUM(R151,U151)</f>
        <v>0</v>
      </c>
      <c r="R151" s="219">
        <f t="shared" ref="R151:R153" si="41">SUM(S151:T151)</f>
        <v>0</v>
      </c>
      <c r="S151" s="219"/>
      <c r="T151" s="219"/>
      <c r="U151" s="219">
        <f t="shared" ref="U151:U153" si="42">SUM(V151:Y151)</f>
        <v>0</v>
      </c>
      <c r="V151" s="219"/>
      <c r="W151" s="215">
        <f t="shared" ref="W151:W153" si="43">V151*0.304</f>
        <v>0</v>
      </c>
      <c r="X151" s="219"/>
      <c r="Y151" s="219"/>
      <c r="Z151" s="219"/>
    </row>
    <row r="152" spans="1:26" hidden="1" outlineLevel="2">
      <c r="A152" s="19"/>
      <c r="B152" s="74"/>
      <c r="C152" s="207"/>
      <c r="D152" s="208"/>
      <c r="E152" s="133"/>
      <c r="F152" s="244"/>
      <c r="G152" s="138"/>
      <c r="H152" s="135"/>
      <c r="I152" s="206"/>
      <c r="J152" s="206"/>
      <c r="K152" s="206"/>
      <c r="L152" s="137"/>
      <c r="M152" s="163"/>
      <c r="N152" s="163"/>
      <c r="O152" s="271"/>
      <c r="P152" s="273"/>
      <c r="Q152" s="219">
        <f t="shared" si="40"/>
        <v>0</v>
      </c>
      <c r="R152" s="219">
        <f t="shared" si="41"/>
        <v>0</v>
      </c>
      <c r="S152" s="219"/>
      <c r="T152" s="219"/>
      <c r="U152" s="219">
        <f t="shared" si="42"/>
        <v>0</v>
      </c>
      <c r="V152" s="219"/>
      <c r="W152" s="215">
        <f t="shared" si="43"/>
        <v>0</v>
      </c>
      <c r="X152" s="219"/>
      <c r="Y152" s="219"/>
      <c r="Z152" s="219"/>
    </row>
    <row r="153" spans="1:26" hidden="1" outlineLevel="2">
      <c r="A153" s="19"/>
      <c r="B153" s="74"/>
      <c r="C153" s="207"/>
      <c r="D153" s="208"/>
      <c r="E153" s="133"/>
      <c r="F153" s="244"/>
      <c r="G153" s="138"/>
      <c r="H153" s="135"/>
      <c r="I153" s="206"/>
      <c r="J153" s="206"/>
      <c r="K153" s="206"/>
      <c r="L153" s="137"/>
      <c r="M153" s="163"/>
      <c r="N153" s="163"/>
      <c r="O153" s="271"/>
      <c r="P153" s="273"/>
      <c r="Q153" s="219">
        <f t="shared" si="40"/>
        <v>0</v>
      </c>
      <c r="R153" s="219">
        <f t="shared" si="41"/>
        <v>0</v>
      </c>
      <c r="S153" s="219"/>
      <c r="T153" s="219"/>
      <c r="U153" s="219">
        <f t="shared" si="42"/>
        <v>0</v>
      </c>
      <c r="V153" s="219"/>
      <c r="W153" s="215">
        <f t="shared" si="43"/>
        <v>0</v>
      </c>
      <c r="X153" s="219"/>
      <c r="Y153" s="219"/>
      <c r="Z153" s="219"/>
    </row>
    <row r="154" spans="1:26" hidden="1" outlineLevel="2">
      <c r="A154" s="164"/>
      <c r="B154" s="334"/>
      <c r="C154" s="210"/>
      <c r="D154" s="211"/>
      <c r="E154" s="165"/>
      <c r="F154" s="262"/>
      <c r="G154" s="166"/>
      <c r="H154" s="167"/>
      <c r="I154" s="212"/>
      <c r="J154" s="212"/>
      <c r="K154" s="212"/>
      <c r="L154" s="213"/>
      <c r="M154" s="334"/>
      <c r="N154" s="168"/>
      <c r="O154" s="168"/>
      <c r="P154" s="274"/>
      <c r="Q154" s="216"/>
      <c r="R154" s="216"/>
      <c r="S154" s="216"/>
      <c r="T154" s="216"/>
      <c r="U154" s="216"/>
      <c r="V154" s="216"/>
      <c r="W154" s="216"/>
      <c r="X154" s="216"/>
      <c r="Y154" s="216"/>
      <c r="Z154" s="216"/>
    </row>
    <row r="155" spans="1:26" s="75" customFormat="1" ht="36" outlineLevel="1" collapsed="1">
      <c r="A155" s="220"/>
      <c r="B155" s="221" t="s">
        <v>138</v>
      </c>
      <c r="C155" s="222" t="s">
        <v>46</v>
      </c>
      <c r="D155" s="223" t="s">
        <v>139</v>
      </c>
      <c r="E155" s="224"/>
      <c r="F155" s="247" t="s">
        <v>160</v>
      </c>
      <c r="G155" s="225"/>
      <c r="H155" s="226"/>
      <c r="I155" s="227" t="s">
        <v>47</v>
      </c>
      <c r="J155" s="227"/>
      <c r="K155" s="227"/>
      <c r="L155" s="150" t="str">
        <f>CONCATENATE(L156," ",N156,M156," ",L157," ",N157,M157," "," ",L158," ",N158,M158," ",L159," ",N159,M159)</f>
        <v xml:space="preserve">Ручная расчистка 2,32Га. Восстановление фундаментов опор 2шт.     </v>
      </c>
      <c r="M155" s="226"/>
      <c r="N155" s="226"/>
      <c r="O155" s="270">
        <f>SUM(O156:O159)</f>
        <v>1.0209999999999999</v>
      </c>
      <c r="P155" s="272" t="s">
        <v>45</v>
      </c>
      <c r="Q155" s="229">
        <f t="shared" ref="Q155:Z155" si="44">SUM(Q156:Q159)</f>
        <v>0</v>
      </c>
      <c r="R155" s="229">
        <f t="shared" si="44"/>
        <v>0</v>
      </c>
      <c r="S155" s="229">
        <f t="shared" si="44"/>
        <v>0</v>
      </c>
      <c r="T155" s="229">
        <f t="shared" si="44"/>
        <v>0</v>
      </c>
      <c r="U155" s="229">
        <f t="shared" si="44"/>
        <v>0</v>
      </c>
      <c r="V155" s="229">
        <f t="shared" si="44"/>
        <v>0</v>
      </c>
      <c r="W155" s="229">
        <f t="shared" si="44"/>
        <v>0</v>
      </c>
      <c r="X155" s="229">
        <f t="shared" si="44"/>
        <v>0</v>
      </c>
      <c r="Y155" s="229">
        <f t="shared" si="44"/>
        <v>0</v>
      </c>
      <c r="Z155" s="229">
        <f t="shared" si="44"/>
        <v>0</v>
      </c>
    </row>
    <row r="156" spans="1:26" hidden="1" outlineLevel="2">
      <c r="A156" s="19"/>
      <c r="B156" s="74" t="s">
        <v>138</v>
      </c>
      <c r="C156" s="207" t="s">
        <v>46</v>
      </c>
      <c r="D156" s="208" t="s">
        <v>139</v>
      </c>
      <c r="E156" s="133"/>
      <c r="F156" s="244" t="s">
        <v>155</v>
      </c>
      <c r="G156" s="138"/>
      <c r="H156" s="135"/>
      <c r="I156" s="206" t="s">
        <v>47</v>
      </c>
      <c r="J156" s="206"/>
      <c r="K156" s="206"/>
      <c r="L156" s="137" t="s">
        <v>133</v>
      </c>
      <c r="M156" s="163" t="s">
        <v>43</v>
      </c>
      <c r="N156" s="163">
        <v>2.3199999999999998</v>
      </c>
      <c r="O156" s="271">
        <f>ROUND(N156/100/0.048,3)</f>
        <v>0.48299999999999998</v>
      </c>
      <c r="P156" s="273" t="s">
        <v>45</v>
      </c>
      <c r="Q156" s="219">
        <f>SUM(R156,U156)</f>
        <v>0</v>
      </c>
      <c r="R156" s="219">
        <f>SUM(S156:T156)</f>
        <v>0</v>
      </c>
      <c r="S156" s="219"/>
      <c r="T156" s="219"/>
      <c r="U156" s="219">
        <f>SUM(V156:Y156)</f>
        <v>0</v>
      </c>
      <c r="V156" s="219"/>
      <c r="W156" s="215">
        <f>V156*0.304</f>
        <v>0</v>
      </c>
      <c r="X156" s="219"/>
      <c r="Y156" s="219"/>
      <c r="Z156" s="219"/>
    </row>
    <row r="157" spans="1:26" hidden="1" outlineLevel="2">
      <c r="A157" s="19"/>
      <c r="B157" s="74" t="s">
        <v>138</v>
      </c>
      <c r="C157" s="207" t="s">
        <v>46</v>
      </c>
      <c r="D157" s="208" t="s">
        <v>139</v>
      </c>
      <c r="E157" s="133"/>
      <c r="F157" s="244" t="s">
        <v>156</v>
      </c>
      <c r="G157" s="138"/>
      <c r="H157" s="135"/>
      <c r="I157" s="206" t="s">
        <v>47</v>
      </c>
      <c r="J157" s="206"/>
      <c r="K157" s="206"/>
      <c r="L157" s="137" t="s">
        <v>147</v>
      </c>
      <c r="M157" s="163" t="s">
        <v>37</v>
      </c>
      <c r="N157" s="163">
        <v>2</v>
      </c>
      <c r="O157" s="271">
        <f>N157*0.269</f>
        <v>0.53800000000000003</v>
      </c>
      <c r="P157" s="273" t="s">
        <v>45</v>
      </c>
      <c r="Q157" s="219">
        <f t="shared" ref="Q157:Q159" si="45">SUM(R157,U157)</f>
        <v>0</v>
      </c>
      <c r="R157" s="219">
        <f t="shared" ref="R157:R159" si="46">SUM(S157:T157)</f>
        <v>0</v>
      </c>
      <c r="S157" s="219"/>
      <c r="T157" s="219"/>
      <c r="U157" s="219">
        <f t="shared" ref="U157:U159" si="47">SUM(V157:Y157)</f>
        <v>0</v>
      </c>
      <c r="V157" s="219"/>
      <c r="W157" s="215">
        <f t="shared" ref="W157:W159" si="48">V157*0.304</f>
        <v>0</v>
      </c>
      <c r="X157" s="219"/>
      <c r="Y157" s="219"/>
      <c r="Z157" s="219"/>
    </row>
    <row r="158" spans="1:26" hidden="1" outlineLevel="2">
      <c r="A158" s="19"/>
      <c r="B158" s="74"/>
      <c r="C158" s="207"/>
      <c r="D158" s="208"/>
      <c r="E158" s="133"/>
      <c r="F158" s="244"/>
      <c r="G158" s="138"/>
      <c r="H158" s="135"/>
      <c r="I158" s="206"/>
      <c r="J158" s="206"/>
      <c r="K158" s="206"/>
      <c r="L158" s="137"/>
      <c r="M158" s="163"/>
      <c r="N158" s="163"/>
      <c r="O158" s="271"/>
      <c r="P158" s="273"/>
      <c r="Q158" s="219">
        <f t="shared" si="45"/>
        <v>0</v>
      </c>
      <c r="R158" s="219">
        <f t="shared" si="46"/>
        <v>0</v>
      </c>
      <c r="S158" s="219"/>
      <c r="T158" s="219"/>
      <c r="U158" s="219">
        <f t="shared" si="47"/>
        <v>0</v>
      </c>
      <c r="V158" s="219"/>
      <c r="W158" s="215">
        <f t="shared" si="48"/>
        <v>0</v>
      </c>
      <c r="X158" s="219"/>
      <c r="Y158" s="219"/>
      <c r="Z158" s="219"/>
    </row>
    <row r="159" spans="1:26" hidden="1" outlineLevel="2">
      <c r="A159" s="19"/>
      <c r="B159" s="74"/>
      <c r="C159" s="207"/>
      <c r="D159" s="208"/>
      <c r="E159" s="133"/>
      <c r="F159" s="244"/>
      <c r="G159" s="138"/>
      <c r="H159" s="135"/>
      <c r="I159" s="206"/>
      <c r="J159" s="206"/>
      <c r="K159" s="206"/>
      <c r="L159" s="137"/>
      <c r="M159" s="163"/>
      <c r="N159" s="163"/>
      <c r="O159" s="271"/>
      <c r="P159" s="273"/>
      <c r="Q159" s="219">
        <f t="shared" si="45"/>
        <v>0</v>
      </c>
      <c r="R159" s="219">
        <f t="shared" si="46"/>
        <v>0</v>
      </c>
      <c r="S159" s="219"/>
      <c r="T159" s="219"/>
      <c r="U159" s="219">
        <f t="shared" si="47"/>
        <v>0</v>
      </c>
      <c r="V159" s="219"/>
      <c r="W159" s="215">
        <f t="shared" si="48"/>
        <v>0</v>
      </c>
      <c r="X159" s="219"/>
      <c r="Y159" s="219"/>
      <c r="Z159" s="219"/>
    </row>
    <row r="160" spans="1:26" hidden="1" outlineLevel="2">
      <c r="A160" s="164"/>
      <c r="B160" s="334"/>
      <c r="C160" s="210"/>
      <c r="D160" s="211"/>
      <c r="E160" s="165"/>
      <c r="F160" s="262"/>
      <c r="G160" s="166"/>
      <c r="H160" s="167"/>
      <c r="I160" s="212"/>
      <c r="J160" s="212"/>
      <c r="K160" s="212"/>
      <c r="L160" s="213"/>
      <c r="M160" s="334"/>
      <c r="N160" s="168"/>
      <c r="O160" s="168"/>
      <c r="P160" s="274"/>
      <c r="Q160" s="216"/>
      <c r="R160" s="216"/>
      <c r="S160" s="216"/>
      <c r="T160" s="216"/>
      <c r="U160" s="216"/>
      <c r="V160" s="216"/>
      <c r="W160" s="216"/>
      <c r="X160" s="216"/>
      <c r="Y160" s="216"/>
      <c r="Z160" s="216"/>
    </row>
    <row r="161" spans="1:26" s="75" customFormat="1" ht="48" outlineLevel="1" collapsed="1">
      <c r="A161" s="220"/>
      <c r="B161" s="221" t="s">
        <v>138</v>
      </c>
      <c r="C161" s="222" t="s">
        <v>46</v>
      </c>
      <c r="D161" s="223" t="s">
        <v>139</v>
      </c>
      <c r="E161" s="224"/>
      <c r="F161" s="247" t="s">
        <v>159</v>
      </c>
      <c r="G161" s="225"/>
      <c r="H161" s="226"/>
      <c r="I161" s="227" t="s">
        <v>47</v>
      </c>
      <c r="J161" s="227"/>
      <c r="K161" s="227"/>
      <c r="L161" s="150" t="str">
        <f>CONCATENATE(L162," ",N162,M162," ",L163," ",N163,M163," "," ",L164," ",N164,M164," ",L165," ",N165,M165," ",L166," ",N166,M166)</f>
        <v xml:space="preserve">Бурение скважин, установка приставок 22шт. Монтаж опор 5шт.  Демонтаж опор 4шт. Замена фарфоровых /стеклянных/ изоляторов на полимерные 9шт.  </v>
      </c>
      <c r="M161" s="226"/>
      <c r="N161" s="226"/>
      <c r="O161" s="270">
        <f>SUM(O162:O166)</f>
        <v>1.496</v>
      </c>
      <c r="P161" s="272" t="s">
        <v>38</v>
      </c>
      <c r="Q161" s="229">
        <f t="shared" ref="Q161:Z161" si="49">SUM(Q162:Q166)</f>
        <v>0</v>
      </c>
      <c r="R161" s="229">
        <f t="shared" si="49"/>
        <v>0</v>
      </c>
      <c r="S161" s="229">
        <f t="shared" si="49"/>
        <v>0</v>
      </c>
      <c r="T161" s="229">
        <f t="shared" si="49"/>
        <v>0</v>
      </c>
      <c r="U161" s="229">
        <f t="shared" si="49"/>
        <v>0</v>
      </c>
      <c r="V161" s="229">
        <f t="shared" si="49"/>
        <v>0</v>
      </c>
      <c r="W161" s="229">
        <f t="shared" si="49"/>
        <v>0</v>
      </c>
      <c r="X161" s="229">
        <f t="shared" si="49"/>
        <v>0</v>
      </c>
      <c r="Y161" s="229">
        <f t="shared" si="49"/>
        <v>0</v>
      </c>
      <c r="Z161" s="229">
        <f t="shared" si="49"/>
        <v>0</v>
      </c>
    </row>
    <row r="162" spans="1:26" ht="33" hidden="1" outlineLevel="2">
      <c r="A162" s="317"/>
      <c r="B162" s="74" t="s">
        <v>138</v>
      </c>
      <c r="C162" s="207" t="s">
        <v>46</v>
      </c>
      <c r="D162" s="208" t="s">
        <v>139</v>
      </c>
      <c r="E162" s="136"/>
      <c r="F162" s="319" t="s">
        <v>158</v>
      </c>
      <c r="G162" s="134"/>
      <c r="H162" s="243"/>
      <c r="I162" s="320" t="s">
        <v>47</v>
      </c>
      <c r="J162" s="320"/>
      <c r="K162" s="320"/>
      <c r="L162" s="137" t="s">
        <v>142</v>
      </c>
      <c r="M162" s="242" t="s">
        <v>37</v>
      </c>
      <c r="N162" s="242">
        <v>22</v>
      </c>
      <c r="O162" s="321"/>
      <c r="P162" s="322" t="s">
        <v>38</v>
      </c>
      <c r="Q162" s="316">
        <f>SUM(R162,U162)</f>
        <v>0</v>
      </c>
      <c r="R162" s="316">
        <f>SUM(S162:T162)</f>
        <v>0</v>
      </c>
      <c r="S162" s="316"/>
      <c r="T162" s="316"/>
      <c r="U162" s="316">
        <f>SUM(V162:Y162)</f>
        <v>0</v>
      </c>
      <c r="V162" s="316"/>
      <c r="W162" s="333">
        <f>V162*0.304</f>
        <v>0</v>
      </c>
      <c r="X162" s="316"/>
      <c r="Y162" s="316"/>
      <c r="Z162" s="316"/>
    </row>
    <row r="163" spans="1:26" ht="17.25" hidden="1" customHeight="1" outlineLevel="2">
      <c r="A163" s="465"/>
      <c r="B163" s="467" t="s">
        <v>138</v>
      </c>
      <c r="C163" s="469" t="s">
        <v>46</v>
      </c>
      <c r="D163" s="471" t="s">
        <v>139</v>
      </c>
      <c r="E163" s="473"/>
      <c r="F163" s="455" t="s">
        <v>173</v>
      </c>
      <c r="G163" s="457"/>
      <c r="H163" s="459"/>
      <c r="I163" s="461" t="s">
        <v>47</v>
      </c>
      <c r="J163" s="461"/>
      <c r="K163" s="461"/>
      <c r="L163" s="137" t="s">
        <v>109</v>
      </c>
      <c r="M163" s="163" t="s">
        <v>37</v>
      </c>
      <c r="N163" s="163">
        <v>5</v>
      </c>
      <c r="O163" s="477">
        <f>N163*0.187</f>
        <v>0.93500000000000005</v>
      </c>
      <c r="P163" s="479" t="s">
        <v>38</v>
      </c>
      <c r="Q163" s="475">
        <f t="shared" ref="Q163:Q166" si="50">SUM(R163,U163)</f>
        <v>0</v>
      </c>
      <c r="R163" s="475">
        <f t="shared" ref="R163:R166" si="51">SUM(S163:T163)</f>
        <v>0</v>
      </c>
      <c r="S163" s="475"/>
      <c r="T163" s="475"/>
      <c r="U163" s="475">
        <f t="shared" ref="U163:U166" si="52">SUM(V163:Y163)</f>
        <v>0</v>
      </c>
      <c r="V163" s="475"/>
      <c r="W163" s="475">
        <f t="shared" ref="W163:W166" si="53">V163*0.304</f>
        <v>0</v>
      </c>
      <c r="X163" s="475"/>
      <c r="Y163" s="475"/>
      <c r="Z163" s="475"/>
    </row>
    <row r="164" spans="1:26" hidden="1" outlineLevel="2">
      <c r="A164" s="466"/>
      <c r="B164" s="468" t="s">
        <v>157</v>
      </c>
      <c r="C164" s="470" t="s">
        <v>46</v>
      </c>
      <c r="D164" s="472" t="s">
        <v>139</v>
      </c>
      <c r="E164" s="474"/>
      <c r="F164" s="456"/>
      <c r="G164" s="458"/>
      <c r="H164" s="460"/>
      <c r="I164" s="462" t="s">
        <v>47</v>
      </c>
      <c r="J164" s="462"/>
      <c r="K164" s="462"/>
      <c r="L164" s="137" t="s">
        <v>108</v>
      </c>
      <c r="M164" s="74" t="s">
        <v>37</v>
      </c>
      <c r="N164" s="74">
        <v>4</v>
      </c>
      <c r="O164" s="478"/>
      <c r="P164" s="480"/>
      <c r="Q164" s="476">
        <f t="shared" si="50"/>
        <v>0</v>
      </c>
      <c r="R164" s="476">
        <f t="shared" si="51"/>
        <v>0</v>
      </c>
      <c r="S164" s="476"/>
      <c r="T164" s="476"/>
      <c r="U164" s="476">
        <f t="shared" si="52"/>
        <v>0</v>
      </c>
      <c r="V164" s="476"/>
      <c r="W164" s="476">
        <f t="shared" si="53"/>
        <v>0</v>
      </c>
      <c r="X164" s="476"/>
      <c r="Y164" s="476"/>
      <c r="Z164" s="476"/>
    </row>
    <row r="165" spans="1:26" hidden="1" outlineLevel="2">
      <c r="A165" s="19"/>
      <c r="B165" s="74" t="s">
        <v>138</v>
      </c>
      <c r="C165" s="207" t="s">
        <v>46</v>
      </c>
      <c r="D165" s="208" t="s">
        <v>139</v>
      </c>
      <c r="E165" s="133"/>
      <c r="F165" s="245" t="s">
        <v>176</v>
      </c>
      <c r="G165" s="138"/>
      <c r="H165" s="135"/>
      <c r="I165" s="320" t="s">
        <v>47</v>
      </c>
      <c r="J165" s="206"/>
      <c r="K165" s="206"/>
      <c r="L165" s="137" t="s">
        <v>135</v>
      </c>
      <c r="M165" s="163" t="s">
        <v>37</v>
      </c>
      <c r="N165" s="163">
        <v>9</v>
      </c>
      <c r="O165" s="271">
        <f>N165/3*0.187</f>
        <v>0.56099999999999994</v>
      </c>
      <c r="P165" s="273" t="s">
        <v>38</v>
      </c>
      <c r="Q165" s="219">
        <f t="shared" si="50"/>
        <v>0</v>
      </c>
      <c r="R165" s="219">
        <f t="shared" si="51"/>
        <v>0</v>
      </c>
      <c r="S165" s="219"/>
      <c r="T165" s="219"/>
      <c r="U165" s="219">
        <f t="shared" si="52"/>
        <v>0</v>
      </c>
      <c r="V165" s="219"/>
      <c r="W165" s="215">
        <f t="shared" si="53"/>
        <v>0</v>
      </c>
      <c r="X165" s="219"/>
      <c r="Y165" s="219"/>
      <c r="Z165" s="219"/>
    </row>
    <row r="166" spans="1:26" hidden="1" outlineLevel="2">
      <c r="A166" s="19"/>
      <c r="B166" s="74"/>
      <c r="C166" s="207"/>
      <c r="D166" s="208"/>
      <c r="E166" s="133"/>
      <c r="F166" s="244"/>
      <c r="G166" s="138"/>
      <c r="H166" s="135"/>
      <c r="I166" s="206"/>
      <c r="J166" s="206"/>
      <c r="K166" s="206"/>
      <c r="L166" s="137"/>
      <c r="M166" s="163"/>
      <c r="N166" s="163"/>
      <c r="O166" s="271"/>
      <c r="P166" s="273"/>
      <c r="Q166" s="219">
        <f t="shared" si="50"/>
        <v>0</v>
      </c>
      <c r="R166" s="219">
        <f t="shared" si="51"/>
        <v>0</v>
      </c>
      <c r="S166" s="219"/>
      <c r="T166" s="219"/>
      <c r="U166" s="219">
        <f t="shared" si="52"/>
        <v>0</v>
      </c>
      <c r="V166" s="219"/>
      <c r="W166" s="215">
        <f t="shared" si="53"/>
        <v>0</v>
      </c>
      <c r="X166" s="219"/>
      <c r="Y166" s="219"/>
      <c r="Z166" s="219"/>
    </row>
    <row r="167" spans="1:26" hidden="1" outlineLevel="2">
      <c r="A167" s="164"/>
      <c r="B167" s="334"/>
      <c r="C167" s="210"/>
      <c r="D167" s="211"/>
      <c r="E167" s="165"/>
      <c r="F167" s="262"/>
      <c r="G167" s="166"/>
      <c r="H167" s="167"/>
      <c r="I167" s="212"/>
      <c r="J167" s="212"/>
      <c r="K167" s="212"/>
      <c r="L167" s="213"/>
      <c r="M167" s="334"/>
      <c r="N167" s="168"/>
      <c r="O167" s="168"/>
      <c r="P167" s="274"/>
      <c r="Q167" s="216"/>
      <c r="R167" s="216"/>
      <c r="S167" s="216"/>
      <c r="T167" s="216"/>
      <c r="U167" s="216"/>
      <c r="V167" s="216"/>
      <c r="W167" s="216"/>
      <c r="X167" s="216"/>
      <c r="Y167" s="216"/>
      <c r="Z167" s="216"/>
    </row>
    <row r="168" spans="1:26" s="75" customFormat="1" ht="48" outlineLevel="1" collapsed="1">
      <c r="A168" s="220"/>
      <c r="B168" s="221" t="s">
        <v>138</v>
      </c>
      <c r="C168" s="222" t="s">
        <v>46</v>
      </c>
      <c r="D168" s="223" t="s">
        <v>139</v>
      </c>
      <c r="E168" s="224"/>
      <c r="F168" s="247" t="s">
        <v>166</v>
      </c>
      <c r="G168" s="225"/>
      <c r="H168" s="226"/>
      <c r="I168" s="227" t="s">
        <v>47</v>
      </c>
      <c r="J168" s="227"/>
      <c r="K168" s="227"/>
      <c r="L168" s="150" t="str">
        <f>CONCATENATE(L169," ",N169,M169," ",L170," ",N170,M170," "," ",L171," ",N171,M171," ",L172," ",N172,M172," ",L173," ",N173,M173," ",L174," ",N174,M174)</f>
        <v xml:space="preserve">Бурение скважин, установка приставок 2шт. Монтаж опор 1шт.  Демонтаж опор 1шт. Замена фарфоровых /стеклянных/ изоляторов на полимерные 3шт.    </v>
      </c>
      <c r="M168" s="226"/>
      <c r="N168" s="226"/>
      <c r="O168" s="270">
        <f>SUM(O169:O174)</f>
        <v>0.34</v>
      </c>
      <c r="P168" s="272" t="s">
        <v>38</v>
      </c>
      <c r="Q168" s="229">
        <f t="shared" ref="Q168:Z168" si="54">SUM(Q169:Q174)</f>
        <v>0</v>
      </c>
      <c r="R168" s="229">
        <f t="shared" si="54"/>
        <v>0</v>
      </c>
      <c r="S168" s="229">
        <f t="shared" si="54"/>
        <v>0</v>
      </c>
      <c r="T168" s="229">
        <f t="shared" si="54"/>
        <v>0</v>
      </c>
      <c r="U168" s="229">
        <f t="shared" si="54"/>
        <v>0</v>
      </c>
      <c r="V168" s="229">
        <f t="shared" si="54"/>
        <v>0</v>
      </c>
      <c r="W168" s="229">
        <f t="shared" si="54"/>
        <v>0</v>
      </c>
      <c r="X168" s="229">
        <f t="shared" si="54"/>
        <v>0</v>
      </c>
      <c r="Y168" s="229">
        <f t="shared" si="54"/>
        <v>0</v>
      </c>
      <c r="Z168" s="229">
        <f t="shared" si="54"/>
        <v>0</v>
      </c>
    </row>
    <row r="169" spans="1:26" hidden="1" outlineLevel="2">
      <c r="A169" s="19"/>
      <c r="B169" s="74" t="s">
        <v>138</v>
      </c>
      <c r="C169" s="207" t="s">
        <v>46</v>
      </c>
      <c r="D169" s="208" t="s">
        <v>139</v>
      </c>
      <c r="E169" s="133"/>
      <c r="F169" s="319" t="s">
        <v>175</v>
      </c>
      <c r="G169" s="138"/>
      <c r="H169" s="135"/>
      <c r="I169" s="206" t="s">
        <v>47</v>
      </c>
      <c r="J169" s="206"/>
      <c r="K169" s="206"/>
      <c r="L169" s="137" t="s">
        <v>142</v>
      </c>
      <c r="M169" s="242" t="s">
        <v>37</v>
      </c>
      <c r="N169" s="242">
        <v>2</v>
      </c>
      <c r="O169" s="271"/>
      <c r="P169" s="273" t="s">
        <v>38</v>
      </c>
      <c r="Q169" s="219">
        <f>SUM(R169,U169)</f>
        <v>0</v>
      </c>
      <c r="R169" s="219">
        <f>SUM(S169:T169)</f>
        <v>0</v>
      </c>
      <c r="S169" s="219"/>
      <c r="T169" s="219"/>
      <c r="U169" s="219">
        <f>SUM(V169:Y169)</f>
        <v>0</v>
      </c>
      <c r="V169" s="219"/>
      <c r="W169" s="215">
        <f>V169*0.304</f>
        <v>0</v>
      </c>
      <c r="X169" s="219"/>
      <c r="Y169" s="219"/>
      <c r="Z169" s="219"/>
    </row>
    <row r="170" spans="1:26" ht="17.25" hidden="1" customHeight="1" outlineLevel="2">
      <c r="A170" s="465"/>
      <c r="B170" s="467" t="s">
        <v>138</v>
      </c>
      <c r="C170" s="469" t="s">
        <v>46</v>
      </c>
      <c r="D170" s="471" t="s">
        <v>139</v>
      </c>
      <c r="E170" s="473"/>
      <c r="F170" s="455" t="s">
        <v>174</v>
      </c>
      <c r="G170" s="457"/>
      <c r="H170" s="459"/>
      <c r="I170" s="461" t="s">
        <v>47</v>
      </c>
      <c r="J170" s="461"/>
      <c r="K170" s="461"/>
      <c r="L170" s="137" t="s">
        <v>109</v>
      </c>
      <c r="M170" s="163" t="s">
        <v>37</v>
      </c>
      <c r="N170" s="163">
        <v>1</v>
      </c>
      <c r="O170" s="477">
        <f>N170*0.17</f>
        <v>0.17</v>
      </c>
      <c r="P170" s="479" t="s">
        <v>38</v>
      </c>
      <c r="Q170" s="475">
        <f t="shared" ref="Q170:Q174" si="55">SUM(R170,U170)</f>
        <v>0</v>
      </c>
      <c r="R170" s="475">
        <f t="shared" ref="R170:R174" si="56">SUM(S170:T170)</f>
        <v>0</v>
      </c>
      <c r="S170" s="475"/>
      <c r="T170" s="475"/>
      <c r="U170" s="475">
        <f t="shared" ref="U170:U174" si="57">SUM(V170:Y170)</f>
        <v>0</v>
      </c>
      <c r="V170" s="475"/>
      <c r="W170" s="475">
        <f t="shared" ref="W170:W174" si="58">V170*0.304</f>
        <v>0</v>
      </c>
      <c r="X170" s="475"/>
      <c r="Y170" s="475"/>
      <c r="Z170" s="475"/>
    </row>
    <row r="171" spans="1:26" hidden="1" outlineLevel="2">
      <c r="A171" s="466"/>
      <c r="B171" s="468" t="s">
        <v>157</v>
      </c>
      <c r="C171" s="470" t="s">
        <v>46</v>
      </c>
      <c r="D171" s="472" t="s">
        <v>139</v>
      </c>
      <c r="E171" s="474"/>
      <c r="F171" s="456"/>
      <c r="G171" s="458"/>
      <c r="H171" s="460"/>
      <c r="I171" s="462"/>
      <c r="J171" s="462"/>
      <c r="K171" s="462"/>
      <c r="L171" s="137" t="s">
        <v>108</v>
      </c>
      <c r="M171" s="74" t="s">
        <v>37</v>
      </c>
      <c r="N171" s="74">
        <v>1</v>
      </c>
      <c r="O171" s="478"/>
      <c r="P171" s="480"/>
      <c r="Q171" s="476">
        <f t="shared" si="55"/>
        <v>0</v>
      </c>
      <c r="R171" s="476">
        <f t="shared" si="56"/>
        <v>0</v>
      </c>
      <c r="S171" s="476"/>
      <c r="T171" s="476"/>
      <c r="U171" s="476">
        <f t="shared" si="57"/>
        <v>0</v>
      </c>
      <c r="V171" s="476"/>
      <c r="W171" s="476">
        <f t="shared" si="58"/>
        <v>0</v>
      </c>
      <c r="X171" s="476"/>
      <c r="Y171" s="476"/>
      <c r="Z171" s="476"/>
    </row>
    <row r="172" spans="1:26" hidden="1" outlineLevel="2">
      <c r="A172" s="19"/>
      <c r="B172" s="74" t="s">
        <v>138</v>
      </c>
      <c r="C172" s="207" t="s">
        <v>46</v>
      </c>
      <c r="D172" s="208" t="s">
        <v>139</v>
      </c>
      <c r="E172" s="133"/>
      <c r="F172" s="245" t="s">
        <v>177</v>
      </c>
      <c r="G172" s="138"/>
      <c r="H172" s="135"/>
      <c r="I172" s="206" t="s">
        <v>47</v>
      </c>
      <c r="J172" s="206"/>
      <c r="K172" s="206"/>
      <c r="L172" s="137" t="s">
        <v>135</v>
      </c>
      <c r="M172" s="163" t="s">
        <v>37</v>
      </c>
      <c r="N172" s="163">
        <v>3</v>
      </c>
      <c r="O172" s="271">
        <f>N172/3*0.17</f>
        <v>0.17</v>
      </c>
      <c r="P172" s="273" t="s">
        <v>38</v>
      </c>
      <c r="Q172" s="219">
        <f t="shared" si="55"/>
        <v>0</v>
      </c>
      <c r="R172" s="219">
        <f t="shared" si="56"/>
        <v>0</v>
      </c>
      <c r="S172" s="219"/>
      <c r="T172" s="219"/>
      <c r="U172" s="219">
        <f t="shared" si="57"/>
        <v>0</v>
      </c>
      <c r="V172" s="219"/>
      <c r="W172" s="215">
        <f t="shared" si="58"/>
        <v>0</v>
      </c>
      <c r="X172" s="219"/>
      <c r="Y172" s="219"/>
      <c r="Z172" s="219"/>
    </row>
    <row r="173" spans="1:26" hidden="1" outlineLevel="2">
      <c r="A173" s="19"/>
      <c r="B173" s="74"/>
      <c r="C173" s="207"/>
      <c r="D173" s="208"/>
      <c r="E173" s="133"/>
      <c r="F173" s="244"/>
      <c r="G173" s="138"/>
      <c r="H173" s="135"/>
      <c r="I173" s="206"/>
      <c r="J173" s="206"/>
      <c r="K173" s="206"/>
      <c r="L173" s="137"/>
      <c r="M173" s="163"/>
      <c r="N173" s="163"/>
      <c r="O173" s="271"/>
      <c r="P173" s="273"/>
      <c r="Q173" s="219">
        <f t="shared" si="55"/>
        <v>0</v>
      </c>
      <c r="R173" s="219">
        <f t="shared" si="56"/>
        <v>0</v>
      </c>
      <c r="S173" s="219"/>
      <c r="T173" s="219"/>
      <c r="U173" s="219">
        <f t="shared" si="57"/>
        <v>0</v>
      </c>
      <c r="V173" s="219"/>
      <c r="W173" s="215">
        <f t="shared" si="58"/>
        <v>0</v>
      </c>
      <c r="X173" s="219"/>
      <c r="Y173" s="219"/>
      <c r="Z173" s="219"/>
    </row>
    <row r="174" spans="1:26" hidden="1" outlineLevel="2">
      <c r="A174" s="160"/>
      <c r="B174" s="74"/>
      <c r="C174" s="207"/>
      <c r="D174" s="208"/>
      <c r="E174" s="133"/>
      <c r="F174" s="244"/>
      <c r="G174" s="138"/>
      <c r="H174" s="139"/>
      <c r="I174" s="206"/>
      <c r="J174" s="206"/>
      <c r="K174" s="206"/>
      <c r="L174" s="137"/>
      <c r="M174" s="74"/>
      <c r="N174" s="74"/>
      <c r="O174" s="19"/>
      <c r="P174" s="273"/>
      <c r="Q174" s="219">
        <f t="shared" si="55"/>
        <v>0</v>
      </c>
      <c r="R174" s="219">
        <f t="shared" si="56"/>
        <v>0</v>
      </c>
      <c r="S174" s="218"/>
      <c r="T174" s="218"/>
      <c r="U174" s="219">
        <f t="shared" si="57"/>
        <v>0</v>
      </c>
      <c r="V174" s="218"/>
      <c r="W174" s="215">
        <f t="shared" si="58"/>
        <v>0</v>
      </c>
      <c r="X174" s="218"/>
      <c r="Y174" s="218"/>
      <c r="Z174" s="218"/>
    </row>
    <row r="175" spans="1:26" hidden="1" outlineLevel="2">
      <c r="A175" s="164"/>
      <c r="B175" s="334"/>
      <c r="C175" s="210"/>
      <c r="D175" s="211"/>
      <c r="E175" s="165"/>
      <c r="F175" s="262"/>
      <c r="G175" s="166"/>
      <c r="H175" s="167"/>
      <c r="I175" s="212"/>
      <c r="J175" s="212"/>
      <c r="K175" s="212"/>
      <c r="L175" s="213"/>
      <c r="M175" s="334"/>
      <c r="N175" s="168"/>
      <c r="O175" s="168"/>
      <c r="P175" s="274"/>
      <c r="Q175" s="216"/>
      <c r="R175" s="216"/>
      <c r="S175" s="216"/>
      <c r="T175" s="216"/>
      <c r="U175" s="216"/>
      <c r="V175" s="216"/>
      <c r="W175" s="216"/>
      <c r="X175" s="216"/>
      <c r="Y175" s="216"/>
      <c r="Z175" s="216"/>
    </row>
    <row r="176" spans="1:26" s="75" customFormat="1" ht="24" outlineLevel="1" collapsed="1">
      <c r="A176" s="220"/>
      <c r="B176" s="221" t="s">
        <v>138</v>
      </c>
      <c r="C176" s="222" t="s">
        <v>46</v>
      </c>
      <c r="D176" s="223" t="s">
        <v>139</v>
      </c>
      <c r="E176" s="224"/>
      <c r="F176" s="247" t="s">
        <v>179</v>
      </c>
      <c r="G176" s="225"/>
      <c r="H176" s="226"/>
      <c r="I176" s="227" t="s">
        <v>47</v>
      </c>
      <c r="J176" s="227"/>
      <c r="K176" s="227"/>
      <c r="L176" s="150" t="str">
        <f>CONCATENATE(L177," ",N177,M177," ",L178," ",N178,M178," "," ",L179," ",N179,M179)</f>
        <v xml:space="preserve">Ручная расчистка 3,6Га.     </v>
      </c>
      <c r="M176" s="226"/>
      <c r="N176" s="226"/>
      <c r="O176" s="270">
        <f>SUM(O177:O179)</f>
        <v>0.75</v>
      </c>
      <c r="P176" s="272" t="s">
        <v>45</v>
      </c>
      <c r="Q176" s="229">
        <f t="shared" ref="Q176:Z176" si="59">SUM(Q177:Q179)</f>
        <v>0</v>
      </c>
      <c r="R176" s="229">
        <f t="shared" si="59"/>
        <v>0</v>
      </c>
      <c r="S176" s="229">
        <f t="shared" si="59"/>
        <v>0</v>
      </c>
      <c r="T176" s="229">
        <f t="shared" si="59"/>
        <v>0</v>
      </c>
      <c r="U176" s="229">
        <f t="shared" si="59"/>
        <v>0</v>
      </c>
      <c r="V176" s="229">
        <f t="shared" si="59"/>
        <v>0</v>
      </c>
      <c r="W176" s="229">
        <f t="shared" si="59"/>
        <v>0</v>
      </c>
      <c r="X176" s="229">
        <f t="shared" si="59"/>
        <v>0</v>
      </c>
      <c r="Y176" s="229">
        <f t="shared" si="59"/>
        <v>0</v>
      </c>
      <c r="Z176" s="229">
        <f t="shared" si="59"/>
        <v>0</v>
      </c>
    </row>
    <row r="177" spans="1:26" hidden="1" outlineLevel="2">
      <c r="A177" s="19"/>
      <c r="B177" s="74" t="s">
        <v>138</v>
      </c>
      <c r="C177" s="207" t="s">
        <v>46</v>
      </c>
      <c r="D177" s="208" t="s">
        <v>139</v>
      </c>
      <c r="E177" s="133"/>
      <c r="F177" s="245" t="s">
        <v>186</v>
      </c>
      <c r="G177" s="138"/>
      <c r="H177" s="135"/>
      <c r="I177" s="206" t="s">
        <v>47</v>
      </c>
      <c r="J177" s="206"/>
      <c r="K177" s="206"/>
      <c r="L177" s="137" t="s">
        <v>133</v>
      </c>
      <c r="M177" s="163" t="s">
        <v>43</v>
      </c>
      <c r="N177" s="163">
        <v>3.6</v>
      </c>
      <c r="O177" s="271">
        <f>ROUND(N177/100/0.048,3)</f>
        <v>0.75</v>
      </c>
      <c r="P177" s="273" t="s">
        <v>45</v>
      </c>
      <c r="Q177" s="219">
        <f>SUM(R177,U177)</f>
        <v>0</v>
      </c>
      <c r="R177" s="219">
        <f>SUM(S177:T177)</f>
        <v>0</v>
      </c>
      <c r="S177" s="219"/>
      <c r="T177" s="219"/>
      <c r="U177" s="219">
        <f>SUM(V177:Y177)</f>
        <v>0</v>
      </c>
      <c r="V177" s="219"/>
      <c r="W177" s="215">
        <f>V177*0.304</f>
        <v>0</v>
      </c>
      <c r="X177" s="219"/>
      <c r="Y177" s="219"/>
      <c r="Z177" s="219"/>
    </row>
    <row r="178" spans="1:26" hidden="1" outlineLevel="2">
      <c r="A178" s="19"/>
      <c r="B178" s="74"/>
      <c r="C178" s="207"/>
      <c r="D178" s="208"/>
      <c r="E178" s="133"/>
      <c r="F178" s="244"/>
      <c r="G178" s="138"/>
      <c r="H178" s="135"/>
      <c r="I178" s="206"/>
      <c r="J178" s="206"/>
      <c r="K178" s="206"/>
      <c r="L178" s="137"/>
      <c r="M178" s="163"/>
      <c r="N178" s="163"/>
      <c r="O178" s="271"/>
      <c r="P178" s="273"/>
      <c r="Q178" s="219">
        <f t="shared" ref="Q178:Q179" si="60">SUM(R178,U178)</f>
        <v>0</v>
      </c>
      <c r="R178" s="219">
        <f t="shared" ref="R178:R179" si="61">SUM(S178:T178)</f>
        <v>0</v>
      </c>
      <c r="S178" s="219"/>
      <c r="T178" s="219"/>
      <c r="U178" s="219">
        <f t="shared" ref="U178:U179" si="62">SUM(V178:Y178)</f>
        <v>0</v>
      </c>
      <c r="V178" s="219"/>
      <c r="W178" s="215">
        <f t="shared" ref="W178:W179" si="63">V178*0.304</f>
        <v>0</v>
      </c>
      <c r="X178" s="219"/>
      <c r="Y178" s="219"/>
      <c r="Z178" s="219"/>
    </row>
    <row r="179" spans="1:26" hidden="1" outlineLevel="2">
      <c r="A179" s="19"/>
      <c r="B179" s="74"/>
      <c r="C179" s="207"/>
      <c r="D179" s="208"/>
      <c r="E179" s="133"/>
      <c r="F179" s="244"/>
      <c r="G179" s="138"/>
      <c r="H179" s="135"/>
      <c r="I179" s="206"/>
      <c r="J179" s="206"/>
      <c r="K179" s="206"/>
      <c r="L179" s="137"/>
      <c r="M179" s="163"/>
      <c r="N179" s="163"/>
      <c r="O179" s="271"/>
      <c r="P179" s="273"/>
      <c r="Q179" s="219">
        <f t="shared" si="60"/>
        <v>0</v>
      </c>
      <c r="R179" s="219">
        <f t="shared" si="61"/>
        <v>0</v>
      </c>
      <c r="S179" s="219"/>
      <c r="T179" s="219"/>
      <c r="U179" s="219">
        <f t="shared" si="62"/>
        <v>0</v>
      </c>
      <c r="V179" s="219"/>
      <c r="W179" s="215">
        <f t="shared" si="63"/>
        <v>0</v>
      </c>
      <c r="X179" s="219"/>
      <c r="Y179" s="219"/>
      <c r="Z179" s="219"/>
    </row>
    <row r="180" spans="1:26" hidden="1" outlineLevel="2">
      <c r="A180" s="164"/>
      <c r="B180" s="334"/>
      <c r="C180" s="210"/>
      <c r="D180" s="211"/>
      <c r="E180" s="165"/>
      <c r="F180" s="262"/>
      <c r="G180" s="166"/>
      <c r="H180" s="167"/>
      <c r="I180" s="212"/>
      <c r="J180" s="212"/>
      <c r="K180" s="212"/>
      <c r="L180" s="213"/>
      <c r="M180" s="334"/>
      <c r="N180" s="168"/>
      <c r="O180" s="168"/>
      <c r="P180" s="274"/>
      <c r="Q180" s="216"/>
      <c r="R180" s="216"/>
      <c r="S180" s="216"/>
      <c r="T180" s="216"/>
      <c r="U180" s="216"/>
      <c r="V180" s="216"/>
      <c r="W180" s="216"/>
      <c r="X180" s="216"/>
      <c r="Y180" s="216"/>
      <c r="Z180" s="216"/>
    </row>
    <row r="181" spans="1:26" s="75" customFormat="1" ht="75" outlineLevel="1" collapsed="1">
      <c r="A181" s="220"/>
      <c r="B181" s="221" t="s">
        <v>138</v>
      </c>
      <c r="C181" s="222" t="s">
        <v>46</v>
      </c>
      <c r="D181" s="223" t="s">
        <v>139</v>
      </c>
      <c r="E181" s="224"/>
      <c r="F181" s="247" t="s">
        <v>180</v>
      </c>
      <c r="G181" s="225"/>
      <c r="H181" s="226"/>
      <c r="I181" s="227" t="s">
        <v>47</v>
      </c>
      <c r="J181" s="227"/>
      <c r="K181" s="227"/>
      <c r="L181" s="150" t="str">
        <f>CONCATENATE(L182," ",N182,M182," ",L183," ",N183,M183," "," ",L184," ",N184,M184," ",L185," ",N185,M185," ",L186," ",N186,M186," ",L187," ",N187,M187," ",L188," ",N188,M188," ",L189," ",N189,M189)</f>
        <v xml:space="preserve">Бурение скважин, установка приставок 28шт. Монтаж опор 8шт.  Демонтаж опор 7шт. Замена фарфоровых /стеклянных/ изоляторов на полимерные 18шт. Монтаж грозотроса 0,85км. Восстановление фундаментов опор 1шт.    </v>
      </c>
      <c r="M181" s="226"/>
      <c r="N181" s="226"/>
      <c r="O181" s="270">
        <f>SUM(O182:O189)</f>
        <v>3.496</v>
      </c>
      <c r="P181" s="272" t="s">
        <v>44</v>
      </c>
      <c r="Q181" s="229">
        <f>SUM(Q182:Q189)</f>
        <v>0</v>
      </c>
      <c r="R181" s="229">
        <f t="shared" ref="R181:Y181" si="64">SUM(R182:R189)</f>
        <v>0</v>
      </c>
      <c r="S181" s="229">
        <f t="shared" si="64"/>
        <v>0</v>
      </c>
      <c r="T181" s="229">
        <f t="shared" si="64"/>
        <v>0</v>
      </c>
      <c r="U181" s="229">
        <f t="shared" si="64"/>
        <v>0</v>
      </c>
      <c r="V181" s="229">
        <f t="shared" si="64"/>
        <v>0</v>
      </c>
      <c r="W181" s="229">
        <f t="shared" si="64"/>
        <v>0</v>
      </c>
      <c r="X181" s="229">
        <f t="shared" si="64"/>
        <v>0</v>
      </c>
      <c r="Y181" s="229">
        <f t="shared" si="64"/>
        <v>0</v>
      </c>
      <c r="Z181" s="229">
        <f>SUM(Z182:Z189)</f>
        <v>0</v>
      </c>
    </row>
    <row r="182" spans="1:26" ht="45" hidden="1" outlineLevel="2">
      <c r="A182" s="19"/>
      <c r="B182" s="74" t="s">
        <v>138</v>
      </c>
      <c r="C182" s="207" t="s">
        <v>46</v>
      </c>
      <c r="D182" s="208" t="s">
        <v>139</v>
      </c>
      <c r="E182" s="133"/>
      <c r="F182" s="245" t="s">
        <v>181</v>
      </c>
      <c r="G182" s="138"/>
      <c r="H182" s="135"/>
      <c r="I182" s="206" t="s">
        <v>47</v>
      </c>
      <c r="J182" s="206"/>
      <c r="K182" s="206"/>
      <c r="L182" s="137" t="s">
        <v>142</v>
      </c>
      <c r="M182" s="163" t="s">
        <v>37</v>
      </c>
      <c r="N182" s="163">
        <v>28</v>
      </c>
      <c r="O182" s="271"/>
      <c r="P182" s="273" t="s">
        <v>38</v>
      </c>
      <c r="Q182" s="219">
        <f>SUM(R182,U182)</f>
        <v>0</v>
      </c>
      <c r="R182" s="219">
        <f>SUM(S182:T182)</f>
        <v>0</v>
      </c>
      <c r="S182" s="219"/>
      <c r="T182" s="219"/>
      <c r="U182" s="219">
        <f>SUM(V182:Y182)</f>
        <v>0</v>
      </c>
      <c r="V182" s="219"/>
      <c r="W182" s="215">
        <f>V182*0.304</f>
        <v>0</v>
      </c>
      <c r="X182" s="219"/>
      <c r="Y182" s="219"/>
      <c r="Z182" s="219"/>
    </row>
    <row r="183" spans="1:26" ht="17.25" hidden="1" customHeight="1" outlineLevel="2">
      <c r="A183" s="465"/>
      <c r="B183" s="467" t="s">
        <v>138</v>
      </c>
      <c r="C183" s="469" t="s">
        <v>46</v>
      </c>
      <c r="D183" s="471" t="s">
        <v>139</v>
      </c>
      <c r="E183" s="473"/>
      <c r="F183" s="455" t="s">
        <v>182</v>
      </c>
      <c r="G183" s="457"/>
      <c r="H183" s="459"/>
      <c r="I183" s="461" t="s">
        <v>47</v>
      </c>
      <c r="J183" s="461"/>
      <c r="K183" s="461"/>
      <c r="L183" s="137" t="s">
        <v>109</v>
      </c>
      <c r="M183" s="163" t="s">
        <v>37</v>
      </c>
      <c r="N183" s="163">
        <v>8</v>
      </c>
      <c r="O183" s="477">
        <f>N183*0.189</f>
        <v>1.512</v>
      </c>
      <c r="P183" s="479" t="s">
        <v>38</v>
      </c>
      <c r="Q183" s="475">
        <f t="shared" ref="Q183:Q189" si="65">SUM(R183,U183)</f>
        <v>0</v>
      </c>
      <c r="R183" s="475">
        <f t="shared" ref="R183:R188" si="66">SUM(S183:T183)</f>
        <v>0</v>
      </c>
      <c r="S183" s="475"/>
      <c r="T183" s="475"/>
      <c r="U183" s="475">
        <f t="shared" ref="U183:U189" si="67">SUM(V183:Y183)</f>
        <v>0</v>
      </c>
      <c r="V183" s="475"/>
      <c r="W183" s="475">
        <f t="shared" ref="W183:W189" si="68">V183*0.304</f>
        <v>0</v>
      </c>
      <c r="X183" s="475"/>
      <c r="Y183" s="475"/>
      <c r="Z183" s="475"/>
    </row>
    <row r="184" spans="1:26" hidden="1" outlineLevel="2">
      <c r="A184" s="466"/>
      <c r="B184" s="468"/>
      <c r="C184" s="470"/>
      <c r="D184" s="472"/>
      <c r="E184" s="474"/>
      <c r="F184" s="456"/>
      <c r="G184" s="458"/>
      <c r="H184" s="460"/>
      <c r="I184" s="462"/>
      <c r="J184" s="462"/>
      <c r="K184" s="462"/>
      <c r="L184" s="137" t="s">
        <v>108</v>
      </c>
      <c r="M184" s="74" t="s">
        <v>37</v>
      </c>
      <c r="N184" s="74">
        <v>7</v>
      </c>
      <c r="O184" s="478"/>
      <c r="P184" s="480"/>
      <c r="Q184" s="476">
        <f t="shared" si="65"/>
        <v>0</v>
      </c>
      <c r="R184" s="476">
        <f t="shared" si="66"/>
        <v>0</v>
      </c>
      <c r="S184" s="476"/>
      <c r="T184" s="476"/>
      <c r="U184" s="476">
        <f t="shared" si="67"/>
        <v>0</v>
      </c>
      <c r="V184" s="476"/>
      <c r="W184" s="476">
        <f t="shared" si="68"/>
        <v>0</v>
      </c>
      <c r="X184" s="476"/>
      <c r="Y184" s="476"/>
      <c r="Z184" s="476"/>
    </row>
    <row r="185" spans="1:26" hidden="1" outlineLevel="2">
      <c r="A185" s="19"/>
      <c r="B185" s="74" t="s">
        <v>138</v>
      </c>
      <c r="C185" s="207" t="s">
        <v>46</v>
      </c>
      <c r="D185" s="208" t="s">
        <v>139</v>
      </c>
      <c r="E185" s="133"/>
      <c r="F185" s="245" t="s">
        <v>183</v>
      </c>
      <c r="G185" s="138"/>
      <c r="H185" s="135"/>
      <c r="I185" s="206" t="s">
        <v>47</v>
      </c>
      <c r="J185" s="206"/>
      <c r="K185" s="206"/>
      <c r="L185" s="137" t="s">
        <v>135</v>
      </c>
      <c r="M185" s="163" t="s">
        <v>37</v>
      </c>
      <c r="N185" s="163">
        <v>18</v>
      </c>
      <c r="O185" s="271">
        <f>N185/3*0.189</f>
        <v>1.1339999999999999</v>
      </c>
      <c r="P185" s="273" t="s">
        <v>38</v>
      </c>
      <c r="Q185" s="219">
        <f t="shared" si="65"/>
        <v>0</v>
      </c>
      <c r="R185" s="219">
        <f t="shared" si="66"/>
        <v>0</v>
      </c>
      <c r="S185" s="219"/>
      <c r="T185" s="219"/>
      <c r="U185" s="219">
        <f t="shared" si="67"/>
        <v>0</v>
      </c>
      <c r="V185" s="219"/>
      <c r="W185" s="215">
        <f t="shared" si="68"/>
        <v>0</v>
      </c>
      <c r="X185" s="219"/>
      <c r="Y185" s="219"/>
      <c r="Z185" s="219"/>
    </row>
    <row r="186" spans="1:26" hidden="1" outlineLevel="2">
      <c r="A186" s="19"/>
      <c r="B186" s="74" t="s">
        <v>138</v>
      </c>
      <c r="C186" s="207" t="s">
        <v>46</v>
      </c>
      <c r="D186" s="208" t="s">
        <v>139</v>
      </c>
      <c r="E186" s="133"/>
      <c r="F186" s="245" t="s">
        <v>184</v>
      </c>
      <c r="G186" s="138"/>
      <c r="H186" s="135"/>
      <c r="I186" s="206" t="s">
        <v>47</v>
      </c>
      <c r="J186" s="206"/>
      <c r="K186" s="206"/>
      <c r="L186" s="137" t="s">
        <v>136</v>
      </c>
      <c r="M186" s="163" t="s">
        <v>42</v>
      </c>
      <c r="N186" s="163">
        <v>0.85</v>
      </c>
      <c r="O186" s="271">
        <f>N186</f>
        <v>0.85</v>
      </c>
      <c r="P186" s="273" t="s">
        <v>45</v>
      </c>
      <c r="Q186" s="219">
        <f t="shared" si="65"/>
        <v>0</v>
      </c>
      <c r="R186" s="219">
        <f t="shared" si="66"/>
        <v>0</v>
      </c>
      <c r="S186" s="219"/>
      <c r="T186" s="219"/>
      <c r="U186" s="219">
        <f t="shared" si="67"/>
        <v>0</v>
      </c>
      <c r="V186" s="219"/>
      <c r="W186" s="215">
        <f t="shared" si="68"/>
        <v>0</v>
      </c>
      <c r="X186" s="219"/>
      <c r="Y186" s="219"/>
      <c r="Z186" s="219"/>
    </row>
    <row r="187" spans="1:26" hidden="1" outlineLevel="2">
      <c r="A187" s="160"/>
      <c r="B187" s="74" t="s">
        <v>138</v>
      </c>
      <c r="C187" s="207" t="s">
        <v>46</v>
      </c>
      <c r="D187" s="208" t="s">
        <v>139</v>
      </c>
      <c r="E187" s="133"/>
      <c r="F187" s="245" t="s">
        <v>185</v>
      </c>
      <c r="G187" s="138"/>
      <c r="H187" s="139"/>
      <c r="I187" s="206" t="s">
        <v>47</v>
      </c>
      <c r="J187" s="206"/>
      <c r="K187" s="206"/>
      <c r="L187" s="137" t="s">
        <v>147</v>
      </c>
      <c r="M187" s="74" t="s">
        <v>37</v>
      </c>
      <c r="N187" s="74">
        <v>1</v>
      </c>
      <c r="O187" s="19"/>
      <c r="P187" s="273" t="s">
        <v>45</v>
      </c>
      <c r="Q187" s="219">
        <f t="shared" si="65"/>
        <v>0</v>
      </c>
      <c r="R187" s="219">
        <f t="shared" si="66"/>
        <v>0</v>
      </c>
      <c r="S187" s="218"/>
      <c r="T187" s="218"/>
      <c r="U187" s="219">
        <f t="shared" si="67"/>
        <v>0</v>
      </c>
      <c r="V187" s="218"/>
      <c r="W187" s="215">
        <f t="shared" si="68"/>
        <v>0</v>
      </c>
      <c r="X187" s="218"/>
      <c r="Y187" s="218"/>
      <c r="Z187" s="218"/>
    </row>
    <row r="188" spans="1:26" hidden="1" outlineLevel="2">
      <c r="A188" s="160"/>
      <c r="B188" s="74"/>
      <c r="C188" s="207"/>
      <c r="D188" s="208"/>
      <c r="E188" s="133"/>
      <c r="F188" s="244"/>
      <c r="G188" s="138"/>
      <c r="H188" s="139"/>
      <c r="I188" s="206"/>
      <c r="J188" s="206"/>
      <c r="K188" s="206"/>
      <c r="L188" s="137"/>
      <c r="M188" s="74"/>
      <c r="N188" s="19"/>
      <c r="O188" s="19"/>
      <c r="P188" s="273"/>
      <c r="Q188" s="219">
        <f t="shared" si="65"/>
        <v>0</v>
      </c>
      <c r="R188" s="219">
        <f t="shared" si="66"/>
        <v>0</v>
      </c>
      <c r="S188" s="218"/>
      <c r="T188" s="218"/>
      <c r="U188" s="219">
        <f t="shared" si="67"/>
        <v>0</v>
      </c>
      <c r="V188" s="218"/>
      <c r="W188" s="215">
        <f t="shared" si="68"/>
        <v>0</v>
      </c>
      <c r="X188" s="218"/>
      <c r="Y188" s="218"/>
      <c r="Z188" s="218"/>
    </row>
    <row r="189" spans="1:26" hidden="1" outlineLevel="2">
      <c r="A189" s="160"/>
      <c r="B189" s="74"/>
      <c r="C189" s="207"/>
      <c r="D189" s="208"/>
      <c r="E189" s="133"/>
      <c r="F189" s="244"/>
      <c r="G189" s="138"/>
      <c r="H189" s="139"/>
      <c r="I189" s="206"/>
      <c r="J189" s="206"/>
      <c r="K189" s="206"/>
      <c r="L189" s="137"/>
      <c r="M189" s="74"/>
      <c r="N189" s="19"/>
      <c r="O189" s="19"/>
      <c r="P189" s="273"/>
      <c r="Q189" s="219">
        <f t="shared" si="65"/>
        <v>0</v>
      </c>
      <c r="R189" s="219">
        <f>SUM(S189:T189)</f>
        <v>0</v>
      </c>
      <c r="S189" s="218"/>
      <c r="T189" s="218"/>
      <c r="U189" s="219">
        <f t="shared" si="67"/>
        <v>0</v>
      </c>
      <c r="V189" s="218"/>
      <c r="W189" s="215">
        <f t="shared" si="68"/>
        <v>0</v>
      </c>
      <c r="X189" s="218"/>
      <c r="Y189" s="218"/>
      <c r="Z189" s="218"/>
    </row>
    <row r="190" spans="1:26" hidden="1" outlineLevel="2">
      <c r="A190" s="164"/>
      <c r="B190" s="334"/>
      <c r="C190" s="210"/>
      <c r="D190" s="211"/>
      <c r="E190" s="165"/>
      <c r="F190" s="262"/>
      <c r="G190" s="166"/>
      <c r="H190" s="167"/>
      <c r="I190" s="212"/>
      <c r="J190" s="212"/>
      <c r="K190" s="212"/>
      <c r="L190" s="213"/>
      <c r="M190" s="334"/>
      <c r="N190" s="168"/>
      <c r="O190" s="168"/>
      <c r="P190" s="274"/>
      <c r="Q190" s="216"/>
      <c r="R190" s="216"/>
      <c r="S190" s="216"/>
      <c r="T190" s="216"/>
      <c r="U190" s="216"/>
      <c r="V190" s="216"/>
      <c r="W190" s="216"/>
      <c r="X190" s="216"/>
      <c r="Y190" s="216"/>
      <c r="Z190" s="216"/>
    </row>
    <row r="191" spans="1:26" s="75" customFormat="1" ht="90.75" customHeight="1" outlineLevel="1" collapsed="1">
      <c r="A191" s="220"/>
      <c r="B191" s="221" t="s">
        <v>138</v>
      </c>
      <c r="C191" s="222" t="s">
        <v>46</v>
      </c>
      <c r="D191" s="223" t="s">
        <v>139</v>
      </c>
      <c r="E191" s="224"/>
      <c r="F191" s="269" t="s">
        <v>187</v>
      </c>
      <c r="G191" s="225"/>
      <c r="H191" s="226"/>
      <c r="I191" s="227" t="s">
        <v>47</v>
      </c>
      <c r="J191" s="227"/>
      <c r="K191" s="227"/>
      <c r="L191" s="150" t="str">
        <f>CONCATENATE(L192," ",N192,M192," ",L193," ",N193,M193," "," ",L194," ",N194,M194," ",L195," ",N195,M195)</f>
        <v xml:space="preserve">Ручная расчистка 3,31Га.       </v>
      </c>
      <c r="M191" s="226"/>
      <c r="N191" s="226"/>
      <c r="O191" s="270">
        <f>SUM(O192:O195)</f>
        <v>0.69</v>
      </c>
      <c r="P191" s="272" t="s">
        <v>45</v>
      </c>
      <c r="Q191" s="229">
        <f t="shared" ref="Q191:Z191" si="69">SUM(Q192:Q195)</f>
        <v>0</v>
      </c>
      <c r="R191" s="229">
        <f t="shared" si="69"/>
        <v>0</v>
      </c>
      <c r="S191" s="229">
        <f t="shared" si="69"/>
        <v>0</v>
      </c>
      <c r="T191" s="229">
        <f t="shared" si="69"/>
        <v>0</v>
      </c>
      <c r="U191" s="229">
        <f t="shared" si="69"/>
        <v>0</v>
      </c>
      <c r="V191" s="229">
        <f t="shared" si="69"/>
        <v>0</v>
      </c>
      <c r="W191" s="229">
        <f t="shared" si="69"/>
        <v>0</v>
      </c>
      <c r="X191" s="229">
        <f t="shared" si="69"/>
        <v>0</v>
      </c>
      <c r="Y191" s="229">
        <f t="shared" si="69"/>
        <v>0</v>
      </c>
      <c r="Z191" s="229">
        <f t="shared" si="69"/>
        <v>0</v>
      </c>
    </row>
    <row r="192" spans="1:26" ht="25.5" hidden="1" outlineLevel="2">
      <c r="A192" s="19"/>
      <c r="B192" s="74" t="s">
        <v>138</v>
      </c>
      <c r="C192" s="207" t="s">
        <v>46</v>
      </c>
      <c r="D192" s="208" t="s">
        <v>139</v>
      </c>
      <c r="E192" s="133"/>
      <c r="F192" s="244" t="s">
        <v>188</v>
      </c>
      <c r="G192" s="138"/>
      <c r="H192" s="135"/>
      <c r="I192" s="206" t="s">
        <v>47</v>
      </c>
      <c r="J192" s="206"/>
      <c r="K192" s="206"/>
      <c r="L192" s="137" t="s">
        <v>133</v>
      </c>
      <c r="M192" s="163" t="s">
        <v>43</v>
      </c>
      <c r="N192" s="163">
        <v>3.31</v>
      </c>
      <c r="O192" s="271">
        <f>ROUND(N192/100/0.048,3)</f>
        <v>0.69</v>
      </c>
      <c r="P192" s="273" t="s">
        <v>45</v>
      </c>
      <c r="Q192" s="219">
        <f>SUM(R192,U192)</f>
        <v>0</v>
      </c>
      <c r="R192" s="219">
        <f>SUM(S192:T192)</f>
        <v>0</v>
      </c>
      <c r="S192" s="219"/>
      <c r="T192" s="219"/>
      <c r="U192" s="219">
        <f>SUM(V192:Y192)</f>
        <v>0</v>
      </c>
      <c r="V192" s="219"/>
      <c r="W192" s="215">
        <f>V192*0.304</f>
        <v>0</v>
      </c>
      <c r="X192" s="219"/>
      <c r="Y192" s="219"/>
      <c r="Z192" s="219"/>
    </row>
    <row r="193" spans="1:26" hidden="1" outlineLevel="2">
      <c r="A193" s="19"/>
      <c r="B193" s="74"/>
      <c r="C193" s="207"/>
      <c r="D193" s="208"/>
      <c r="E193" s="133"/>
      <c r="F193" s="244"/>
      <c r="G193" s="138"/>
      <c r="H193" s="135"/>
      <c r="I193" s="206"/>
      <c r="J193" s="206"/>
      <c r="K193" s="206"/>
      <c r="L193" s="137"/>
      <c r="M193" s="163"/>
      <c r="N193" s="163"/>
      <c r="O193" s="271"/>
      <c r="P193" s="273"/>
      <c r="Q193" s="219">
        <f t="shared" ref="Q193:Q195" si="70">SUM(R193,U193)</f>
        <v>0</v>
      </c>
      <c r="R193" s="219">
        <f t="shared" ref="R193:R195" si="71">SUM(S193:T193)</f>
        <v>0</v>
      </c>
      <c r="S193" s="219"/>
      <c r="T193" s="219"/>
      <c r="U193" s="219">
        <f t="shared" ref="U193:U195" si="72">SUM(V193:Y193)</f>
        <v>0</v>
      </c>
      <c r="V193" s="219"/>
      <c r="W193" s="215">
        <f t="shared" ref="W193:W195" si="73">V193*0.304</f>
        <v>0</v>
      </c>
      <c r="X193" s="219"/>
      <c r="Y193" s="219"/>
      <c r="Z193" s="219"/>
    </row>
    <row r="194" spans="1:26" hidden="1" outlineLevel="2">
      <c r="A194" s="19"/>
      <c r="B194" s="74"/>
      <c r="C194" s="207"/>
      <c r="D194" s="208"/>
      <c r="E194" s="133"/>
      <c r="F194" s="244"/>
      <c r="G194" s="138"/>
      <c r="H194" s="135"/>
      <c r="I194" s="206"/>
      <c r="J194" s="206"/>
      <c r="K194" s="206"/>
      <c r="L194" s="137"/>
      <c r="M194" s="163"/>
      <c r="N194" s="163"/>
      <c r="O194" s="271"/>
      <c r="P194" s="273"/>
      <c r="Q194" s="219">
        <f t="shared" si="70"/>
        <v>0</v>
      </c>
      <c r="R194" s="219">
        <f t="shared" si="71"/>
        <v>0</v>
      </c>
      <c r="S194" s="219"/>
      <c r="T194" s="219"/>
      <c r="U194" s="219">
        <f t="shared" si="72"/>
        <v>0</v>
      </c>
      <c r="V194" s="219"/>
      <c r="W194" s="215">
        <f t="shared" si="73"/>
        <v>0</v>
      </c>
      <c r="X194" s="219"/>
      <c r="Y194" s="219"/>
      <c r="Z194" s="219"/>
    </row>
    <row r="195" spans="1:26" hidden="1" outlineLevel="2">
      <c r="A195" s="19"/>
      <c r="B195" s="74"/>
      <c r="C195" s="207"/>
      <c r="D195" s="208"/>
      <c r="E195" s="133"/>
      <c r="F195" s="244"/>
      <c r="G195" s="138"/>
      <c r="H195" s="135"/>
      <c r="I195" s="206"/>
      <c r="J195" s="206"/>
      <c r="K195" s="206"/>
      <c r="L195" s="137"/>
      <c r="M195" s="163"/>
      <c r="N195" s="163"/>
      <c r="O195" s="271"/>
      <c r="P195" s="273"/>
      <c r="Q195" s="219">
        <f t="shared" si="70"/>
        <v>0</v>
      </c>
      <c r="R195" s="219">
        <f t="shared" si="71"/>
        <v>0</v>
      </c>
      <c r="S195" s="219"/>
      <c r="T195" s="219"/>
      <c r="U195" s="219">
        <f t="shared" si="72"/>
        <v>0</v>
      </c>
      <c r="V195" s="219"/>
      <c r="W195" s="215">
        <f t="shared" si="73"/>
        <v>0</v>
      </c>
      <c r="X195" s="219"/>
      <c r="Y195" s="219"/>
      <c r="Z195" s="219"/>
    </row>
    <row r="196" spans="1:26" hidden="1" outlineLevel="2">
      <c r="A196" s="164"/>
      <c r="B196" s="334"/>
      <c r="C196" s="210"/>
      <c r="D196" s="211"/>
      <c r="E196" s="165"/>
      <c r="F196" s="262"/>
      <c r="G196" s="166"/>
      <c r="H196" s="167"/>
      <c r="I196" s="212"/>
      <c r="J196" s="212"/>
      <c r="K196" s="212"/>
      <c r="L196" s="213"/>
      <c r="M196" s="334"/>
      <c r="N196" s="168"/>
      <c r="O196" s="168"/>
      <c r="P196" s="274"/>
      <c r="Q196" s="216"/>
      <c r="R196" s="216"/>
      <c r="S196" s="216"/>
      <c r="T196" s="216"/>
      <c r="U196" s="216"/>
      <c r="V196" s="216"/>
      <c r="W196" s="216"/>
      <c r="X196" s="216"/>
      <c r="Y196" s="216"/>
      <c r="Z196" s="216"/>
    </row>
    <row r="197" spans="1:26" s="75" customFormat="1" outlineLevel="1" collapsed="1">
      <c r="A197" s="220"/>
      <c r="B197" s="221"/>
      <c r="C197" s="222"/>
      <c r="D197" s="223"/>
      <c r="E197" s="224"/>
      <c r="F197" s="247"/>
      <c r="G197" s="225"/>
      <c r="H197" s="226"/>
      <c r="I197" s="227"/>
      <c r="J197" s="227"/>
      <c r="K197" s="227"/>
      <c r="L197" s="150" t="str">
        <f>CONCATENATE(L198," ",N198,M198," ",L199," ",N199,M199," "," ",L200," ",N200,M200," ",L201," ",N201,M201," ",L202," ",N202,M202," ",L203," ",N203,M203," ",L204," ",N204,M204," ",L205," ",N205,M205)</f>
        <v xml:space="preserve">                </v>
      </c>
      <c r="M197" s="226"/>
      <c r="N197" s="226"/>
      <c r="O197" s="270">
        <f>SUM(O198:O205)</f>
        <v>0</v>
      </c>
      <c r="P197" s="272"/>
      <c r="Q197" s="229">
        <f>SUM(Q198:Q205)</f>
        <v>0</v>
      </c>
      <c r="R197" s="229">
        <f t="shared" ref="R197:Y197" si="74">SUM(R198:R205)</f>
        <v>0</v>
      </c>
      <c r="S197" s="229">
        <f t="shared" si="74"/>
        <v>0</v>
      </c>
      <c r="T197" s="229">
        <f t="shared" si="74"/>
        <v>0</v>
      </c>
      <c r="U197" s="229">
        <f t="shared" si="74"/>
        <v>0</v>
      </c>
      <c r="V197" s="229">
        <f t="shared" si="74"/>
        <v>0</v>
      </c>
      <c r="W197" s="229">
        <f t="shared" si="74"/>
        <v>0</v>
      </c>
      <c r="X197" s="229">
        <f t="shared" si="74"/>
        <v>0</v>
      </c>
      <c r="Y197" s="229">
        <f t="shared" si="74"/>
        <v>0</v>
      </c>
      <c r="Z197" s="229">
        <f>SUM(Z198:Z205)</f>
        <v>0</v>
      </c>
    </row>
    <row r="198" spans="1:26" hidden="1" outlineLevel="2">
      <c r="A198" s="19"/>
      <c r="B198" s="74"/>
      <c r="C198" s="207"/>
      <c r="D198" s="208"/>
      <c r="E198" s="133"/>
      <c r="F198" s="244"/>
      <c r="G198" s="138"/>
      <c r="H198" s="135"/>
      <c r="I198" s="206"/>
      <c r="J198" s="206"/>
      <c r="K198" s="206"/>
      <c r="L198" s="137"/>
      <c r="M198" s="163"/>
      <c r="N198" s="163"/>
      <c r="O198" s="271"/>
      <c r="P198" s="273"/>
      <c r="Q198" s="219">
        <f>SUM(R198,U198)</f>
        <v>0</v>
      </c>
      <c r="R198" s="219">
        <f>SUM(S198:T198)</f>
        <v>0</v>
      </c>
      <c r="S198" s="219"/>
      <c r="T198" s="219"/>
      <c r="U198" s="219">
        <f>SUM(V198:Y198)</f>
        <v>0</v>
      </c>
      <c r="V198" s="219"/>
      <c r="W198" s="215">
        <f>V198*0.304</f>
        <v>0</v>
      </c>
      <c r="X198" s="219"/>
      <c r="Y198" s="219"/>
      <c r="Z198" s="219"/>
    </row>
    <row r="199" spans="1:26" hidden="1" outlineLevel="2">
      <c r="A199" s="19"/>
      <c r="B199" s="74"/>
      <c r="C199" s="207"/>
      <c r="D199" s="208"/>
      <c r="E199" s="133"/>
      <c r="F199" s="244"/>
      <c r="G199" s="138"/>
      <c r="H199" s="135"/>
      <c r="I199" s="206"/>
      <c r="J199" s="206"/>
      <c r="K199" s="206"/>
      <c r="L199" s="137"/>
      <c r="M199" s="163"/>
      <c r="N199" s="163"/>
      <c r="O199" s="271"/>
      <c r="P199" s="273"/>
      <c r="Q199" s="219">
        <f t="shared" ref="Q199:Q205" si="75">SUM(R199,U199)</f>
        <v>0</v>
      </c>
      <c r="R199" s="219">
        <f t="shared" ref="R199:R204" si="76">SUM(S199:T199)</f>
        <v>0</v>
      </c>
      <c r="S199" s="219"/>
      <c r="T199" s="219"/>
      <c r="U199" s="219">
        <f t="shared" ref="U199:U205" si="77">SUM(V199:Y199)</f>
        <v>0</v>
      </c>
      <c r="V199" s="219"/>
      <c r="W199" s="215">
        <f t="shared" ref="W199:W205" si="78">V199*0.304</f>
        <v>0</v>
      </c>
      <c r="X199" s="219"/>
      <c r="Y199" s="219"/>
      <c r="Z199" s="219"/>
    </row>
    <row r="200" spans="1:26" hidden="1" outlineLevel="2">
      <c r="A200" s="19"/>
      <c r="B200" s="74"/>
      <c r="C200" s="207"/>
      <c r="D200" s="208"/>
      <c r="E200" s="133"/>
      <c r="F200" s="244"/>
      <c r="G200" s="138"/>
      <c r="H200" s="135"/>
      <c r="I200" s="206"/>
      <c r="J200" s="206"/>
      <c r="K200" s="206"/>
      <c r="L200" s="137"/>
      <c r="M200" s="163"/>
      <c r="N200" s="163"/>
      <c r="O200" s="271"/>
      <c r="P200" s="273"/>
      <c r="Q200" s="219">
        <f t="shared" si="75"/>
        <v>0</v>
      </c>
      <c r="R200" s="219">
        <f t="shared" si="76"/>
        <v>0</v>
      </c>
      <c r="S200" s="219"/>
      <c r="T200" s="219"/>
      <c r="U200" s="219">
        <f t="shared" si="77"/>
        <v>0</v>
      </c>
      <c r="V200" s="219"/>
      <c r="W200" s="215">
        <f t="shared" si="78"/>
        <v>0</v>
      </c>
      <c r="X200" s="219"/>
      <c r="Y200" s="219"/>
      <c r="Z200" s="219"/>
    </row>
    <row r="201" spans="1:26" hidden="1" outlineLevel="2">
      <c r="A201" s="19"/>
      <c r="B201" s="74"/>
      <c r="C201" s="207"/>
      <c r="D201" s="208"/>
      <c r="E201" s="133"/>
      <c r="F201" s="244"/>
      <c r="G201" s="138"/>
      <c r="H201" s="135"/>
      <c r="I201" s="206"/>
      <c r="J201" s="206"/>
      <c r="K201" s="206"/>
      <c r="L201" s="137"/>
      <c r="M201" s="163"/>
      <c r="N201" s="163"/>
      <c r="O201" s="271"/>
      <c r="P201" s="273"/>
      <c r="Q201" s="219">
        <f t="shared" si="75"/>
        <v>0</v>
      </c>
      <c r="R201" s="219">
        <f t="shared" si="76"/>
        <v>0</v>
      </c>
      <c r="S201" s="219"/>
      <c r="T201" s="219"/>
      <c r="U201" s="219">
        <f t="shared" si="77"/>
        <v>0</v>
      </c>
      <c r="V201" s="219"/>
      <c r="W201" s="215">
        <f t="shared" si="78"/>
        <v>0</v>
      </c>
      <c r="X201" s="219"/>
      <c r="Y201" s="219"/>
      <c r="Z201" s="219"/>
    </row>
    <row r="202" spans="1:26" hidden="1" outlineLevel="2">
      <c r="A202" s="19"/>
      <c r="B202" s="74"/>
      <c r="C202" s="207"/>
      <c r="D202" s="208"/>
      <c r="E202" s="133"/>
      <c r="F202" s="244"/>
      <c r="G202" s="138"/>
      <c r="H202" s="135"/>
      <c r="I202" s="206"/>
      <c r="J202" s="206"/>
      <c r="K202" s="206"/>
      <c r="L202" s="137"/>
      <c r="M202" s="163"/>
      <c r="N202" s="163"/>
      <c r="O202" s="271"/>
      <c r="P202" s="273"/>
      <c r="Q202" s="219">
        <f t="shared" si="75"/>
        <v>0</v>
      </c>
      <c r="R202" s="219">
        <f t="shared" si="76"/>
        <v>0</v>
      </c>
      <c r="S202" s="219"/>
      <c r="T202" s="219"/>
      <c r="U202" s="219">
        <f t="shared" si="77"/>
        <v>0</v>
      </c>
      <c r="V202" s="219"/>
      <c r="W202" s="215">
        <f t="shared" si="78"/>
        <v>0</v>
      </c>
      <c r="X202" s="219"/>
      <c r="Y202" s="219"/>
      <c r="Z202" s="219"/>
    </row>
    <row r="203" spans="1:26" hidden="1" outlineLevel="2">
      <c r="A203" s="160"/>
      <c r="B203" s="74"/>
      <c r="C203" s="207"/>
      <c r="D203" s="208"/>
      <c r="E203" s="133"/>
      <c r="F203" s="244"/>
      <c r="G203" s="138"/>
      <c r="H203" s="139"/>
      <c r="I203" s="206"/>
      <c r="J203" s="206"/>
      <c r="K203" s="206"/>
      <c r="L203" s="137"/>
      <c r="M203" s="74"/>
      <c r="N203" s="74"/>
      <c r="O203" s="19"/>
      <c r="P203" s="273"/>
      <c r="Q203" s="219">
        <f t="shared" si="75"/>
        <v>0</v>
      </c>
      <c r="R203" s="219">
        <f t="shared" si="76"/>
        <v>0</v>
      </c>
      <c r="S203" s="218"/>
      <c r="T203" s="218"/>
      <c r="U203" s="219">
        <f t="shared" si="77"/>
        <v>0</v>
      </c>
      <c r="V203" s="218"/>
      <c r="W203" s="215">
        <f t="shared" si="78"/>
        <v>0</v>
      </c>
      <c r="X203" s="218"/>
      <c r="Y203" s="218"/>
      <c r="Z203" s="218"/>
    </row>
    <row r="204" spans="1:26" hidden="1" outlineLevel="2">
      <c r="A204" s="160"/>
      <c r="B204" s="74"/>
      <c r="C204" s="207"/>
      <c r="D204" s="208"/>
      <c r="E204" s="133"/>
      <c r="F204" s="244"/>
      <c r="G204" s="138"/>
      <c r="H204" s="139"/>
      <c r="I204" s="206"/>
      <c r="J204" s="206"/>
      <c r="K204" s="206"/>
      <c r="L204" s="137"/>
      <c r="M204" s="74"/>
      <c r="N204" s="19"/>
      <c r="O204" s="19"/>
      <c r="P204" s="273"/>
      <c r="Q204" s="219">
        <f t="shared" si="75"/>
        <v>0</v>
      </c>
      <c r="R204" s="219">
        <f t="shared" si="76"/>
        <v>0</v>
      </c>
      <c r="S204" s="218"/>
      <c r="T204" s="218"/>
      <c r="U204" s="219">
        <f t="shared" si="77"/>
        <v>0</v>
      </c>
      <c r="V204" s="218"/>
      <c r="W204" s="215">
        <f t="shared" si="78"/>
        <v>0</v>
      </c>
      <c r="X204" s="218"/>
      <c r="Y204" s="218"/>
      <c r="Z204" s="218"/>
    </row>
    <row r="205" spans="1:26" hidden="1" outlineLevel="2">
      <c r="A205" s="160"/>
      <c r="B205" s="74"/>
      <c r="C205" s="207"/>
      <c r="D205" s="208"/>
      <c r="E205" s="133"/>
      <c r="F205" s="244"/>
      <c r="G205" s="138"/>
      <c r="H205" s="139"/>
      <c r="I205" s="206"/>
      <c r="J205" s="206"/>
      <c r="K205" s="206"/>
      <c r="L205" s="137"/>
      <c r="M205" s="74"/>
      <c r="N205" s="19"/>
      <c r="O205" s="19"/>
      <c r="P205" s="273"/>
      <c r="Q205" s="219">
        <f t="shared" si="75"/>
        <v>0</v>
      </c>
      <c r="R205" s="219">
        <f>SUM(S205:T205)</f>
        <v>0</v>
      </c>
      <c r="S205" s="218"/>
      <c r="T205" s="218"/>
      <c r="U205" s="219">
        <f t="shared" si="77"/>
        <v>0</v>
      </c>
      <c r="V205" s="218"/>
      <c r="W205" s="215">
        <f t="shared" si="78"/>
        <v>0</v>
      </c>
      <c r="X205" s="218"/>
      <c r="Y205" s="218"/>
      <c r="Z205" s="218"/>
    </row>
    <row r="206" spans="1:26" hidden="1" outlineLevel="2">
      <c r="A206" s="164"/>
      <c r="B206" s="334"/>
      <c r="C206" s="210"/>
      <c r="D206" s="211"/>
      <c r="E206" s="165"/>
      <c r="F206" s="262"/>
      <c r="G206" s="166"/>
      <c r="H206" s="167"/>
      <c r="I206" s="212"/>
      <c r="J206" s="212"/>
      <c r="K206" s="212"/>
      <c r="L206" s="213"/>
      <c r="M206" s="334"/>
      <c r="N206" s="168"/>
      <c r="O206" s="168"/>
      <c r="P206" s="274"/>
      <c r="Q206" s="216"/>
      <c r="R206" s="216"/>
      <c r="S206" s="216"/>
      <c r="T206" s="216"/>
      <c r="U206" s="216"/>
      <c r="V206" s="216"/>
      <c r="W206" s="216"/>
      <c r="X206" s="216"/>
      <c r="Y206" s="216"/>
      <c r="Z206" s="216"/>
    </row>
    <row r="207" spans="1:26" s="75" customFormat="1" outlineLevel="1" collapsed="1">
      <c r="A207" s="220"/>
      <c r="B207" s="221"/>
      <c r="C207" s="222"/>
      <c r="D207" s="223"/>
      <c r="E207" s="224"/>
      <c r="F207" s="247"/>
      <c r="G207" s="225"/>
      <c r="H207" s="226"/>
      <c r="I207" s="227"/>
      <c r="J207" s="227"/>
      <c r="K207" s="227"/>
      <c r="L207" s="150" t="str">
        <f>CONCATENATE(L208," ",N208,M208," ",L209," ",N209,M209," "," ",L210," ",N210,M210," ",L211," ",N211,M211," ",L212," ",N212,M212," ",L213," ",N213,M213," ",L214," ",N214,M214," ",L215," ",N215,M215)</f>
        <v xml:space="preserve">                </v>
      </c>
      <c r="M207" s="226"/>
      <c r="N207" s="226"/>
      <c r="O207" s="270">
        <f>SUM(O208:O215)</f>
        <v>0</v>
      </c>
      <c r="P207" s="272"/>
      <c r="Q207" s="229">
        <f>SUM(Q208:Q215)</f>
        <v>0</v>
      </c>
      <c r="R207" s="229">
        <f t="shared" ref="R207:Y207" si="79">SUM(R208:R215)</f>
        <v>0</v>
      </c>
      <c r="S207" s="229">
        <f t="shared" si="79"/>
        <v>0</v>
      </c>
      <c r="T207" s="229">
        <f t="shared" si="79"/>
        <v>0</v>
      </c>
      <c r="U207" s="229">
        <f t="shared" si="79"/>
        <v>0</v>
      </c>
      <c r="V207" s="229">
        <f t="shared" si="79"/>
        <v>0</v>
      </c>
      <c r="W207" s="229">
        <f t="shared" si="79"/>
        <v>0</v>
      </c>
      <c r="X207" s="229">
        <f t="shared" si="79"/>
        <v>0</v>
      </c>
      <c r="Y207" s="229">
        <f t="shared" si="79"/>
        <v>0</v>
      </c>
      <c r="Z207" s="229">
        <f>SUM(Z208:Z215)</f>
        <v>0</v>
      </c>
    </row>
    <row r="208" spans="1:26" hidden="1" outlineLevel="2">
      <c r="A208" s="19"/>
      <c r="B208" s="74"/>
      <c r="C208" s="207"/>
      <c r="D208" s="208"/>
      <c r="E208" s="133"/>
      <c r="F208" s="244"/>
      <c r="G208" s="138"/>
      <c r="H208" s="135"/>
      <c r="I208" s="206"/>
      <c r="J208" s="206"/>
      <c r="K208" s="206"/>
      <c r="L208" s="137"/>
      <c r="M208" s="163"/>
      <c r="N208" s="163"/>
      <c r="O208" s="271"/>
      <c r="P208" s="273"/>
      <c r="Q208" s="219">
        <f>SUM(R208,U208)</f>
        <v>0</v>
      </c>
      <c r="R208" s="219">
        <f>SUM(S208:T208)</f>
        <v>0</v>
      </c>
      <c r="S208" s="219"/>
      <c r="T208" s="219"/>
      <c r="U208" s="219">
        <f>SUM(V208:Y208)</f>
        <v>0</v>
      </c>
      <c r="V208" s="219"/>
      <c r="W208" s="215">
        <f>V208*0.304</f>
        <v>0</v>
      </c>
      <c r="X208" s="219"/>
      <c r="Y208" s="219"/>
      <c r="Z208" s="219"/>
    </row>
    <row r="209" spans="1:26" hidden="1" outlineLevel="2">
      <c r="A209" s="19"/>
      <c r="B209" s="74"/>
      <c r="C209" s="207"/>
      <c r="D209" s="208"/>
      <c r="E209" s="133"/>
      <c r="F209" s="244"/>
      <c r="G209" s="138"/>
      <c r="H209" s="135"/>
      <c r="I209" s="206"/>
      <c r="J209" s="206"/>
      <c r="K209" s="206"/>
      <c r="L209" s="137"/>
      <c r="M209" s="163"/>
      <c r="N209" s="163"/>
      <c r="O209" s="271"/>
      <c r="P209" s="273"/>
      <c r="Q209" s="219">
        <f t="shared" ref="Q209:Q215" si="80">SUM(R209,U209)</f>
        <v>0</v>
      </c>
      <c r="R209" s="219">
        <f t="shared" ref="R209:R214" si="81">SUM(S209:T209)</f>
        <v>0</v>
      </c>
      <c r="S209" s="219"/>
      <c r="T209" s="219"/>
      <c r="U209" s="219">
        <f t="shared" ref="U209:U215" si="82">SUM(V209:Y209)</f>
        <v>0</v>
      </c>
      <c r="V209" s="219"/>
      <c r="W209" s="215">
        <f t="shared" ref="W209:W215" si="83">V209*0.304</f>
        <v>0</v>
      </c>
      <c r="X209" s="219"/>
      <c r="Y209" s="219"/>
      <c r="Z209" s="219"/>
    </row>
    <row r="210" spans="1:26" hidden="1" outlineLevel="2">
      <c r="A210" s="19"/>
      <c r="B210" s="74"/>
      <c r="C210" s="207"/>
      <c r="D210" s="208"/>
      <c r="E210" s="133"/>
      <c r="F210" s="244"/>
      <c r="G210" s="138"/>
      <c r="H210" s="135"/>
      <c r="I210" s="206"/>
      <c r="J210" s="206"/>
      <c r="K210" s="206"/>
      <c r="L210" s="137"/>
      <c r="M210" s="163"/>
      <c r="N210" s="163"/>
      <c r="O210" s="271"/>
      <c r="P210" s="273"/>
      <c r="Q210" s="219">
        <f t="shared" si="80"/>
        <v>0</v>
      </c>
      <c r="R210" s="219">
        <f t="shared" si="81"/>
        <v>0</v>
      </c>
      <c r="S210" s="219"/>
      <c r="T210" s="219"/>
      <c r="U210" s="219">
        <f t="shared" si="82"/>
        <v>0</v>
      </c>
      <c r="V210" s="219"/>
      <c r="W210" s="215">
        <f t="shared" si="83"/>
        <v>0</v>
      </c>
      <c r="X210" s="219"/>
      <c r="Y210" s="219"/>
      <c r="Z210" s="219"/>
    </row>
    <row r="211" spans="1:26" hidden="1" outlineLevel="2">
      <c r="A211" s="19"/>
      <c r="B211" s="74"/>
      <c r="C211" s="207"/>
      <c r="D211" s="208"/>
      <c r="E211" s="133"/>
      <c r="F211" s="244"/>
      <c r="G211" s="138"/>
      <c r="H211" s="135"/>
      <c r="I211" s="206"/>
      <c r="J211" s="206"/>
      <c r="K211" s="206"/>
      <c r="L211" s="137"/>
      <c r="M211" s="163"/>
      <c r="N211" s="163"/>
      <c r="O211" s="271"/>
      <c r="P211" s="273"/>
      <c r="Q211" s="219">
        <f t="shared" si="80"/>
        <v>0</v>
      </c>
      <c r="R211" s="219">
        <f t="shared" si="81"/>
        <v>0</v>
      </c>
      <c r="S211" s="219"/>
      <c r="T211" s="219"/>
      <c r="U211" s="219">
        <f t="shared" si="82"/>
        <v>0</v>
      </c>
      <c r="V211" s="219"/>
      <c r="W211" s="215">
        <f t="shared" si="83"/>
        <v>0</v>
      </c>
      <c r="X211" s="219"/>
      <c r="Y211" s="219"/>
      <c r="Z211" s="219"/>
    </row>
    <row r="212" spans="1:26" hidden="1" outlineLevel="2">
      <c r="A212" s="19"/>
      <c r="B212" s="74"/>
      <c r="C212" s="207"/>
      <c r="D212" s="208"/>
      <c r="E212" s="133"/>
      <c r="F212" s="244"/>
      <c r="G212" s="138"/>
      <c r="H212" s="135"/>
      <c r="I212" s="206"/>
      <c r="J212" s="206"/>
      <c r="K212" s="206"/>
      <c r="L212" s="137"/>
      <c r="M212" s="163"/>
      <c r="N212" s="163"/>
      <c r="O212" s="271"/>
      <c r="P212" s="273"/>
      <c r="Q212" s="219">
        <f t="shared" si="80"/>
        <v>0</v>
      </c>
      <c r="R212" s="219">
        <f t="shared" si="81"/>
        <v>0</v>
      </c>
      <c r="S212" s="219"/>
      <c r="T212" s="219"/>
      <c r="U212" s="219">
        <f t="shared" si="82"/>
        <v>0</v>
      </c>
      <c r="V212" s="219"/>
      <c r="W212" s="215">
        <f t="shared" si="83"/>
        <v>0</v>
      </c>
      <c r="X212" s="219"/>
      <c r="Y212" s="219"/>
      <c r="Z212" s="219"/>
    </row>
    <row r="213" spans="1:26" hidden="1" outlineLevel="2">
      <c r="A213" s="160"/>
      <c r="B213" s="74"/>
      <c r="C213" s="207"/>
      <c r="D213" s="208"/>
      <c r="E213" s="133"/>
      <c r="F213" s="244"/>
      <c r="G213" s="138"/>
      <c r="H213" s="139"/>
      <c r="I213" s="206"/>
      <c r="J213" s="206"/>
      <c r="K213" s="206"/>
      <c r="L213" s="137"/>
      <c r="M213" s="74"/>
      <c r="N213" s="74"/>
      <c r="O213" s="19"/>
      <c r="P213" s="273"/>
      <c r="Q213" s="219">
        <f t="shared" si="80"/>
        <v>0</v>
      </c>
      <c r="R213" s="219">
        <f t="shared" si="81"/>
        <v>0</v>
      </c>
      <c r="S213" s="218"/>
      <c r="T213" s="218"/>
      <c r="U213" s="219">
        <f t="shared" si="82"/>
        <v>0</v>
      </c>
      <c r="V213" s="218"/>
      <c r="W213" s="215">
        <f t="shared" si="83"/>
        <v>0</v>
      </c>
      <c r="X213" s="218"/>
      <c r="Y213" s="218"/>
      <c r="Z213" s="218"/>
    </row>
    <row r="214" spans="1:26" hidden="1" outlineLevel="2">
      <c r="A214" s="160"/>
      <c r="B214" s="74"/>
      <c r="C214" s="207"/>
      <c r="D214" s="208"/>
      <c r="E214" s="133"/>
      <c r="F214" s="244"/>
      <c r="G214" s="138"/>
      <c r="H214" s="139"/>
      <c r="I214" s="206"/>
      <c r="J214" s="206"/>
      <c r="K214" s="206"/>
      <c r="L214" s="137"/>
      <c r="M214" s="74"/>
      <c r="N214" s="19"/>
      <c r="O214" s="19"/>
      <c r="P214" s="273"/>
      <c r="Q214" s="219">
        <f t="shared" si="80"/>
        <v>0</v>
      </c>
      <c r="R214" s="219">
        <f t="shared" si="81"/>
        <v>0</v>
      </c>
      <c r="S214" s="218"/>
      <c r="T214" s="218"/>
      <c r="U214" s="219">
        <f t="shared" si="82"/>
        <v>0</v>
      </c>
      <c r="V214" s="218"/>
      <c r="W214" s="215">
        <f t="shared" si="83"/>
        <v>0</v>
      </c>
      <c r="X214" s="218"/>
      <c r="Y214" s="218"/>
      <c r="Z214" s="218"/>
    </row>
    <row r="215" spans="1:26" hidden="1" outlineLevel="2">
      <c r="A215" s="160"/>
      <c r="B215" s="74"/>
      <c r="C215" s="207"/>
      <c r="D215" s="208"/>
      <c r="E215" s="133"/>
      <c r="F215" s="244"/>
      <c r="G215" s="138"/>
      <c r="H215" s="139"/>
      <c r="I215" s="206"/>
      <c r="J215" s="206"/>
      <c r="K215" s="206"/>
      <c r="L215" s="137"/>
      <c r="M215" s="74"/>
      <c r="N215" s="19"/>
      <c r="O215" s="19"/>
      <c r="P215" s="273"/>
      <c r="Q215" s="219">
        <f t="shared" si="80"/>
        <v>0</v>
      </c>
      <c r="R215" s="219">
        <f>SUM(S215:T215)</f>
        <v>0</v>
      </c>
      <c r="S215" s="218"/>
      <c r="T215" s="218"/>
      <c r="U215" s="219">
        <f t="shared" si="82"/>
        <v>0</v>
      </c>
      <c r="V215" s="218"/>
      <c r="W215" s="215">
        <f t="shared" si="83"/>
        <v>0</v>
      </c>
      <c r="X215" s="218"/>
      <c r="Y215" s="218"/>
      <c r="Z215" s="218"/>
    </row>
    <row r="216" spans="1:26" hidden="1" outlineLevel="2">
      <c r="A216" s="164"/>
      <c r="B216" s="334"/>
      <c r="C216" s="210"/>
      <c r="D216" s="211"/>
      <c r="E216" s="165"/>
      <c r="F216" s="262"/>
      <c r="G216" s="166"/>
      <c r="H216" s="167"/>
      <c r="I216" s="212"/>
      <c r="J216" s="212"/>
      <c r="K216" s="212"/>
      <c r="L216" s="213"/>
      <c r="M216" s="334"/>
      <c r="N216" s="168"/>
      <c r="O216" s="168"/>
      <c r="P216" s="274"/>
      <c r="Q216" s="216"/>
      <c r="R216" s="216"/>
      <c r="S216" s="216"/>
      <c r="T216" s="216"/>
      <c r="U216" s="216"/>
      <c r="V216" s="216"/>
      <c r="W216" s="216"/>
      <c r="X216" s="216"/>
      <c r="Y216" s="216"/>
      <c r="Z216" s="216"/>
    </row>
    <row r="217" spans="1:26" s="75" customFormat="1" outlineLevel="1" collapsed="1">
      <c r="A217" s="220"/>
      <c r="B217" s="221"/>
      <c r="C217" s="222"/>
      <c r="D217" s="223"/>
      <c r="E217" s="224"/>
      <c r="F217" s="247"/>
      <c r="G217" s="225"/>
      <c r="H217" s="226"/>
      <c r="I217" s="227"/>
      <c r="J217" s="227"/>
      <c r="K217" s="227"/>
      <c r="L217" s="150" t="str">
        <f>CONCATENATE(L218," ",N218,M218," ",L219," ",N219,M219," "," ",L220," ",N220,M220," ",L221," ",N221,M221," ",L222," ",N222,M222," ",L223," ",N223,M223," ",L224," ",N224,M224," ",L225," ",N225,M225)</f>
        <v xml:space="preserve">                </v>
      </c>
      <c r="M217" s="226"/>
      <c r="N217" s="226"/>
      <c r="O217" s="270">
        <f>SUM(O218:O225)</f>
        <v>0</v>
      </c>
      <c r="P217" s="272"/>
      <c r="Q217" s="229">
        <f>SUM(Q218:Q225)</f>
        <v>0</v>
      </c>
      <c r="R217" s="229">
        <f t="shared" ref="R217:Y217" si="84">SUM(R218:R225)</f>
        <v>0</v>
      </c>
      <c r="S217" s="229">
        <f t="shared" si="84"/>
        <v>0</v>
      </c>
      <c r="T217" s="229">
        <f t="shared" si="84"/>
        <v>0</v>
      </c>
      <c r="U217" s="229">
        <f t="shared" si="84"/>
        <v>0</v>
      </c>
      <c r="V217" s="229">
        <f t="shared" si="84"/>
        <v>0</v>
      </c>
      <c r="W217" s="229">
        <f t="shared" si="84"/>
        <v>0</v>
      </c>
      <c r="X217" s="229">
        <f t="shared" si="84"/>
        <v>0</v>
      </c>
      <c r="Y217" s="229">
        <f t="shared" si="84"/>
        <v>0</v>
      </c>
      <c r="Z217" s="229">
        <f>SUM(Z218:Z225)</f>
        <v>0</v>
      </c>
    </row>
    <row r="218" spans="1:26" hidden="1" outlineLevel="2">
      <c r="A218" s="19"/>
      <c r="B218" s="74"/>
      <c r="C218" s="207"/>
      <c r="D218" s="208"/>
      <c r="E218" s="133"/>
      <c r="F218" s="244"/>
      <c r="G218" s="138"/>
      <c r="H218" s="135"/>
      <c r="I218" s="206"/>
      <c r="J218" s="206"/>
      <c r="K218" s="206"/>
      <c r="L218" s="137"/>
      <c r="M218" s="163"/>
      <c r="N218" s="163"/>
      <c r="O218" s="271"/>
      <c r="P218" s="273"/>
      <c r="Q218" s="219">
        <f>SUM(R218,U218)</f>
        <v>0</v>
      </c>
      <c r="R218" s="219">
        <f>SUM(S218:T218)</f>
        <v>0</v>
      </c>
      <c r="S218" s="219"/>
      <c r="T218" s="219"/>
      <c r="U218" s="219">
        <f>SUM(V218:Y218)</f>
        <v>0</v>
      </c>
      <c r="V218" s="219"/>
      <c r="W218" s="215">
        <f>V218*0.304</f>
        <v>0</v>
      </c>
      <c r="X218" s="219"/>
      <c r="Y218" s="219"/>
      <c r="Z218" s="219"/>
    </row>
    <row r="219" spans="1:26" hidden="1" outlineLevel="2">
      <c r="A219" s="19"/>
      <c r="B219" s="74"/>
      <c r="C219" s="207"/>
      <c r="D219" s="208"/>
      <c r="E219" s="133"/>
      <c r="F219" s="244"/>
      <c r="G219" s="138"/>
      <c r="H219" s="135"/>
      <c r="I219" s="206"/>
      <c r="J219" s="206"/>
      <c r="K219" s="206"/>
      <c r="L219" s="137"/>
      <c r="M219" s="163"/>
      <c r="N219" s="163"/>
      <c r="O219" s="271"/>
      <c r="P219" s="273"/>
      <c r="Q219" s="219">
        <f t="shared" ref="Q219:Q225" si="85">SUM(R219,U219)</f>
        <v>0</v>
      </c>
      <c r="R219" s="219">
        <f t="shared" ref="R219:R224" si="86">SUM(S219:T219)</f>
        <v>0</v>
      </c>
      <c r="S219" s="219"/>
      <c r="T219" s="219"/>
      <c r="U219" s="219">
        <f t="shared" ref="U219:U225" si="87">SUM(V219:Y219)</f>
        <v>0</v>
      </c>
      <c r="V219" s="219"/>
      <c r="W219" s="215">
        <f t="shared" ref="W219:W225" si="88">V219*0.304</f>
        <v>0</v>
      </c>
      <c r="X219" s="219"/>
      <c r="Y219" s="219"/>
      <c r="Z219" s="219"/>
    </row>
    <row r="220" spans="1:26" hidden="1" outlineLevel="2">
      <c r="A220" s="19"/>
      <c r="B220" s="74"/>
      <c r="C220" s="207"/>
      <c r="D220" s="208"/>
      <c r="E220" s="133"/>
      <c r="F220" s="244"/>
      <c r="G220" s="138"/>
      <c r="H220" s="135"/>
      <c r="I220" s="206"/>
      <c r="J220" s="206"/>
      <c r="K220" s="206"/>
      <c r="L220" s="137"/>
      <c r="M220" s="163"/>
      <c r="N220" s="163"/>
      <c r="O220" s="271"/>
      <c r="P220" s="273"/>
      <c r="Q220" s="219">
        <f t="shared" si="85"/>
        <v>0</v>
      </c>
      <c r="R220" s="219">
        <f t="shared" si="86"/>
        <v>0</v>
      </c>
      <c r="S220" s="219"/>
      <c r="T220" s="219"/>
      <c r="U220" s="219">
        <f t="shared" si="87"/>
        <v>0</v>
      </c>
      <c r="V220" s="219"/>
      <c r="W220" s="215">
        <f t="shared" si="88"/>
        <v>0</v>
      </c>
      <c r="X220" s="219"/>
      <c r="Y220" s="219"/>
      <c r="Z220" s="219"/>
    </row>
    <row r="221" spans="1:26" hidden="1" outlineLevel="2">
      <c r="A221" s="19"/>
      <c r="B221" s="74"/>
      <c r="C221" s="207"/>
      <c r="D221" s="208"/>
      <c r="E221" s="133"/>
      <c r="F221" s="244"/>
      <c r="G221" s="138"/>
      <c r="H221" s="135"/>
      <c r="I221" s="206"/>
      <c r="J221" s="206"/>
      <c r="K221" s="206"/>
      <c r="L221" s="137"/>
      <c r="M221" s="163"/>
      <c r="N221" s="163"/>
      <c r="O221" s="271"/>
      <c r="P221" s="273"/>
      <c r="Q221" s="219">
        <f t="shared" si="85"/>
        <v>0</v>
      </c>
      <c r="R221" s="219">
        <f t="shared" si="86"/>
        <v>0</v>
      </c>
      <c r="S221" s="219"/>
      <c r="T221" s="219"/>
      <c r="U221" s="219">
        <f t="shared" si="87"/>
        <v>0</v>
      </c>
      <c r="V221" s="219"/>
      <c r="W221" s="215">
        <f t="shared" si="88"/>
        <v>0</v>
      </c>
      <c r="X221" s="219"/>
      <c r="Y221" s="219"/>
      <c r="Z221" s="219"/>
    </row>
    <row r="222" spans="1:26" hidden="1" outlineLevel="2">
      <c r="A222" s="19"/>
      <c r="B222" s="74"/>
      <c r="C222" s="207"/>
      <c r="D222" s="208"/>
      <c r="E222" s="133"/>
      <c r="F222" s="244"/>
      <c r="G222" s="138"/>
      <c r="H222" s="135"/>
      <c r="I222" s="206"/>
      <c r="J222" s="206"/>
      <c r="K222" s="206"/>
      <c r="L222" s="137"/>
      <c r="M222" s="163"/>
      <c r="N222" s="163"/>
      <c r="O222" s="271"/>
      <c r="P222" s="273"/>
      <c r="Q222" s="219">
        <f t="shared" si="85"/>
        <v>0</v>
      </c>
      <c r="R222" s="219">
        <f t="shared" si="86"/>
        <v>0</v>
      </c>
      <c r="S222" s="219"/>
      <c r="T222" s="219"/>
      <c r="U222" s="219">
        <f t="shared" si="87"/>
        <v>0</v>
      </c>
      <c r="V222" s="219"/>
      <c r="W222" s="215">
        <f t="shared" si="88"/>
        <v>0</v>
      </c>
      <c r="X222" s="219"/>
      <c r="Y222" s="219"/>
      <c r="Z222" s="219"/>
    </row>
    <row r="223" spans="1:26" hidden="1" outlineLevel="2">
      <c r="A223" s="160"/>
      <c r="B223" s="74"/>
      <c r="C223" s="207"/>
      <c r="D223" s="208"/>
      <c r="E223" s="133"/>
      <c r="F223" s="244"/>
      <c r="G223" s="138"/>
      <c r="H223" s="139"/>
      <c r="I223" s="206"/>
      <c r="J223" s="206"/>
      <c r="K223" s="206"/>
      <c r="L223" s="137"/>
      <c r="M223" s="74"/>
      <c r="N223" s="74"/>
      <c r="O223" s="19"/>
      <c r="P223" s="273"/>
      <c r="Q223" s="219">
        <f t="shared" si="85"/>
        <v>0</v>
      </c>
      <c r="R223" s="219">
        <f t="shared" si="86"/>
        <v>0</v>
      </c>
      <c r="S223" s="218"/>
      <c r="T223" s="218"/>
      <c r="U223" s="219">
        <f t="shared" si="87"/>
        <v>0</v>
      </c>
      <c r="V223" s="218"/>
      <c r="W223" s="215">
        <f t="shared" si="88"/>
        <v>0</v>
      </c>
      <c r="X223" s="218"/>
      <c r="Y223" s="218"/>
      <c r="Z223" s="218"/>
    </row>
    <row r="224" spans="1:26" hidden="1" outlineLevel="2">
      <c r="A224" s="160"/>
      <c r="B224" s="74"/>
      <c r="C224" s="207"/>
      <c r="D224" s="208"/>
      <c r="E224" s="133"/>
      <c r="F224" s="244"/>
      <c r="G224" s="138"/>
      <c r="H224" s="139"/>
      <c r="I224" s="206"/>
      <c r="J224" s="206"/>
      <c r="K224" s="206"/>
      <c r="L224" s="137"/>
      <c r="M224" s="74"/>
      <c r="N224" s="19"/>
      <c r="O224" s="19"/>
      <c r="P224" s="273"/>
      <c r="Q224" s="219">
        <f t="shared" si="85"/>
        <v>0</v>
      </c>
      <c r="R224" s="219">
        <f t="shared" si="86"/>
        <v>0</v>
      </c>
      <c r="S224" s="218"/>
      <c r="T224" s="218"/>
      <c r="U224" s="219">
        <f t="shared" si="87"/>
        <v>0</v>
      </c>
      <c r="V224" s="218"/>
      <c r="W224" s="215">
        <f t="shared" si="88"/>
        <v>0</v>
      </c>
      <c r="X224" s="218"/>
      <c r="Y224" s="218"/>
      <c r="Z224" s="218"/>
    </row>
    <row r="225" spans="1:26" hidden="1" outlineLevel="2">
      <c r="A225" s="160"/>
      <c r="B225" s="74"/>
      <c r="C225" s="207"/>
      <c r="D225" s="208"/>
      <c r="E225" s="133"/>
      <c r="F225" s="244"/>
      <c r="G225" s="138"/>
      <c r="H225" s="139"/>
      <c r="I225" s="206"/>
      <c r="J225" s="206"/>
      <c r="K225" s="206"/>
      <c r="L225" s="137"/>
      <c r="M225" s="74"/>
      <c r="N225" s="19"/>
      <c r="O225" s="19"/>
      <c r="P225" s="273"/>
      <c r="Q225" s="219">
        <f t="shared" si="85"/>
        <v>0</v>
      </c>
      <c r="R225" s="219">
        <f>SUM(S225:T225)</f>
        <v>0</v>
      </c>
      <c r="S225" s="218"/>
      <c r="T225" s="218"/>
      <c r="U225" s="219">
        <f t="shared" si="87"/>
        <v>0</v>
      </c>
      <c r="V225" s="218"/>
      <c r="W225" s="215">
        <f t="shared" si="88"/>
        <v>0</v>
      </c>
      <c r="X225" s="218"/>
      <c r="Y225" s="218"/>
      <c r="Z225" s="218"/>
    </row>
    <row r="226" spans="1:26" hidden="1" outlineLevel="2">
      <c r="A226" s="164"/>
      <c r="B226" s="334"/>
      <c r="C226" s="210"/>
      <c r="D226" s="211"/>
      <c r="E226" s="165"/>
      <c r="F226" s="262"/>
      <c r="G226" s="166"/>
      <c r="H226" s="167"/>
      <c r="I226" s="212"/>
      <c r="J226" s="212"/>
      <c r="K226" s="212"/>
      <c r="L226" s="213"/>
      <c r="M226" s="334"/>
      <c r="N226" s="168"/>
      <c r="O226" s="168"/>
      <c r="P226" s="274"/>
      <c r="Q226" s="216"/>
      <c r="R226" s="216"/>
      <c r="S226" s="216"/>
      <c r="T226" s="216"/>
      <c r="U226" s="216"/>
      <c r="V226" s="216"/>
      <c r="W226" s="216"/>
      <c r="X226" s="216"/>
      <c r="Y226" s="216"/>
      <c r="Z226" s="216"/>
    </row>
    <row r="227" spans="1:26" s="75" customFormat="1" outlineLevel="1" collapsed="1">
      <c r="A227" s="220"/>
      <c r="B227" s="221"/>
      <c r="C227" s="222"/>
      <c r="D227" s="223"/>
      <c r="E227" s="224"/>
      <c r="F227" s="247"/>
      <c r="G227" s="225"/>
      <c r="H227" s="226"/>
      <c r="I227" s="227"/>
      <c r="J227" s="227"/>
      <c r="K227" s="227"/>
      <c r="L227" s="150" t="str">
        <f>CONCATENATE(L228," ",N228,M228," ",L229," ",N229,M229," "," ",L230," ",N230,M230," ",L231," ",N231,M231," ",L232," ",N232,M232," ",L233," ",N233,M233," ",L234," ",N234,M234," ",L235," ",N235,M235)</f>
        <v xml:space="preserve">                </v>
      </c>
      <c r="M227" s="226"/>
      <c r="N227" s="226"/>
      <c r="O227" s="270">
        <f>SUM(O228:O235)</f>
        <v>0</v>
      </c>
      <c r="P227" s="272"/>
      <c r="Q227" s="229">
        <f>SUM(Q228:Q235)</f>
        <v>0</v>
      </c>
      <c r="R227" s="229">
        <f t="shared" ref="R227:Y227" si="89">SUM(R228:R235)</f>
        <v>0</v>
      </c>
      <c r="S227" s="229">
        <f t="shared" si="89"/>
        <v>0</v>
      </c>
      <c r="T227" s="229">
        <f t="shared" si="89"/>
        <v>0</v>
      </c>
      <c r="U227" s="229">
        <f t="shared" si="89"/>
        <v>0</v>
      </c>
      <c r="V227" s="229">
        <f t="shared" si="89"/>
        <v>0</v>
      </c>
      <c r="W227" s="229">
        <f t="shared" si="89"/>
        <v>0</v>
      </c>
      <c r="X227" s="229">
        <f t="shared" si="89"/>
        <v>0</v>
      </c>
      <c r="Y227" s="229">
        <f t="shared" si="89"/>
        <v>0</v>
      </c>
      <c r="Z227" s="229">
        <f>SUM(Z228:Z235)</f>
        <v>0</v>
      </c>
    </row>
    <row r="228" spans="1:26" hidden="1" outlineLevel="2">
      <c r="A228" s="19"/>
      <c r="B228" s="74"/>
      <c r="C228" s="207"/>
      <c r="D228" s="208"/>
      <c r="E228" s="133"/>
      <c r="F228" s="244"/>
      <c r="G228" s="138"/>
      <c r="H228" s="135"/>
      <c r="I228" s="206"/>
      <c r="J228" s="206"/>
      <c r="K228" s="206"/>
      <c r="L228" s="137"/>
      <c r="M228" s="163"/>
      <c r="N228" s="163"/>
      <c r="O228" s="271"/>
      <c r="P228" s="273"/>
      <c r="Q228" s="219">
        <f>SUM(R228,U228)</f>
        <v>0</v>
      </c>
      <c r="R228" s="219">
        <f>SUM(S228:T228)</f>
        <v>0</v>
      </c>
      <c r="S228" s="219"/>
      <c r="T228" s="219"/>
      <c r="U228" s="219">
        <f>SUM(V228:Y228)</f>
        <v>0</v>
      </c>
      <c r="V228" s="219"/>
      <c r="W228" s="215">
        <f>V228*0.304</f>
        <v>0</v>
      </c>
      <c r="X228" s="219"/>
      <c r="Y228" s="219"/>
      <c r="Z228" s="219"/>
    </row>
    <row r="229" spans="1:26" hidden="1" outlineLevel="2">
      <c r="A229" s="19"/>
      <c r="B229" s="74"/>
      <c r="C229" s="207"/>
      <c r="D229" s="208"/>
      <c r="E229" s="133"/>
      <c r="F229" s="244"/>
      <c r="G229" s="138"/>
      <c r="H229" s="135"/>
      <c r="I229" s="206"/>
      <c r="J229" s="206"/>
      <c r="K229" s="206"/>
      <c r="L229" s="137"/>
      <c r="M229" s="163"/>
      <c r="N229" s="163"/>
      <c r="O229" s="271"/>
      <c r="P229" s="273"/>
      <c r="Q229" s="219">
        <f t="shared" ref="Q229:Q235" si="90">SUM(R229,U229)</f>
        <v>0</v>
      </c>
      <c r="R229" s="219">
        <f t="shared" ref="R229:R234" si="91">SUM(S229:T229)</f>
        <v>0</v>
      </c>
      <c r="S229" s="219"/>
      <c r="T229" s="219"/>
      <c r="U229" s="219">
        <f t="shared" ref="U229:U235" si="92">SUM(V229:Y229)</f>
        <v>0</v>
      </c>
      <c r="V229" s="219"/>
      <c r="W229" s="215">
        <f t="shared" ref="W229:W235" si="93">V229*0.304</f>
        <v>0</v>
      </c>
      <c r="X229" s="219"/>
      <c r="Y229" s="219"/>
      <c r="Z229" s="219"/>
    </row>
    <row r="230" spans="1:26" hidden="1" outlineLevel="2">
      <c r="A230" s="19"/>
      <c r="B230" s="74"/>
      <c r="C230" s="207"/>
      <c r="D230" s="208"/>
      <c r="E230" s="133"/>
      <c r="F230" s="244"/>
      <c r="G230" s="138"/>
      <c r="H230" s="135"/>
      <c r="I230" s="206"/>
      <c r="J230" s="206"/>
      <c r="K230" s="206"/>
      <c r="L230" s="137"/>
      <c r="M230" s="163"/>
      <c r="N230" s="163"/>
      <c r="O230" s="271"/>
      <c r="P230" s="273"/>
      <c r="Q230" s="219">
        <f t="shared" si="90"/>
        <v>0</v>
      </c>
      <c r="R230" s="219">
        <f t="shared" si="91"/>
        <v>0</v>
      </c>
      <c r="S230" s="219"/>
      <c r="T230" s="219"/>
      <c r="U230" s="219">
        <f t="shared" si="92"/>
        <v>0</v>
      </c>
      <c r="V230" s="219"/>
      <c r="W230" s="215">
        <f t="shared" si="93"/>
        <v>0</v>
      </c>
      <c r="X230" s="219"/>
      <c r="Y230" s="219"/>
      <c r="Z230" s="219"/>
    </row>
    <row r="231" spans="1:26" hidden="1" outlineLevel="2">
      <c r="A231" s="19"/>
      <c r="B231" s="74"/>
      <c r="C231" s="207"/>
      <c r="D231" s="208"/>
      <c r="E231" s="133"/>
      <c r="F231" s="244"/>
      <c r="G231" s="138"/>
      <c r="H231" s="135"/>
      <c r="I231" s="206"/>
      <c r="J231" s="206"/>
      <c r="K231" s="206"/>
      <c r="L231" s="137"/>
      <c r="M231" s="163"/>
      <c r="N231" s="163"/>
      <c r="O231" s="271"/>
      <c r="P231" s="273"/>
      <c r="Q231" s="219">
        <f t="shared" si="90"/>
        <v>0</v>
      </c>
      <c r="R231" s="219">
        <f t="shared" si="91"/>
        <v>0</v>
      </c>
      <c r="S231" s="219"/>
      <c r="T231" s="219"/>
      <c r="U231" s="219">
        <f t="shared" si="92"/>
        <v>0</v>
      </c>
      <c r="V231" s="219"/>
      <c r="W231" s="215">
        <f t="shared" si="93"/>
        <v>0</v>
      </c>
      <c r="X231" s="219"/>
      <c r="Y231" s="219"/>
      <c r="Z231" s="219"/>
    </row>
    <row r="232" spans="1:26" hidden="1" outlineLevel="2">
      <c r="A232" s="19"/>
      <c r="B232" s="74"/>
      <c r="C232" s="207"/>
      <c r="D232" s="208"/>
      <c r="E232" s="133"/>
      <c r="F232" s="244"/>
      <c r="G232" s="138"/>
      <c r="H232" s="135"/>
      <c r="I232" s="206"/>
      <c r="J232" s="206"/>
      <c r="K232" s="206"/>
      <c r="L232" s="137"/>
      <c r="M232" s="163"/>
      <c r="N232" s="163"/>
      <c r="O232" s="271"/>
      <c r="P232" s="273"/>
      <c r="Q232" s="219">
        <f t="shared" si="90"/>
        <v>0</v>
      </c>
      <c r="R232" s="219">
        <f t="shared" si="91"/>
        <v>0</v>
      </c>
      <c r="S232" s="219"/>
      <c r="T232" s="219"/>
      <c r="U232" s="219">
        <f t="shared" si="92"/>
        <v>0</v>
      </c>
      <c r="V232" s="219"/>
      <c r="W232" s="215">
        <f t="shared" si="93"/>
        <v>0</v>
      </c>
      <c r="X232" s="219"/>
      <c r="Y232" s="219"/>
      <c r="Z232" s="219"/>
    </row>
    <row r="233" spans="1:26" hidden="1" outlineLevel="2">
      <c r="A233" s="160"/>
      <c r="B233" s="74"/>
      <c r="C233" s="207"/>
      <c r="D233" s="208"/>
      <c r="E233" s="133"/>
      <c r="F233" s="244"/>
      <c r="G233" s="138"/>
      <c r="H233" s="139"/>
      <c r="I233" s="206"/>
      <c r="J233" s="206"/>
      <c r="K233" s="206"/>
      <c r="L233" s="137"/>
      <c r="M233" s="74"/>
      <c r="N233" s="74"/>
      <c r="O233" s="19"/>
      <c r="P233" s="273"/>
      <c r="Q233" s="219">
        <f t="shared" si="90"/>
        <v>0</v>
      </c>
      <c r="R233" s="219">
        <f t="shared" si="91"/>
        <v>0</v>
      </c>
      <c r="S233" s="218"/>
      <c r="T233" s="218"/>
      <c r="U233" s="219">
        <f t="shared" si="92"/>
        <v>0</v>
      </c>
      <c r="V233" s="218"/>
      <c r="W233" s="215">
        <f t="shared" si="93"/>
        <v>0</v>
      </c>
      <c r="X233" s="218"/>
      <c r="Y233" s="218"/>
      <c r="Z233" s="218"/>
    </row>
    <row r="234" spans="1:26" hidden="1" outlineLevel="2">
      <c r="A234" s="160"/>
      <c r="B234" s="74"/>
      <c r="C234" s="207"/>
      <c r="D234" s="208"/>
      <c r="E234" s="133"/>
      <c r="F234" s="244"/>
      <c r="G234" s="138"/>
      <c r="H234" s="139"/>
      <c r="I234" s="206"/>
      <c r="J234" s="206"/>
      <c r="K234" s="206"/>
      <c r="L234" s="137"/>
      <c r="M234" s="74"/>
      <c r="N234" s="19"/>
      <c r="O234" s="19"/>
      <c r="P234" s="273"/>
      <c r="Q234" s="219">
        <f t="shared" si="90"/>
        <v>0</v>
      </c>
      <c r="R234" s="219">
        <f t="shared" si="91"/>
        <v>0</v>
      </c>
      <c r="S234" s="218"/>
      <c r="T234" s="218"/>
      <c r="U234" s="219">
        <f t="shared" si="92"/>
        <v>0</v>
      </c>
      <c r="V234" s="218"/>
      <c r="W234" s="215">
        <f t="shared" si="93"/>
        <v>0</v>
      </c>
      <c r="X234" s="218"/>
      <c r="Y234" s="218"/>
      <c r="Z234" s="218"/>
    </row>
    <row r="235" spans="1:26" hidden="1" outlineLevel="2">
      <c r="A235" s="160"/>
      <c r="B235" s="74"/>
      <c r="C235" s="207"/>
      <c r="D235" s="208"/>
      <c r="E235" s="133"/>
      <c r="F235" s="244"/>
      <c r="G235" s="138"/>
      <c r="H235" s="139"/>
      <c r="I235" s="206"/>
      <c r="J235" s="206"/>
      <c r="K235" s="206"/>
      <c r="L235" s="137"/>
      <c r="M235" s="74"/>
      <c r="N235" s="19"/>
      <c r="O235" s="19"/>
      <c r="P235" s="273"/>
      <c r="Q235" s="219">
        <f t="shared" si="90"/>
        <v>0</v>
      </c>
      <c r="R235" s="219">
        <f>SUM(S235:T235)</f>
        <v>0</v>
      </c>
      <c r="S235" s="218"/>
      <c r="T235" s="218"/>
      <c r="U235" s="219">
        <f t="shared" si="92"/>
        <v>0</v>
      </c>
      <c r="V235" s="218"/>
      <c r="W235" s="215">
        <f t="shared" si="93"/>
        <v>0</v>
      </c>
      <c r="X235" s="218"/>
      <c r="Y235" s="218"/>
      <c r="Z235" s="218"/>
    </row>
    <row r="236" spans="1:26" hidden="1" outlineLevel="2">
      <c r="A236" s="164"/>
      <c r="B236" s="334"/>
      <c r="C236" s="210"/>
      <c r="D236" s="211"/>
      <c r="E236" s="165"/>
      <c r="F236" s="262"/>
      <c r="G236" s="166"/>
      <c r="H236" s="167"/>
      <c r="I236" s="212"/>
      <c r="J236" s="212"/>
      <c r="K236" s="212"/>
      <c r="L236" s="213"/>
      <c r="M236" s="334"/>
      <c r="N236" s="168"/>
      <c r="O236" s="168"/>
      <c r="P236" s="274"/>
      <c r="Q236" s="216"/>
      <c r="R236" s="216"/>
      <c r="S236" s="216"/>
      <c r="T236" s="216"/>
      <c r="U236" s="216"/>
      <c r="V236" s="216"/>
      <c r="W236" s="216"/>
      <c r="X236" s="216"/>
      <c r="Y236" s="216"/>
      <c r="Z236" s="216"/>
    </row>
    <row r="237" spans="1:26" s="75" customFormat="1" outlineLevel="1" collapsed="1">
      <c r="A237" s="220"/>
      <c r="B237" s="221"/>
      <c r="C237" s="222"/>
      <c r="D237" s="223"/>
      <c r="E237" s="224"/>
      <c r="F237" s="247"/>
      <c r="G237" s="225"/>
      <c r="H237" s="226"/>
      <c r="I237" s="227"/>
      <c r="J237" s="227"/>
      <c r="K237" s="227"/>
      <c r="L237" s="150" t="str">
        <f>CONCATENATE(L238," ",N238,M238," ",L239," ",N239,M239," "," ",L240," ",N240,M240," ",L241," ",N241,M241," ",L242," ",N242,M242," ",L243," ",N243,M243," ",L244," ",N244,M244," ",L245," ",N245,M245)</f>
        <v xml:space="preserve">                </v>
      </c>
      <c r="M237" s="226"/>
      <c r="N237" s="226"/>
      <c r="O237" s="270">
        <f>SUM(O238:O245)</f>
        <v>0</v>
      </c>
      <c r="P237" s="272"/>
      <c r="Q237" s="229">
        <f>SUM(Q238:Q245)</f>
        <v>0</v>
      </c>
      <c r="R237" s="229">
        <f t="shared" ref="R237:Y237" si="94">SUM(R238:R245)</f>
        <v>0</v>
      </c>
      <c r="S237" s="229">
        <f t="shared" si="94"/>
        <v>0</v>
      </c>
      <c r="T237" s="229">
        <f t="shared" si="94"/>
        <v>0</v>
      </c>
      <c r="U237" s="229">
        <f t="shared" si="94"/>
        <v>0</v>
      </c>
      <c r="V237" s="229">
        <f t="shared" si="94"/>
        <v>0</v>
      </c>
      <c r="W237" s="229">
        <f t="shared" si="94"/>
        <v>0</v>
      </c>
      <c r="X237" s="229">
        <f t="shared" si="94"/>
        <v>0</v>
      </c>
      <c r="Y237" s="229">
        <f t="shared" si="94"/>
        <v>0</v>
      </c>
      <c r="Z237" s="229">
        <f>SUM(Z238:Z245)</f>
        <v>0</v>
      </c>
    </row>
    <row r="238" spans="1:26" hidden="1" outlineLevel="2">
      <c r="A238" s="19"/>
      <c r="B238" s="74"/>
      <c r="C238" s="207"/>
      <c r="D238" s="208"/>
      <c r="E238" s="133"/>
      <c r="F238" s="244"/>
      <c r="G238" s="138"/>
      <c r="H238" s="135"/>
      <c r="I238" s="206"/>
      <c r="J238" s="206"/>
      <c r="K238" s="206"/>
      <c r="L238" s="137"/>
      <c r="M238" s="163"/>
      <c r="N238" s="163"/>
      <c r="O238" s="271"/>
      <c r="P238" s="273"/>
      <c r="Q238" s="219">
        <f>SUM(R238,U238)</f>
        <v>0</v>
      </c>
      <c r="R238" s="219">
        <f>SUM(S238:T238)</f>
        <v>0</v>
      </c>
      <c r="S238" s="219"/>
      <c r="T238" s="219"/>
      <c r="U238" s="219">
        <f>SUM(V238:Y238)</f>
        <v>0</v>
      </c>
      <c r="V238" s="219"/>
      <c r="W238" s="215">
        <f>V238*0.304</f>
        <v>0</v>
      </c>
      <c r="X238" s="219"/>
      <c r="Y238" s="219"/>
      <c r="Z238" s="219"/>
    </row>
    <row r="239" spans="1:26" hidden="1" outlineLevel="2">
      <c r="A239" s="19"/>
      <c r="B239" s="74"/>
      <c r="C239" s="207"/>
      <c r="D239" s="208"/>
      <c r="E239" s="133"/>
      <c r="F239" s="244"/>
      <c r="G239" s="138"/>
      <c r="H239" s="135"/>
      <c r="I239" s="206"/>
      <c r="J239" s="206"/>
      <c r="K239" s="206"/>
      <c r="L239" s="137"/>
      <c r="M239" s="163"/>
      <c r="N239" s="163"/>
      <c r="O239" s="271"/>
      <c r="P239" s="273"/>
      <c r="Q239" s="219">
        <f t="shared" ref="Q239:Q245" si="95">SUM(R239,U239)</f>
        <v>0</v>
      </c>
      <c r="R239" s="219">
        <f t="shared" ref="R239:R244" si="96">SUM(S239:T239)</f>
        <v>0</v>
      </c>
      <c r="S239" s="219"/>
      <c r="T239" s="219"/>
      <c r="U239" s="219">
        <f t="shared" ref="U239:U245" si="97">SUM(V239:Y239)</f>
        <v>0</v>
      </c>
      <c r="V239" s="219"/>
      <c r="W239" s="215">
        <f t="shared" ref="W239:W245" si="98">V239*0.304</f>
        <v>0</v>
      </c>
      <c r="X239" s="219"/>
      <c r="Y239" s="219"/>
      <c r="Z239" s="219"/>
    </row>
    <row r="240" spans="1:26" hidden="1" outlineLevel="2">
      <c r="A240" s="19"/>
      <c r="B240" s="74"/>
      <c r="C240" s="207"/>
      <c r="D240" s="208"/>
      <c r="E240" s="133"/>
      <c r="F240" s="244"/>
      <c r="G240" s="138"/>
      <c r="H240" s="135"/>
      <c r="I240" s="206"/>
      <c r="J240" s="206"/>
      <c r="K240" s="206"/>
      <c r="L240" s="137"/>
      <c r="M240" s="163"/>
      <c r="N240" s="163"/>
      <c r="O240" s="271"/>
      <c r="P240" s="273"/>
      <c r="Q240" s="219">
        <f t="shared" si="95"/>
        <v>0</v>
      </c>
      <c r="R240" s="219">
        <f t="shared" si="96"/>
        <v>0</v>
      </c>
      <c r="S240" s="219"/>
      <c r="T240" s="219"/>
      <c r="U240" s="219">
        <f t="shared" si="97"/>
        <v>0</v>
      </c>
      <c r="V240" s="219"/>
      <c r="W240" s="215">
        <f t="shared" si="98"/>
        <v>0</v>
      </c>
      <c r="X240" s="219"/>
      <c r="Y240" s="219"/>
      <c r="Z240" s="219"/>
    </row>
    <row r="241" spans="1:26" hidden="1" outlineLevel="2">
      <c r="A241" s="19"/>
      <c r="B241" s="74"/>
      <c r="C241" s="207"/>
      <c r="D241" s="208"/>
      <c r="E241" s="133"/>
      <c r="F241" s="244"/>
      <c r="G241" s="138"/>
      <c r="H241" s="135"/>
      <c r="I241" s="206"/>
      <c r="J241" s="206"/>
      <c r="K241" s="206"/>
      <c r="L241" s="137"/>
      <c r="M241" s="163"/>
      <c r="N241" s="163"/>
      <c r="O241" s="271"/>
      <c r="P241" s="273"/>
      <c r="Q241" s="219">
        <f t="shared" si="95"/>
        <v>0</v>
      </c>
      <c r="R241" s="219">
        <f t="shared" si="96"/>
        <v>0</v>
      </c>
      <c r="S241" s="219"/>
      <c r="T241" s="219"/>
      <c r="U241" s="219">
        <f t="shared" si="97"/>
        <v>0</v>
      </c>
      <c r="V241" s="219"/>
      <c r="W241" s="215">
        <f t="shared" si="98"/>
        <v>0</v>
      </c>
      <c r="X241" s="219"/>
      <c r="Y241" s="219"/>
      <c r="Z241" s="219"/>
    </row>
    <row r="242" spans="1:26" hidden="1" outlineLevel="2">
      <c r="A242" s="19"/>
      <c r="B242" s="74"/>
      <c r="C242" s="207"/>
      <c r="D242" s="208"/>
      <c r="E242" s="133"/>
      <c r="F242" s="244"/>
      <c r="G242" s="138"/>
      <c r="H242" s="135"/>
      <c r="I242" s="206"/>
      <c r="J242" s="206"/>
      <c r="K242" s="206"/>
      <c r="L242" s="137"/>
      <c r="M242" s="163"/>
      <c r="N242" s="163"/>
      <c r="O242" s="271"/>
      <c r="P242" s="273"/>
      <c r="Q242" s="219">
        <f t="shared" si="95"/>
        <v>0</v>
      </c>
      <c r="R242" s="219">
        <f t="shared" si="96"/>
        <v>0</v>
      </c>
      <c r="S242" s="219"/>
      <c r="T242" s="219"/>
      <c r="U242" s="219">
        <f t="shared" si="97"/>
        <v>0</v>
      </c>
      <c r="V242" s="219"/>
      <c r="W242" s="215">
        <f t="shared" si="98"/>
        <v>0</v>
      </c>
      <c r="X242" s="219"/>
      <c r="Y242" s="219"/>
      <c r="Z242" s="219"/>
    </row>
    <row r="243" spans="1:26" hidden="1" outlineLevel="2">
      <c r="A243" s="160"/>
      <c r="B243" s="74"/>
      <c r="C243" s="207"/>
      <c r="D243" s="208"/>
      <c r="E243" s="133"/>
      <c r="F243" s="244"/>
      <c r="G243" s="138"/>
      <c r="H243" s="139"/>
      <c r="I243" s="206"/>
      <c r="J243" s="206"/>
      <c r="K243" s="206"/>
      <c r="L243" s="137"/>
      <c r="M243" s="74"/>
      <c r="N243" s="74"/>
      <c r="O243" s="19"/>
      <c r="P243" s="273"/>
      <c r="Q243" s="219">
        <f t="shared" si="95"/>
        <v>0</v>
      </c>
      <c r="R243" s="219">
        <f t="shared" si="96"/>
        <v>0</v>
      </c>
      <c r="S243" s="218"/>
      <c r="T243" s="218"/>
      <c r="U243" s="219">
        <f t="shared" si="97"/>
        <v>0</v>
      </c>
      <c r="V243" s="218"/>
      <c r="W243" s="215">
        <f t="shared" si="98"/>
        <v>0</v>
      </c>
      <c r="X243" s="218"/>
      <c r="Y243" s="218"/>
      <c r="Z243" s="218"/>
    </row>
    <row r="244" spans="1:26" hidden="1" outlineLevel="2">
      <c r="A244" s="160"/>
      <c r="B244" s="74"/>
      <c r="C244" s="207"/>
      <c r="D244" s="208"/>
      <c r="E244" s="133"/>
      <c r="F244" s="244"/>
      <c r="G244" s="138"/>
      <c r="H244" s="139"/>
      <c r="I244" s="206"/>
      <c r="J244" s="206"/>
      <c r="K244" s="206"/>
      <c r="L244" s="137"/>
      <c r="M244" s="74"/>
      <c r="N244" s="19"/>
      <c r="O244" s="19"/>
      <c r="P244" s="273"/>
      <c r="Q244" s="219">
        <f t="shared" si="95"/>
        <v>0</v>
      </c>
      <c r="R244" s="219">
        <f t="shared" si="96"/>
        <v>0</v>
      </c>
      <c r="S244" s="218"/>
      <c r="T244" s="218"/>
      <c r="U244" s="219">
        <f t="shared" si="97"/>
        <v>0</v>
      </c>
      <c r="V244" s="218"/>
      <c r="W244" s="215">
        <f t="shared" si="98"/>
        <v>0</v>
      </c>
      <c r="X244" s="218"/>
      <c r="Y244" s="218"/>
      <c r="Z244" s="218"/>
    </row>
    <row r="245" spans="1:26" hidden="1" outlineLevel="2">
      <c r="A245" s="160"/>
      <c r="B245" s="74"/>
      <c r="C245" s="207"/>
      <c r="D245" s="208"/>
      <c r="E245" s="133"/>
      <c r="F245" s="244"/>
      <c r="G245" s="138"/>
      <c r="H245" s="139"/>
      <c r="I245" s="206"/>
      <c r="J245" s="206"/>
      <c r="K245" s="206"/>
      <c r="L245" s="137"/>
      <c r="M245" s="74"/>
      <c r="N245" s="19"/>
      <c r="O245" s="19"/>
      <c r="P245" s="273"/>
      <c r="Q245" s="219">
        <f t="shared" si="95"/>
        <v>0</v>
      </c>
      <c r="R245" s="219">
        <f>SUM(S245:T245)</f>
        <v>0</v>
      </c>
      <c r="S245" s="218"/>
      <c r="T245" s="218"/>
      <c r="U245" s="219">
        <f t="shared" si="97"/>
        <v>0</v>
      </c>
      <c r="V245" s="218"/>
      <c r="W245" s="215">
        <f t="shared" si="98"/>
        <v>0</v>
      </c>
      <c r="X245" s="218"/>
      <c r="Y245" s="218"/>
      <c r="Z245" s="218"/>
    </row>
    <row r="246" spans="1:26" hidden="1" outlineLevel="2">
      <c r="A246" s="164"/>
      <c r="B246" s="334"/>
      <c r="C246" s="210"/>
      <c r="D246" s="211"/>
      <c r="E246" s="165"/>
      <c r="F246" s="262"/>
      <c r="G246" s="166"/>
      <c r="H246" s="167"/>
      <c r="I246" s="212"/>
      <c r="J246" s="212"/>
      <c r="K246" s="212"/>
      <c r="L246" s="213"/>
      <c r="M246" s="334"/>
      <c r="N246" s="168"/>
      <c r="O246" s="168"/>
      <c r="P246" s="274"/>
      <c r="Q246" s="216"/>
      <c r="R246" s="216"/>
      <c r="S246" s="216"/>
      <c r="T246" s="216"/>
      <c r="U246" s="216"/>
      <c r="V246" s="216"/>
      <c r="W246" s="216"/>
      <c r="X246" s="216"/>
      <c r="Y246" s="216"/>
      <c r="Z246" s="216"/>
    </row>
    <row r="247" spans="1:26" s="75" customFormat="1" outlineLevel="1" collapsed="1">
      <c r="A247" s="220"/>
      <c r="B247" s="221"/>
      <c r="C247" s="222"/>
      <c r="D247" s="223"/>
      <c r="E247" s="224"/>
      <c r="F247" s="247"/>
      <c r="G247" s="225"/>
      <c r="H247" s="226"/>
      <c r="I247" s="227"/>
      <c r="J247" s="227"/>
      <c r="K247" s="227"/>
      <c r="L247" s="150" t="str">
        <f>CONCATENATE(L248," ",N248,M248," ",L249," ",N249,M249," "," ",L250," ",N250,M250," ",L251," ",N251,M251," ",L252," ",N252,M252," ",L253," ",N253,M253," ",L254," ",N254,M254," ",L255," ",N255,M255)</f>
        <v xml:space="preserve">                </v>
      </c>
      <c r="M247" s="226"/>
      <c r="N247" s="226"/>
      <c r="O247" s="270">
        <f>SUM(O248:O255)</f>
        <v>0</v>
      </c>
      <c r="P247" s="272"/>
      <c r="Q247" s="229">
        <f>SUM(Q248:Q255)</f>
        <v>0</v>
      </c>
      <c r="R247" s="229">
        <f t="shared" ref="R247:Y247" si="99">SUM(R248:R255)</f>
        <v>0</v>
      </c>
      <c r="S247" s="229">
        <f t="shared" si="99"/>
        <v>0</v>
      </c>
      <c r="T247" s="229">
        <f t="shared" si="99"/>
        <v>0</v>
      </c>
      <c r="U247" s="229">
        <f t="shared" si="99"/>
        <v>0</v>
      </c>
      <c r="V247" s="229">
        <f t="shared" si="99"/>
        <v>0</v>
      </c>
      <c r="W247" s="229">
        <f t="shared" si="99"/>
        <v>0</v>
      </c>
      <c r="X247" s="229">
        <f t="shared" si="99"/>
        <v>0</v>
      </c>
      <c r="Y247" s="229">
        <f t="shared" si="99"/>
        <v>0</v>
      </c>
      <c r="Z247" s="229">
        <f>SUM(Z248:Z255)</f>
        <v>0</v>
      </c>
    </row>
    <row r="248" spans="1:26" hidden="1" outlineLevel="2">
      <c r="A248" s="19"/>
      <c r="B248" s="74"/>
      <c r="C248" s="207"/>
      <c r="D248" s="208"/>
      <c r="E248" s="133"/>
      <c r="F248" s="244"/>
      <c r="G248" s="138"/>
      <c r="H248" s="135"/>
      <c r="I248" s="206"/>
      <c r="J248" s="206"/>
      <c r="K248" s="206"/>
      <c r="L248" s="137"/>
      <c r="M248" s="163"/>
      <c r="N248" s="163"/>
      <c r="O248" s="271"/>
      <c r="P248" s="273"/>
      <c r="Q248" s="219">
        <f>SUM(R248,U248)</f>
        <v>0</v>
      </c>
      <c r="R248" s="219">
        <f>SUM(S248:T248)</f>
        <v>0</v>
      </c>
      <c r="S248" s="219"/>
      <c r="T248" s="219"/>
      <c r="U248" s="219">
        <f>SUM(V248:Y248)</f>
        <v>0</v>
      </c>
      <c r="V248" s="219"/>
      <c r="W248" s="215">
        <f>V248*0.304</f>
        <v>0</v>
      </c>
      <c r="X248" s="219"/>
      <c r="Y248" s="219"/>
      <c r="Z248" s="219"/>
    </row>
    <row r="249" spans="1:26" hidden="1" outlineLevel="2">
      <c r="A249" s="19"/>
      <c r="B249" s="74"/>
      <c r="C249" s="207"/>
      <c r="D249" s="208"/>
      <c r="E249" s="133"/>
      <c r="F249" s="244"/>
      <c r="G249" s="138"/>
      <c r="H249" s="135"/>
      <c r="I249" s="206"/>
      <c r="J249" s="206"/>
      <c r="K249" s="206"/>
      <c r="L249" s="137"/>
      <c r="M249" s="163"/>
      <c r="N249" s="163"/>
      <c r="O249" s="271"/>
      <c r="P249" s="273"/>
      <c r="Q249" s="219">
        <f t="shared" ref="Q249:Q255" si="100">SUM(R249,U249)</f>
        <v>0</v>
      </c>
      <c r="R249" s="219">
        <f t="shared" ref="R249:R254" si="101">SUM(S249:T249)</f>
        <v>0</v>
      </c>
      <c r="S249" s="219"/>
      <c r="T249" s="219"/>
      <c r="U249" s="219">
        <f t="shared" ref="U249:U255" si="102">SUM(V249:Y249)</f>
        <v>0</v>
      </c>
      <c r="V249" s="219"/>
      <c r="W249" s="215">
        <f t="shared" ref="W249:W255" si="103">V249*0.304</f>
        <v>0</v>
      </c>
      <c r="X249" s="219"/>
      <c r="Y249" s="219"/>
      <c r="Z249" s="219"/>
    </row>
    <row r="250" spans="1:26" hidden="1" outlineLevel="2">
      <c r="A250" s="19"/>
      <c r="B250" s="74"/>
      <c r="C250" s="207"/>
      <c r="D250" s="208"/>
      <c r="E250" s="133"/>
      <c r="F250" s="244"/>
      <c r="G250" s="138"/>
      <c r="H250" s="135"/>
      <c r="I250" s="206"/>
      <c r="J250" s="206"/>
      <c r="K250" s="206"/>
      <c r="L250" s="137"/>
      <c r="M250" s="163"/>
      <c r="N250" s="163"/>
      <c r="O250" s="271"/>
      <c r="P250" s="273"/>
      <c r="Q250" s="219">
        <f t="shared" si="100"/>
        <v>0</v>
      </c>
      <c r="R250" s="219">
        <f t="shared" si="101"/>
        <v>0</v>
      </c>
      <c r="S250" s="219"/>
      <c r="T250" s="219"/>
      <c r="U250" s="219">
        <f t="shared" si="102"/>
        <v>0</v>
      </c>
      <c r="V250" s="219"/>
      <c r="W250" s="215">
        <f t="shared" si="103"/>
        <v>0</v>
      </c>
      <c r="X250" s="219"/>
      <c r="Y250" s="219"/>
      <c r="Z250" s="219"/>
    </row>
    <row r="251" spans="1:26" hidden="1" outlineLevel="2">
      <c r="A251" s="19"/>
      <c r="B251" s="74"/>
      <c r="C251" s="207"/>
      <c r="D251" s="208"/>
      <c r="E251" s="133"/>
      <c r="F251" s="244"/>
      <c r="G251" s="138"/>
      <c r="H251" s="135"/>
      <c r="I251" s="206"/>
      <c r="J251" s="206"/>
      <c r="K251" s="206"/>
      <c r="L251" s="137"/>
      <c r="M251" s="163"/>
      <c r="N251" s="163"/>
      <c r="O251" s="271"/>
      <c r="P251" s="273"/>
      <c r="Q251" s="219">
        <f t="shared" si="100"/>
        <v>0</v>
      </c>
      <c r="R251" s="219">
        <f t="shared" si="101"/>
        <v>0</v>
      </c>
      <c r="S251" s="219"/>
      <c r="T251" s="219"/>
      <c r="U251" s="219">
        <f t="shared" si="102"/>
        <v>0</v>
      </c>
      <c r="V251" s="219"/>
      <c r="W251" s="215">
        <f t="shared" si="103"/>
        <v>0</v>
      </c>
      <c r="X251" s="219"/>
      <c r="Y251" s="219"/>
      <c r="Z251" s="219"/>
    </row>
    <row r="252" spans="1:26" hidden="1" outlineLevel="2">
      <c r="A252" s="19"/>
      <c r="B252" s="74"/>
      <c r="C252" s="207"/>
      <c r="D252" s="208"/>
      <c r="E252" s="133"/>
      <c r="F252" s="244"/>
      <c r="G252" s="138"/>
      <c r="H252" s="135"/>
      <c r="I252" s="206"/>
      <c r="J252" s="206"/>
      <c r="K252" s="206"/>
      <c r="L252" s="137"/>
      <c r="M252" s="163"/>
      <c r="N252" s="163"/>
      <c r="O252" s="271"/>
      <c r="P252" s="273"/>
      <c r="Q252" s="219">
        <f t="shared" si="100"/>
        <v>0</v>
      </c>
      <c r="R252" s="219">
        <f t="shared" si="101"/>
        <v>0</v>
      </c>
      <c r="S252" s="219"/>
      <c r="T252" s="219"/>
      <c r="U252" s="219">
        <f t="shared" si="102"/>
        <v>0</v>
      </c>
      <c r="V252" s="219"/>
      <c r="W252" s="215">
        <f t="shared" si="103"/>
        <v>0</v>
      </c>
      <c r="X252" s="219"/>
      <c r="Y252" s="219"/>
      <c r="Z252" s="219"/>
    </row>
    <row r="253" spans="1:26" hidden="1" outlineLevel="2">
      <c r="A253" s="160"/>
      <c r="B253" s="74"/>
      <c r="C253" s="207"/>
      <c r="D253" s="208"/>
      <c r="E253" s="133"/>
      <c r="F253" s="244"/>
      <c r="G253" s="138"/>
      <c r="H253" s="139"/>
      <c r="I253" s="206"/>
      <c r="J253" s="206"/>
      <c r="K253" s="206"/>
      <c r="L253" s="137"/>
      <c r="M253" s="74"/>
      <c r="N253" s="74"/>
      <c r="O253" s="19"/>
      <c r="P253" s="273"/>
      <c r="Q253" s="219">
        <f t="shared" si="100"/>
        <v>0</v>
      </c>
      <c r="R253" s="219">
        <f t="shared" si="101"/>
        <v>0</v>
      </c>
      <c r="S253" s="218"/>
      <c r="T253" s="218"/>
      <c r="U253" s="219">
        <f t="shared" si="102"/>
        <v>0</v>
      </c>
      <c r="V253" s="218"/>
      <c r="W253" s="215">
        <f t="shared" si="103"/>
        <v>0</v>
      </c>
      <c r="X253" s="218"/>
      <c r="Y253" s="218"/>
      <c r="Z253" s="218"/>
    </row>
    <row r="254" spans="1:26" hidden="1" outlineLevel="2">
      <c r="A254" s="160"/>
      <c r="B254" s="74"/>
      <c r="C254" s="207"/>
      <c r="D254" s="208"/>
      <c r="E254" s="133"/>
      <c r="F254" s="244"/>
      <c r="G254" s="138"/>
      <c r="H254" s="139"/>
      <c r="I254" s="206"/>
      <c r="J254" s="206"/>
      <c r="K254" s="206"/>
      <c r="L254" s="137"/>
      <c r="M254" s="74"/>
      <c r="N254" s="19"/>
      <c r="O254" s="19"/>
      <c r="P254" s="273"/>
      <c r="Q254" s="219">
        <f t="shared" si="100"/>
        <v>0</v>
      </c>
      <c r="R254" s="219">
        <f t="shared" si="101"/>
        <v>0</v>
      </c>
      <c r="S254" s="218"/>
      <c r="T254" s="218"/>
      <c r="U254" s="219">
        <f t="shared" si="102"/>
        <v>0</v>
      </c>
      <c r="V254" s="218"/>
      <c r="W254" s="215">
        <f t="shared" si="103"/>
        <v>0</v>
      </c>
      <c r="X254" s="218"/>
      <c r="Y254" s="218"/>
      <c r="Z254" s="218"/>
    </row>
    <row r="255" spans="1:26" hidden="1" outlineLevel="2">
      <c r="A255" s="160"/>
      <c r="B255" s="74"/>
      <c r="C255" s="207"/>
      <c r="D255" s="208"/>
      <c r="E255" s="133"/>
      <c r="F255" s="244"/>
      <c r="G255" s="138"/>
      <c r="H255" s="139"/>
      <c r="I255" s="206"/>
      <c r="J255" s="206"/>
      <c r="K255" s="206"/>
      <c r="L255" s="137"/>
      <c r="M255" s="74"/>
      <c r="N255" s="19"/>
      <c r="O255" s="19"/>
      <c r="P255" s="273"/>
      <c r="Q255" s="219">
        <f t="shared" si="100"/>
        <v>0</v>
      </c>
      <c r="R255" s="219">
        <f>SUM(S255:T255)</f>
        <v>0</v>
      </c>
      <c r="S255" s="218"/>
      <c r="T255" s="218"/>
      <c r="U255" s="219">
        <f t="shared" si="102"/>
        <v>0</v>
      </c>
      <c r="V255" s="218"/>
      <c r="W255" s="215">
        <f t="shared" si="103"/>
        <v>0</v>
      </c>
      <c r="X255" s="218"/>
      <c r="Y255" s="218"/>
      <c r="Z255" s="218"/>
    </row>
    <row r="256" spans="1:26" hidden="1" outlineLevel="2">
      <c r="A256" s="164"/>
      <c r="B256" s="334"/>
      <c r="C256" s="210"/>
      <c r="D256" s="211"/>
      <c r="E256" s="165"/>
      <c r="F256" s="262"/>
      <c r="G256" s="166"/>
      <c r="H256" s="167"/>
      <c r="I256" s="212"/>
      <c r="J256" s="212"/>
      <c r="K256" s="212"/>
      <c r="L256" s="213"/>
      <c r="M256" s="334"/>
      <c r="N256" s="168"/>
      <c r="O256" s="168"/>
      <c r="P256" s="274"/>
      <c r="Q256" s="216"/>
      <c r="R256" s="216"/>
      <c r="S256" s="216"/>
      <c r="T256" s="216"/>
      <c r="U256" s="216"/>
      <c r="V256" s="216"/>
      <c r="W256" s="216"/>
      <c r="X256" s="216"/>
      <c r="Y256" s="216"/>
      <c r="Z256" s="216"/>
    </row>
    <row r="257" spans="1:26" s="75" customFormat="1" outlineLevel="1" collapsed="1">
      <c r="A257" s="220"/>
      <c r="B257" s="221"/>
      <c r="C257" s="222"/>
      <c r="D257" s="223"/>
      <c r="E257" s="224"/>
      <c r="F257" s="247"/>
      <c r="G257" s="225"/>
      <c r="H257" s="226"/>
      <c r="I257" s="227"/>
      <c r="J257" s="227"/>
      <c r="K257" s="227"/>
      <c r="L257" s="150" t="str">
        <f>CONCATENATE(L258," ",N258,M258," ",L259," ",N259,M259," "," ",L260," ",N260,M260," ",L261," ",N261,M261," ",L262," ",N262,M262," ",L263," ",N263,M263," ",L264," ",N264,M264," ",L265," ",N265,M265)</f>
        <v xml:space="preserve">                </v>
      </c>
      <c r="M257" s="226"/>
      <c r="N257" s="226"/>
      <c r="O257" s="270">
        <f>SUM(O258:O265)</f>
        <v>0</v>
      </c>
      <c r="P257" s="272"/>
      <c r="Q257" s="229">
        <f>SUM(Q258:Q265)</f>
        <v>0</v>
      </c>
      <c r="R257" s="229">
        <f t="shared" ref="R257:Y257" si="104">SUM(R258:R265)</f>
        <v>0</v>
      </c>
      <c r="S257" s="229">
        <f t="shared" si="104"/>
        <v>0</v>
      </c>
      <c r="T257" s="229">
        <f t="shared" si="104"/>
        <v>0</v>
      </c>
      <c r="U257" s="229">
        <f t="shared" si="104"/>
        <v>0</v>
      </c>
      <c r="V257" s="229">
        <f t="shared" si="104"/>
        <v>0</v>
      </c>
      <c r="W257" s="229">
        <f t="shared" si="104"/>
        <v>0</v>
      </c>
      <c r="X257" s="229">
        <f t="shared" si="104"/>
        <v>0</v>
      </c>
      <c r="Y257" s="229">
        <f t="shared" si="104"/>
        <v>0</v>
      </c>
      <c r="Z257" s="229">
        <f>SUM(Z258:Z265)</f>
        <v>0</v>
      </c>
    </row>
    <row r="258" spans="1:26" hidden="1" outlineLevel="2">
      <c r="A258" s="19"/>
      <c r="B258" s="74"/>
      <c r="C258" s="207"/>
      <c r="D258" s="208"/>
      <c r="E258" s="133"/>
      <c r="F258" s="244"/>
      <c r="G258" s="138"/>
      <c r="H258" s="135"/>
      <c r="I258" s="206"/>
      <c r="J258" s="206"/>
      <c r="K258" s="206"/>
      <c r="L258" s="137"/>
      <c r="M258" s="163"/>
      <c r="N258" s="163"/>
      <c r="O258" s="271"/>
      <c r="P258" s="273"/>
      <c r="Q258" s="219">
        <f>SUM(R258,U258)</f>
        <v>0</v>
      </c>
      <c r="R258" s="219">
        <f>SUM(S258:T258)</f>
        <v>0</v>
      </c>
      <c r="S258" s="219"/>
      <c r="T258" s="219"/>
      <c r="U258" s="219">
        <f>SUM(V258:Y258)</f>
        <v>0</v>
      </c>
      <c r="V258" s="219"/>
      <c r="W258" s="215">
        <f>V258*0.304</f>
        <v>0</v>
      </c>
      <c r="X258" s="219"/>
      <c r="Y258" s="219"/>
      <c r="Z258" s="219"/>
    </row>
    <row r="259" spans="1:26" hidden="1" outlineLevel="2">
      <c r="A259" s="19"/>
      <c r="B259" s="74"/>
      <c r="C259" s="207"/>
      <c r="D259" s="208"/>
      <c r="E259" s="133"/>
      <c r="F259" s="244"/>
      <c r="G259" s="138"/>
      <c r="H259" s="135"/>
      <c r="I259" s="206"/>
      <c r="J259" s="206"/>
      <c r="K259" s="206"/>
      <c r="L259" s="137"/>
      <c r="M259" s="163"/>
      <c r="N259" s="163"/>
      <c r="O259" s="271"/>
      <c r="P259" s="273"/>
      <c r="Q259" s="219">
        <f t="shared" ref="Q259:Q265" si="105">SUM(R259,U259)</f>
        <v>0</v>
      </c>
      <c r="R259" s="219">
        <f t="shared" ref="R259:R264" si="106">SUM(S259:T259)</f>
        <v>0</v>
      </c>
      <c r="S259" s="219"/>
      <c r="T259" s="219"/>
      <c r="U259" s="219">
        <f t="shared" ref="U259:U265" si="107">SUM(V259:Y259)</f>
        <v>0</v>
      </c>
      <c r="V259" s="219"/>
      <c r="W259" s="215">
        <f t="shared" ref="W259:W265" si="108">V259*0.304</f>
        <v>0</v>
      </c>
      <c r="X259" s="219"/>
      <c r="Y259" s="219"/>
      <c r="Z259" s="219"/>
    </row>
    <row r="260" spans="1:26" hidden="1" outlineLevel="2">
      <c r="A260" s="19"/>
      <c r="B260" s="74"/>
      <c r="C260" s="207"/>
      <c r="D260" s="208"/>
      <c r="E260" s="133"/>
      <c r="F260" s="244"/>
      <c r="G260" s="138"/>
      <c r="H260" s="135"/>
      <c r="I260" s="206"/>
      <c r="J260" s="206"/>
      <c r="K260" s="206"/>
      <c r="L260" s="137"/>
      <c r="M260" s="163"/>
      <c r="N260" s="163"/>
      <c r="O260" s="271"/>
      <c r="P260" s="273"/>
      <c r="Q260" s="219">
        <f t="shared" si="105"/>
        <v>0</v>
      </c>
      <c r="R260" s="219">
        <f t="shared" si="106"/>
        <v>0</v>
      </c>
      <c r="S260" s="219"/>
      <c r="T260" s="219"/>
      <c r="U260" s="219">
        <f t="shared" si="107"/>
        <v>0</v>
      </c>
      <c r="V260" s="219"/>
      <c r="W260" s="215">
        <f t="shared" si="108"/>
        <v>0</v>
      </c>
      <c r="X260" s="219"/>
      <c r="Y260" s="219"/>
      <c r="Z260" s="219"/>
    </row>
    <row r="261" spans="1:26" hidden="1" outlineLevel="2">
      <c r="A261" s="19"/>
      <c r="B261" s="74"/>
      <c r="C261" s="207"/>
      <c r="D261" s="208"/>
      <c r="E261" s="133"/>
      <c r="F261" s="244"/>
      <c r="G261" s="138"/>
      <c r="H261" s="135"/>
      <c r="I261" s="206"/>
      <c r="J261" s="206"/>
      <c r="K261" s="206"/>
      <c r="L261" s="137"/>
      <c r="M261" s="163"/>
      <c r="N261" s="163"/>
      <c r="O261" s="271"/>
      <c r="P261" s="273"/>
      <c r="Q261" s="219">
        <f t="shared" si="105"/>
        <v>0</v>
      </c>
      <c r="R261" s="219">
        <f t="shared" si="106"/>
        <v>0</v>
      </c>
      <c r="S261" s="219"/>
      <c r="T261" s="219"/>
      <c r="U261" s="219">
        <f t="shared" si="107"/>
        <v>0</v>
      </c>
      <c r="V261" s="219"/>
      <c r="W261" s="215">
        <f t="shared" si="108"/>
        <v>0</v>
      </c>
      <c r="X261" s="219"/>
      <c r="Y261" s="219"/>
      <c r="Z261" s="219"/>
    </row>
    <row r="262" spans="1:26" hidden="1" outlineLevel="2">
      <c r="A262" s="19"/>
      <c r="B262" s="74"/>
      <c r="C262" s="207"/>
      <c r="D262" s="208"/>
      <c r="E262" s="133"/>
      <c r="F262" s="244"/>
      <c r="G262" s="138"/>
      <c r="H262" s="135"/>
      <c r="I262" s="206"/>
      <c r="J262" s="206"/>
      <c r="K262" s="206"/>
      <c r="L262" s="137"/>
      <c r="M262" s="163"/>
      <c r="N262" s="163"/>
      <c r="O262" s="271"/>
      <c r="P262" s="273"/>
      <c r="Q262" s="219">
        <f t="shared" si="105"/>
        <v>0</v>
      </c>
      <c r="R262" s="219">
        <f t="shared" si="106"/>
        <v>0</v>
      </c>
      <c r="S262" s="219"/>
      <c r="T262" s="219"/>
      <c r="U262" s="219">
        <f t="shared" si="107"/>
        <v>0</v>
      </c>
      <c r="V262" s="219"/>
      <c r="W262" s="215">
        <f t="shared" si="108"/>
        <v>0</v>
      </c>
      <c r="X262" s="219"/>
      <c r="Y262" s="219"/>
      <c r="Z262" s="219"/>
    </row>
    <row r="263" spans="1:26" hidden="1" outlineLevel="2">
      <c r="A263" s="160"/>
      <c r="B263" s="74"/>
      <c r="C263" s="207"/>
      <c r="D263" s="208"/>
      <c r="E263" s="133"/>
      <c r="F263" s="244"/>
      <c r="G263" s="138"/>
      <c r="H263" s="139"/>
      <c r="I263" s="206"/>
      <c r="J263" s="206"/>
      <c r="K263" s="206"/>
      <c r="L263" s="137"/>
      <c r="M263" s="74"/>
      <c r="N263" s="74"/>
      <c r="O263" s="19"/>
      <c r="P263" s="273"/>
      <c r="Q263" s="219">
        <f t="shared" si="105"/>
        <v>0</v>
      </c>
      <c r="R263" s="219">
        <f t="shared" si="106"/>
        <v>0</v>
      </c>
      <c r="S263" s="218"/>
      <c r="T263" s="218"/>
      <c r="U263" s="219">
        <f t="shared" si="107"/>
        <v>0</v>
      </c>
      <c r="V263" s="218"/>
      <c r="W263" s="215">
        <f t="shared" si="108"/>
        <v>0</v>
      </c>
      <c r="X263" s="218"/>
      <c r="Y263" s="218"/>
      <c r="Z263" s="218"/>
    </row>
    <row r="264" spans="1:26" hidden="1" outlineLevel="2">
      <c r="A264" s="160"/>
      <c r="B264" s="74"/>
      <c r="C264" s="207"/>
      <c r="D264" s="208"/>
      <c r="E264" s="133"/>
      <c r="F264" s="244"/>
      <c r="G264" s="138"/>
      <c r="H264" s="139"/>
      <c r="I264" s="206"/>
      <c r="J264" s="206"/>
      <c r="K264" s="206"/>
      <c r="L264" s="137"/>
      <c r="M264" s="74"/>
      <c r="N264" s="19"/>
      <c r="O264" s="19"/>
      <c r="P264" s="273"/>
      <c r="Q264" s="219">
        <f t="shared" si="105"/>
        <v>0</v>
      </c>
      <c r="R264" s="219">
        <f t="shared" si="106"/>
        <v>0</v>
      </c>
      <c r="S264" s="218"/>
      <c r="T264" s="218"/>
      <c r="U264" s="219">
        <f t="shared" si="107"/>
        <v>0</v>
      </c>
      <c r="V264" s="218"/>
      <c r="W264" s="215">
        <f t="shared" si="108"/>
        <v>0</v>
      </c>
      <c r="X264" s="218"/>
      <c r="Y264" s="218"/>
      <c r="Z264" s="218"/>
    </row>
    <row r="265" spans="1:26" hidden="1" outlineLevel="2">
      <c r="A265" s="160"/>
      <c r="B265" s="74"/>
      <c r="C265" s="207"/>
      <c r="D265" s="208"/>
      <c r="E265" s="133"/>
      <c r="F265" s="244"/>
      <c r="G265" s="138"/>
      <c r="H265" s="139"/>
      <c r="I265" s="206"/>
      <c r="J265" s="206"/>
      <c r="K265" s="206"/>
      <c r="L265" s="137"/>
      <c r="M265" s="74"/>
      <c r="N265" s="19"/>
      <c r="O265" s="19"/>
      <c r="P265" s="273"/>
      <c r="Q265" s="219">
        <f t="shared" si="105"/>
        <v>0</v>
      </c>
      <c r="R265" s="219">
        <f>SUM(S265:T265)</f>
        <v>0</v>
      </c>
      <c r="S265" s="218"/>
      <c r="T265" s="218"/>
      <c r="U265" s="219">
        <f t="shared" si="107"/>
        <v>0</v>
      </c>
      <c r="V265" s="218"/>
      <c r="W265" s="215">
        <f t="shared" si="108"/>
        <v>0</v>
      </c>
      <c r="X265" s="218"/>
      <c r="Y265" s="218"/>
      <c r="Z265" s="218"/>
    </row>
    <row r="266" spans="1:26" hidden="1" outlineLevel="2">
      <c r="A266" s="164"/>
      <c r="B266" s="334"/>
      <c r="C266" s="210"/>
      <c r="D266" s="211"/>
      <c r="E266" s="165"/>
      <c r="F266" s="262"/>
      <c r="G266" s="166"/>
      <c r="H266" s="167"/>
      <c r="I266" s="212"/>
      <c r="J266" s="212"/>
      <c r="K266" s="212"/>
      <c r="L266" s="213"/>
      <c r="M266" s="334"/>
      <c r="N266" s="168"/>
      <c r="O266" s="168"/>
      <c r="P266" s="274"/>
      <c r="Q266" s="216"/>
      <c r="R266" s="216"/>
      <c r="S266" s="216"/>
      <c r="T266" s="216"/>
      <c r="U266" s="216"/>
      <c r="V266" s="216"/>
      <c r="W266" s="216"/>
      <c r="X266" s="216"/>
      <c r="Y266" s="216"/>
      <c r="Z266" s="216"/>
    </row>
    <row r="267" spans="1:26" s="75" customFormat="1" outlineLevel="1" collapsed="1">
      <c r="A267" s="220"/>
      <c r="B267" s="221"/>
      <c r="C267" s="222"/>
      <c r="D267" s="223"/>
      <c r="E267" s="224"/>
      <c r="F267" s="247"/>
      <c r="G267" s="225"/>
      <c r="H267" s="226"/>
      <c r="I267" s="227"/>
      <c r="J267" s="227"/>
      <c r="K267" s="227"/>
      <c r="L267" s="150" t="str">
        <f>CONCATENATE(L268," ",N268,M268," ",L269," ",N269,M269," "," ",L270," ",N270,M270," ",L271," ",N271,M271," ",L272," ",N272,M272," ",L273," ",N273,M273," ",L274," ",N274,M274," ",L275," ",N275,M275)</f>
        <v xml:space="preserve">                </v>
      </c>
      <c r="M267" s="226"/>
      <c r="N267" s="226"/>
      <c r="O267" s="270">
        <f>SUM(O268:O275)</f>
        <v>0</v>
      </c>
      <c r="P267" s="272"/>
      <c r="Q267" s="229">
        <f>SUM(Q268:Q275)</f>
        <v>0</v>
      </c>
      <c r="R267" s="229">
        <f t="shared" ref="R267:Y267" si="109">SUM(R268:R275)</f>
        <v>0</v>
      </c>
      <c r="S267" s="229">
        <f t="shared" si="109"/>
        <v>0</v>
      </c>
      <c r="T267" s="229">
        <f t="shared" si="109"/>
        <v>0</v>
      </c>
      <c r="U267" s="229">
        <f t="shared" si="109"/>
        <v>0</v>
      </c>
      <c r="V267" s="229">
        <f t="shared" si="109"/>
        <v>0</v>
      </c>
      <c r="W267" s="229">
        <f t="shared" si="109"/>
        <v>0</v>
      </c>
      <c r="X267" s="229">
        <f t="shared" si="109"/>
        <v>0</v>
      </c>
      <c r="Y267" s="229">
        <f t="shared" si="109"/>
        <v>0</v>
      </c>
      <c r="Z267" s="229">
        <f>SUM(Z268:Z275)</f>
        <v>0</v>
      </c>
    </row>
    <row r="268" spans="1:26" hidden="1" outlineLevel="2">
      <c r="A268" s="19"/>
      <c r="B268" s="74"/>
      <c r="C268" s="207"/>
      <c r="D268" s="208"/>
      <c r="E268" s="133"/>
      <c r="F268" s="244"/>
      <c r="G268" s="138"/>
      <c r="H268" s="135"/>
      <c r="I268" s="206"/>
      <c r="J268" s="206"/>
      <c r="K268" s="206"/>
      <c r="L268" s="137"/>
      <c r="M268" s="163"/>
      <c r="N268" s="163"/>
      <c r="O268" s="163"/>
      <c r="P268" s="205"/>
      <c r="Q268" s="219">
        <f>SUM(R268,U268)</f>
        <v>0</v>
      </c>
      <c r="R268" s="219">
        <f>SUM(S268:T268)</f>
        <v>0</v>
      </c>
      <c r="S268" s="219"/>
      <c r="T268" s="219"/>
      <c r="U268" s="219">
        <f>SUM(V268:Y268)</f>
        <v>0</v>
      </c>
      <c r="V268" s="219"/>
      <c r="W268" s="215">
        <f>V268*0.304</f>
        <v>0</v>
      </c>
      <c r="X268" s="219"/>
      <c r="Y268" s="219"/>
      <c r="Z268" s="219"/>
    </row>
    <row r="269" spans="1:26" hidden="1" outlineLevel="2">
      <c r="A269" s="19"/>
      <c r="B269" s="74"/>
      <c r="C269" s="207"/>
      <c r="D269" s="208"/>
      <c r="E269" s="133"/>
      <c r="F269" s="244"/>
      <c r="G269" s="138"/>
      <c r="H269" s="135"/>
      <c r="I269" s="206"/>
      <c r="J269" s="206"/>
      <c r="K269" s="206"/>
      <c r="L269" s="137"/>
      <c r="M269" s="163"/>
      <c r="N269" s="163"/>
      <c r="O269" s="163"/>
      <c r="P269" s="205"/>
      <c r="Q269" s="219">
        <f t="shared" ref="Q269:Q275" si="110">SUM(R269,U269)</f>
        <v>0</v>
      </c>
      <c r="R269" s="219">
        <f t="shared" ref="R269:R274" si="111">SUM(S269:T269)</f>
        <v>0</v>
      </c>
      <c r="S269" s="219"/>
      <c r="T269" s="219"/>
      <c r="U269" s="219">
        <f t="shared" ref="U269:U275" si="112">SUM(V269:Y269)</f>
        <v>0</v>
      </c>
      <c r="V269" s="219"/>
      <c r="W269" s="215">
        <f t="shared" ref="W269:W275" si="113">V269*0.304</f>
        <v>0</v>
      </c>
      <c r="X269" s="219"/>
      <c r="Y269" s="219"/>
      <c r="Z269" s="219"/>
    </row>
    <row r="270" spans="1:26" hidden="1" outlineLevel="2">
      <c r="A270" s="19"/>
      <c r="B270" s="74"/>
      <c r="C270" s="207"/>
      <c r="D270" s="208"/>
      <c r="E270" s="133"/>
      <c r="F270" s="244"/>
      <c r="G270" s="138"/>
      <c r="H270" s="135"/>
      <c r="I270" s="206"/>
      <c r="J270" s="206"/>
      <c r="K270" s="206"/>
      <c r="L270" s="137"/>
      <c r="M270" s="163"/>
      <c r="N270" s="163"/>
      <c r="O270" s="163"/>
      <c r="P270" s="205"/>
      <c r="Q270" s="219">
        <f t="shared" si="110"/>
        <v>0</v>
      </c>
      <c r="R270" s="219">
        <f t="shared" si="111"/>
        <v>0</v>
      </c>
      <c r="S270" s="219"/>
      <c r="T270" s="219"/>
      <c r="U270" s="219">
        <f t="shared" si="112"/>
        <v>0</v>
      </c>
      <c r="V270" s="219"/>
      <c r="W270" s="215">
        <f t="shared" si="113"/>
        <v>0</v>
      </c>
      <c r="X270" s="219"/>
      <c r="Y270" s="219"/>
      <c r="Z270" s="219"/>
    </row>
    <row r="271" spans="1:26" hidden="1" outlineLevel="2">
      <c r="A271" s="19"/>
      <c r="B271" s="74"/>
      <c r="C271" s="207"/>
      <c r="D271" s="208"/>
      <c r="E271" s="133"/>
      <c r="F271" s="244"/>
      <c r="G271" s="138"/>
      <c r="H271" s="135"/>
      <c r="I271" s="206"/>
      <c r="J271" s="206"/>
      <c r="K271" s="206"/>
      <c r="L271" s="137"/>
      <c r="M271" s="163"/>
      <c r="N271" s="163"/>
      <c r="O271" s="163"/>
      <c r="P271" s="205"/>
      <c r="Q271" s="219">
        <f t="shared" si="110"/>
        <v>0</v>
      </c>
      <c r="R271" s="219">
        <f t="shared" si="111"/>
        <v>0</v>
      </c>
      <c r="S271" s="219"/>
      <c r="T271" s="219"/>
      <c r="U271" s="219">
        <f t="shared" si="112"/>
        <v>0</v>
      </c>
      <c r="V271" s="219"/>
      <c r="W271" s="215">
        <f t="shared" si="113"/>
        <v>0</v>
      </c>
      <c r="X271" s="219"/>
      <c r="Y271" s="219"/>
      <c r="Z271" s="219"/>
    </row>
    <row r="272" spans="1:26" hidden="1" outlineLevel="2">
      <c r="A272" s="19"/>
      <c r="B272" s="74"/>
      <c r="C272" s="207"/>
      <c r="D272" s="208"/>
      <c r="E272" s="133"/>
      <c r="F272" s="244"/>
      <c r="G272" s="138"/>
      <c r="H272" s="135"/>
      <c r="I272" s="206"/>
      <c r="J272" s="206"/>
      <c r="K272" s="206"/>
      <c r="L272" s="137"/>
      <c r="M272" s="163"/>
      <c r="N272" s="163"/>
      <c r="O272" s="163"/>
      <c r="P272" s="205"/>
      <c r="Q272" s="219">
        <f t="shared" si="110"/>
        <v>0</v>
      </c>
      <c r="R272" s="219">
        <f t="shared" si="111"/>
        <v>0</v>
      </c>
      <c r="S272" s="219"/>
      <c r="T272" s="219"/>
      <c r="U272" s="219">
        <f t="shared" si="112"/>
        <v>0</v>
      </c>
      <c r="V272" s="219"/>
      <c r="W272" s="215">
        <f t="shared" si="113"/>
        <v>0</v>
      </c>
      <c r="X272" s="219"/>
      <c r="Y272" s="219"/>
      <c r="Z272" s="219"/>
    </row>
    <row r="273" spans="1:26" hidden="1" outlineLevel="2">
      <c r="A273" s="160"/>
      <c r="B273" s="74"/>
      <c r="C273" s="207"/>
      <c r="D273" s="208"/>
      <c r="E273" s="133"/>
      <c r="F273" s="244"/>
      <c r="G273" s="138"/>
      <c r="H273" s="139"/>
      <c r="I273" s="206"/>
      <c r="J273" s="206"/>
      <c r="K273" s="206"/>
      <c r="L273" s="137"/>
      <c r="M273" s="74"/>
      <c r="N273" s="74"/>
      <c r="O273" s="217"/>
      <c r="P273" s="205"/>
      <c r="Q273" s="219">
        <f t="shared" si="110"/>
        <v>0</v>
      </c>
      <c r="R273" s="219">
        <f t="shared" si="111"/>
        <v>0</v>
      </c>
      <c r="S273" s="218"/>
      <c r="T273" s="218"/>
      <c r="U273" s="219">
        <f t="shared" si="112"/>
        <v>0</v>
      </c>
      <c r="V273" s="218"/>
      <c r="W273" s="215">
        <f t="shared" si="113"/>
        <v>0</v>
      </c>
      <c r="X273" s="218"/>
      <c r="Y273" s="218"/>
      <c r="Z273" s="218"/>
    </row>
    <row r="274" spans="1:26" hidden="1" outlineLevel="2">
      <c r="A274" s="160"/>
      <c r="B274" s="74"/>
      <c r="C274" s="207"/>
      <c r="D274" s="208"/>
      <c r="E274" s="133"/>
      <c r="F274" s="244"/>
      <c r="G274" s="138"/>
      <c r="H274" s="139"/>
      <c r="I274" s="206"/>
      <c r="J274" s="206"/>
      <c r="K274" s="206"/>
      <c r="L274" s="137"/>
      <c r="M274" s="74"/>
      <c r="N274" s="19"/>
      <c r="O274" s="217"/>
      <c r="P274" s="205"/>
      <c r="Q274" s="219">
        <f t="shared" si="110"/>
        <v>0</v>
      </c>
      <c r="R274" s="219">
        <f t="shared" si="111"/>
        <v>0</v>
      </c>
      <c r="S274" s="218"/>
      <c r="T274" s="218"/>
      <c r="U274" s="219">
        <f t="shared" si="112"/>
        <v>0</v>
      </c>
      <c r="V274" s="218"/>
      <c r="W274" s="215">
        <f t="shared" si="113"/>
        <v>0</v>
      </c>
      <c r="X274" s="218"/>
      <c r="Y274" s="218"/>
      <c r="Z274" s="218"/>
    </row>
    <row r="275" spans="1:26" hidden="1" outlineLevel="2">
      <c r="A275" s="160"/>
      <c r="B275" s="74"/>
      <c r="C275" s="207"/>
      <c r="D275" s="208"/>
      <c r="E275" s="133"/>
      <c r="F275" s="244"/>
      <c r="G275" s="138"/>
      <c r="H275" s="139"/>
      <c r="I275" s="206"/>
      <c r="J275" s="206"/>
      <c r="K275" s="206"/>
      <c r="L275" s="137"/>
      <c r="M275" s="74"/>
      <c r="N275" s="19"/>
      <c r="O275" s="217"/>
      <c r="P275" s="205"/>
      <c r="Q275" s="219">
        <f t="shared" si="110"/>
        <v>0</v>
      </c>
      <c r="R275" s="219">
        <f>SUM(S275:T275)</f>
        <v>0</v>
      </c>
      <c r="S275" s="218"/>
      <c r="T275" s="218"/>
      <c r="U275" s="219">
        <f t="shared" si="112"/>
        <v>0</v>
      </c>
      <c r="V275" s="218"/>
      <c r="W275" s="215">
        <f t="shared" si="113"/>
        <v>0</v>
      </c>
      <c r="X275" s="218"/>
      <c r="Y275" s="218"/>
      <c r="Z275" s="218"/>
    </row>
    <row r="276" spans="1:26" hidden="1" outlineLevel="2">
      <c r="A276" s="160"/>
      <c r="B276" s="74"/>
      <c r="C276" s="207"/>
      <c r="D276" s="208"/>
      <c r="E276" s="133"/>
      <c r="F276" s="244"/>
      <c r="G276" s="138"/>
      <c r="H276" s="139"/>
      <c r="I276" s="206"/>
      <c r="J276" s="206"/>
      <c r="K276" s="206"/>
      <c r="L276" s="137"/>
      <c r="M276" s="74"/>
      <c r="N276" s="19"/>
      <c r="O276" s="217"/>
      <c r="P276" s="205"/>
      <c r="Q276" s="218"/>
      <c r="R276" s="218"/>
      <c r="S276" s="218"/>
      <c r="T276" s="218"/>
      <c r="U276" s="218"/>
      <c r="V276" s="218"/>
      <c r="W276" s="218"/>
      <c r="X276" s="218"/>
      <c r="Y276" s="218"/>
      <c r="Z276" s="218"/>
    </row>
    <row r="277" spans="1:26" ht="15.75" outlineLevel="1" thickBot="1">
      <c r="A277" s="279"/>
      <c r="B277" s="280"/>
      <c r="C277" s="281"/>
      <c r="D277" s="282"/>
      <c r="E277" s="283"/>
      <c r="F277" s="284"/>
      <c r="G277" s="285"/>
      <c r="H277" s="286"/>
      <c r="I277" s="287"/>
      <c r="J277" s="287"/>
      <c r="K277" s="287"/>
      <c r="L277" s="288"/>
      <c r="M277" s="280"/>
      <c r="N277" s="289"/>
      <c r="O277" s="290"/>
      <c r="P277" s="291"/>
      <c r="Q277" s="292"/>
      <c r="R277" s="292"/>
      <c r="S277" s="292"/>
      <c r="T277" s="292"/>
      <c r="U277" s="292"/>
      <c r="V277" s="292"/>
      <c r="W277" s="292"/>
      <c r="X277" s="292"/>
      <c r="Y277" s="292"/>
      <c r="Z277" s="292"/>
    </row>
    <row r="278" spans="1:26" ht="19.5" thickBot="1">
      <c r="A278" s="463" t="s">
        <v>70</v>
      </c>
      <c r="B278" s="464"/>
      <c r="C278" s="464"/>
      <c r="D278" s="464"/>
      <c r="E278" s="56" t="s">
        <v>73</v>
      </c>
      <c r="F278" s="261"/>
      <c r="G278" s="57"/>
      <c r="H278" s="58"/>
      <c r="I278" s="68"/>
      <c r="J278" s="68"/>
      <c r="K278" s="68"/>
      <c r="L278" s="59"/>
      <c r="M278" s="58"/>
      <c r="N278" s="58"/>
      <c r="O278" s="61">
        <v>0</v>
      </c>
      <c r="P278" s="61"/>
      <c r="Q278" s="61">
        <v>0</v>
      </c>
      <c r="R278" s="61">
        <v>0</v>
      </c>
      <c r="S278" s="61">
        <v>0</v>
      </c>
      <c r="T278" s="61">
        <v>0</v>
      </c>
      <c r="U278" s="61">
        <v>0</v>
      </c>
      <c r="V278" s="61">
        <v>0</v>
      </c>
      <c r="W278" s="61">
        <v>0</v>
      </c>
      <c r="X278" s="61">
        <v>0</v>
      </c>
      <c r="Y278" s="61">
        <v>0</v>
      </c>
      <c r="Z278" s="293">
        <v>0</v>
      </c>
    </row>
    <row r="279" spans="1:26" s="75" customFormat="1" ht="45" outlineLevel="1" collapsed="1">
      <c r="A279" s="220"/>
      <c r="B279" s="221" t="s">
        <v>189</v>
      </c>
      <c r="C279" s="222" t="s">
        <v>46</v>
      </c>
      <c r="D279" s="223" t="s">
        <v>139</v>
      </c>
      <c r="E279" s="224"/>
      <c r="F279" s="247" t="s">
        <v>193</v>
      </c>
      <c r="G279" s="225"/>
      <c r="H279" s="226"/>
      <c r="I279" s="227" t="s">
        <v>47</v>
      </c>
      <c r="J279" s="227"/>
      <c r="K279" s="227"/>
      <c r="L279" s="150" t="str">
        <f>CONCATENATE(L280," ",N280,M280," ",L281," ",N281,M281," "," ",L282," ",N282,M282," ",L283," ",N283,M283," ",L284," ",N284,M284," ",L285," ",N285,M285," ",L286," ",N286,M286," ",L287," ",N287,M287)</f>
        <v xml:space="preserve">Бурение скважин, установка приставок 56шт. Монтаж опор 23шт.  Демонтаж опор 23шт. Замена фарфоровых /стеклянных/ изоляторов на полимерные 18шт.        </v>
      </c>
      <c r="M279" s="226"/>
      <c r="N279" s="226"/>
      <c r="O279" s="270">
        <f>SUM(O280:O287)</f>
        <v>0</v>
      </c>
      <c r="P279" s="272" t="s">
        <v>45</v>
      </c>
      <c r="Q279" s="229">
        <f>SUM(Q280:Q287)</f>
        <v>0</v>
      </c>
      <c r="R279" s="229">
        <f t="shared" ref="R279:Y279" si="114">SUM(R280:R287)</f>
        <v>0</v>
      </c>
      <c r="S279" s="229">
        <f t="shared" si="114"/>
        <v>0</v>
      </c>
      <c r="T279" s="229">
        <f t="shared" si="114"/>
        <v>0</v>
      </c>
      <c r="U279" s="229">
        <f t="shared" si="114"/>
        <v>0</v>
      </c>
      <c r="V279" s="229">
        <f t="shared" si="114"/>
        <v>0</v>
      </c>
      <c r="W279" s="229">
        <f t="shared" si="114"/>
        <v>0</v>
      </c>
      <c r="X279" s="229">
        <f t="shared" si="114"/>
        <v>0</v>
      </c>
      <c r="Y279" s="229">
        <f t="shared" si="114"/>
        <v>0</v>
      </c>
      <c r="Z279" s="229">
        <f>SUM(Z280:Z287)</f>
        <v>0</v>
      </c>
    </row>
    <row r="280" spans="1:26" ht="56.25" hidden="1" outlineLevel="2">
      <c r="A280" s="19"/>
      <c r="B280" s="74" t="s">
        <v>189</v>
      </c>
      <c r="C280" s="207" t="s">
        <v>46</v>
      </c>
      <c r="D280" s="208" t="s">
        <v>139</v>
      </c>
      <c r="E280" s="133"/>
      <c r="F280" s="245" t="s">
        <v>190</v>
      </c>
      <c r="G280" s="138"/>
      <c r="H280" s="135"/>
      <c r="I280" s="206" t="s">
        <v>47</v>
      </c>
      <c r="J280" s="206"/>
      <c r="K280" s="206"/>
      <c r="L280" s="137" t="s">
        <v>142</v>
      </c>
      <c r="M280" s="163" t="s">
        <v>37</v>
      </c>
      <c r="N280" s="163">
        <v>56</v>
      </c>
      <c r="O280" s="271"/>
      <c r="P280" s="273" t="s">
        <v>45</v>
      </c>
      <c r="Q280" s="219">
        <f>SUM(R280,U280)</f>
        <v>0</v>
      </c>
      <c r="R280" s="219">
        <f>SUM(S280:T280)</f>
        <v>0</v>
      </c>
      <c r="S280" s="219"/>
      <c r="T280" s="219"/>
      <c r="U280" s="219">
        <f>SUM(V280:Y280)</f>
        <v>0</v>
      </c>
      <c r="V280" s="219"/>
      <c r="W280" s="215">
        <f>V280*0.304</f>
        <v>0</v>
      </c>
      <c r="X280" s="219"/>
      <c r="Y280" s="219"/>
      <c r="Z280" s="219"/>
    </row>
    <row r="281" spans="1:26" ht="17.25" hidden="1" customHeight="1" outlineLevel="2">
      <c r="A281" s="465"/>
      <c r="B281" s="467" t="s">
        <v>189</v>
      </c>
      <c r="C281" s="469" t="s">
        <v>46</v>
      </c>
      <c r="D281" s="471" t="s">
        <v>139</v>
      </c>
      <c r="E281" s="473"/>
      <c r="F281" s="455" t="s">
        <v>191</v>
      </c>
      <c r="G281" s="457"/>
      <c r="H281" s="459"/>
      <c r="I281" s="461" t="s">
        <v>47</v>
      </c>
      <c r="J281" s="461"/>
      <c r="K281" s="461"/>
      <c r="L281" s="137" t="s">
        <v>109</v>
      </c>
      <c r="M281" s="163" t="s">
        <v>37</v>
      </c>
      <c r="N281" s="163">
        <v>23</v>
      </c>
      <c r="O281" s="477"/>
      <c r="P281" s="479" t="s">
        <v>45</v>
      </c>
      <c r="Q281" s="475">
        <f t="shared" ref="Q281:Q287" si="115">SUM(R281,U281)</f>
        <v>0</v>
      </c>
      <c r="R281" s="475">
        <f t="shared" ref="R281:R286" si="116">SUM(S281:T281)</f>
        <v>0</v>
      </c>
      <c r="S281" s="475"/>
      <c r="T281" s="475"/>
      <c r="U281" s="475">
        <f t="shared" ref="U281:U287" si="117">SUM(V281:Y281)</f>
        <v>0</v>
      </c>
      <c r="V281" s="475"/>
      <c r="W281" s="475">
        <f t="shared" ref="W281:W287" si="118">V281*0.304</f>
        <v>0</v>
      </c>
      <c r="X281" s="475"/>
      <c r="Y281" s="475"/>
      <c r="Z281" s="475"/>
    </row>
    <row r="282" spans="1:26" hidden="1" outlineLevel="2">
      <c r="A282" s="466"/>
      <c r="B282" s="468"/>
      <c r="C282" s="470"/>
      <c r="D282" s="472"/>
      <c r="E282" s="474"/>
      <c r="F282" s="456"/>
      <c r="G282" s="458"/>
      <c r="H282" s="460"/>
      <c r="I282" s="462"/>
      <c r="J282" s="462"/>
      <c r="K282" s="462"/>
      <c r="L282" s="137" t="s">
        <v>108</v>
      </c>
      <c r="M282" s="74" t="s">
        <v>37</v>
      </c>
      <c r="N282" s="74">
        <v>23</v>
      </c>
      <c r="O282" s="478"/>
      <c r="P282" s="480" t="s">
        <v>45</v>
      </c>
      <c r="Q282" s="476">
        <f t="shared" si="115"/>
        <v>0</v>
      </c>
      <c r="R282" s="476">
        <f t="shared" si="116"/>
        <v>0</v>
      </c>
      <c r="S282" s="476"/>
      <c r="T282" s="476"/>
      <c r="U282" s="476">
        <f t="shared" si="117"/>
        <v>0</v>
      </c>
      <c r="V282" s="476"/>
      <c r="W282" s="476">
        <f t="shared" si="118"/>
        <v>0</v>
      </c>
      <c r="X282" s="476"/>
      <c r="Y282" s="476"/>
      <c r="Z282" s="476"/>
    </row>
    <row r="283" spans="1:26" ht="22.5" hidden="1" outlineLevel="2">
      <c r="A283" s="19"/>
      <c r="B283" s="74" t="s">
        <v>189</v>
      </c>
      <c r="C283" s="207" t="s">
        <v>46</v>
      </c>
      <c r="D283" s="208" t="s">
        <v>139</v>
      </c>
      <c r="E283" s="133"/>
      <c r="F283" s="245" t="s">
        <v>192</v>
      </c>
      <c r="G283" s="138"/>
      <c r="H283" s="135"/>
      <c r="I283" s="206" t="s">
        <v>47</v>
      </c>
      <c r="J283" s="206"/>
      <c r="K283" s="206"/>
      <c r="L283" s="137" t="s">
        <v>135</v>
      </c>
      <c r="M283" s="163" t="s">
        <v>37</v>
      </c>
      <c r="N283" s="163">
        <v>18</v>
      </c>
      <c r="O283" s="271"/>
      <c r="P283" s="273" t="s">
        <v>45</v>
      </c>
      <c r="Q283" s="219">
        <f t="shared" si="115"/>
        <v>0</v>
      </c>
      <c r="R283" s="219">
        <f t="shared" si="116"/>
        <v>0</v>
      </c>
      <c r="S283" s="219"/>
      <c r="T283" s="219"/>
      <c r="U283" s="219">
        <f t="shared" si="117"/>
        <v>0</v>
      </c>
      <c r="V283" s="219"/>
      <c r="W283" s="215">
        <f t="shared" si="118"/>
        <v>0</v>
      </c>
      <c r="X283" s="219"/>
      <c r="Y283" s="219"/>
      <c r="Z283" s="219"/>
    </row>
    <row r="284" spans="1:26" hidden="1" outlineLevel="2">
      <c r="A284" s="19"/>
      <c r="B284" s="74"/>
      <c r="C284" s="207"/>
      <c r="D284" s="208"/>
      <c r="E284" s="133"/>
      <c r="F284" s="244"/>
      <c r="G284" s="138"/>
      <c r="H284" s="135"/>
      <c r="I284" s="206"/>
      <c r="J284" s="206"/>
      <c r="K284" s="206"/>
      <c r="L284" s="137"/>
      <c r="M284" s="163"/>
      <c r="N284" s="163"/>
      <c r="O284" s="271"/>
      <c r="P284" s="273"/>
      <c r="Q284" s="219">
        <f t="shared" si="115"/>
        <v>0</v>
      </c>
      <c r="R284" s="219">
        <f t="shared" si="116"/>
        <v>0</v>
      </c>
      <c r="S284" s="219"/>
      <c r="T284" s="219"/>
      <c r="U284" s="219">
        <f t="shared" si="117"/>
        <v>0</v>
      </c>
      <c r="V284" s="219"/>
      <c r="W284" s="215">
        <f t="shared" si="118"/>
        <v>0</v>
      </c>
      <c r="X284" s="219"/>
      <c r="Y284" s="219"/>
      <c r="Z284" s="219"/>
    </row>
    <row r="285" spans="1:26" hidden="1" outlineLevel="2">
      <c r="A285" s="160"/>
      <c r="B285" s="74"/>
      <c r="C285" s="207"/>
      <c r="D285" s="208"/>
      <c r="E285" s="133"/>
      <c r="F285" s="244"/>
      <c r="G285" s="138"/>
      <c r="H285" s="139"/>
      <c r="I285" s="206"/>
      <c r="J285" s="206"/>
      <c r="K285" s="206"/>
      <c r="L285" s="137"/>
      <c r="M285" s="74"/>
      <c r="N285" s="74"/>
      <c r="O285" s="19"/>
      <c r="P285" s="273"/>
      <c r="Q285" s="219">
        <f t="shared" si="115"/>
        <v>0</v>
      </c>
      <c r="R285" s="219">
        <f t="shared" si="116"/>
        <v>0</v>
      </c>
      <c r="S285" s="218"/>
      <c r="T285" s="218"/>
      <c r="U285" s="219">
        <f t="shared" si="117"/>
        <v>0</v>
      </c>
      <c r="V285" s="218"/>
      <c r="W285" s="215">
        <f t="shared" si="118"/>
        <v>0</v>
      </c>
      <c r="X285" s="218"/>
      <c r="Y285" s="218"/>
      <c r="Z285" s="218"/>
    </row>
    <row r="286" spans="1:26" hidden="1" outlineLevel="2">
      <c r="A286" s="160"/>
      <c r="B286" s="74"/>
      <c r="C286" s="207"/>
      <c r="D286" s="208"/>
      <c r="E286" s="133"/>
      <c r="F286" s="244"/>
      <c r="G286" s="138"/>
      <c r="H286" s="139"/>
      <c r="I286" s="206"/>
      <c r="J286" s="206"/>
      <c r="K286" s="206"/>
      <c r="L286" s="137"/>
      <c r="M286" s="74"/>
      <c r="N286" s="19"/>
      <c r="O286" s="19"/>
      <c r="P286" s="273"/>
      <c r="Q286" s="219">
        <f t="shared" si="115"/>
        <v>0</v>
      </c>
      <c r="R286" s="219">
        <f t="shared" si="116"/>
        <v>0</v>
      </c>
      <c r="S286" s="218"/>
      <c r="T286" s="218"/>
      <c r="U286" s="219">
        <f t="shared" si="117"/>
        <v>0</v>
      </c>
      <c r="V286" s="218"/>
      <c r="W286" s="215">
        <f t="shared" si="118"/>
        <v>0</v>
      </c>
      <c r="X286" s="218"/>
      <c r="Y286" s="218"/>
      <c r="Z286" s="218"/>
    </row>
    <row r="287" spans="1:26" hidden="1" outlineLevel="2">
      <c r="A287" s="160"/>
      <c r="B287" s="74"/>
      <c r="C287" s="207"/>
      <c r="D287" s="208"/>
      <c r="E287" s="133"/>
      <c r="F287" s="244"/>
      <c r="G287" s="138"/>
      <c r="H287" s="139"/>
      <c r="I287" s="206"/>
      <c r="J287" s="206"/>
      <c r="K287" s="206"/>
      <c r="L287" s="137"/>
      <c r="M287" s="74"/>
      <c r="N287" s="19"/>
      <c r="O287" s="19"/>
      <c r="P287" s="273"/>
      <c r="Q287" s="219">
        <f t="shared" si="115"/>
        <v>0</v>
      </c>
      <c r="R287" s="219">
        <f>SUM(S287:T287)</f>
        <v>0</v>
      </c>
      <c r="S287" s="218"/>
      <c r="T287" s="218"/>
      <c r="U287" s="219">
        <f t="shared" si="117"/>
        <v>0</v>
      </c>
      <c r="V287" s="218"/>
      <c r="W287" s="215">
        <f t="shared" si="118"/>
        <v>0</v>
      </c>
      <c r="X287" s="218"/>
      <c r="Y287" s="218"/>
      <c r="Z287" s="218"/>
    </row>
    <row r="288" spans="1:26" hidden="1" outlineLevel="2">
      <c r="A288" s="164"/>
      <c r="B288" s="334"/>
      <c r="C288" s="210"/>
      <c r="D288" s="211"/>
      <c r="E288" s="165"/>
      <c r="F288" s="262"/>
      <c r="G288" s="166"/>
      <c r="H288" s="167"/>
      <c r="I288" s="212"/>
      <c r="J288" s="212"/>
      <c r="K288" s="212"/>
      <c r="L288" s="213"/>
      <c r="M288" s="334"/>
      <c r="N288" s="168"/>
      <c r="O288" s="168"/>
      <c r="P288" s="274"/>
      <c r="Q288" s="216"/>
      <c r="R288" s="216"/>
      <c r="S288" s="216"/>
      <c r="T288" s="216"/>
      <c r="U288" s="216"/>
      <c r="V288" s="216"/>
      <c r="W288" s="216"/>
      <c r="X288" s="216"/>
      <c r="Y288" s="216"/>
      <c r="Z288" s="216"/>
    </row>
    <row r="289" spans="1:26" s="75" customFormat="1" ht="24" outlineLevel="1" collapsed="1">
      <c r="A289" s="220"/>
      <c r="B289" s="221" t="s">
        <v>189</v>
      </c>
      <c r="C289" s="222" t="s">
        <v>46</v>
      </c>
      <c r="D289" s="223" t="s">
        <v>139</v>
      </c>
      <c r="E289" s="224"/>
      <c r="F289" s="247" t="s">
        <v>195</v>
      </c>
      <c r="G289" s="225"/>
      <c r="H289" s="226"/>
      <c r="I289" s="227" t="s">
        <v>47</v>
      </c>
      <c r="J289" s="227"/>
      <c r="K289" s="227"/>
      <c r="L289" s="150" t="str">
        <f>CONCATENATE(L290," ",N290,M290," ",L291," ",N291,M291," "," ",L292," ",N292,M292," ",L293," ",N293,M293)</f>
        <v xml:space="preserve">Ручная расчистка 0,37Га.       </v>
      </c>
      <c r="M289" s="226"/>
      <c r="N289" s="226"/>
      <c r="O289" s="270">
        <f>SUM(O290:O293)</f>
        <v>7.6999999999999999E-2</v>
      </c>
      <c r="P289" s="272" t="s">
        <v>45</v>
      </c>
      <c r="Q289" s="229">
        <f t="shared" ref="Q289:Z289" si="119">SUM(Q290:Q293)</f>
        <v>0</v>
      </c>
      <c r="R289" s="229">
        <f t="shared" si="119"/>
        <v>0</v>
      </c>
      <c r="S289" s="229">
        <f t="shared" si="119"/>
        <v>0</v>
      </c>
      <c r="T289" s="229">
        <f t="shared" si="119"/>
        <v>0</v>
      </c>
      <c r="U289" s="229">
        <f t="shared" si="119"/>
        <v>0</v>
      </c>
      <c r="V289" s="229">
        <f t="shared" si="119"/>
        <v>0</v>
      </c>
      <c r="W289" s="229">
        <f t="shared" si="119"/>
        <v>0</v>
      </c>
      <c r="X289" s="229">
        <f t="shared" si="119"/>
        <v>0</v>
      </c>
      <c r="Y289" s="229">
        <f t="shared" si="119"/>
        <v>0</v>
      </c>
      <c r="Z289" s="229">
        <f t="shared" si="119"/>
        <v>0</v>
      </c>
    </row>
    <row r="290" spans="1:26" hidden="1" outlineLevel="2">
      <c r="A290" s="19"/>
      <c r="B290" s="74" t="s">
        <v>189</v>
      </c>
      <c r="C290" s="207" t="s">
        <v>46</v>
      </c>
      <c r="D290" s="208" t="s">
        <v>139</v>
      </c>
      <c r="E290" s="133"/>
      <c r="F290" s="244" t="s">
        <v>194</v>
      </c>
      <c r="G290" s="138"/>
      <c r="H290" s="135"/>
      <c r="I290" s="206"/>
      <c r="J290" s="206"/>
      <c r="K290" s="206"/>
      <c r="L290" s="137" t="s">
        <v>133</v>
      </c>
      <c r="M290" s="163" t="s">
        <v>43</v>
      </c>
      <c r="N290" s="163">
        <v>0.37</v>
      </c>
      <c r="O290" s="271">
        <f>ROUND(N290/100/0.048,3)</f>
        <v>7.6999999999999999E-2</v>
      </c>
      <c r="P290" s="273" t="s">
        <v>45</v>
      </c>
      <c r="Q290" s="219">
        <f>SUM(R290,U290)</f>
        <v>0</v>
      </c>
      <c r="R290" s="219">
        <f>SUM(S290:T290)</f>
        <v>0</v>
      </c>
      <c r="S290" s="219"/>
      <c r="T290" s="219"/>
      <c r="U290" s="219">
        <f>SUM(V290:Y290)</f>
        <v>0</v>
      </c>
      <c r="V290" s="219"/>
      <c r="W290" s="215">
        <f>V290*0.304</f>
        <v>0</v>
      </c>
      <c r="X290" s="219"/>
      <c r="Y290" s="219"/>
      <c r="Z290" s="219"/>
    </row>
    <row r="291" spans="1:26" hidden="1" outlineLevel="2">
      <c r="A291" s="19"/>
      <c r="B291" s="74"/>
      <c r="C291" s="207"/>
      <c r="D291" s="208"/>
      <c r="E291" s="133"/>
      <c r="F291" s="244"/>
      <c r="G291" s="138"/>
      <c r="H291" s="135"/>
      <c r="I291" s="206"/>
      <c r="J291" s="206"/>
      <c r="K291" s="206"/>
      <c r="L291" s="137"/>
      <c r="M291" s="163"/>
      <c r="N291" s="163"/>
      <c r="O291" s="271"/>
      <c r="P291" s="273"/>
      <c r="Q291" s="219">
        <f t="shared" ref="Q291:Q293" si="120">SUM(R291,U291)</f>
        <v>0</v>
      </c>
      <c r="R291" s="219">
        <f t="shared" ref="R291:R293" si="121">SUM(S291:T291)</f>
        <v>0</v>
      </c>
      <c r="S291" s="219"/>
      <c r="T291" s="219"/>
      <c r="U291" s="219">
        <f t="shared" ref="U291:U293" si="122">SUM(V291:Y291)</f>
        <v>0</v>
      </c>
      <c r="V291" s="219"/>
      <c r="W291" s="215">
        <f t="shared" ref="W291:W293" si="123">V291*0.304</f>
        <v>0</v>
      </c>
      <c r="X291" s="219"/>
      <c r="Y291" s="219"/>
      <c r="Z291" s="219"/>
    </row>
    <row r="292" spans="1:26" hidden="1" outlineLevel="2">
      <c r="A292" s="19"/>
      <c r="B292" s="74"/>
      <c r="C292" s="207"/>
      <c r="D292" s="208"/>
      <c r="E292" s="133"/>
      <c r="F292" s="244"/>
      <c r="G292" s="138"/>
      <c r="H292" s="135"/>
      <c r="I292" s="206"/>
      <c r="J292" s="206"/>
      <c r="K292" s="206"/>
      <c r="L292" s="137"/>
      <c r="M292" s="163"/>
      <c r="N292" s="163"/>
      <c r="O292" s="271"/>
      <c r="P292" s="273"/>
      <c r="Q292" s="219">
        <f t="shared" si="120"/>
        <v>0</v>
      </c>
      <c r="R292" s="219">
        <f t="shared" si="121"/>
        <v>0</v>
      </c>
      <c r="S292" s="219"/>
      <c r="T292" s="219"/>
      <c r="U292" s="219">
        <f t="shared" si="122"/>
        <v>0</v>
      </c>
      <c r="V292" s="219"/>
      <c r="W292" s="215">
        <f t="shared" si="123"/>
        <v>0</v>
      </c>
      <c r="X292" s="219"/>
      <c r="Y292" s="219"/>
      <c r="Z292" s="219"/>
    </row>
    <row r="293" spans="1:26" hidden="1" outlineLevel="2">
      <c r="A293" s="19"/>
      <c r="B293" s="74"/>
      <c r="C293" s="207"/>
      <c r="D293" s="208"/>
      <c r="E293" s="133"/>
      <c r="F293" s="244"/>
      <c r="G293" s="138"/>
      <c r="H293" s="135"/>
      <c r="I293" s="206"/>
      <c r="J293" s="206"/>
      <c r="K293" s="206"/>
      <c r="L293" s="137"/>
      <c r="M293" s="163"/>
      <c r="N293" s="163"/>
      <c r="O293" s="271"/>
      <c r="P293" s="273"/>
      <c r="Q293" s="219">
        <f t="shared" si="120"/>
        <v>0</v>
      </c>
      <c r="R293" s="219">
        <f t="shared" si="121"/>
        <v>0</v>
      </c>
      <c r="S293" s="219"/>
      <c r="T293" s="219"/>
      <c r="U293" s="219">
        <f t="shared" si="122"/>
        <v>0</v>
      </c>
      <c r="V293" s="219"/>
      <c r="W293" s="215">
        <f t="shared" si="123"/>
        <v>0</v>
      </c>
      <c r="X293" s="219"/>
      <c r="Y293" s="219"/>
      <c r="Z293" s="219"/>
    </row>
    <row r="294" spans="1:26" hidden="1" outlineLevel="2">
      <c r="A294" s="164"/>
      <c r="B294" s="334"/>
      <c r="C294" s="210"/>
      <c r="D294" s="211"/>
      <c r="E294" s="165"/>
      <c r="F294" s="262"/>
      <c r="G294" s="166"/>
      <c r="H294" s="167"/>
      <c r="I294" s="212"/>
      <c r="J294" s="212"/>
      <c r="K294" s="212"/>
      <c r="L294" s="213"/>
      <c r="M294" s="334"/>
      <c r="N294" s="168"/>
      <c r="O294" s="168"/>
      <c r="P294" s="274"/>
      <c r="Q294" s="216"/>
      <c r="R294" s="216"/>
      <c r="S294" s="216"/>
      <c r="T294" s="216"/>
      <c r="U294" s="216"/>
      <c r="V294" s="216"/>
      <c r="W294" s="216"/>
      <c r="X294" s="216"/>
      <c r="Y294" s="216"/>
      <c r="Z294" s="216"/>
    </row>
    <row r="295" spans="1:26" s="75" customFormat="1" outlineLevel="1" collapsed="1">
      <c r="A295" s="220"/>
      <c r="B295" s="221"/>
      <c r="C295" s="222"/>
      <c r="D295" s="223"/>
      <c r="E295" s="224"/>
      <c r="F295" s="247"/>
      <c r="G295" s="225"/>
      <c r="H295" s="226"/>
      <c r="I295" s="227"/>
      <c r="J295" s="227"/>
      <c r="K295" s="227"/>
      <c r="L295" s="150" t="str">
        <f>CONCATENATE(L296," ",N296,M296," ",L297," ",N297,M297," "," ",L298," ",N298,M298," ",L299," ",N299,M299," ",L300," ",N300,M300," ",L301," ",N301,M301," ",L302," ",N302,M302," ",L303," ",N303,M303)</f>
        <v xml:space="preserve">                </v>
      </c>
      <c r="M295" s="226"/>
      <c r="N295" s="226"/>
      <c r="O295" s="270">
        <f>SUM(O296:O303)</f>
        <v>0</v>
      </c>
      <c r="P295" s="272"/>
      <c r="Q295" s="229">
        <f>SUM(Q296:Q303)</f>
        <v>0</v>
      </c>
      <c r="R295" s="229">
        <f t="shared" ref="R295:Y295" si="124">SUM(R296:R303)</f>
        <v>0</v>
      </c>
      <c r="S295" s="229">
        <f t="shared" si="124"/>
        <v>0</v>
      </c>
      <c r="T295" s="229">
        <f t="shared" si="124"/>
        <v>0</v>
      </c>
      <c r="U295" s="229">
        <f t="shared" si="124"/>
        <v>0</v>
      </c>
      <c r="V295" s="229">
        <f t="shared" si="124"/>
        <v>0</v>
      </c>
      <c r="W295" s="229">
        <f t="shared" si="124"/>
        <v>0</v>
      </c>
      <c r="X295" s="229">
        <f t="shared" si="124"/>
        <v>0</v>
      </c>
      <c r="Y295" s="229">
        <f t="shared" si="124"/>
        <v>0</v>
      </c>
      <c r="Z295" s="229">
        <f>SUM(Z296:Z303)</f>
        <v>0</v>
      </c>
    </row>
    <row r="296" spans="1:26" hidden="1" outlineLevel="2">
      <c r="A296" s="19"/>
      <c r="B296" s="74"/>
      <c r="C296" s="207"/>
      <c r="D296" s="208"/>
      <c r="E296" s="133"/>
      <c r="F296" s="244"/>
      <c r="G296" s="138"/>
      <c r="H296" s="135"/>
      <c r="I296" s="206"/>
      <c r="J296" s="206"/>
      <c r="K296" s="206"/>
      <c r="L296" s="137"/>
      <c r="M296" s="163"/>
      <c r="N296" s="163"/>
      <c r="O296" s="271"/>
      <c r="P296" s="273"/>
      <c r="Q296" s="219">
        <f>SUM(R296,U296)</f>
        <v>0</v>
      </c>
      <c r="R296" s="219">
        <f>SUM(S296:T296)</f>
        <v>0</v>
      </c>
      <c r="S296" s="219"/>
      <c r="T296" s="219"/>
      <c r="U296" s="219">
        <f>SUM(V296:Y296)</f>
        <v>0</v>
      </c>
      <c r="V296" s="219"/>
      <c r="W296" s="215">
        <f>V296*0.304</f>
        <v>0</v>
      </c>
      <c r="X296" s="219"/>
      <c r="Y296" s="219"/>
      <c r="Z296" s="219"/>
    </row>
    <row r="297" spans="1:26" hidden="1" outlineLevel="2">
      <c r="A297" s="19"/>
      <c r="B297" s="74"/>
      <c r="C297" s="207"/>
      <c r="D297" s="208"/>
      <c r="E297" s="133"/>
      <c r="F297" s="244"/>
      <c r="G297" s="138"/>
      <c r="H297" s="135"/>
      <c r="I297" s="206"/>
      <c r="J297" s="206"/>
      <c r="K297" s="206"/>
      <c r="L297" s="137"/>
      <c r="M297" s="163"/>
      <c r="N297" s="163"/>
      <c r="O297" s="271"/>
      <c r="P297" s="273"/>
      <c r="Q297" s="219">
        <f t="shared" ref="Q297:Q303" si="125">SUM(R297,U297)</f>
        <v>0</v>
      </c>
      <c r="R297" s="219">
        <f t="shared" ref="R297:R302" si="126">SUM(S297:T297)</f>
        <v>0</v>
      </c>
      <c r="S297" s="219"/>
      <c r="T297" s="219"/>
      <c r="U297" s="219">
        <f t="shared" ref="U297:U303" si="127">SUM(V297:Y297)</f>
        <v>0</v>
      </c>
      <c r="V297" s="219"/>
      <c r="W297" s="215">
        <f t="shared" ref="W297:W303" si="128">V297*0.304</f>
        <v>0</v>
      </c>
      <c r="X297" s="219"/>
      <c r="Y297" s="219"/>
      <c r="Z297" s="219"/>
    </row>
    <row r="298" spans="1:26" hidden="1" outlineLevel="2">
      <c r="A298" s="19"/>
      <c r="B298" s="74"/>
      <c r="C298" s="207"/>
      <c r="D298" s="208"/>
      <c r="E298" s="133"/>
      <c r="F298" s="244"/>
      <c r="G298" s="138"/>
      <c r="H298" s="135"/>
      <c r="I298" s="206"/>
      <c r="J298" s="206"/>
      <c r="K298" s="206"/>
      <c r="L298" s="137"/>
      <c r="M298" s="163"/>
      <c r="N298" s="163"/>
      <c r="O298" s="271"/>
      <c r="P298" s="273"/>
      <c r="Q298" s="219">
        <f t="shared" si="125"/>
        <v>0</v>
      </c>
      <c r="R298" s="219">
        <f t="shared" si="126"/>
        <v>0</v>
      </c>
      <c r="S298" s="219"/>
      <c r="T298" s="219"/>
      <c r="U298" s="219">
        <f t="shared" si="127"/>
        <v>0</v>
      </c>
      <c r="V298" s="219"/>
      <c r="W298" s="215">
        <f t="shared" si="128"/>
        <v>0</v>
      </c>
      <c r="X298" s="219"/>
      <c r="Y298" s="219"/>
      <c r="Z298" s="219"/>
    </row>
    <row r="299" spans="1:26" hidden="1" outlineLevel="2">
      <c r="A299" s="19"/>
      <c r="B299" s="74"/>
      <c r="C299" s="207"/>
      <c r="D299" s="208"/>
      <c r="E299" s="133"/>
      <c r="F299" s="244"/>
      <c r="G299" s="138"/>
      <c r="H299" s="135"/>
      <c r="I299" s="206"/>
      <c r="J299" s="206"/>
      <c r="K299" s="206"/>
      <c r="L299" s="137"/>
      <c r="M299" s="163"/>
      <c r="N299" s="163"/>
      <c r="O299" s="271"/>
      <c r="P299" s="273"/>
      <c r="Q299" s="219">
        <f t="shared" si="125"/>
        <v>0</v>
      </c>
      <c r="R299" s="219">
        <f t="shared" si="126"/>
        <v>0</v>
      </c>
      <c r="S299" s="219"/>
      <c r="T299" s="219"/>
      <c r="U299" s="219">
        <f t="shared" si="127"/>
        <v>0</v>
      </c>
      <c r="V299" s="219"/>
      <c r="W299" s="215">
        <f t="shared" si="128"/>
        <v>0</v>
      </c>
      <c r="X299" s="219"/>
      <c r="Y299" s="219"/>
      <c r="Z299" s="219"/>
    </row>
    <row r="300" spans="1:26" hidden="1" outlineLevel="2">
      <c r="A300" s="19"/>
      <c r="B300" s="74"/>
      <c r="C300" s="207"/>
      <c r="D300" s="208"/>
      <c r="E300" s="133"/>
      <c r="F300" s="244"/>
      <c r="G300" s="138"/>
      <c r="H300" s="135"/>
      <c r="I300" s="206"/>
      <c r="J300" s="206"/>
      <c r="K300" s="206"/>
      <c r="L300" s="137"/>
      <c r="M300" s="163"/>
      <c r="N300" s="163"/>
      <c r="O300" s="271"/>
      <c r="P300" s="273"/>
      <c r="Q300" s="219">
        <f t="shared" si="125"/>
        <v>0</v>
      </c>
      <c r="R300" s="219">
        <f t="shared" si="126"/>
        <v>0</v>
      </c>
      <c r="S300" s="219"/>
      <c r="T300" s="219"/>
      <c r="U300" s="219">
        <f t="shared" si="127"/>
        <v>0</v>
      </c>
      <c r="V300" s="219"/>
      <c r="W300" s="215">
        <f t="shared" si="128"/>
        <v>0</v>
      </c>
      <c r="X300" s="219"/>
      <c r="Y300" s="219"/>
      <c r="Z300" s="219"/>
    </row>
    <row r="301" spans="1:26" hidden="1" outlineLevel="2">
      <c r="A301" s="160"/>
      <c r="B301" s="74"/>
      <c r="C301" s="207"/>
      <c r="D301" s="208"/>
      <c r="E301" s="133"/>
      <c r="F301" s="244"/>
      <c r="G301" s="138"/>
      <c r="H301" s="139"/>
      <c r="I301" s="206"/>
      <c r="J301" s="206"/>
      <c r="K301" s="206"/>
      <c r="L301" s="137"/>
      <c r="M301" s="74"/>
      <c r="N301" s="74"/>
      <c r="O301" s="19"/>
      <c r="P301" s="273"/>
      <c r="Q301" s="219">
        <f t="shared" si="125"/>
        <v>0</v>
      </c>
      <c r="R301" s="219">
        <f t="shared" si="126"/>
        <v>0</v>
      </c>
      <c r="S301" s="218"/>
      <c r="T301" s="218"/>
      <c r="U301" s="219">
        <f t="shared" si="127"/>
        <v>0</v>
      </c>
      <c r="V301" s="218"/>
      <c r="W301" s="215">
        <f t="shared" si="128"/>
        <v>0</v>
      </c>
      <c r="X301" s="218"/>
      <c r="Y301" s="218"/>
      <c r="Z301" s="218"/>
    </row>
    <row r="302" spans="1:26" hidden="1" outlineLevel="2">
      <c r="A302" s="160"/>
      <c r="B302" s="74"/>
      <c r="C302" s="207"/>
      <c r="D302" s="208"/>
      <c r="E302" s="133"/>
      <c r="F302" s="244"/>
      <c r="G302" s="138"/>
      <c r="H302" s="139"/>
      <c r="I302" s="206"/>
      <c r="J302" s="206"/>
      <c r="K302" s="206"/>
      <c r="L302" s="137"/>
      <c r="M302" s="74"/>
      <c r="N302" s="19"/>
      <c r="O302" s="19"/>
      <c r="P302" s="273"/>
      <c r="Q302" s="219">
        <f t="shared" si="125"/>
        <v>0</v>
      </c>
      <c r="R302" s="219">
        <f t="shared" si="126"/>
        <v>0</v>
      </c>
      <c r="S302" s="218"/>
      <c r="T302" s="218"/>
      <c r="U302" s="219">
        <f t="shared" si="127"/>
        <v>0</v>
      </c>
      <c r="V302" s="218"/>
      <c r="W302" s="215">
        <f t="shared" si="128"/>
        <v>0</v>
      </c>
      <c r="X302" s="218"/>
      <c r="Y302" s="218"/>
      <c r="Z302" s="218"/>
    </row>
    <row r="303" spans="1:26" hidden="1" outlineLevel="2">
      <c r="A303" s="160"/>
      <c r="B303" s="74"/>
      <c r="C303" s="207"/>
      <c r="D303" s="208"/>
      <c r="E303" s="133"/>
      <c r="F303" s="244"/>
      <c r="G303" s="138"/>
      <c r="H303" s="139"/>
      <c r="I303" s="206"/>
      <c r="J303" s="206"/>
      <c r="K303" s="206"/>
      <c r="L303" s="137"/>
      <c r="M303" s="74"/>
      <c r="N303" s="19"/>
      <c r="O303" s="19"/>
      <c r="P303" s="273"/>
      <c r="Q303" s="219">
        <f t="shared" si="125"/>
        <v>0</v>
      </c>
      <c r="R303" s="219">
        <f>SUM(S303:T303)</f>
        <v>0</v>
      </c>
      <c r="S303" s="218"/>
      <c r="T303" s="218"/>
      <c r="U303" s="219">
        <f t="shared" si="127"/>
        <v>0</v>
      </c>
      <c r="V303" s="218"/>
      <c r="W303" s="215">
        <f t="shared" si="128"/>
        <v>0</v>
      </c>
      <c r="X303" s="218"/>
      <c r="Y303" s="218"/>
      <c r="Z303" s="218"/>
    </row>
    <row r="304" spans="1:26" hidden="1" outlineLevel="2">
      <c r="A304" s="164"/>
      <c r="B304" s="334"/>
      <c r="C304" s="210"/>
      <c r="D304" s="211"/>
      <c r="E304" s="165"/>
      <c r="F304" s="262"/>
      <c r="G304" s="166"/>
      <c r="H304" s="167"/>
      <c r="I304" s="212"/>
      <c r="J304" s="212"/>
      <c r="K304" s="212"/>
      <c r="L304" s="213"/>
      <c r="M304" s="334"/>
      <c r="N304" s="168"/>
      <c r="O304" s="168"/>
      <c r="P304" s="274"/>
      <c r="Q304" s="216"/>
      <c r="R304" s="216"/>
      <c r="S304" s="216"/>
      <c r="T304" s="216"/>
      <c r="U304" s="216"/>
      <c r="V304" s="216"/>
      <c r="W304" s="216"/>
      <c r="X304" s="216"/>
      <c r="Y304" s="216"/>
      <c r="Z304" s="216"/>
    </row>
    <row r="305" spans="1:26" s="75" customFormat="1" outlineLevel="1" collapsed="1">
      <c r="A305" s="220"/>
      <c r="B305" s="221"/>
      <c r="C305" s="222"/>
      <c r="D305" s="223"/>
      <c r="E305" s="224"/>
      <c r="F305" s="247"/>
      <c r="G305" s="225"/>
      <c r="H305" s="226"/>
      <c r="I305" s="227"/>
      <c r="J305" s="227"/>
      <c r="K305" s="227"/>
      <c r="L305" s="150" t="str">
        <f>CONCATENATE(L306," ",N306,M306," ",L307," ",N307,M307," "," ",L308," ",N308,M308," ",L309," ",N309,M309," ",L310," ",N310,M310," ",L311," ",N311,M311," ",L312," ",N312,M312," ",L313," ",N313,M313)</f>
        <v xml:space="preserve">                </v>
      </c>
      <c r="M305" s="226"/>
      <c r="N305" s="226"/>
      <c r="O305" s="270">
        <f>SUM(O306:O313)</f>
        <v>0</v>
      </c>
      <c r="P305" s="272"/>
      <c r="Q305" s="229">
        <f>SUM(Q306:Q313)</f>
        <v>0</v>
      </c>
      <c r="R305" s="229">
        <f t="shared" ref="R305:Y305" si="129">SUM(R306:R313)</f>
        <v>0</v>
      </c>
      <c r="S305" s="229">
        <f t="shared" si="129"/>
        <v>0</v>
      </c>
      <c r="T305" s="229">
        <f t="shared" si="129"/>
        <v>0</v>
      </c>
      <c r="U305" s="229">
        <f t="shared" si="129"/>
        <v>0</v>
      </c>
      <c r="V305" s="229">
        <f t="shared" si="129"/>
        <v>0</v>
      </c>
      <c r="W305" s="229">
        <f t="shared" si="129"/>
        <v>0</v>
      </c>
      <c r="X305" s="229">
        <f t="shared" si="129"/>
        <v>0</v>
      </c>
      <c r="Y305" s="229">
        <f t="shared" si="129"/>
        <v>0</v>
      </c>
      <c r="Z305" s="229">
        <f>SUM(Z306:Z313)</f>
        <v>0</v>
      </c>
    </row>
    <row r="306" spans="1:26" hidden="1" outlineLevel="2">
      <c r="A306" s="19"/>
      <c r="B306" s="74"/>
      <c r="C306" s="207"/>
      <c r="D306" s="208"/>
      <c r="E306" s="133"/>
      <c r="F306" s="244"/>
      <c r="G306" s="138"/>
      <c r="H306" s="135"/>
      <c r="I306" s="206"/>
      <c r="J306" s="206"/>
      <c r="K306" s="206"/>
      <c r="L306" s="137"/>
      <c r="M306" s="163"/>
      <c r="N306" s="163"/>
      <c r="O306" s="271"/>
      <c r="P306" s="273"/>
      <c r="Q306" s="219">
        <f>SUM(R306,U306)</f>
        <v>0</v>
      </c>
      <c r="R306" s="219">
        <f>SUM(S306:T306)</f>
        <v>0</v>
      </c>
      <c r="S306" s="219"/>
      <c r="T306" s="219"/>
      <c r="U306" s="219">
        <f>SUM(V306:Y306)</f>
        <v>0</v>
      </c>
      <c r="V306" s="219"/>
      <c r="W306" s="215">
        <f>V306*0.304</f>
        <v>0</v>
      </c>
      <c r="X306" s="219"/>
      <c r="Y306" s="219"/>
      <c r="Z306" s="219"/>
    </row>
    <row r="307" spans="1:26" hidden="1" outlineLevel="2">
      <c r="A307" s="19"/>
      <c r="B307" s="74"/>
      <c r="C307" s="207"/>
      <c r="D307" s="208"/>
      <c r="E307" s="133"/>
      <c r="F307" s="244"/>
      <c r="G307" s="138"/>
      <c r="H307" s="135"/>
      <c r="I307" s="206"/>
      <c r="J307" s="206"/>
      <c r="K307" s="206"/>
      <c r="L307" s="137"/>
      <c r="M307" s="163"/>
      <c r="N307" s="163"/>
      <c r="O307" s="271"/>
      <c r="P307" s="273"/>
      <c r="Q307" s="219">
        <f t="shared" ref="Q307:Q313" si="130">SUM(R307,U307)</f>
        <v>0</v>
      </c>
      <c r="R307" s="219">
        <f t="shared" ref="R307:R312" si="131">SUM(S307:T307)</f>
        <v>0</v>
      </c>
      <c r="S307" s="219"/>
      <c r="T307" s="219"/>
      <c r="U307" s="219">
        <f t="shared" ref="U307:U313" si="132">SUM(V307:Y307)</f>
        <v>0</v>
      </c>
      <c r="V307" s="219"/>
      <c r="W307" s="215">
        <f t="shared" ref="W307:W313" si="133">V307*0.304</f>
        <v>0</v>
      </c>
      <c r="X307" s="219"/>
      <c r="Y307" s="219"/>
      <c r="Z307" s="219"/>
    </row>
    <row r="308" spans="1:26" hidden="1" outlineLevel="2">
      <c r="A308" s="19"/>
      <c r="B308" s="74"/>
      <c r="C308" s="207"/>
      <c r="D308" s="208"/>
      <c r="E308" s="133"/>
      <c r="F308" s="244"/>
      <c r="G308" s="138"/>
      <c r="H308" s="135"/>
      <c r="I308" s="206"/>
      <c r="J308" s="206"/>
      <c r="K308" s="206"/>
      <c r="L308" s="137"/>
      <c r="M308" s="163"/>
      <c r="N308" s="163"/>
      <c r="O308" s="271"/>
      <c r="P308" s="273"/>
      <c r="Q308" s="219">
        <f t="shared" si="130"/>
        <v>0</v>
      </c>
      <c r="R308" s="219">
        <f t="shared" si="131"/>
        <v>0</v>
      </c>
      <c r="S308" s="219"/>
      <c r="T308" s="219"/>
      <c r="U308" s="219">
        <f t="shared" si="132"/>
        <v>0</v>
      </c>
      <c r="V308" s="219"/>
      <c r="W308" s="215">
        <f t="shared" si="133"/>
        <v>0</v>
      </c>
      <c r="X308" s="219"/>
      <c r="Y308" s="219"/>
      <c r="Z308" s="219"/>
    </row>
    <row r="309" spans="1:26" hidden="1" outlineLevel="2">
      <c r="A309" s="19"/>
      <c r="B309" s="74"/>
      <c r="C309" s="207"/>
      <c r="D309" s="208"/>
      <c r="E309" s="133"/>
      <c r="F309" s="244"/>
      <c r="G309" s="138"/>
      <c r="H309" s="135"/>
      <c r="I309" s="206"/>
      <c r="J309" s="206"/>
      <c r="K309" s="206"/>
      <c r="L309" s="137"/>
      <c r="M309" s="163"/>
      <c r="N309" s="163"/>
      <c r="O309" s="271"/>
      <c r="P309" s="273"/>
      <c r="Q309" s="219">
        <f t="shared" si="130"/>
        <v>0</v>
      </c>
      <c r="R309" s="219">
        <f t="shared" si="131"/>
        <v>0</v>
      </c>
      <c r="S309" s="219"/>
      <c r="T309" s="219"/>
      <c r="U309" s="219">
        <f t="shared" si="132"/>
        <v>0</v>
      </c>
      <c r="V309" s="219"/>
      <c r="W309" s="215">
        <f t="shared" si="133"/>
        <v>0</v>
      </c>
      <c r="X309" s="219"/>
      <c r="Y309" s="219"/>
      <c r="Z309" s="219"/>
    </row>
    <row r="310" spans="1:26" hidden="1" outlineLevel="2">
      <c r="A310" s="19"/>
      <c r="B310" s="74"/>
      <c r="C310" s="207"/>
      <c r="D310" s="208"/>
      <c r="E310" s="133"/>
      <c r="F310" s="244"/>
      <c r="G310" s="138"/>
      <c r="H310" s="135"/>
      <c r="I310" s="206"/>
      <c r="J310" s="206"/>
      <c r="K310" s="206"/>
      <c r="L310" s="137"/>
      <c r="M310" s="163"/>
      <c r="N310" s="163"/>
      <c r="O310" s="271"/>
      <c r="P310" s="273"/>
      <c r="Q310" s="219">
        <f t="shared" si="130"/>
        <v>0</v>
      </c>
      <c r="R310" s="219">
        <f t="shared" si="131"/>
        <v>0</v>
      </c>
      <c r="S310" s="219"/>
      <c r="T310" s="219"/>
      <c r="U310" s="219">
        <f t="shared" si="132"/>
        <v>0</v>
      </c>
      <c r="V310" s="219"/>
      <c r="W310" s="215">
        <f t="shared" si="133"/>
        <v>0</v>
      </c>
      <c r="X310" s="219"/>
      <c r="Y310" s="219"/>
      <c r="Z310" s="219"/>
    </row>
    <row r="311" spans="1:26" hidden="1" outlineLevel="2">
      <c r="A311" s="160"/>
      <c r="B311" s="74"/>
      <c r="C311" s="207"/>
      <c r="D311" s="208"/>
      <c r="E311" s="133"/>
      <c r="F311" s="244"/>
      <c r="G311" s="138"/>
      <c r="H311" s="139"/>
      <c r="I311" s="206"/>
      <c r="J311" s="206"/>
      <c r="K311" s="206"/>
      <c r="L311" s="137"/>
      <c r="M311" s="74"/>
      <c r="N311" s="74"/>
      <c r="O311" s="19"/>
      <c r="P311" s="273"/>
      <c r="Q311" s="219">
        <f t="shared" si="130"/>
        <v>0</v>
      </c>
      <c r="R311" s="219">
        <f t="shared" si="131"/>
        <v>0</v>
      </c>
      <c r="S311" s="218"/>
      <c r="T311" s="218"/>
      <c r="U311" s="219">
        <f t="shared" si="132"/>
        <v>0</v>
      </c>
      <c r="V311" s="218"/>
      <c r="W311" s="215">
        <f t="shared" si="133"/>
        <v>0</v>
      </c>
      <c r="X311" s="218"/>
      <c r="Y311" s="218"/>
      <c r="Z311" s="218"/>
    </row>
    <row r="312" spans="1:26" hidden="1" outlineLevel="2">
      <c r="A312" s="160"/>
      <c r="B312" s="74"/>
      <c r="C312" s="207"/>
      <c r="D312" s="208"/>
      <c r="E312" s="133"/>
      <c r="F312" s="244"/>
      <c r="G312" s="138"/>
      <c r="H312" s="139"/>
      <c r="I312" s="206"/>
      <c r="J312" s="206"/>
      <c r="K312" s="206"/>
      <c r="L312" s="137"/>
      <c r="M312" s="74"/>
      <c r="N312" s="19"/>
      <c r="O312" s="19"/>
      <c r="P312" s="273"/>
      <c r="Q312" s="219">
        <f t="shared" si="130"/>
        <v>0</v>
      </c>
      <c r="R312" s="219">
        <f t="shared" si="131"/>
        <v>0</v>
      </c>
      <c r="S312" s="218"/>
      <c r="T312" s="218"/>
      <c r="U312" s="219">
        <f t="shared" si="132"/>
        <v>0</v>
      </c>
      <c r="V312" s="218"/>
      <c r="W312" s="215">
        <f t="shared" si="133"/>
        <v>0</v>
      </c>
      <c r="X312" s="218"/>
      <c r="Y312" s="218"/>
      <c r="Z312" s="218"/>
    </row>
    <row r="313" spans="1:26" hidden="1" outlineLevel="2">
      <c r="A313" s="160"/>
      <c r="B313" s="74"/>
      <c r="C313" s="207"/>
      <c r="D313" s="208"/>
      <c r="E313" s="133"/>
      <c r="F313" s="244"/>
      <c r="G313" s="138"/>
      <c r="H313" s="139"/>
      <c r="I313" s="206"/>
      <c r="J313" s="206"/>
      <c r="K313" s="206"/>
      <c r="L313" s="137"/>
      <c r="M313" s="74"/>
      <c r="N313" s="19"/>
      <c r="O313" s="19"/>
      <c r="P313" s="273"/>
      <c r="Q313" s="219">
        <f t="shared" si="130"/>
        <v>0</v>
      </c>
      <c r="R313" s="219">
        <f>SUM(S313:T313)</f>
        <v>0</v>
      </c>
      <c r="S313" s="218"/>
      <c r="T313" s="218"/>
      <c r="U313" s="219">
        <f t="shared" si="132"/>
        <v>0</v>
      </c>
      <c r="V313" s="218"/>
      <c r="W313" s="215">
        <f t="shared" si="133"/>
        <v>0</v>
      </c>
      <c r="X313" s="218"/>
      <c r="Y313" s="218"/>
      <c r="Z313" s="218"/>
    </row>
    <row r="314" spans="1:26" hidden="1" outlineLevel="2">
      <c r="A314" s="164"/>
      <c r="B314" s="334"/>
      <c r="C314" s="210"/>
      <c r="D314" s="211"/>
      <c r="E314" s="165"/>
      <c r="F314" s="262"/>
      <c r="G314" s="166"/>
      <c r="H314" s="167"/>
      <c r="I314" s="212"/>
      <c r="J314" s="212"/>
      <c r="K314" s="212"/>
      <c r="L314" s="213"/>
      <c r="M314" s="334"/>
      <c r="N314" s="168"/>
      <c r="O314" s="168"/>
      <c r="P314" s="274"/>
      <c r="Q314" s="216"/>
      <c r="R314" s="216"/>
      <c r="S314" s="216"/>
      <c r="T314" s="216"/>
      <c r="U314" s="216"/>
      <c r="V314" s="216"/>
      <c r="W314" s="216"/>
      <c r="X314" s="216"/>
      <c r="Y314" s="216"/>
      <c r="Z314" s="216"/>
    </row>
    <row r="315" spans="1:26" s="75" customFormat="1" outlineLevel="1" collapsed="1">
      <c r="A315" s="220"/>
      <c r="B315" s="221"/>
      <c r="C315" s="222"/>
      <c r="D315" s="223"/>
      <c r="E315" s="224"/>
      <c r="F315" s="247"/>
      <c r="G315" s="225"/>
      <c r="H315" s="226"/>
      <c r="I315" s="227"/>
      <c r="J315" s="227"/>
      <c r="K315" s="227"/>
      <c r="L315" s="150" t="str">
        <f>CONCATENATE(L316," ",N316,M316," ",L317," ",N317,M317," "," ",L318," ",N318,M318," ",L319," ",N319,M319," ",L320," ",N320,M320," ",L321," ",N321,M321," ",L322," ",N322,M322," ",L323," ",N323,M323)</f>
        <v xml:space="preserve">                </v>
      </c>
      <c r="M315" s="226"/>
      <c r="N315" s="226"/>
      <c r="O315" s="270">
        <f>SUM(O316:O323)</f>
        <v>0</v>
      </c>
      <c r="P315" s="272"/>
      <c r="Q315" s="229">
        <f>SUM(Q316:Q323)</f>
        <v>0</v>
      </c>
      <c r="R315" s="229">
        <f t="shared" ref="R315:Y315" si="134">SUM(R316:R323)</f>
        <v>0</v>
      </c>
      <c r="S315" s="229">
        <f t="shared" si="134"/>
        <v>0</v>
      </c>
      <c r="T315" s="229">
        <f t="shared" si="134"/>
        <v>0</v>
      </c>
      <c r="U315" s="229">
        <f t="shared" si="134"/>
        <v>0</v>
      </c>
      <c r="V315" s="229">
        <f t="shared" si="134"/>
        <v>0</v>
      </c>
      <c r="W315" s="229">
        <f t="shared" si="134"/>
        <v>0</v>
      </c>
      <c r="X315" s="229">
        <f t="shared" si="134"/>
        <v>0</v>
      </c>
      <c r="Y315" s="229">
        <f t="shared" si="134"/>
        <v>0</v>
      </c>
      <c r="Z315" s="229">
        <f>SUM(Z316:Z323)</f>
        <v>0</v>
      </c>
    </row>
    <row r="316" spans="1:26" hidden="1" outlineLevel="2">
      <c r="A316" s="19"/>
      <c r="B316" s="74"/>
      <c r="C316" s="207"/>
      <c r="D316" s="208"/>
      <c r="E316" s="133"/>
      <c r="F316" s="244"/>
      <c r="G316" s="138"/>
      <c r="H316" s="135"/>
      <c r="I316" s="206"/>
      <c r="J316" s="206"/>
      <c r="K316" s="206"/>
      <c r="L316" s="137"/>
      <c r="M316" s="163"/>
      <c r="N316" s="163"/>
      <c r="O316" s="271"/>
      <c r="P316" s="273"/>
      <c r="Q316" s="219">
        <f>SUM(R316,U316)</f>
        <v>0</v>
      </c>
      <c r="R316" s="219">
        <f>SUM(S316:T316)</f>
        <v>0</v>
      </c>
      <c r="S316" s="219"/>
      <c r="T316" s="219"/>
      <c r="U316" s="219">
        <f>SUM(V316:Y316)</f>
        <v>0</v>
      </c>
      <c r="V316" s="219"/>
      <c r="W316" s="215">
        <f>V316*0.304</f>
        <v>0</v>
      </c>
      <c r="X316" s="219"/>
      <c r="Y316" s="219"/>
      <c r="Z316" s="219"/>
    </row>
    <row r="317" spans="1:26" hidden="1" outlineLevel="2">
      <c r="A317" s="19"/>
      <c r="B317" s="74"/>
      <c r="C317" s="207"/>
      <c r="D317" s="208"/>
      <c r="E317" s="133"/>
      <c r="F317" s="244"/>
      <c r="G317" s="138"/>
      <c r="H317" s="135"/>
      <c r="I317" s="206"/>
      <c r="J317" s="206"/>
      <c r="K317" s="206"/>
      <c r="L317" s="137"/>
      <c r="M317" s="163"/>
      <c r="N317" s="163"/>
      <c r="O317" s="271"/>
      <c r="P317" s="273"/>
      <c r="Q317" s="219">
        <f t="shared" ref="Q317:Q323" si="135">SUM(R317,U317)</f>
        <v>0</v>
      </c>
      <c r="R317" s="219">
        <f t="shared" ref="R317:R322" si="136">SUM(S317:T317)</f>
        <v>0</v>
      </c>
      <c r="S317" s="219"/>
      <c r="T317" s="219"/>
      <c r="U317" s="219">
        <f t="shared" ref="U317:U323" si="137">SUM(V317:Y317)</f>
        <v>0</v>
      </c>
      <c r="V317" s="219"/>
      <c r="W317" s="215">
        <f t="shared" ref="W317:W323" si="138">V317*0.304</f>
        <v>0</v>
      </c>
      <c r="X317" s="219"/>
      <c r="Y317" s="219"/>
      <c r="Z317" s="219"/>
    </row>
    <row r="318" spans="1:26" hidden="1" outlineLevel="2">
      <c r="A318" s="19"/>
      <c r="B318" s="74"/>
      <c r="C318" s="207"/>
      <c r="D318" s="208"/>
      <c r="E318" s="133"/>
      <c r="F318" s="244"/>
      <c r="G318" s="138"/>
      <c r="H318" s="135"/>
      <c r="I318" s="206"/>
      <c r="J318" s="206"/>
      <c r="K318" s="206"/>
      <c r="L318" s="137"/>
      <c r="M318" s="163"/>
      <c r="N318" s="163"/>
      <c r="O318" s="271"/>
      <c r="P318" s="273"/>
      <c r="Q318" s="219">
        <f t="shared" si="135"/>
        <v>0</v>
      </c>
      <c r="R318" s="219">
        <f t="shared" si="136"/>
        <v>0</v>
      </c>
      <c r="S318" s="219"/>
      <c r="T318" s="219"/>
      <c r="U318" s="219">
        <f t="shared" si="137"/>
        <v>0</v>
      </c>
      <c r="V318" s="219"/>
      <c r="W318" s="215">
        <f t="shared" si="138"/>
        <v>0</v>
      </c>
      <c r="X318" s="219"/>
      <c r="Y318" s="219"/>
      <c r="Z318" s="219"/>
    </row>
    <row r="319" spans="1:26" hidden="1" outlineLevel="2">
      <c r="A319" s="19"/>
      <c r="B319" s="74"/>
      <c r="C319" s="207"/>
      <c r="D319" s="208"/>
      <c r="E319" s="133"/>
      <c r="F319" s="244"/>
      <c r="G319" s="138"/>
      <c r="H319" s="135"/>
      <c r="I319" s="206"/>
      <c r="J319" s="206"/>
      <c r="K319" s="206"/>
      <c r="L319" s="137"/>
      <c r="M319" s="163"/>
      <c r="N319" s="163"/>
      <c r="O319" s="271"/>
      <c r="P319" s="273"/>
      <c r="Q319" s="219">
        <f t="shared" si="135"/>
        <v>0</v>
      </c>
      <c r="R319" s="219">
        <f t="shared" si="136"/>
        <v>0</v>
      </c>
      <c r="S319" s="219"/>
      <c r="T319" s="219"/>
      <c r="U319" s="219">
        <f t="shared" si="137"/>
        <v>0</v>
      </c>
      <c r="V319" s="219"/>
      <c r="W319" s="215">
        <f t="shared" si="138"/>
        <v>0</v>
      </c>
      <c r="X319" s="219"/>
      <c r="Y319" s="219"/>
      <c r="Z319" s="219"/>
    </row>
    <row r="320" spans="1:26" hidden="1" outlineLevel="2">
      <c r="A320" s="19"/>
      <c r="B320" s="74"/>
      <c r="C320" s="207"/>
      <c r="D320" s="208"/>
      <c r="E320" s="133"/>
      <c r="F320" s="244"/>
      <c r="G320" s="138"/>
      <c r="H320" s="135"/>
      <c r="I320" s="206"/>
      <c r="J320" s="206"/>
      <c r="K320" s="206"/>
      <c r="L320" s="137"/>
      <c r="M320" s="163"/>
      <c r="N320" s="163"/>
      <c r="O320" s="271"/>
      <c r="P320" s="273"/>
      <c r="Q320" s="219">
        <f t="shared" si="135"/>
        <v>0</v>
      </c>
      <c r="R320" s="219">
        <f t="shared" si="136"/>
        <v>0</v>
      </c>
      <c r="S320" s="219"/>
      <c r="T320" s="219"/>
      <c r="U320" s="219">
        <f t="shared" si="137"/>
        <v>0</v>
      </c>
      <c r="V320" s="219"/>
      <c r="W320" s="215">
        <f t="shared" si="138"/>
        <v>0</v>
      </c>
      <c r="X320" s="219"/>
      <c r="Y320" s="219"/>
      <c r="Z320" s="219"/>
    </row>
    <row r="321" spans="1:26" hidden="1" outlineLevel="2">
      <c r="A321" s="160"/>
      <c r="B321" s="74"/>
      <c r="C321" s="207"/>
      <c r="D321" s="208"/>
      <c r="E321" s="133"/>
      <c r="F321" s="244"/>
      <c r="G321" s="138"/>
      <c r="H321" s="139"/>
      <c r="I321" s="206"/>
      <c r="J321" s="206"/>
      <c r="K321" s="206"/>
      <c r="L321" s="137"/>
      <c r="M321" s="74"/>
      <c r="N321" s="74"/>
      <c r="O321" s="19"/>
      <c r="P321" s="273"/>
      <c r="Q321" s="219">
        <f t="shared" si="135"/>
        <v>0</v>
      </c>
      <c r="R321" s="219">
        <f t="shared" si="136"/>
        <v>0</v>
      </c>
      <c r="S321" s="218"/>
      <c r="T321" s="218"/>
      <c r="U321" s="219">
        <f t="shared" si="137"/>
        <v>0</v>
      </c>
      <c r="V321" s="218"/>
      <c r="W321" s="215">
        <f t="shared" si="138"/>
        <v>0</v>
      </c>
      <c r="X321" s="218"/>
      <c r="Y321" s="218"/>
      <c r="Z321" s="218"/>
    </row>
    <row r="322" spans="1:26" hidden="1" outlineLevel="2">
      <c r="A322" s="160"/>
      <c r="B322" s="74"/>
      <c r="C322" s="207"/>
      <c r="D322" s="208"/>
      <c r="E322" s="133"/>
      <c r="F322" s="244"/>
      <c r="G322" s="138"/>
      <c r="H322" s="139"/>
      <c r="I322" s="206"/>
      <c r="J322" s="206"/>
      <c r="K322" s="206"/>
      <c r="L322" s="137"/>
      <c r="M322" s="74"/>
      <c r="N322" s="19"/>
      <c r="O322" s="19"/>
      <c r="P322" s="273"/>
      <c r="Q322" s="219">
        <f t="shared" si="135"/>
        <v>0</v>
      </c>
      <c r="R322" s="219">
        <f t="shared" si="136"/>
        <v>0</v>
      </c>
      <c r="S322" s="218"/>
      <c r="T322" s="218"/>
      <c r="U322" s="219">
        <f t="shared" si="137"/>
        <v>0</v>
      </c>
      <c r="V322" s="218"/>
      <c r="W322" s="215">
        <f t="shared" si="138"/>
        <v>0</v>
      </c>
      <c r="X322" s="218"/>
      <c r="Y322" s="218"/>
      <c r="Z322" s="218"/>
    </row>
    <row r="323" spans="1:26" hidden="1" outlineLevel="2">
      <c r="A323" s="160"/>
      <c r="B323" s="74"/>
      <c r="C323" s="207"/>
      <c r="D323" s="208"/>
      <c r="E323" s="133"/>
      <c r="F323" s="244"/>
      <c r="G323" s="138"/>
      <c r="H323" s="139"/>
      <c r="I323" s="206"/>
      <c r="J323" s="206"/>
      <c r="K323" s="206"/>
      <c r="L323" s="137"/>
      <c r="M323" s="74"/>
      <c r="N323" s="19"/>
      <c r="O323" s="19"/>
      <c r="P323" s="273"/>
      <c r="Q323" s="219">
        <f t="shared" si="135"/>
        <v>0</v>
      </c>
      <c r="R323" s="219">
        <f>SUM(S323:T323)</f>
        <v>0</v>
      </c>
      <c r="S323" s="218"/>
      <c r="T323" s="218"/>
      <c r="U323" s="219">
        <f t="shared" si="137"/>
        <v>0</v>
      </c>
      <c r="V323" s="218"/>
      <c r="W323" s="215">
        <f t="shared" si="138"/>
        <v>0</v>
      </c>
      <c r="X323" s="218"/>
      <c r="Y323" s="218"/>
      <c r="Z323" s="218"/>
    </row>
    <row r="324" spans="1:26" hidden="1" outlineLevel="2">
      <c r="A324" s="164"/>
      <c r="B324" s="334"/>
      <c r="C324" s="210"/>
      <c r="D324" s="211"/>
      <c r="E324" s="165"/>
      <c r="F324" s="262"/>
      <c r="G324" s="166"/>
      <c r="H324" s="167"/>
      <c r="I324" s="212"/>
      <c r="J324" s="212"/>
      <c r="K324" s="212"/>
      <c r="L324" s="213"/>
      <c r="M324" s="334"/>
      <c r="N324" s="168"/>
      <c r="O324" s="168"/>
      <c r="P324" s="274"/>
      <c r="Q324" s="216"/>
      <c r="R324" s="216"/>
      <c r="S324" s="216"/>
      <c r="T324" s="216"/>
      <c r="U324" s="216"/>
      <c r="V324" s="216"/>
      <c r="W324" s="216"/>
      <c r="X324" s="216"/>
      <c r="Y324" s="216"/>
      <c r="Z324" s="216"/>
    </row>
    <row r="325" spans="1:26" s="75" customFormat="1" outlineLevel="1" collapsed="1">
      <c r="A325" s="220"/>
      <c r="B325" s="221"/>
      <c r="C325" s="222"/>
      <c r="D325" s="223"/>
      <c r="E325" s="224"/>
      <c r="F325" s="247"/>
      <c r="G325" s="225"/>
      <c r="H325" s="226"/>
      <c r="I325" s="227"/>
      <c r="J325" s="227"/>
      <c r="K325" s="227"/>
      <c r="L325" s="150" t="str">
        <f>CONCATENATE(L326," ",N326,M326," ",L327," ",N327,M327," "," ",L328," ",N328,M328," ",L329," ",N329,M329," ",L330," ",N330,M330," ",L331," ",N331,M331," ",L332," ",N332,M332," ",L333," ",N333,M333)</f>
        <v xml:space="preserve">                </v>
      </c>
      <c r="M325" s="226"/>
      <c r="N325" s="226"/>
      <c r="O325" s="270">
        <f>SUM(O326:O333)</f>
        <v>0</v>
      </c>
      <c r="P325" s="272"/>
      <c r="Q325" s="229">
        <f>SUM(Q326:Q333)</f>
        <v>0</v>
      </c>
      <c r="R325" s="229">
        <f t="shared" ref="R325:Y325" si="139">SUM(R326:R333)</f>
        <v>0</v>
      </c>
      <c r="S325" s="229">
        <f t="shared" si="139"/>
        <v>0</v>
      </c>
      <c r="T325" s="229">
        <f t="shared" si="139"/>
        <v>0</v>
      </c>
      <c r="U325" s="229">
        <f t="shared" si="139"/>
        <v>0</v>
      </c>
      <c r="V325" s="229">
        <f t="shared" si="139"/>
        <v>0</v>
      </c>
      <c r="W325" s="229">
        <f t="shared" si="139"/>
        <v>0</v>
      </c>
      <c r="X325" s="229">
        <f t="shared" si="139"/>
        <v>0</v>
      </c>
      <c r="Y325" s="229">
        <f t="shared" si="139"/>
        <v>0</v>
      </c>
      <c r="Z325" s="229">
        <f>SUM(Z326:Z333)</f>
        <v>0</v>
      </c>
    </row>
    <row r="326" spans="1:26" hidden="1" outlineLevel="2">
      <c r="A326" s="19"/>
      <c r="B326" s="74"/>
      <c r="C326" s="207"/>
      <c r="D326" s="208"/>
      <c r="E326" s="133"/>
      <c r="F326" s="244"/>
      <c r="G326" s="138"/>
      <c r="H326" s="135"/>
      <c r="I326" s="206"/>
      <c r="J326" s="206"/>
      <c r="K326" s="206"/>
      <c r="L326" s="137"/>
      <c r="M326" s="163"/>
      <c r="N326" s="163"/>
      <c r="O326" s="271"/>
      <c r="P326" s="273"/>
      <c r="Q326" s="219">
        <f>SUM(R326,U326)</f>
        <v>0</v>
      </c>
      <c r="R326" s="219">
        <f>SUM(S326:T326)</f>
        <v>0</v>
      </c>
      <c r="S326" s="219"/>
      <c r="T326" s="219"/>
      <c r="U326" s="219">
        <f>SUM(V326:Y326)</f>
        <v>0</v>
      </c>
      <c r="V326" s="219"/>
      <c r="W326" s="215">
        <f>V326*0.304</f>
        <v>0</v>
      </c>
      <c r="X326" s="219"/>
      <c r="Y326" s="219"/>
      <c r="Z326" s="219"/>
    </row>
    <row r="327" spans="1:26" hidden="1" outlineLevel="2">
      <c r="A327" s="19"/>
      <c r="B327" s="74"/>
      <c r="C327" s="207"/>
      <c r="D327" s="208"/>
      <c r="E327" s="133"/>
      <c r="F327" s="244"/>
      <c r="G327" s="138"/>
      <c r="H327" s="135"/>
      <c r="I327" s="206"/>
      <c r="J327" s="206"/>
      <c r="K327" s="206"/>
      <c r="L327" s="137"/>
      <c r="M327" s="163"/>
      <c r="N327" s="163"/>
      <c r="O327" s="271"/>
      <c r="P327" s="273"/>
      <c r="Q327" s="219">
        <f t="shared" ref="Q327:Q333" si="140">SUM(R327,U327)</f>
        <v>0</v>
      </c>
      <c r="R327" s="219">
        <f t="shared" ref="R327:R332" si="141">SUM(S327:T327)</f>
        <v>0</v>
      </c>
      <c r="S327" s="219"/>
      <c r="T327" s="219"/>
      <c r="U327" s="219">
        <f t="shared" ref="U327:U333" si="142">SUM(V327:Y327)</f>
        <v>0</v>
      </c>
      <c r="V327" s="219"/>
      <c r="W327" s="215">
        <f t="shared" ref="W327:W333" si="143">V327*0.304</f>
        <v>0</v>
      </c>
      <c r="X327" s="219"/>
      <c r="Y327" s="219"/>
      <c r="Z327" s="219"/>
    </row>
    <row r="328" spans="1:26" hidden="1" outlineLevel="2">
      <c r="A328" s="19"/>
      <c r="B328" s="74"/>
      <c r="C328" s="207"/>
      <c r="D328" s="208"/>
      <c r="E328" s="133"/>
      <c r="F328" s="244"/>
      <c r="G328" s="138"/>
      <c r="H328" s="135"/>
      <c r="I328" s="206"/>
      <c r="J328" s="206"/>
      <c r="K328" s="206"/>
      <c r="L328" s="137"/>
      <c r="M328" s="163"/>
      <c r="N328" s="163"/>
      <c r="O328" s="271"/>
      <c r="P328" s="273"/>
      <c r="Q328" s="219">
        <f t="shared" si="140"/>
        <v>0</v>
      </c>
      <c r="R328" s="219">
        <f t="shared" si="141"/>
        <v>0</v>
      </c>
      <c r="S328" s="219"/>
      <c r="T328" s="219"/>
      <c r="U328" s="219">
        <f t="shared" si="142"/>
        <v>0</v>
      </c>
      <c r="V328" s="219"/>
      <c r="W328" s="215">
        <f t="shared" si="143"/>
        <v>0</v>
      </c>
      <c r="X328" s="219"/>
      <c r="Y328" s="219"/>
      <c r="Z328" s="219"/>
    </row>
    <row r="329" spans="1:26" hidden="1" outlineLevel="2">
      <c r="A329" s="19"/>
      <c r="B329" s="74"/>
      <c r="C329" s="207"/>
      <c r="D329" s="208"/>
      <c r="E329" s="133"/>
      <c r="F329" s="244"/>
      <c r="G329" s="138"/>
      <c r="H329" s="135"/>
      <c r="I329" s="206"/>
      <c r="J329" s="206"/>
      <c r="K329" s="206"/>
      <c r="L329" s="137"/>
      <c r="M329" s="163"/>
      <c r="N329" s="163"/>
      <c r="O329" s="271"/>
      <c r="P329" s="273"/>
      <c r="Q329" s="219">
        <f t="shared" si="140"/>
        <v>0</v>
      </c>
      <c r="R329" s="219">
        <f t="shared" si="141"/>
        <v>0</v>
      </c>
      <c r="S329" s="219"/>
      <c r="T329" s="219"/>
      <c r="U329" s="219">
        <f t="shared" si="142"/>
        <v>0</v>
      </c>
      <c r="V329" s="219"/>
      <c r="W329" s="215">
        <f t="shared" si="143"/>
        <v>0</v>
      </c>
      <c r="X329" s="219"/>
      <c r="Y329" s="219"/>
      <c r="Z329" s="219"/>
    </row>
    <row r="330" spans="1:26" hidden="1" outlineLevel="2">
      <c r="A330" s="19"/>
      <c r="B330" s="74"/>
      <c r="C330" s="207"/>
      <c r="D330" s="208"/>
      <c r="E330" s="133"/>
      <c r="F330" s="244"/>
      <c r="G330" s="138"/>
      <c r="H330" s="135"/>
      <c r="I330" s="206"/>
      <c r="J330" s="206"/>
      <c r="K330" s="206"/>
      <c r="L330" s="137"/>
      <c r="M330" s="163"/>
      <c r="N330" s="163"/>
      <c r="O330" s="271"/>
      <c r="P330" s="273"/>
      <c r="Q330" s="219">
        <f t="shared" si="140"/>
        <v>0</v>
      </c>
      <c r="R330" s="219">
        <f t="shared" si="141"/>
        <v>0</v>
      </c>
      <c r="S330" s="219"/>
      <c r="T330" s="219"/>
      <c r="U330" s="219">
        <f t="shared" si="142"/>
        <v>0</v>
      </c>
      <c r="V330" s="219"/>
      <c r="W330" s="215">
        <f t="shared" si="143"/>
        <v>0</v>
      </c>
      <c r="X330" s="219"/>
      <c r="Y330" s="219"/>
      <c r="Z330" s="219"/>
    </row>
    <row r="331" spans="1:26" hidden="1" outlineLevel="2">
      <c r="A331" s="160"/>
      <c r="B331" s="74"/>
      <c r="C331" s="207"/>
      <c r="D331" s="208"/>
      <c r="E331" s="133"/>
      <c r="F331" s="244"/>
      <c r="G331" s="138"/>
      <c r="H331" s="139"/>
      <c r="I331" s="206"/>
      <c r="J331" s="206"/>
      <c r="K331" s="206"/>
      <c r="L331" s="137"/>
      <c r="M331" s="74"/>
      <c r="N331" s="74"/>
      <c r="O331" s="19"/>
      <c r="P331" s="273"/>
      <c r="Q331" s="219">
        <f t="shared" si="140"/>
        <v>0</v>
      </c>
      <c r="R331" s="219">
        <f t="shared" si="141"/>
        <v>0</v>
      </c>
      <c r="S331" s="218"/>
      <c r="T331" s="218"/>
      <c r="U331" s="219">
        <f t="shared" si="142"/>
        <v>0</v>
      </c>
      <c r="V331" s="218"/>
      <c r="W331" s="215">
        <f t="shared" si="143"/>
        <v>0</v>
      </c>
      <c r="X331" s="218"/>
      <c r="Y331" s="218"/>
      <c r="Z331" s="218"/>
    </row>
    <row r="332" spans="1:26" hidden="1" outlineLevel="2">
      <c r="A332" s="160"/>
      <c r="B332" s="74"/>
      <c r="C332" s="207"/>
      <c r="D332" s="208"/>
      <c r="E332" s="133"/>
      <c r="F332" s="244"/>
      <c r="G332" s="138"/>
      <c r="H332" s="139"/>
      <c r="I332" s="206"/>
      <c r="J332" s="206"/>
      <c r="K332" s="206"/>
      <c r="L332" s="137"/>
      <c r="M332" s="74"/>
      <c r="N332" s="19"/>
      <c r="O332" s="19"/>
      <c r="P332" s="273"/>
      <c r="Q332" s="219">
        <f t="shared" si="140"/>
        <v>0</v>
      </c>
      <c r="R332" s="219">
        <f t="shared" si="141"/>
        <v>0</v>
      </c>
      <c r="S332" s="218"/>
      <c r="T332" s="218"/>
      <c r="U332" s="219">
        <f t="shared" si="142"/>
        <v>0</v>
      </c>
      <c r="V332" s="218"/>
      <c r="W332" s="215">
        <f t="shared" si="143"/>
        <v>0</v>
      </c>
      <c r="X332" s="218"/>
      <c r="Y332" s="218"/>
      <c r="Z332" s="218"/>
    </row>
    <row r="333" spans="1:26" hidden="1" outlineLevel="2">
      <c r="A333" s="160"/>
      <c r="B333" s="74"/>
      <c r="C333" s="207"/>
      <c r="D333" s="208"/>
      <c r="E333" s="133"/>
      <c r="F333" s="244"/>
      <c r="G333" s="138"/>
      <c r="H333" s="139"/>
      <c r="I333" s="206"/>
      <c r="J333" s="206"/>
      <c r="K333" s="206"/>
      <c r="L333" s="137"/>
      <c r="M333" s="74"/>
      <c r="N333" s="19"/>
      <c r="O333" s="19"/>
      <c r="P333" s="273"/>
      <c r="Q333" s="219">
        <f t="shared" si="140"/>
        <v>0</v>
      </c>
      <c r="R333" s="219">
        <f>SUM(S333:T333)</f>
        <v>0</v>
      </c>
      <c r="S333" s="218"/>
      <c r="T333" s="218"/>
      <c r="U333" s="219">
        <f t="shared" si="142"/>
        <v>0</v>
      </c>
      <c r="V333" s="218"/>
      <c r="W333" s="215">
        <f t="shared" si="143"/>
        <v>0</v>
      </c>
      <c r="X333" s="218"/>
      <c r="Y333" s="218"/>
      <c r="Z333" s="218"/>
    </row>
    <row r="334" spans="1:26" hidden="1" outlineLevel="2">
      <c r="A334" s="164"/>
      <c r="B334" s="334"/>
      <c r="C334" s="210"/>
      <c r="D334" s="211"/>
      <c r="E334" s="165"/>
      <c r="F334" s="262"/>
      <c r="G334" s="166"/>
      <c r="H334" s="167"/>
      <c r="I334" s="212"/>
      <c r="J334" s="212"/>
      <c r="K334" s="212"/>
      <c r="L334" s="213"/>
      <c r="M334" s="334"/>
      <c r="N334" s="168"/>
      <c r="O334" s="168"/>
      <c r="P334" s="274"/>
      <c r="Q334" s="216"/>
      <c r="R334" s="216"/>
      <c r="S334" s="216"/>
      <c r="T334" s="216"/>
      <c r="U334" s="216"/>
      <c r="V334" s="216"/>
      <c r="W334" s="216"/>
      <c r="X334" s="216"/>
      <c r="Y334" s="216"/>
      <c r="Z334" s="216"/>
    </row>
    <row r="335" spans="1:26" s="75" customFormat="1" outlineLevel="1" collapsed="1">
      <c r="A335" s="220"/>
      <c r="B335" s="221"/>
      <c r="C335" s="222"/>
      <c r="D335" s="223"/>
      <c r="E335" s="224"/>
      <c r="F335" s="247"/>
      <c r="G335" s="225"/>
      <c r="H335" s="226"/>
      <c r="I335" s="227"/>
      <c r="J335" s="227"/>
      <c r="K335" s="227"/>
      <c r="L335" s="150" t="str">
        <f>CONCATENATE(L336," ",N336,M336," ",L337," ",N337,M337," "," ",L338," ",N338,M338," ",L339," ",N339,M339," ",L340," ",N340,M340," ",L341," ",N341,M341," ",L342," ",N342,M342," ",L343," ",N343,M343)</f>
        <v xml:space="preserve">                </v>
      </c>
      <c r="M335" s="226"/>
      <c r="N335" s="226"/>
      <c r="O335" s="270">
        <f>SUM(O336:O343)</f>
        <v>0</v>
      </c>
      <c r="P335" s="272"/>
      <c r="Q335" s="229">
        <f>SUM(Q336:Q343)</f>
        <v>0</v>
      </c>
      <c r="R335" s="229">
        <f t="shared" ref="R335:Y335" si="144">SUM(R336:R343)</f>
        <v>0</v>
      </c>
      <c r="S335" s="229">
        <f t="shared" si="144"/>
        <v>0</v>
      </c>
      <c r="T335" s="229">
        <f t="shared" si="144"/>
        <v>0</v>
      </c>
      <c r="U335" s="229">
        <f t="shared" si="144"/>
        <v>0</v>
      </c>
      <c r="V335" s="229">
        <f t="shared" si="144"/>
        <v>0</v>
      </c>
      <c r="W335" s="229">
        <f t="shared" si="144"/>
        <v>0</v>
      </c>
      <c r="X335" s="229">
        <f t="shared" si="144"/>
        <v>0</v>
      </c>
      <c r="Y335" s="229">
        <f t="shared" si="144"/>
        <v>0</v>
      </c>
      <c r="Z335" s="229">
        <f>SUM(Z336:Z343)</f>
        <v>0</v>
      </c>
    </row>
    <row r="336" spans="1:26" hidden="1" outlineLevel="2">
      <c r="A336" s="19"/>
      <c r="B336" s="74"/>
      <c r="C336" s="207"/>
      <c r="D336" s="208"/>
      <c r="E336" s="133"/>
      <c r="F336" s="244"/>
      <c r="G336" s="138"/>
      <c r="H336" s="135"/>
      <c r="I336" s="206"/>
      <c r="J336" s="206"/>
      <c r="K336" s="206"/>
      <c r="L336" s="137"/>
      <c r="M336" s="163"/>
      <c r="N336" s="163"/>
      <c r="O336" s="271"/>
      <c r="P336" s="273"/>
      <c r="Q336" s="219">
        <f>SUM(R336,U336)</f>
        <v>0</v>
      </c>
      <c r="R336" s="219">
        <f>SUM(S336:T336)</f>
        <v>0</v>
      </c>
      <c r="S336" s="219"/>
      <c r="T336" s="219"/>
      <c r="U336" s="219">
        <f>SUM(V336:Y336)</f>
        <v>0</v>
      </c>
      <c r="V336" s="219"/>
      <c r="W336" s="215">
        <f>V336*0.304</f>
        <v>0</v>
      </c>
      <c r="X336" s="219"/>
      <c r="Y336" s="219"/>
      <c r="Z336" s="219"/>
    </row>
    <row r="337" spans="1:26" hidden="1" outlineLevel="2">
      <c r="A337" s="19"/>
      <c r="B337" s="74"/>
      <c r="C337" s="207"/>
      <c r="D337" s="208"/>
      <c r="E337" s="133"/>
      <c r="F337" s="244"/>
      <c r="G337" s="138"/>
      <c r="H337" s="135"/>
      <c r="I337" s="206"/>
      <c r="J337" s="206"/>
      <c r="K337" s="206"/>
      <c r="L337" s="137"/>
      <c r="M337" s="163"/>
      <c r="N337" s="163"/>
      <c r="O337" s="271"/>
      <c r="P337" s="273"/>
      <c r="Q337" s="219">
        <f t="shared" ref="Q337:Q343" si="145">SUM(R337,U337)</f>
        <v>0</v>
      </c>
      <c r="R337" s="219">
        <f t="shared" ref="R337:R342" si="146">SUM(S337:T337)</f>
        <v>0</v>
      </c>
      <c r="S337" s="219"/>
      <c r="T337" s="219"/>
      <c r="U337" s="219">
        <f t="shared" ref="U337:U343" si="147">SUM(V337:Y337)</f>
        <v>0</v>
      </c>
      <c r="V337" s="219"/>
      <c r="W337" s="215">
        <f t="shared" ref="W337:W343" si="148">V337*0.304</f>
        <v>0</v>
      </c>
      <c r="X337" s="219"/>
      <c r="Y337" s="219"/>
      <c r="Z337" s="219"/>
    </row>
    <row r="338" spans="1:26" hidden="1" outlineLevel="2">
      <c r="A338" s="19"/>
      <c r="B338" s="74"/>
      <c r="C338" s="207"/>
      <c r="D338" s="208"/>
      <c r="E338" s="133"/>
      <c r="F338" s="244"/>
      <c r="G338" s="138"/>
      <c r="H338" s="135"/>
      <c r="I338" s="206"/>
      <c r="J338" s="206"/>
      <c r="K338" s="206"/>
      <c r="L338" s="137"/>
      <c r="M338" s="163"/>
      <c r="N338" s="163"/>
      <c r="O338" s="271"/>
      <c r="P338" s="273"/>
      <c r="Q338" s="219">
        <f t="shared" si="145"/>
        <v>0</v>
      </c>
      <c r="R338" s="219">
        <f t="shared" si="146"/>
        <v>0</v>
      </c>
      <c r="S338" s="219"/>
      <c r="T338" s="219"/>
      <c r="U338" s="219">
        <f t="shared" si="147"/>
        <v>0</v>
      </c>
      <c r="V338" s="219"/>
      <c r="W338" s="215">
        <f t="shared" si="148"/>
        <v>0</v>
      </c>
      <c r="X338" s="219"/>
      <c r="Y338" s="219"/>
      <c r="Z338" s="219"/>
    </row>
    <row r="339" spans="1:26" hidden="1" outlineLevel="2">
      <c r="A339" s="19"/>
      <c r="B339" s="74"/>
      <c r="C339" s="207"/>
      <c r="D339" s="208"/>
      <c r="E339" s="133"/>
      <c r="F339" s="244"/>
      <c r="G339" s="138"/>
      <c r="H339" s="135"/>
      <c r="I339" s="206"/>
      <c r="J339" s="206"/>
      <c r="K339" s="206"/>
      <c r="L339" s="137"/>
      <c r="M339" s="163"/>
      <c r="N339" s="163"/>
      <c r="O339" s="271"/>
      <c r="P339" s="273"/>
      <c r="Q339" s="219">
        <f t="shared" si="145"/>
        <v>0</v>
      </c>
      <c r="R339" s="219">
        <f t="shared" si="146"/>
        <v>0</v>
      </c>
      <c r="S339" s="219"/>
      <c r="T339" s="219"/>
      <c r="U339" s="219">
        <f t="shared" si="147"/>
        <v>0</v>
      </c>
      <c r="V339" s="219"/>
      <c r="W339" s="215">
        <f t="shared" si="148"/>
        <v>0</v>
      </c>
      <c r="X339" s="219"/>
      <c r="Y339" s="219"/>
      <c r="Z339" s="219"/>
    </row>
    <row r="340" spans="1:26" hidden="1" outlineLevel="2">
      <c r="A340" s="19"/>
      <c r="B340" s="74"/>
      <c r="C340" s="207"/>
      <c r="D340" s="208"/>
      <c r="E340" s="133"/>
      <c r="F340" s="244"/>
      <c r="G340" s="138"/>
      <c r="H340" s="135"/>
      <c r="I340" s="206"/>
      <c r="J340" s="206"/>
      <c r="K340" s="206"/>
      <c r="L340" s="137"/>
      <c r="M340" s="163"/>
      <c r="N340" s="163"/>
      <c r="O340" s="271"/>
      <c r="P340" s="273"/>
      <c r="Q340" s="219">
        <f t="shared" si="145"/>
        <v>0</v>
      </c>
      <c r="R340" s="219">
        <f t="shared" si="146"/>
        <v>0</v>
      </c>
      <c r="S340" s="219"/>
      <c r="T340" s="219"/>
      <c r="U340" s="219">
        <f t="shared" si="147"/>
        <v>0</v>
      </c>
      <c r="V340" s="219"/>
      <c r="W340" s="215">
        <f t="shared" si="148"/>
        <v>0</v>
      </c>
      <c r="X340" s="219"/>
      <c r="Y340" s="219"/>
      <c r="Z340" s="219"/>
    </row>
    <row r="341" spans="1:26" hidden="1" outlineLevel="2">
      <c r="A341" s="160"/>
      <c r="B341" s="74"/>
      <c r="C341" s="207"/>
      <c r="D341" s="208"/>
      <c r="E341" s="133"/>
      <c r="F341" s="244"/>
      <c r="G341" s="138"/>
      <c r="H341" s="139"/>
      <c r="I341" s="206"/>
      <c r="J341" s="206"/>
      <c r="K341" s="206"/>
      <c r="L341" s="137"/>
      <c r="M341" s="74"/>
      <c r="N341" s="74"/>
      <c r="O341" s="19"/>
      <c r="P341" s="273"/>
      <c r="Q341" s="219">
        <f t="shared" si="145"/>
        <v>0</v>
      </c>
      <c r="R341" s="219">
        <f t="shared" si="146"/>
        <v>0</v>
      </c>
      <c r="S341" s="218"/>
      <c r="T341" s="218"/>
      <c r="U341" s="219">
        <f t="shared" si="147"/>
        <v>0</v>
      </c>
      <c r="V341" s="218"/>
      <c r="W341" s="215">
        <f t="shared" si="148"/>
        <v>0</v>
      </c>
      <c r="X341" s="218"/>
      <c r="Y341" s="218"/>
      <c r="Z341" s="218"/>
    </row>
    <row r="342" spans="1:26" hidden="1" outlineLevel="2">
      <c r="A342" s="160"/>
      <c r="B342" s="74"/>
      <c r="C342" s="207"/>
      <c r="D342" s="208"/>
      <c r="E342" s="133"/>
      <c r="F342" s="244"/>
      <c r="G342" s="138"/>
      <c r="H342" s="139"/>
      <c r="I342" s="206"/>
      <c r="J342" s="206"/>
      <c r="K342" s="206"/>
      <c r="L342" s="137"/>
      <c r="M342" s="74"/>
      <c r="N342" s="19"/>
      <c r="O342" s="19"/>
      <c r="P342" s="273"/>
      <c r="Q342" s="219">
        <f t="shared" si="145"/>
        <v>0</v>
      </c>
      <c r="R342" s="219">
        <f t="shared" si="146"/>
        <v>0</v>
      </c>
      <c r="S342" s="218"/>
      <c r="T342" s="218"/>
      <c r="U342" s="219">
        <f t="shared" si="147"/>
        <v>0</v>
      </c>
      <c r="V342" s="218"/>
      <c r="W342" s="215">
        <f t="shared" si="148"/>
        <v>0</v>
      </c>
      <c r="X342" s="218"/>
      <c r="Y342" s="218"/>
      <c r="Z342" s="218"/>
    </row>
    <row r="343" spans="1:26" hidden="1" outlineLevel="2">
      <c r="A343" s="160"/>
      <c r="B343" s="74"/>
      <c r="C343" s="207"/>
      <c r="D343" s="208"/>
      <c r="E343" s="133"/>
      <c r="F343" s="244"/>
      <c r="G343" s="138"/>
      <c r="H343" s="139"/>
      <c r="I343" s="206"/>
      <c r="J343" s="206"/>
      <c r="K343" s="206"/>
      <c r="L343" s="137"/>
      <c r="M343" s="74"/>
      <c r="N343" s="19"/>
      <c r="O343" s="19"/>
      <c r="P343" s="273"/>
      <c r="Q343" s="219">
        <f t="shared" si="145"/>
        <v>0</v>
      </c>
      <c r="R343" s="219">
        <f>SUM(S343:T343)</f>
        <v>0</v>
      </c>
      <c r="S343" s="218"/>
      <c r="T343" s="218"/>
      <c r="U343" s="219">
        <f t="shared" si="147"/>
        <v>0</v>
      </c>
      <c r="V343" s="218"/>
      <c r="W343" s="215">
        <f t="shared" si="148"/>
        <v>0</v>
      </c>
      <c r="X343" s="218"/>
      <c r="Y343" s="218"/>
      <c r="Z343" s="218"/>
    </row>
    <row r="344" spans="1:26" hidden="1" outlineLevel="2">
      <c r="A344" s="164"/>
      <c r="B344" s="334"/>
      <c r="C344" s="210"/>
      <c r="D344" s="211"/>
      <c r="E344" s="165"/>
      <c r="F344" s="262"/>
      <c r="G344" s="166"/>
      <c r="H344" s="167"/>
      <c r="I344" s="212"/>
      <c r="J344" s="212"/>
      <c r="K344" s="212"/>
      <c r="L344" s="213"/>
      <c r="M344" s="334"/>
      <c r="N344" s="168"/>
      <c r="O344" s="168"/>
      <c r="P344" s="274"/>
      <c r="Q344" s="216"/>
      <c r="R344" s="216"/>
      <c r="S344" s="216"/>
      <c r="T344" s="216"/>
      <c r="U344" s="216"/>
      <c r="V344" s="216"/>
      <c r="W344" s="216"/>
      <c r="X344" s="216"/>
      <c r="Y344" s="216"/>
      <c r="Z344" s="216"/>
    </row>
    <row r="345" spans="1:26" s="75" customFormat="1" outlineLevel="1" collapsed="1">
      <c r="A345" s="220"/>
      <c r="B345" s="221"/>
      <c r="C345" s="222"/>
      <c r="D345" s="223"/>
      <c r="E345" s="224"/>
      <c r="F345" s="247"/>
      <c r="G345" s="225"/>
      <c r="H345" s="226"/>
      <c r="I345" s="227"/>
      <c r="J345" s="227"/>
      <c r="K345" s="227"/>
      <c r="L345" s="150" t="str">
        <f>CONCATENATE(L346," ",N346,M346," ",L347," ",N347,M347," "," ",L348," ",N348,M348," ",L349," ",N349,M349," ",L350," ",N350,M350," ",L351," ",N351,M351," ",L352," ",N352,M352," ",L353," ",N353,M353)</f>
        <v xml:space="preserve">                </v>
      </c>
      <c r="M345" s="226"/>
      <c r="N345" s="226"/>
      <c r="O345" s="270">
        <f>SUM(O346:O353)</f>
        <v>0</v>
      </c>
      <c r="P345" s="272"/>
      <c r="Q345" s="229">
        <f>SUM(Q346:Q353)</f>
        <v>0</v>
      </c>
      <c r="R345" s="229">
        <f t="shared" ref="R345:Y345" si="149">SUM(R346:R353)</f>
        <v>0</v>
      </c>
      <c r="S345" s="229">
        <f t="shared" si="149"/>
        <v>0</v>
      </c>
      <c r="T345" s="229">
        <f t="shared" si="149"/>
        <v>0</v>
      </c>
      <c r="U345" s="229">
        <f t="shared" si="149"/>
        <v>0</v>
      </c>
      <c r="V345" s="229">
        <f t="shared" si="149"/>
        <v>0</v>
      </c>
      <c r="W345" s="229">
        <f t="shared" si="149"/>
        <v>0</v>
      </c>
      <c r="X345" s="229">
        <f t="shared" si="149"/>
        <v>0</v>
      </c>
      <c r="Y345" s="229">
        <f t="shared" si="149"/>
        <v>0</v>
      </c>
      <c r="Z345" s="229">
        <f>SUM(Z346:Z353)</f>
        <v>0</v>
      </c>
    </row>
    <row r="346" spans="1:26" hidden="1" outlineLevel="2">
      <c r="A346" s="19"/>
      <c r="B346" s="74"/>
      <c r="C346" s="207"/>
      <c r="D346" s="208"/>
      <c r="E346" s="133"/>
      <c r="F346" s="244"/>
      <c r="G346" s="138"/>
      <c r="H346" s="135"/>
      <c r="I346" s="206"/>
      <c r="J346" s="206"/>
      <c r="K346" s="206"/>
      <c r="L346" s="137"/>
      <c r="M346" s="163"/>
      <c r="N346" s="163"/>
      <c r="O346" s="271"/>
      <c r="P346" s="273"/>
      <c r="Q346" s="219">
        <f>SUM(R346,U346)</f>
        <v>0</v>
      </c>
      <c r="R346" s="219">
        <f>SUM(S346:T346)</f>
        <v>0</v>
      </c>
      <c r="S346" s="219"/>
      <c r="T346" s="219"/>
      <c r="U346" s="219">
        <f>SUM(V346:Y346)</f>
        <v>0</v>
      </c>
      <c r="V346" s="219"/>
      <c r="W346" s="215">
        <f>V346*0.304</f>
        <v>0</v>
      </c>
      <c r="X346" s="219"/>
      <c r="Y346" s="219"/>
      <c r="Z346" s="219"/>
    </row>
    <row r="347" spans="1:26" hidden="1" outlineLevel="2">
      <c r="A347" s="19"/>
      <c r="B347" s="74"/>
      <c r="C347" s="207"/>
      <c r="D347" s="208"/>
      <c r="E347" s="133"/>
      <c r="F347" s="244"/>
      <c r="G347" s="138"/>
      <c r="H347" s="135"/>
      <c r="I347" s="206"/>
      <c r="J347" s="206"/>
      <c r="K347" s="206"/>
      <c r="L347" s="137"/>
      <c r="M347" s="163"/>
      <c r="N347" s="163"/>
      <c r="O347" s="271"/>
      <c r="P347" s="273"/>
      <c r="Q347" s="219">
        <f t="shared" ref="Q347:Q353" si="150">SUM(R347,U347)</f>
        <v>0</v>
      </c>
      <c r="R347" s="219">
        <f t="shared" ref="R347:R352" si="151">SUM(S347:T347)</f>
        <v>0</v>
      </c>
      <c r="S347" s="219"/>
      <c r="T347" s="219"/>
      <c r="U347" s="219">
        <f t="shared" ref="U347:U353" si="152">SUM(V347:Y347)</f>
        <v>0</v>
      </c>
      <c r="V347" s="219"/>
      <c r="W347" s="215">
        <f t="shared" ref="W347:W353" si="153">V347*0.304</f>
        <v>0</v>
      </c>
      <c r="X347" s="219"/>
      <c r="Y347" s="219"/>
      <c r="Z347" s="219"/>
    </row>
    <row r="348" spans="1:26" hidden="1" outlineLevel="2">
      <c r="A348" s="19"/>
      <c r="B348" s="74"/>
      <c r="C348" s="207"/>
      <c r="D348" s="208"/>
      <c r="E348" s="133"/>
      <c r="F348" s="244"/>
      <c r="G348" s="138"/>
      <c r="H348" s="135"/>
      <c r="I348" s="206"/>
      <c r="J348" s="206"/>
      <c r="K348" s="206"/>
      <c r="L348" s="137"/>
      <c r="M348" s="163"/>
      <c r="N348" s="163"/>
      <c r="O348" s="271"/>
      <c r="P348" s="273"/>
      <c r="Q348" s="219">
        <f t="shared" si="150"/>
        <v>0</v>
      </c>
      <c r="R348" s="219">
        <f t="shared" si="151"/>
        <v>0</v>
      </c>
      <c r="S348" s="219"/>
      <c r="T348" s="219"/>
      <c r="U348" s="219">
        <f t="shared" si="152"/>
        <v>0</v>
      </c>
      <c r="V348" s="219"/>
      <c r="W348" s="215">
        <f t="shared" si="153"/>
        <v>0</v>
      </c>
      <c r="X348" s="219"/>
      <c r="Y348" s="219"/>
      <c r="Z348" s="219"/>
    </row>
    <row r="349" spans="1:26" hidden="1" outlineLevel="2">
      <c r="A349" s="19"/>
      <c r="B349" s="74"/>
      <c r="C349" s="207"/>
      <c r="D349" s="208"/>
      <c r="E349" s="133"/>
      <c r="F349" s="244"/>
      <c r="G349" s="138"/>
      <c r="H349" s="135"/>
      <c r="I349" s="206"/>
      <c r="J349" s="206"/>
      <c r="K349" s="206"/>
      <c r="L349" s="137"/>
      <c r="M349" s="163"/>
      <c r="N349" s="163"/>
      <c r="O349" s="271"/>
      <c r="P349" s="273"/>
      <c r="Q349" s="219">
        <f t="shared" si="150"/>
        <v>0</v>
      </c>
      <c r="R349" s="219">
        <f t="shared" si="151"/>
        <v>0</v>
      </c>
      <c r="S349" s="219"/>
      <c r="T349" s="219"/>
      <c r="U349" s="219">
        <f t="shared" si="152"/>
        <v>0</v>
      </c>
      <c r="V349" s="219"/>
      <c r="W349" s="215">
        <f t="shared" si="153"/>
        <v>0</v>
      </c>
      <c r="X349" s="219"/>
      <c r="Y349" s="219"/>
      <c r="Z349" s="219"/>
    </row>
    <row r="350" spans="1:26" hidden="1" outlineLevel="2">
      <c r="A350" s="19"/>
      <c r="B350" s="74"/>
      <c r="C350" s="207"/>
      <c r="D350" s="208"/>
      <c r="E350" s="133"/>
      <c r="F350" s="244"/>
      <c r="G350" s="138"/>
      <c r="H350" s="135"/>
      <c r="I350" s="206"/>
      <c r="J350" s="206"/>
      <c r="K350" s="206"/>
      <c r="L350" s="137"/>
      <c r="M350" s="163"/>
      <c r="N350" s="163"/>
      <c r="O350" s="271"/>
      <c r="P350" s="273"/>
      <c r="Q350" s="219">
        <f t="shared" si="150"/>
        <v>0</v>
      </c>
      <c r="R350" s="219">
        <f t="shared" si="151"/>
        <v>0</v>
      </c>
      <c r="S350" s="219"/>
      <c r="T350" s="219"/>
      <c r="U350" s="219">
        <f t="shared" si="152"/>
        <v>0</v>
      </c>
      <c r="V350" s="219"/>
      <c r="W350" s="215">
        <f t="shared" si="153"/>
        <v>0</v>
      </c>
      <c r="X350" s="219"/>
      <c r="Y350" s="219"/>
      <c r="Z350" s="219"/>
    </row>
    <row r="351" spans="1:26" hidden="1" outlineLevel="2">
      <c r="A351" s="160"/>
      <c r="B351" s="74"/>
      <c r="C351" s="207"/>
      <c r="D351" s="208"/>
      <c r="E351" s="133"/>
      <c r="F351" s="244"/>
      <c r="G351" s="138"/>
      <c r="H351" s="139"/>
      <c r="I351" s="206"/>
      <c r="J351" s="206"/>
      <c r="K351" s="206"/>
      <c r="L351" s="137"/>
      <c r="M351" s="74"/>
      <c r="N351" s="74"/>
      <c r="O351" s="19"/>
      <c r="P351" s="273"/>
      <c r="Q351" s="219">
        <f t="shared" si="150"/>
        <v>0</v>
      </c>
      <c r="R351" s="219">
        <f t="shared" si="151"/>
        <v>0</v>
      </c>
      <c r="S351" s="218"/>
      <c r="T351" s="218"/>
      <c r="U351" s="219">
        <f t="shared" si="152"/>
        <v>0</v>
      </c>
      <c r="V351" s="218"/>
      <c r="W351" s="215">
        <f t="shared" si="153"/>
        <v>0</v>
      </c>
      <c r="X351" s="218"/>
      <c r="Y351" s="218"/>
      <c r="Z351" s="218"/>
    </row>
    <row r="352" spans="1:26" hidden="1" outlineLevel="2">
      <c r="A352" s="160"/>
      <c r="B352" s="74"/>
      <c r="C352" s="207"/>
      <c r="D352" s="208"/>
      <c r="E352" s="133"/>
      <c r="F352" s="244"/>
      <c r="G352" s="138"/>
      <c r="H352" s="139"/>
      <c r="I352" s="206"/>
      <c r="J352" s="206"/>
      <c r="K352" s="206"/>
      <c r="L352" s="137"/>
      <c r="M352" s="74"/>
      <c r="N352" s="19"/>
      <c r="O352" s="19"/>
      <c r="P352" s="273"/>
      <c r="Q352" s="219">
        <f t="shared" si="150"/>
        <v>0</v>
      </c>
      <c r="R352" s="219">
        <f t="shared" si="151"/>
        <v>0</v>
      </c>
      <c r="S352" s="218"/>
      <c r="T352" s="218"/>
      <c r="U352" s="219">
        <f t="shared" si="152"/>
        <v>0</v>
      </c>
      <c r="V352" s="218"/>
      <c r="W352" s="215">
        <f t="shared" si="153"/>
        <v>0</v>
      </c>
      <c r="X352" s="218"/>
      <c r="Y352" s="218"/>
      <c r="Z352" s="218"/>
    </row>
    <row r="353" spans="1:26" hidden="1" outlineLevel="2">
      <c r="A353" s="160"/>
      <c r="B353" s="74"/>
      <c r="C353" s="207"/>
      <c r="D353" s="208"/>
      <c r="E353" s="133"/>
      <c r="F353" s="244"/>
      <c r="G353" s="138"/>
      <c r="H353" s="139"/>
      <c r="I353" s="206"/>
      <c r="J353" s="206"/>
      <c r="K353" s="206"/>
      <c r="L353" s="137"/>
      <c r="M353" s="74"/>
      <c r="N353" s="19"/>
      <c r="O353" s="19"/>
      <c r="P353" s="273"/>
      <c r="Q353" s="219">
        <f t="shared" si="150"/>
        <v>0</v>
      </c>
      <c r="R353" s="219">
        <f>SUM(S353:T353)</f>
        <v>0</v>
      </c>
      <c r="S353" s="218"/>
      <c r="T353" s="218"/>
      <c r="U353" s="219">
        <f t="shared" si="152"/>
        <v>0</v>
      </c>
      <c r="V353" s="218"/>
      <c r="W353" s="215">
        <f t="shared" si="153"/>
        <v>0</v>
      </c>
      <c r="X353" s="218"/>
      <c r="Y353" s="218"/>
      <c r="Z353" s="218"/>
    </row>
    <row r="354" spans="1:26" hidden="1" outlineLevel="2">
      <c r="A354" s="164"/>
      <c r="B354" s="334"/>
      <c r="C354" s="210"/>
      <c r="D354" s="211"/>
      <c r="E354" s="165"/>
      <c r="F354" s="262"/>
      <c r="G354" s="166"/>
      <c r="H354" s="167"/>
      <c r="I354" s="212"/>
      <c r="J354" s="212"/>
      <c r="K354" s="212"/>
      <c r="L354" s="213"/>
      <c r="M354" s="334"/>
      <c r="N354" s="168"/>
      <c r="O354" s="168"/>
      <c r="P354" s="274"/>
      <c r="Q354" s="216"/>
      <c r="R354" s="216"/>
      <c r="S354" s="216"/>
      <c r="T354" s="216"/>
      <c r="U354" s="216"/>
      <c r="V354" s="216"/>
      <c r="W354" s="216"/>
      <c r="X354" s="216"/>
      <c r="Y354" s="216"/>
      <c r="Z354" s="216"/>
    </row>
    <row r="355" spans="1:26" s="75" customFormat="1" outlineLevel="1" collapsed="1">
      <c r="A355" s="220"/>
      <c r="B355" s="221"/>
      <c r="C355" s="222"/>
      <c r="D355" s="223"/>
      <c r="E355" s="224"/>
      <c r="F355" s="247"/>
      <c r="G355" s="225"/>
      <c r="H355" s="226"/>
      <c r="I355" s="227"/>
      <c r="J355" s="227"/>
      <c r="K355" s="227"/>
      <c r="L355" s="150" t="str">
        <f>CONCATENATE(L356," ",N356,M356," ",L357," ",N357,M357," "," ",L358," ",N358,M358," ",L359," ",N359,M359," ",L360," ",N360,M360," ",L361," ",N361,M361," ",L362," ",N362,M362," ",L363," ",N363,M363)</f>
        <v xml:space="preserve">                </v>
      </c>
      <c r="M355" s="226"/>
      <c r="N355" s="226"/>
      <c r="O355" s="270">
        <f>SUM(O356:O363)</f>
        <v>0</v>
      </c>
      <c r="P355" s="272"/>
      <c r="Q355" s="229">
        <f>SUM(Q356:Q363)</f>
        <v>0</v>
      </c>
      <c r="R355" s="229">
        <f t="shared" ref="R355:Y355" si="154">SUM(R356:R363)</f>
        <v>0</v>
      </c>
      <c r="S355" s="229">
        <f t="shared" si="154"/>
        <v>0</v>
      </c>
      <c r="T355" s="229">
        <f t="shared" si="154"/>
        <v>0</v>
      </c>
      <c r="U355" s="229">
        <f t="shared" si="154"/>
        <v>0</v>
      </c>
      <c r="V355" s="229">
        <f t="shared" si="154"/>
        <v>0</v>
      </c>
      <c r="W355" s="229">
        <f t="shared" si="154"/>
        <v>0</v>
      </c>
      <c r="X355" s="229">
        <f t="shared" si="154"/>
        <v>0</v>
      </c>
      <c r="Y355" s="229">
        <f t="shared" si="154"/>
        <v>0</v>
      </c>
      <c r="Z355" s="229">
        <f>SUM(Z356:Z363)</f>
        <v>0</v>
      </c>
    </row>
    <row r="356" spans="1:26" hidden="1" outlineLevel="2">
      <c r="A356" s="19"/>
      <c r="B356" s="74"/>
      <c r="C356" s="207"/>
      <c r="D356" s="208"/>
      <c r="E356" s="133"/>
      <c r="F356" s="244"/>
      <c r="G356" s="138"/>
      <c r="H356" s="135"/>
      <c r="I356" s="206"/>
      <c r="J356" s="206"/>
      <c r="K356" s="206"/>
      <c r="L356" s="137"/>
      <c r="M356" s="163"/>
      <c r="N356" s="163"/>
      <c r="O356" s="271"/>
      <c r="P356" s="273"/>
      <c r="Q356" s="219">
        <f>SUM(R356,U356)</f>
        <v>0</v>
      </c>
      <c r="R356" s="219">
        <f>SUM(S356:T356)</f>
        <v>0</v>
      </c>
      <c r="S356" s="219"/>
      <c r="T356" s="219"/>
      <c r="U356" s="219">
        <f>SUM(V356:Y356)</f>
        <v>0</v>
      </c>
      <c r="V356" s="219"/>
      <c r="W356" s="215">
        <f>V356*0.304</f>
        <v>0</v>
      </c>
      <c r="X356" s="219"/>
      <c r="Y356" s="219"/>
      <c r="Z356" s="219"/>
    </row>
    <row r="357" spans="1:26" hidden="1" outlineLevel="2">
      <c r="A357" s="19"/>
      <c r="B357" s="74"/>
      <c r="C357" s="207"/>
      <c r="D357" s="208"/>
      <c r="E357" s="133"/>
      <c r="F357" s="244"/>
      <c r="G357" s="138"/>
      <c r="H357" s="135"/>
      <c r="I357" s="206"/>
      <c r="J357" s="206"/>
      <c r="K357" s="206"/>
      <c r="L357" s="137"/>
      <c r="M357" s="163"/>
      <c r="N357" s="163"/>
      <c r="O357" s="271"/>
      <c r="P357" s="273"/>
      <c r="Q357" s="219">
        <f t="shared" ref="Q357:Q363" si="155">SUM(R357,U357)</f>
        <v>0</v>
      </c>
      <c r="R357" s="219">
        <f t="shared" ref="R357:R362" si="156">SUM(S357:T357)</f>
        <v>0</v>
      </c>
      <c r="S357" s="219"/>
      <c r="T357" s="219"/>
      <c r="U357" s="219">
        <f t="shared" ref="U357:U363" si="157">SUM(V357:Y357)</f>
        <v>0</v>
      </c>
      <c r="V357" s="219"/>
      <c r="W357" s="215">
        <f t="shared" ref="W357:W363" si="158">V357*0.304</f>
        <v>0</v>
      </c>
      <c r="X357" s="219"/>
      <c r="Y357" s="219"/>
      <c r="Z357" s="219"/>
    </row>
    <row r="358" spans="1:26" hidden="1" outlineLevel="2">
      <c r="A358" s="19"/>
      <c r="B358" s="74"/>
      <c r="C358" s="207"/>
      <c r="D358" s="208"/>
      <c r="E358" s="133"/>
      <c r="F358" s="244"/>
      <c r="G358" s="138"/>
      <c r="H358" s="135"/>
      <c r="I358" s="206"/>
      <c r="J358" s="206"/>
      <c r="K358" s="206"/>
      <c r="L358" s="137"/>
      <c r="M358" s="163"/>
      <c r="N358" s="163"/>
      <c r="O358" s="271"/>
      <c r="P358" s="273"/>
      <c r="Q358" s="219">
        <f t="shared" si="155"/>
        <v>0</v>
      </c>
      <c r="R358" s="219">
        <f t="shared" si="156"/>
        <v>0</v>
      </c>
      <c r="S358" s="219"/>
      <c r="T358" s="219"/>
      <c r="U358" s="219">
        <f t="shared" si="157"/>
        <v>0</v>
      </c>
      <c r="V358" s="219"/>
      <c r="W358" s="215">
        <f t="shared" si="158"/>
        <v>0</v>
      </c>
      <c r="X358" s="219"/>
      <c r="Y358" s="219"/>
      <c r="Z358" s="219"/>
    </row>
    <row r="359" spans="1:26" hidden="1" outlineLevel="2">
      <c r="A359" s="19"/>
      <c r="B359" s="74"/>
      <c r="C359" s="207"/>
      <c r="D359" s="208"/>
      <c r="E359" s="133"/>
      <c r="F359" s="244"/>
      <c r="G359" s="138"/>
      <c r="H359" s="135"/>
      <c r="I359" s="206"/>
      <c r="J359" s="206"/>
      <c r="K359" s="206"/>
      <c r="L359" s="137"/>
      <c r="M359" s="163"/>
      <c r="N359" s="163"/>
      <c r="O359" s="271"/>
      <c r="P359" s="273"/>
      <c r="Q359" s="219">
        <f t="shared" si="155"/>
        <v>0</v>
      </c>
      <c r="R359" s="219">
        <f t="shared" si="156"/>
        <v>0</v>
      </c>
      <c r="S359" s="219"/>
      <c r="T359" s="219"/>
      <c r="U359" s="219">
        <f t="shared" si="157"/>
        <v>0</v>
      </c>
      <c r="V359" s="219"/>
      <c r="W359" s="215">
        <f t="shared" si="158"/>
        <v>0</v>
      </c>
      <c r="X359" s="219"/>
      <c r="Y359" s="219"/>
      <c r="Z359" s="219"/>
    </row>
    <row r="360" spans="1:26" hidden="1" outlineLevel="2">
      <c r="A360" s="19"/>
      <c r="B360" s="74"/>
      <c r="C360" s="207"/>
      <c r="D360" s="208"/>
      <c r="E360" s="133"/>
      <c r="F360" s="244"/>
      <c r="G360" s="138"/>
      <c r="H360" s="135"/>
      <c r="I360" s="206"/>
      <c r="J360" s="206"/>
      <c r="K360" s="206"/>
      <c r="L360" s="137"/>
      <c r="M360" s="163"/>
      <c r="N360" s="163"/>
      <c r="O360" s="271"/>
      <c r="P360" s="273"/>
      <c r="Q360" s="219">
        <f t="shared" si="155"/>
        <v>0</v>
      </c>
      <c r="R360" s="219">
        <f t="shared" si="156"/>
        <v>0</v>
      </c>
      <c r="S360" s="219"/>
      <c r="T360" s="219"/>
      <c r="U360" s="219">
        <f t="shared" si="157"/>
        <v>0</v>
      </c>
      <c r="V360" s="219"/>
      <c r="W360" s="215">
        <f t="shared" si="158"/>
        <v>0</v>
      </c>
      <c r="X360" s="219"/>
      <c r="Y360" s="219"/>
      <c r="Z360" s="219"/>
    </row>
    <row r="361" spans="1:26" hidden="1" outlineLevel="2">
      <c r="A361" s="160"/>
      <c r="B361" s="74"/>
      <c r="C361" s="207"/>
      <c r="D361" s="208"/>
      <c r="E361" s="133"/>
      <c r="F361" s="244"/>
      <c r="G361" s="138"/>
      <c r="H361" s="139"/>
      <c r="I361" s="206"/>
      <c r="J361" s="206"/>
      <c r="K361" s="206"/>
      <c r="L361" s="137"/>
      <c r="M361" s="74"/>
      <c r="N361" s="74"/>
      <c r="O361" s="19"/>
      <c r="P361" s="273"/>
      <c r="Q361" s="219">
        <f t="shared" si="155"/>
        <v>0</v>
      </c>
      <c r="R361" s="219">
        <f t="shared" si="156"/>
        <v>0</v>
      </c>
      <c r="S361" s="218"/>
      <c r="T361" s="218"/>
      <c r="U361" s="219">
        <f t="shared" si="157"/>
        <v>0</v>
      </c>
      <c r="V361" s="218"/>
      <c r="W361" s="215">
        <f t="shared" si="158"/>
        <v>0</v>
      </c>
      <c r="X361" s="218"/>
      <c r="Y361" s="218"/>
      <c r="Z361" s="218"/>
    </row>
    <row r="362" spans="1:26" hidden="1" outlineLevel="2">
      <c r="A362" s="160"/>
      <c r="B362" s="74"/>
      <c r="C362" s="207"/>
      <c r="D362" s="208"/>
      <c r="E362" s="133"/>
      <c r="F362" s="244"/>
      <c r="G362" s="138"/>
      <c r="H362" s="139"/>
      <c r="I362" s="206"/>
      <c r="J362" s="206"/>
      <c r="K362" s="206"/>
      <c r="L362" s="137"/>
      <c r="M362" s="74"/>
      <c r="N362" s="19"/>
      <c r="O362" s="19"/>
      <c r="P362" s="273"/>
      <c r="Q362" s="219">
        <f t="shared" si="155"/>
        <v>0</v>
      </c>
      <c r="R362" s="219">
        <f t="shared" si="156"/>
        <v>0</v>
      </c>
      <c r="S362" s="218"/>
      <c r="T362" s="218"/>
      <c r="U362" s="219">
        <f t="shared" si="157"/>
        <v>0</v>
      </c>
      <c r="V362" s="218"/>
      <c r="W362" s="215">
        <f t="shared" si="158"/>
        <v>0</v>
      </c>
      <c r="X362" s="218"/>
      <c r="Y362" s="218"/>
      <c r="Z362" s="218"/>
    </row>
    <row r="363" spans="1:26" hidden="1" outlineLevel="2">
      <c r="A363" s="160"/>
      <c r="B363" s="74"/>
      <c r="C363" s="207"/>
      <c r="D363" s="208"/>
      <c r="E363" s="133"/>
      <c r="F363" s="244"/>
      <c r="G363" s="138"/>
      <c r="H363" s="139"/>
      <c r="I363" s="206"/>
      <c r="J363" s="206"/>
      <c r="K363" s="206"/>
      <c r="L363" s="137"/>
      <c r="M363" s="74"/>
      <c r="N363" s="19"/>
      <c r="O363" s="19"/>
      <c r="P363" s="273"/>
      <c r="Q363" s="219">
        <f t="shared" si="155"/>
        <v>0</v>
      </c>
      <c r="R363" s="219">
        <f>SUM(S363:T363)</f>
        <v>0</v>
      </c>
      <c r="S363" s="218"/>
      <c r="T363" s="218"/>
      <c r="U363" s="219">
        <f t="shared" si="157"/>
        <v>0</v>
      </c>
      <c r="V363" s="218"/>
      <c r="W363" s="215">
        <f t="shared" si="158"/>
        <v>0</v>
      </c>
      <c r="X363" s="218"/>
      <c r="Y363" s="218"/>
      <c r="Z363" s="218"/>
    </row>
    <row r="364" spans="1:26" hidden="1" outlineLevel="2">
      <c r="A364" s="164"/>
      <c r="B364" s="334"/>
      <c r="C364" s="210"/>
      <c r="D364" s="211"/>
      <c r="E364" s="165"/>
      <c r="F364" s="262"/>
      <c r="G364" s="166"/>
      <c r="H364" s="167"/>
      <c r="I364" s="212"/>
      <c r="J364" s="212"/>
      <c r="K364" s="212"/>
      <c r="L364" s="213"/>
      <c r="M364" s="334"/>
      <c r="N364" s="168"/>
      <c r="O364" s="168"/>
      <c r="P364" s="274"/>
      <c r="Q364" s="216"/>
      <c r="R364" s="216"/>
      <c r="S364" s="216"/>
      <c r="T364" s="216"/>
      <c r="U364" s="216"/>
      <c r="V364" s="216"/>
      <c r="W364" s="216"/>
      <c r="X364" s="216"/>
      <c r="Y364" s="216"/>
      <c r="Z364" s="216"/>
    </row>
    <row r="365" spans="1:26" s="75" customFormat="1" outlineLevel="1" collapsed="1">
      <c r="A365" s="220"/>
      <c r="B365" s="221"/>
      <c r="C365" s="222"/>
      <c r="D365" s="223"/>
      <c r="E365" s="224"/>
      <c r="F365" s="247"/>
      <c r="G365" s="225"/>
      <c r="H365" s="226"/>
      <c r="I365" s="227"/>
      <c r="J365" s="227"/>
      <c r="K365" s="227"/>
      <c r="L365" s="150" t="str">
        <f>CONCATENATE(L366," ",N366,M366," ",L367," ",N367,M367," "," ",L368," ",N368,M368," ",L369," ",N369,M369," ",L370," ",N370,M370," ",L371," ",N371,M371," ",L372," ",N372,M372," ",L373," ",N373,M373)</f>
        <v xml:space="preserve">                </v>
      </c>
      <c r="M365" s="226"/>
      <c r="N365" s="226"/>
      <c r="O365" s="270">
        <f>SUM(O366:O373)</f>
        <v>0</v>
      </c>
      <c r="P365" s="272"/>
      <c r="Q365" s="229">
        <f>SUM(Q366:Q373)</f>
        <v>0</v>
      </c>
      <c r="R365" s="229">
        <f t="shared" ref="R365:Y365" si="159">SUM(R366:R373)</f>
        <v>0</v>
      </c>
      <c r="S365" s="229">
        <f t="shared" si="159"/>
        <v>0</v>
      </c>
      <c r="T365" s="229">
        <f t="shared" si="159"/>
        <v>0</v>
      </c>
      <c r="U365" s="229">
        <f t="shared" si="159"/>
        <v>0</v>
      </c>
      <c r="V365" s="229">
        <f t="shared" si="159"/>
        <v>0</v>
      </c>
      <c r="W365" s="229">
        <f t="shared" si="159"/>
        <v>0</v>
      </c>
      <c r="X365" s="229">
        <f t="shared" si="159"/>
        <v>0</v>
      </c>
      <c r="Y365" s="229">
        <f t="shared" si="159"/>
        <v>0</v>
      </c>
      <c r="Z365" s="229">
        <f>SUM(Z366:Z373)</f>
        <v>0</v>
      </c>
    </row>
    <row r="366" spans="1:26" hidden="1" outlineLevel="2">
      <c r="A366" s="19"/>
      <c r="B366" s="74"/>
      <c r="C366" s="207"/>
      <c r="D366" s="208"/>
      <c r="E366" s="133"/>
      <c r="F366" s="244"/>
      <c r="G366" s="138"/>
      <c r="H366" s="135"/>
      <c r="I366" s="206"/>
      <c r="J366" s="206"/>
      <c r="K366" s="206"/>
      <c r="L366" s="137"/>
      <c r="M366" s="163"/>
      <c r="N366" s="163"/>
      <c r="O366" s="271"/>
      <c r="P366" s="273"/>
      <c r="Q366" s="219">
        <f>SUM(R366,U366)</f>
        <v>0</v>
      </c>
      <c r="R366" s="219">
        <f>SUM(S366:T366)</f>
        <v>0</v>
      </c>
      <c r="S366" s="219"/>
      <c r="T366" s="219"/>
      <c r="U366" s="219">
        <f>SUM(V366:Y366)</f>
        <v>0</v>
      </c>
      <c r="V366" s="219"/>
      <c r="W366" s="215">
        <f>V366*0.304</f>
        <v>0</v>
      </c>
      <c r="X366" s="219"/>
      <c r="Y366" s="219"/>
      <c r="Z366" s="219"/>
    </row>
    <row r="367" spans="1:26" hidden="1" outlineLevel="2">
      <c r="A367" s="19"/>
      <c r="B367" s="74"/>
      <c r="C367" s="207"/>
      <c r="D367" s="208"/>
      <c r="E367" s="133"/>
      <c r="F367" s="244"/>
      <c r="G367" s="138"/>
      <c r="H367" s="135"/>
      <c r="I367" s="206"/>
      <c r="J367" s="206"/>
      <c r="K367" s="206"/>
      <c r="L367" s="137"/>
      <c r="M367" s="163"/>
      <c r="N367" s="163"/>
      <c r="O367" s="271"/>
      <c r="P367" s="273"/>
      <c r="Q367" s="219">
        <f t="shared" ref="Q367:Q373" si="160">SUM(R367,U367)</f>
        <v>0</v>
      </c>
      <c r="R367" s="219">
        <f t="shared" ref="R367:R372" si="161">SUM(S367:T367)</f>
        <v>0</v>
      </c>
      <c r="S367" s="219"/>
      <c r="T367" s="219"/>
      <c r="U367" s="219">
        <f t="shared" ref="U367:U373" si="162">SUM(V367:Y367)</f>
        <v>0</v>
      </c>
      <c r="V367" s="219"/>
      <c r="W367" s="215">
        <f t="shared" ref="W367:W373" si="163">V367*0.304</f>
        <v>0</v>
      </c>
      <c r="X367" s="219"/>
      <c r="Y367" s="219"/>
      <c r="Z367" s="219"/>
    </row>
    <row r="368" spans="1:26" hidden="1" outlineLevel="2">
      <c r="A368" s="19"/>
      <c r="B368" s="74"/>
      <c r="C368" s="207"/>
      <c r="D368" s="208"/>
      <c r="E368" s="133"/>
      <c r="F368" s="244"/>
      <c r="G368" s="138"/>
      <c r="H368" s="135"/>
      <c r="I368" s="206"/>
      <c r="J368" s="206"/>
      <c r="K368" s="206"/>
      <c r="L368" s="137"/>
      <c r="M368" s="163"/>
      <c r="N368" s="163"/>
      <c r="O368" s="271"/>
      <c r="P368" s="273"/>
      <c r="Q368" s="219">
        <f t="shared" si="160"/>
        <v>0</v>
      </c>
      <c r="R368" s="219">
        <f t="shared" si="161"/>
        <v>0</v>
      </c>
      <c r="S368" s="219"/>
      <c r="T368" s="219"/>
      <c r="U368" s="219">
        <f t="shared" si="162"/>
        <v>0</v>
      </c>
      <c r="V368" s="219"/>
      <c r="W368" s="215">
        <f t="shared" si="163"/>
        <v>0</v>
      </c>
      <c r="X368" s="219"/>
      <c r="Y368" s="219"/>
      <c r="Z368" s="219"/>
    </row>
    <row r="369" spans="1:26" hidden="1" outlineLevel="2">
      <c r="A369" s="19"/>
      <c r="B369" s="74"/>
      <c r="C369" s="207"/>
      <c r="D369" s="208"/>
      <c r="E369" s="133"/>
      <c r="F369" s="244"/>
      <c r="G369" s="138"/>
      <c r="H369" s="135"/>
      <c r="I369" s="206"/>
      <c r="J369" s="206"/>
      <c r="K369" s="206"/>
      <c r="L369" s="137"/>
      <c r="M369" s="163"/>
      <c r="N369" s="163"/>
      <c r="O369" s="271"/>
      <c r="P369" s="273"/>
      <c r="Q369" s="219">
        <f t="shared" si="160"/>
        <v>0</v>
      </c>
      <c r="R369" s="219">
        <f t="shared" si="161"/>
        <v>0</v>
      </c>
      <c r="S369" s="219"/>
      <c r="T369" s="219"/>
      <c r="U369" s="219">
        <f t="shared" si="162"/>
        <v>0</v>
      </c>
      <c r="V369" s="219"/>
      <c r="W369" s="215">
        <f t="shared" si="163"/>
        <v>0</v>
      </c>
      <c r="X369" s="219"/>
      <c r="Y369" s="219"/>
      <c r="Z369" s="219"/>
    </row>
    <row r="370" spans="1:26" hidden="1" outlineLevel="2">
      <c r="A370" s="19"/>
      <c r="B370" s="74"/>
      <c r="C370" s="207"/>
      <c r="D370" s="208"/>
      <c r="E370" s="133"/>
      <c r="F370" s="244"/>
      <c r="G370" s="138"/>
      <c r="H370" s="135"/>
      <c r="I370" s="206"/>
      <c r="J370" s="206"/>
      <c r="K370" s="206"/>
      <c r="L370" s="137"/>
      <c r="M370" s="163"/>
      <c r="N370" s="163"/>
      <c r="O370" s="271"/>
      <c r="P370" s="273"/>
      <c r="Q370" s="219">
        <f t="shared" si="160"/>
        <v>0</v>
      </c>
      <c r="R370" s="219">
        <f t="shared" si="161"/>
        <v>0</v>
      </c>
      <c r="S370" s="219"/>
      <c r="T370" s="219"/>
      <c r="U370" s="219">
        <f t="shared" si="162"/>
        <v>0</v>
      </c>
      <c r="V370" s="219"/>
      <c r="W370" s="215">
        <f t="shared" si="163"/>
        <v>0</v>
      </c>
      <c r="X370" s="219"/>
      <c r="Y370" s="219"/>
      <c r="Z370" s="219"/>
    </row>
    <row r="371" spans="1:26" hidden="1" outlineLevel="2">
      <c r="A371" s="160"/>
      <c r="B371" s="74"/>
      <c r="C371" s="207"/>
      <c r="D371" s="208"/>
      <c r="E371" s="133"/>
      <c r="F371" s="244"/>
      <c r="G371" s="138"/>
      <c r="H371" s="139"/>
      <c r="I371" s="206"/>
      <c r="J371" s="206"/>
      <c r="K371" s="206"/>
      <c r="L371" s="137"/>
      <c r="M371" s="74"/>
      <c r="N371" s="74"/>
      <c r="O371" s="19"/>
      <c r="P371" s="273"/>
      <c r="Q371" s="219">
        <f t="shared" si="160"/>
        <v>0</v>
      </c>
      <c r="R371" s="219">
        <f t="shared" si="161"/>
        <v>0</v>
      </c>
      <c r="S371" s="218"/>
      <c r="T371" s="218"/>
      <c r="U371" s="219">
        <f t="shared" si="162"/>
        <v>0</v>
      </c>
      <c r="V371" s="218"/>
      <c r="W371" s="215">
        <f t="shared" si="163"/>
        <v>0</v>
      </c>
      <c r="X371" s="218"/>
      <c r="Y371" s="218"/>
      <c r="Z371" s="218"/>
    </row>
    <row r="372" spans="1:26" hidden="1" outlineLevel="2">
      <c r="A372" s="160"/>
      <c r="B372" s="74"/>
      <c r="C372" s="207"/>
      <c r="D372" s="208"/>
      <c r="E372" s="133"/>
      <c r="F372" s="244"/>
      <c r="G372" s="138"/>
      <c r="H372" s="139"/>
      <c r="I372" s="206"/>
      <c r="J372" s="206"/>
      <c r="K372" s="206"/>
      <c r="L372" s="137"/>
      <c r="M372" s="74"/>
      <c r="N372" s="19"/>
      <c r="O372" s="19"/>
      <c r="P372" s="273"/>
      <c r="Q372" s="219">
        <f t="shared" si="160"/>
        <v>0</v>
      </c>
      <c r="R372" s="219">
        <f t="shared" si="161"/>
        <v>0</v>
      </c>
      <c r="S372" s="218"/>
      <c r="T372" s="218"/>
      <c r="U372" s="219">
        <f t="shared" si="162"/>
        <v>0</v>
      </c>
      <c r="V372" s="218"/>
      <c r="W372" s="215">
        <f t="shared" si="163"/>
        <v>0</v>
      </c>
      <c r="X372" s="218"/>
      <c r="Y372" s="218"/>
      <c r="Z372" s="218"/>
    </row>
    <row r="373" spans="1:26" hidden="1" outlineLevel="2">
      <c r="A373" s="160"/>
      <c r="B373" s="74"/>
      <c r="C373" s="207"/>
      <c r="D373" s="208"/>
      <c r="E373" s="133"/>
      <c r="F373" s="244"/>
      <c r="G373" s="138"/>
      <c r="H373" s="139"/>
      <c r="I373" s="206"/>
      <c r="J373" s="206"/>
      <c r="K373" s="206"/>
      <c r="L373" s="137"/>
      <c r="M373" s="74"/>
      <c r="N373" s="19"/>
      <c r="O373" s="19"/>
      <c r="P373" s="273"/>
      <c r="Q373" s="219">
        <f t="shared" si="160"/>
        <v>0</v>
      </c>
      <c r="R373" s="219">
        <f>SUM(S373:T373)</f>
        <v>0</v>
      </c>
      <c r="S373" s="218"/>
      <c r="T373" s="218"/>
      <c r="U373" s="219">
        <f t="shared" si="162"/>
        <v>0</v>
      </c>
      <c r="V373" s="218"/>
      <c r="W373" s="215">
        <f t="shared" si="163"/>
        <v>0</v>
      </c>
      <c r="X373" s="218"/>
      <c r="Y373" s="218"/>
      <c r="Z373" s="218"/>
    </row>
    <row r="374" spans="1:26" hidden="1" outlineLevel="2">
      <c r="A374" s="164"/>
      <c r="B374" s="334"/>
      <c r="C374" s="210"/>
      <c r="D374" s="211"/>
      <c r="E374" s="165"/>
      <c r="F374" s="262"/>
      <c r="G374" s="166"/>
      <c r="H374" s="167"/>
      <c r="I374" s="212"/>
      <c r="J374" s="212"/>
      <c r="K374" s="212"/>
      <c r="L374" s="213"/>
      <c r="M374" s="334"/>
      <c r="N374" s="168"/>
      <c r="O374" s="168"/>
      <c r="P374" s="274"/>
      <c r="Q374" s="216"/>
      <c r="R374" s="216"/>
      <c r="S374" s="216"/>
      <c r="T374" s="216"/>
      <c r="U374" s="216"/>
      <c r="V374" s="216"/>
      <c r="W374" s="216"/>
      <c r="X374" s="216"/>
      <c r="Y374" s="216"/>
      <c r="Z374" s="216"/>
    </row>
    <row r="375" spans="1:26" s="75" customFormat="1" outlineLevel="1" collapsed="1">
      <c r="A375" s="220"/>
      <c r="B375" s="221"/>
      <c r="C375" s="222"/>
      <c r="D375" s="223"/>
      <c r="E375" s="224"/>
      <c r="F375" s="247"/>
      <c r="G375" s="225"/>
      <c r="H375" s="226"/>
      <c r="I375" s="227"/>
      <c r="J375" s="227"/>
      <c r="K375" s="227"/>
      <c r="L375" s="150" t="str">
        <f>CONCATENATE(L376," ",N376,M376," ",L377," ",N377,M377," "," ",L378," ",N378,M378," ",L379," ",N379,M379," ",L380," ",N380,M380," ",L381," ",N381,M381," ",L382," ",N382,M382," ",L383," ",N383,M383)</f>
        <v xml:space="preserve">                </v>
      </c>
      <c r="M375" s="226"/>
      <c r="N375" s="226"/>
      <c r="O375" s="270">
        <f>SUM(O376:O383)</f>
        <v>0</v>
      </c>
      <c r="P375" s="272"/>
      <c r="Q375" s="229">
        <f>SUM(Q376:Q383)</f>
        <v>0</v>
      </c>
      <c r="R375" s="229">
        <f t="shared" ref="R375:Y375" si="164">SUM(R376:R383)</f>
        <v>0</v>
      </c>
      <c r="S375" s="229">
        <f t="shared" si="164"/>
        <v>0</v>
      </c>
      <c r="T375" s="229">
        <f t="shared" si="164"/>
        <v>0</v>
      </c>
      <c r="U375" s="229">
        <f t="shared" si="164"/>
        <v>0</v>
      </c>
      <c r="V375" s="229">
        <f t="shared" si="164"/>
        <v>0</v>
      </c>
      <c r="W375" s="229">
        <f t="shared" si="164"/>
        <v>0</v>
      </c>
      <c r="X375" s="229">
        <f t="shared" si="164"/>
        <v>0</v>
      </c>
      <c r="Y375" s="229">
        <f t="shared" si="164"/>
        <v>0</v>
      </c>
      <c r="Z375" s="229">
        <f>SUM(Z376:Z383)</f>
        <v>0</v>
      </c>
    </row>
    <row r="376" spans="1:26" hidden="1" outlineLevel="2">
      <c r="A376" s="19"/>
      <c r="B376" s="74"/>
      <c r="C376" s="207"/>
      <c r="D376" s="208"/>
      <c r="E376" s="133"/>
      <c r="F376" s="244"/>
      <c r="G376" s="138"/>
      <c r="H376" s="135"/>
      <c r="I376" s="206"/>
      <c r="J376" s="206"/>
      <c r="K376" s="206"/>
      <c r="L376" s="137"/>
      <c r="M376" s="163"/>
      <c r="N376" s="163"/>
      <c r="O376" s="271"/>
      <c r="P376" s="273"/>
      <c r="Q376" s="219">
        <f>SUM(R376,U376)</f>
        <v>0</v>
      </c>
      <c r="R376" s="219">
        <f>SUM(S376:T376)</f>
        <v>0</v>
      </c>
      <c r="S376" s="219"/>
      <c r="T376" s="219"/>
      <c r="U376" s="219">
        <f>SUM(V376:Y376)</f>
        <v>0</v>
      </c>
      <c r="V376" s="219"/>
      <c r="W376" s="215">
        <f>V376*0.304</f>
        <v>0</v>
      </c>
      <c r="X376" s="219"/>
      <c r="Y376" s="219"/>
      <c r="Z376" s="219"/>
    </row>
    <row r="377" spans="1:26" hidden="1" outlineLevel="2">
      <c r="A377" s="19"/>
      <c r="B377" s="74"/>
      <c r="C377" s="207"/>
      <c r="D377" s="208"/>
      <c r="E377" s="133"/>
      <c r="F377" s="244"/>
      <c r="G377" s="138"/>
      <c r="H377" s="135"/>
      <c r="I377" s="206"/>
      <c r="J377" s="206"/>
      <c r="K377" s="206"/>
      <c r="L377" s="137"/>
      <c r="M377" s="163"/>
      <c r="N377" s="163"/>
      <c r="O377" s="271"/>
      <c r="P377" s="273"/>
      <c r="Q377" s="219">
        <f t="shared" ref="Q377:Q383" si="165">SUM(R377,U377)</f>
        <v>0</v>
      </c>
      <c r="R377" s="219">
        <f t="shared" ref="R377:R382" si="166">SUM(S377:T377)</f>
        <v>0</v>
      </c>
      <c r="S377" s="219"/>
      <c r="T377" s="219"/>
      <c r="U377" s="219">
        <f t="shared" ref="U377:U383" si="167">SUM(V377:Y377)</f>
        <v>0</v>
      </c>
      <c r="V377" s="219"/>
      <c r="W377" s="215">
        <f t="shared" ref="W377:W383" si="168">V377*0.304</f>
        <v>0</v>
      </c>
      <c r="X377" s="219"/>
      <c r="Y377" s="219"/>
      <c r="Z377" s="219"/>
    </row>
    <row r="378" spans="1:26" hidden="1" outlineLevel="2">
      <c r="A378" s="19"/>
      <c r="B378" s="74"/>
      <c r="C378" s="207"/>
      <c r="D378" s="208"/>
      <c r="E378" s="133"/>
      <c r="F378" s="244"/>
      <c r="G378" s="138"/>
      <c r="H378" s="135"/>
      <c r="I378" s="206"/>
      <c r="J378" s="206"/>
      <c r="K378" s="206"/>
      <c r="L378" s="137"/>
      <c r="M378" s="163"/>
      <c r="N378" s="163"/>
      <c r="O378" s="271"/>
      <c r="P378" s="273"/>
      <c r="Q378" s="219">
        <f t="shared" si="165"/>
        <v>0</v>
      </c>
      <c r="R378" s="219">
        <f t="shared" si="166"/>
        <v>0</v>
      </c>
      <c r="S378" s="219"/>
      <c r="T378" s="219"/>
      <c r="U378" s="219">
        <f t="shared" si="167"/>
        <v>0</v>
      </c>
      <c r="V378" s="219"/>
      <c r="W378" s="215">
        <f t="shared" si="168"/>
        <v>0</v>
      </c>
      <c r="X378" s="219"/>
      <c r="Y378" s="219"/>
      <c r="Z378" s="219"/>
    </row>
    <row r="379" spans="1:26" hidden="1" outlineLevel="2">
      <c r="A379" s="19"/>
      <c r="B379" s="74"/>
      <c r="C379" s="207"/>
      <c r="D379" s="208"/>
      <c r="E379" s="133"/>
      <c r="F379" s="244"/>
      <c r="G379" s="138"/>
      <c r="H379" s="135"/>
      <c r="I379" s="206"/>
      <c r="J379" s="206"/>
      <c r="K379" s="206"/>
      <c r="L379" s="137"/>
      <c r="M379" s="163"/>
      <c r="N379" s="163"/>
      <c r="O379" s="271"/>
      <c r="P379" s="273"/>
      <c r="Q379" s="219">
        <f t="shared" si="165"/>
        <v>0</v>
      </c>
      <c r="R379" s="219">
        <f t="shared" si="166"/>
        <v>0</v>
      </c>
      <c r="S379" s="219"/>
      <c r="T379" s="219"/>
      <c r="U379" s="219">
        <f t="shared" si="167"/>
        <v>0</v>
      </c>
      <c r="V379" s="219"/>
      <c r="W379" s="215">
        <f t="shared" si="168"/>
        <v>0</v>
      </c>
      <c r="X379" s="219"/>
      <c r="Y379" s="219"/>
      <c r="Z379" s="219"/>
    </row>
    <row r="380" spans="1:26" hidden="1" outlineLevel="2">
      <c r="A380" s="19"/>
      <c r="B380" s="74"/>
      <c r="C380" s="207"/>
      <c r="D380" s="208"/>
      <c r="E380" s="133"/>
      <c r="F380" s="244"/>
      <c r="G380" s="138"/>
      <c r="H380" s="135"/>
      <c r="I380" s="206"/>
      <c r="J380" s="206"/>
      <c r="K380" s="206"/>
      <c r="L380" s="137"/>
      <c r="M380" s="163"/>
      <c r="N380" s="163"/>
      <c r="O380" s="271"/>
      <c r="P380" s="273"/>
      <c r="Q380" s="219">
        <f t="shared" si="165"/>
        <v>0</v>
      </c>
      <c r="R380" s="219">
        <f t="shared" si="166"/>
        <v>0</v>
      </c>
      <c r="S380" s="219"/>
      <c r="T380" s="219"/>
      <c r="U380" s="219">
        <f t="shared" si="167"/>
        <v>0</v>
      </c>
      <c r="V380" s="219"/>
      <c r="W380" s="215">
        <f t="shared" si="168"/>
        <v>0</v>
      </c>
      <c r="X380" s="219"/>
      <c r="Y380" s="219"/>
      <c r="Z380" s="219"/>
    </row>
    <row r="381" spans="1:26" hidden="1" outlineLevel="2">
      <c r="A381" s="160"/>
      <c r="B381" s="74"/>
      <c r="C381" s="207"/>
      <c r="D381" s="208"/>
      <c r="E381" s="133"/>
      <c r="F381" s="244"/>
      <c r="G381" s="138"/>
      <c r="H381" s="139"/>
      <c r="I381" s="206"/>
      <c r="J381" s="206"/>
      <c r="K381" s="206"/>
      <c r="L381" s="137"/>
      <c r="M381" s="74"/>
      <c r="N381" s="74"/>
      <c r="O381" s="19"/>
      <c r="P381" s="273"/>
      <c r="Q381" s="219">
        <f t="shared" si="165"/>
        <v>0</v>
      </c>
      <c r="R381" s="219">
        <f t="shared" si="166"/>
        <v>0</v>
      </c>
      <c r="S381" s="218"/>
      <c r="T381" s="218"/>
      <c r="U381" s="219">
        <f t="shared" si="167"/>
        <v>0</v>
      </c>
      <c r="V381" s="218"/>
      <c r="W381" s="215">
        <f t="shared" si="168"/>
        <v>0</v>
      </c>
      <c r="X381" s="218"/>
      <c r="Y381" s="218"/>
      <c r="Z381" s="218"/>
    </row>
    <row r="382" spans="1:26" hidden="1" outlineLevel="2">
      <c r="A382" s="160"/>
      <c r="B382" s="74"/>
      <c r="C382" s="207"/>
      <c r="D382" s="208"/>
      <c r="E382" s="133"/>
      <c r="F382" s="244"/>
      <c r="G382" s="138"/>
      <c r="H382" s="139"/>
      <c r="I382" s="206"/>
      <c r="J382" s="206"/>
      <c r="K382" s="206"/>
      <c r="L382" s="137"/>
      <c r="M382" s="74"/>
      <c r="N382" s="19"/>
      <c r="O382" s="19"/>
      <c r="P382" s="273"/>
      <c r="Q382" s="219">
        <f t="shared" si="165"/>
        <v>0</v>
      </c>
      <c r="R382" s="219">
        <f t="shared" si="166"/>
        <v>0</v>
      </c>
      <c r="S382" s="218"/>
      <c r="T382" s="218"/>
      <c r="U382" s="219">
        <f t="shared" si="167"/>
        <v>0</v>
      </c>
      <c r="V382" s="218"/>
      <c r="W382" s="215">
        <f t="shared" si="168"/>
        <v>0</v>
      </c>
      <c r="X382" s="218"/>
      <c r="Y382" s="218"/>
      <c r="Z382" s="218"/>
    </row>
    <row r="383" spans="1:26" hidden="1" outlineLevel="2">
      <c r="A383" s="160"/>
      <c r="B383" s="74"/>
      <c r="C383" s="207"/>
      <c r="D383" s="208"/>
      <c r="E383" s="133"/>
      <c r="F383" s="244"/>
      <c r="G383" s="138"/>
      <c r="H383" s="139"/>
      <c r="I383" s="206"/>
      <c r="J383" s="206"/>
      <c r="K383" s="206"/>
      <c r="L383" s="137"/>
      <c r="M383" s="74"/>
      <c r="N383" s="19"/>
      <c r="O383" s="19"/>
      <c r="P383" s="273"/>
      <c r="Q383" s="219">
        <f t="shared" si="165"/>
        <v>0</v>
      </c>
      <c r="R383" s="219">
        <f>SUM(S383:T383)</f>
        <v>0</v>
      </c>
      <c r="S383" s="218"/>
      <c r="T383" s="218"/>
      <c r="U383" s="219">
        <f t="shared" si="167"/>
        <v>0</v>
      </c>
      <c r="V383" s="218"/>
      <c r="W383" s="215">
        <f t="shared" si="168"/>
        <v>0</v>
      </c>
      <c r="X383" s="218"/>
      <c r="Y383" s="218"/>
      <c r="Z383" s="218"/>
    </row>
    <row r="384" spans="1:26" hidden="1" outlineLevel="2">
      <c r="A384" s="164"/>
      <c r="B384" s="334"/>
      <c r="C384" s="210"/>
      <c r="D384" s="211"/>
      <c r="E384" s="165"/>
      <c r="F384" s="262"/>
      <c r="G384" s="166"/>
      <c r="H384" s="167"/>
      <c r="I384" s="212"/>
      <c r="J384" s="212"/>
      <c r="K384" s="212"/>
      <c r="L384" s="213"/>
      <c r="M384" s="334"/>
      <c r="N384" s="168"/>
      <c r="O384" s="168"/>
      <c r="P384" s="274"/>
      <c r="Q384" s="216"/>
      <c r="R384" s="216"/>
      <c r="S384" s="216"/>
      <c r="T384" s="216"/>
      <c r="U384" s="216"/>
      <c r="V384" s="216"/>
      <c r="W384" s="216"/>
      <c r="X384" s="216"/>
      <c r="Y384" s="216"/>
      <c r="Z384" s="216"/>
    </row>
    <row r="385" spans="1:26" s="75" customFormat="1" outlineLevel="1" collapsed="1">
      <c r="A385" s="220"/>
      <c r="B385" s="221"/>
      <c r="C385" s="222"/>
      <c r="D385" s="223"/>
      <c r="E385" s="224"/>
      <c r="F385" s="247"/>
      <c r="G385" s="225"/>
      <c r="H385" s="226"/>
      <c r="I385" s="227"/>
      <c r="J385" s="227"/>
      <c r="K385" s="227"/>
      <c r="L385" s="150" t="str">
        <f>CONCATENATE(L386," ",N386,M386," ",L387," ",N387,M387," "," ",L388," ",N388,M388," ",L389," ",N389,M389," ",L390," ",N390,M390," ",L391," ",N391,M391," ",L392," ",N392,M392," ",L393," ",N393,M393)</f>
        <v xml:space="preserve">                </v>
      </c>
      <c r="M385" s="226"/>
      <c r="N385" s="226"/>
      <c r="O385" s="270">
        <f>SUM(O386:O393)</f>
        <v>0</v>
      </c>
      <c r="P385" s="272"/>
      <c r="Q385" s="229">
        <f>SUM(Q386:Q393)</f>
        <v>0</v>
      </c>
      <c r="R385" s="229">
        <f t="shared" ref="R385:Y385" si="169">SUM(R386:R393)</f>
        <v>0</v>
      </c>
      <c r="S385" s="229">
        <f t="shared" si="169"/>
        <v>0</v>
      </c>
      <c r="T385" s="229">
        <f t="shared" si="169"/>
        <v>0</v>
      </c>
      <c r="U385" s="229">
        <f t="shared" si="169"/>
        <v>0</v>
      </c>
      <c r="V385" s="229">
        <f t="shared" si="169"/>
        <v>0</v>
      </c>
      <c r="W385" s="229">
        <f t="shared" si="169"/>
        <v>0</v>
      </c>
      <c r="X385" s="229">
        <f t="shared" si="169"/>
        <v>0</v>
      </c>
      <c r="Y385" s="229">
        <f t="shared" si="169"/>
        <v>0</v>
      </c>
      <c r="Z385" s="229">
        <f>SUM(Z386:Z393)</f>
        <v>0</v>
      </c>
    </row>
    <row r="386" spans="1:26" hidden="1" outlineLevel="2">
      <c r="A386" s="19"/>
      <c r="B386" s="74"/>
      <c r="C386" s="207"/>
      <c r="D386" s="208"/>
      <c r="E386" s="133"/>
      <c r="F386" s="244"/>
      <c r="G386" s="138"/>
      <c r="H386" s="135"/>
      <c r="I386" s="206"/>
      <c r="J386" s="206"/>
      <c r="K386" s="206"/>
      <c r="L386" s="137"/>
      <c r="M386" s="163"/>
      <c r="N386" s="163"/>
      <c r="O386" s="271"/>
      <c r="P386" s="273"/>
      <c r="Q386" s="219">
        <f>SUM(R386,U386)</f>
        <v>0</v>
      </c>
      <c r="R386" s="219">
        <f>SUM(S386:T386)</f>
        <v>0</v>
      </c>
      <c r="S386" s="219"/>
      <c r="T386" s="219"/>
      <c r="U386" s="219">
        <f>SUM(V386:Y386)</f>
        <v>0</v>
      </c>
      <c r="V386" s="219"/>
      <c r="W386" s="215">
        <f>V386*0.304</f>
        <v>0</v>
      </c>
      <c r="X386" s="219"/>
      <c r="Y386" s="219"/>
      <c r="Z386" s="219"/>
    </row>
    <row r="387" spans="1:26" hidden="1" outlineLevel="2">
      <c r="A387" s="19"/>
      <c r="B387" s="74"/>
      <c r="C387" s="207"/>
      <c r="D387" s="208"/>
      <c r="E387" s="133"/>
      <c r="F387" s="244"/>
      <c r="G387" s="138"/>
      <c r="H387" s="135"/>
      <c r="I387" s="206"/>
      <c r="J387" s="206"/>
      <c r="K387" s="206"/>
      <c r="L387" s="137"/>
      <c r="M387" s="163"/>
      <c r="N387" s="163"/>
      <c r="O387" s="271"/>
      <c r="P387" s="273"/>
      <c r="Q387" s="219">
        <f t="shared" ref="Q387:Q393" si="170">SUM(R387,U387)</f>
        <v>0</v>
      </c>
      <c r="R387" s="219">
        <f t="shared" ref="R387:R392" si="171">SUM(S387:T387)</f>
        <v>0</v>
      </c>
      <c r="S387" s="219"/>
      <c r="T387" s="219"/>
      <c r="U387" s="219">
        <f t="shared" ref="U387:U393" si="172">SUM(V387:Y387)</f>
        <v>0</v>
      </c>
      <c r="V387" s="219"/>
      <c r="W387" s="215">
        <f t="shared" ref="W387:W393" si="173">V387*0.304</f>
        <v>0</v>
      </c>
      <c r="X387" s="219"/>
      <c r="Y387" s="219"/>
      <c r="Z387" s="219"/>
    </row>
    <row r="388" spans="1:26" hidden="1" outlineLevel="2">
      <c r="A388" s="19"/>
      <c r="B388" s="74"/>
      <c r="C388" s="207"/>
      <c r="D388" s="208"/>
      <c r="E388" s="133"/>
      <c r="F388" s="244"/>
      <c r="G388" s="138"/>
      <c r="H388" s="135"/>
      <c r="I388" s="206"/>
      <c r="J388" s="206"/>
      <c r="K388" s="206"/>
      <c r="L388" s="137"/>
      <c r="M388" s="163"/>
      <c r="N388" s="163"/>
      <c r="O388" s="271"/>
      <c r="P388" s="273"/>
      <c r="Q388" s="219">
        <f t="shared" si="170"/>
        <v>0</v>
      </c>
      <c r="R388" s="219">
        <f t="shared" si="171"/>
        <v>0</v>
      </c>
      <c r="S388" s="219"/>
      <c r="T388" s="219"/>
      <c r="U388" s="219">
        <f t="shared" si="172"/>
        <v>0</v>
      </c>
      <c r="V388" s="219"/>
      <c r="W388" s="215">
        <f t="shared" si="173"/>
        <v>0</v>
      </c>
      <c r="X388" s="219"/>
      <c r="Y388" s="219"/>
      <c r="Z388" s="219"/>
    </row>
    <row r="389" spans="1:26" hidden="1" outlineLevel="2">
      <c r="A389" s="19"/>
      <c r="B389" s="74"/>
      <c r="C389" s="207"/>
      <c r="D389" s="208"/>
      <c r="E389" s="133"/>
      <c r="F389" s="244"/>
      <c r="G389" s="138"/>
      <c r="H389" s="135"/>
      <c r="I389" s="206"/>
      <c r="J389" s="206"/>
      <c r="K389" s="206"/>
      <c r="L389" s="137"/>
      <c r="M389" s="163"/>
      <c r="N389" s="163"/>
      <c r="O389" s="271"/>
      <c r="P389" s="273"/>
      <c r="Q389" s="219">
        <f t="shared" si="170"/>
        <v>0</v>
      </c>
      <c r="R389" s="219">
        <f t="shared" si="171"/>
        <v>0</v>
      </c>
      <c r="S389" s="219"/>
      <c r="T389" s="219"/>
      <c r="U389" s="219">
        <f t="shared" si="172"/>
        <v>0</v>
      </c>
      <c r="V389" s="219"/>
      <c r="W389" s="215">
        <f t="shared" si="173"/>
        <v>0</v>
      </c>
      <c r="X389" s="219"/>
      <c r="Y389" s="219"/>
      <c r="Z389" s="219"/>
    </row>
    <row r="390" spans="1:26" hidden="1" outlineLevel="2">
      <c r="A390" s="19"/>
      <c r="B390" s="74"/>
      <c r="C390" s="207"/>
      <c r="D390" s="208"/>
      <c r="E390" s="133"/>
      <c r="F390" s="244"/>
      <c r="G390" s="138"/>
      <c r="H390" s="135"/>
      <c r="I390" s="206"/>
      <c r="J390" s="206"/>
      <c r="K390" s="206"/>
      <c r="L390" s="137"/>
      <c r="M390" s="163"/>
      <c r="N390" s="163"/>
      <c r="O390" s="271"/>
      <c r="P390" s="273"/>
      <c r="Q390" s="219">
        <f t="shared" si="170"/>
        <v>0</v>
      </c>
      <c r="R390" s="219">
        <f t="shared" si="171"/>
        <v>0</v>
      </c>
      <c r="S390" s="219"/>
      <c r="T390" s="219"/>
      <c r="U390" s="219">
        <f t="shared" si="172"/>
        <v>0</v>
      </c>
      <c r="V390" s="219"/>
      <c r="W390" s="215">
        <f t="shared" si="173"/>
        <v>0</v>
      </c>
      <c r="X390" s="219"/>
      <c r="Y390" s="219"/>
      <c r="Z390" s="219"/>
    </row>
    <row r="391" spans="1:26" hidden="1" outlineLevel="2">
      <c r="A391" s="160"/>
      <c r="B391" s="74"/>
      <c r="C391" s="207"/>
      <c r="D391" s="208"/>
      <c r="E391" s="133"/>
      <c r="F391" s="244"/>
      <c r="G391" s="138"/>
      <c r="H391" s="139"/>
      <c r="I391" s="206"/>
      <c r="J391" s="206"/>
      <c r="K391" s="206"/>
      <c r="L391" s="137"/>
      <c r="M391" s="74"/>
      <c r="N391" s="74"/>
      <c r="O391" s="19"/>
      <c r="P391" s="273"/>
      <c r="Q391" s="219">
        <f t="shared" si="170"/>
        <v>0</v>
      </c>
      <c r="R391" s="219">
        <f t="shared" si="171"/>
        <v>0</v>
      </c>
      <c r="S391" s="218"/>
      <c r="T391" s="218"/>
      <c r="U391" s="219">
        <f t="shared" si="172"/>
        <v>0</v>
      </c>
      <c r="V391" s="218"/>
      <c r="W391" s="215">
        <f t="shared" si="173"/>
        <v>0</v>
      </c>
      <c r="X391" s="218"/>
      <c r="Y391" s="218"/>
      <c r="Z391" s="218"/>
    </row>
    <row r="392" spans="1:26" hidden="1" outlineLevel="2">
      <c r="A392" s="160"/>
      <c r="B392" s="74"/>
      <c r="C392" s="207"/>
      <c r="D392" s="208"/>
      <c r="E392" s="133"/>
      <c r="F392" s="244"/>
      <c r="G392" s="138"/>
      <c r="H392" s="139"/>
      <c r="I392" s="206"/>
      <c r="J392" s="206"/>
      <c r="K392" s="206"/>
      <c r="L392" s="137"/>
      <c r="M392" s="74"/>
      <c r="N392" s="19"/>
      <c r="O392" s="19"/>
      <c r="P392" s="273"/>
      <c r="Q392" s="219">
        <f t="shared" si="170"/>
        <v>0</v>
      </c>
      <c r="R392" s="219">
        <f t="shared" si="171"/>
        <v>0</v>
      </c>
      <c r="S392" s="218"/>
      <c r="T392" s="218"/>
      <c r="U392" s="219">
        <f t="shared" si="172"/>
        <v>0</v>
      </c>
      <c r="V392" s="218"/>
      <c r="W392" s="215">
        <f t="shared" si="173"/>
        <v>0</v>
      </c>
      <c r="X392" s="218"/>
      <c r="Y392" s="218"/>
      <c r="Z392" s="218"/>
    </row>
    <row r="393" spans="1:26" hidden="1" outlineLevel="2">
      <c r="A393" s="160"/>
      <c r="B393" s="74"/>
      <c r="C393" s="207"/>
      <c r="D393" s="208"/>
      <c r="E393" s="133"/>
      <c r="F393" s="244"/>
      <c r="G393" s="138"/>
      <c r="H393" s="139"/>
      <c r="I393" s="206"/>
      <c r="J393" s="206"/>
      <c r="K393" s="206"/>
      <c r="L393" s="137"/>
      <c r="M393" s="74"/>
      <c r="N393" s="19"/>
      <c r="O393" s="19"/>
      <c r="P393" s="273"/>
      <c r="Q393" s="219">
        <f t="shared" si="170"/>
        <v>0</v>
      </c>
      <c r="R393" s="219">
        <f>SUM(S393:T393)</f>
        <v>0</v>
      </c>
      <c r="S393" s="218"/>
      <c r="T393" s="218"/>
      <c r="U393" s="219">
        <f t="shared" si="172"/>
        <v>0</v>
      </c>
      <c r="V393" s="218"/>
      <c r="W393" s="215">
        <f t="shared" si="173"/>
        <v>0</v>
      </c>
      <c r="X393" s="218"/>
      <c r="Y393" s="218"/>
      <c r="Z393" s="218"/>
    </row>
    <row r="394" spans="1:26" hidden="1" outlineLevel="2">
      <c r="A394" s="164"/>
      <c r="B394" s="334"/>
      <c r="C394" s="210"/>
      <c r="D394" s="211"/>
      <c r="E394" s="165"/>
      <c r="F394" s="262"/>
      <c r="G394" s="166"/>
      <c r="H394" s="167"/>
      <c r="I394" s="212"/>
      <c r="J394" s="212"/>
      <c r="K394" s="212"/>
      <c r="L394" s="213"/>
      <c r="M394" s="334"/>
      <c r="N394" s="168"/>
      <c r="O394" s="168"/>
      <c r="P394" s="274"/>
      <c r="Q394" s="216"/>
      <c r="R394" s="216"/>
      <c r="S394" s="216"/>
      <c r="T394" s="216"/>
      <c r="U394" s="216"/>
      <c r="V394" s="216"/>
      <c r="W394" s="216"/>
      <c r="X394" s="216"/>
      <c r="Y394" s="216"/>
      <c r="Z394" s="216"/>
    </row>
    <row r="395" spans="1:26" s="75" customFormat="1" outlineLevel="1" collapsed="1">
      <c r="A395" s="220"/>
      <c r="B395" s="221"/>
      <c r="C395" s="222"/>
      <c r="D395" s="223"/>
      <c r="E395" s="224"/>
      <c r="F395" s="247"/>
      <c r="G395" s="225"/>
      <c r="H395" s="226"/>
      <c r="I395" s="227"/>
      <c r="J395" s="227"/>
      <c r="K395" s="227"/>
      <c r="L395" s="150" t="str">
        <f>CONCATENATE(L396," ",N396,M396," ",L397," ",N397,M397," "," ",L398," ",N398,M398," ",L399," ",N399,M399," ",L400," ",N400,M400," ",L401," ",N401,M401," ",L402," ",N402,M402," ",L403," ",N403,M403)</f>
        <v xml:space="preserve">                </v>
      </c>
      <c r="M395" s="226"/>
      <c r="N395" s="226"/>
      <c r="O395" s="270">
        <f>SUM(O396:O403)</f>
        <v>0</v>
      </c>
      <c r="P395" s="272"/>
      <c r="Q395" s="229">
        <f>SUM(Q396:Q403)</f>
        <v>0</v>
      </c>
      <c r="R395" s="229">
        <f t="shared" ref="R395:Y395" si="174">SUM(R396:R403)</f>
        <v>0</v>
      </c>
      <c r="S395" s="229">
        <f t="shared" si="174"/>
        <v>0</v>
      </c>
      <c r="T395" s="229">
        <f t="shared" si="174"/>
        <v>0</v>
      </c>
      <c r="U395" s="229">
        <f t="shared" si="174"/>
        <v>0</v>
      </c>
      <c r="V395" s="229">
        <f t="shared" si="174"/>
        <v>0</v>
      </c>
      <c r="W395" s="229">
        <f t="shared" si="174"/>
        <v>0</v>
      </c>
      <c r="X395" s="229">
        <f t="shared" si="174"/>
        <v>0</v>
      </c>
      <c r="Y395" s="229">
        <f t="shared" si="174"/>
        <v>0</v>
      </c>
      <c r="Z395" s="229">
        <f>SUM(Z396:Z403)</f>
        <v>0</v>
      </c>
    </row>
    <row r="396" spans="1:26" hidden="1" outlineLevel="2">
      <c r="A396" s="19"/>
      <c r="B396" s="74"/>
      <c r="C396" s="207"/>
      <c r="D396" s="208"/>
      <c r="E396" s="133"/>
      <c r="F396" s="244"/>
      <c r="G396" s="138"/>
      <c r="H396" s="135"/>
      <c r="I396" s="206"/>
      <c r="J396" s="206"/>
      <c r="K396" s="206"/>
      <c r="L396" s="137"/>
      <c r="M396" s="163"/>
      <c r="N396" s="163"/>
      <c r="O396" s="163"/>
      <c r="P396" s="205"/>
      <c r="Q396" s="219">
        <f>SUM(R396,U396)</f>
        <v>0</v>
      </c>
      <c r="R396" s="219">
        <f>SUM(S396:T396)</f>
        <v>0</v>
      </c>
      <c r="S396" s="219"/>
      <c r="T396" s="219"/>
      <c r="U396" s="219">
        <f>SUM(V396:Y396)</f>
        <v>0</v>
      </c>
      <c r="V396" s="219"/>
      <c r="W396" s="215">
        <f>V396*0.304</f>
        <v>0</v>
      </c>
      <c r="X396" s="219"/>
      <c r="Y396" s="219"/>
      <c r="Z396" s="219"/>
    </row>
    <row r="397" spans="1:26" hidden="1" outlineLevel="2">
      <c r="A397" s="19"/>
      <c r="B397" s="74"/>
      <c r="C397" s="207"/>
      <c r="D397" s="208"/>
      <c r="E397" s="133"/>
      <c r="F397" s="244"/>
      <c r="G397" s="138"/>
      <c r="H397" s="135"/>
      <c r="I397" s="206"/>
      <c r="J397" s="206"/>
      <c r="K397" s="206"/>
      <c r="L397" s="137"/>
      <c r="M397" s="163"/>
      <c r="N397" s="163"/>
      <c r="O397" s="163"/>
      <c r="P397" s="205"/>
      <c r="Q397" s="219">
        <f t="shared" ref="Q397:Q403" si="175">SUM(R397,U397)</f>
        <v>0</v>
      </c>
      <c r="R397" s="219">
        <f t="shared" ref="R397:R402" si="176">SUM(S397:T397)</f>
        <v>0</v>
      </c>
      <c r="S397" s="219"/>
      <c r="T397" s="219"/>
      <c r="U397" s="219">
        <f t="shared" ref="U397:U403" si="177">SUM(V397:Y397)</f>
        <v>0</v>
      </c>
      <c r="V397" s="219"/>
      <c r="W397" s="215">
        <f t="shared" ref="W397:W403" si="178">V397*0.304</f>
        <v>0</v>
      </c>
      <c r="X397" s="219"/>
      <c r="Y397" s="219"/>
      <c r="Z397" s="219"/>
    </row>
    <row r="398" spans="1:26" hidden="1" outlineLevel="2">
      <c r="A398" s="19"/>
      <c r="B398" s="74"/>
      <c r="C398" s="207"/>
      <c r="D398" s="208"/>
      <c r="E398" s="133"/>
      <c r="F398" s="244"/>
      <c r="G398" s="138"/>
      <c r="H398" s="135"/>
      <c r="I398" s="206"/>
      <c r="J398" s="206"/>
      <c r="K398" s="206"/>
      <c r="L398" s="137"/>
      <c r="M398" s="163"/>
      <c r="N398" s="163"/>
      <c r="O398" s="163"/>
      <c r="P398" s="205"/>
      <c r="Q398" s="219">
        <f t="shared" si="175"/>
        <v>0</v>
      </c>
      <c r="R398" s="219">
        <f t="shared" si="176"/>
        <v>0</v>
      </c>
      <c r="S398" s="219"/>
      <c r="T398" s="219"/>
      <c r="U398" s="219">
        <f t="shared" si="177"/>
        <v>0</v>
      </c>
      <c r="V398" s="219"/>
      <c r="W398" s="215">
        <f t="shared" si="178"/>
        <v>0</v>
      </c>
      <c r="X398" s="219"/>
      <c r="Y398" s="219"/>
      <c r="Z398" s="219"/>
    </row>
    <row r="399" spans="1:26" hidden="1" outlineLevel="2">
      <c r="A399" s="19"/>
      <c r="B399" s="74"/>
      <c r="C399" s="207"/>
      <c r="D399" s="208"/>
      <c r="E399" s="133"/>
      <c r="F399" s="244"/>
      <c r="G399" s="138"/>
      <c r="H399" s="135"/>
      <c r="I399" s="206"/>
      <c r="J399" s="206"/>
      <c r="K399" s="206"/>
      <c r="L399" s="137"/>
      <c r="M399" s="163"/>
      <c r="N399" s="163"/>
      <c r="O399" s="163"/>
      <c r="P399" s="205"/>
      <c r="Q399" s="219">
        <f t="shared" si="175"/>
        <v>0</v>
      </c>
      <c r="R399" s="219">
        <f t="shared" si="176"/>
        <v>0</v>
      </c>
      <c r="S399" s="219"/>
      <c r="T399" s="219"/>
      <c r="U399" s="219">
        <f t="shared" si="177"/>
        <v>0</v>
      </c>
      <c r="V399" s="219"/>
      <c r="W399" s="215">
        <f t="shared" si="178"/>
        <v>0</v>
      </c>
      <c r="X399" s="219"/>
      <c r="Y399" s="219"/>
      <c r="Z399" s="219"/>
    </row>
    <row r="400" spans="1:26" hidden="1" outlineLevel="2">
      <c r="A400" s="19"/>
      <c r="B400" s="74"/>
      <c r="C400" s="207"/>
      <c r="D400" s="208"/>
      <c r="E400" s="133"/>
      <c r="F400" s="244"/>
      <c r="G400" s="138"/>
      <c r="H400" s="135"/>
      <c r="I400" s="206"/>
      <c r="J400" s="206"/>
      <c r="K400" s="206"/>
      <c r="L400" s="137"/>
      <c r="M400" s="163"/>
      <c r="N400" s="163"/>
      <c r="O400" s="163"/>
      <c r="P400" s="205"/>
      <c r="Q400" s="219">
        <f t="shared" si="175"/>
        <v>0</v>
      </c>
      <c r="R400" s="219">
        <f t="shared" si="176"/>
        <v>0</v>
      </c>
      <c r="S400" s="219"/>
      <c r="T400" s="219"/>
      <c r="U400" s="219">
        <f t="shared" si="177"/>
        <v>0</v>
      </c>
      <c r="V400" s="219"/>
      <c r="W400" s="215">
        <f t="shared" si="178"/>
        <v>0</v>
      </c>
      <c r="X400" s="219"/>
      <c r="Y400" s="219"/>
      <c r="Z400" s="219"/>
    </row>
    <row r="401" spans="1:26" hidden="1" outlineLevel="2">
      <c r="A401" s="160"/>
      <c r="B401" s="74"/>
      <c r="C401" s="207"/>
      <c r="D401" s="208"/>
      <c r="E401" s="133"/>
      <c r="F401" s="244"/>
      <c r="G401" s="138"/>
      <c r="H401" s="139"/>
      <c r="I401" s="206"/>
      <c r="J401" s="206"/>
      <c r="K401" s="206"/>
      <c r="L401" s="137"/>
      <c r="M401" s="74"/>
      <c r="N401" s="74"/>
      <c r="O401" s="217"/>
      <c r="P401" s="205"/>
      <c r="Q401" s="219">
        <f t="shared" si="175"/>
        <v>0</v>
      </c>
      <c r="R401" s="219">
        <f t="shared" si="176"/>
        <v>0</v>
      </c>
      <c r="S401" s="218"/>
      <c r="T401" s="218"/>
      <c r="U401" s="219">
        <f t="shared" si="177"/>
        <v>0</v>
      </c>
      <c r="V401" s="218"/>
      <c r="W401" s="215">
        <f t="shared" si="178"/>
        <v>0</v>
      </c>
      <c r="X401" s="218"/>
      <c r="Y401" s="218"/>
      <c r="Z401" s="218"/>
    </row>
    <row r="402" spans="1:26" hidden="1" outlineLevel="2">
      <c r="A402" s="160"/>
      <c r="B402" s="74"/>
      <c r="C402" s="207"/>
      <c r="D402" s="208"/>
      <c r="E402" s="133"/>
      <c r="F402" s="244"/>
      <c r="G402" s="138"/>
      <c r="H402" s="139"/>
      <c r="I402" s="206"/>
      <c r="J402" s="206"/>
      <c r="K402" s="206"/>
      <c r="L402" s="137"/>
      <c r="M402" s="74"/>
      <c r="N402" s="19"/>
      <c r="O402" s="217"/>
      <c r="P402" s="205"/>
      <c r="Q402" s="219">
        <f t="shared" si="175"/>
        <v>0</v>
      </c>
      <c r="R402" s="219">
        <f t="shared" si="176"/>
        <v>0</v>
      </c>
      <c r="S402" s="218"/>
      <c r="T402" s="218"/>
      <c r="U402" s="219">
        <f t="shared" si="177"/>
        <v>0</v>
      </c>
      <c r="V402" s="218"/>
      <c r="W402" s="215">
        <f t="shared" si="178"/>
        <v>0</v>
      </c>
      <c r="X402" s="218"/>
      <c r="Y402" s="218"/>
      <c r="Z402" s="218"/>
    </row>
    <row r="403" spans="1:26" hidden="1" outlineLevel="2">
      <c r="A403" s="160"/>
      <c r="B403" s="74"/>
      <c r="C403" s="207"/>
      <c r="D403" s="208"/>
      <c r="E403" s="133"/>
      <c r="F403" s="244"/>
      <c r="G403" s="138"/>
      <c r="H403" s="139"/>
      <c r="I403" s="206"/>
      <c r="J403" s="206"/>
      <c r="K403" s="206"/>
      <c r="L403" s="137"/>
      <c r="M403" s="74"/>
      <c r="N403" s="19"/>
      <c r="O403" s="217"/>
      <c r="P403" s="205"/>
      <c r="Q403" s="219">
        <f t="shared" si="175"/>
        <v>0</v>
      </c>
      <c r="R403" s="219">
        <f>SUM(S403:T403)</f>
        <v>0</v>
      </c>
      <c r="S403" s="218"/>
      <c r="T403" s="218"/>
      <c r="U403" s="219">
        <f t="shared" si="177"/>
        <v>0</v>
      </c>
      <c r="V403" s="218"/>
      <c r="W403" s="215">
        <f t="shared" si="178"/>
        <v>0</v>
      </c>
      <c r="X403" s="218"/>
      <c r="Y403" s="218"/>
      <c r="Z403" s="218"/>
    </row>
    <row r="404" spans="1:26" hidden="1" outlineLevel="2">
      <c r="A404" s="160"/>
      <c r="B404" s="74"/>
      <c r="C404" s="207"/>
      <c r="D404" s="208"/>
      <c r="E404" s="133"/>
      <c r="F404" s="244"/>
      <c r="G404" s="138"/>
      <c r="H404" s="139"/>
      <c r="I404" s="206"/>
      <c r="J404" s="206"/>
      <c r="K404" s="206"/>
      <c r="L404" s="137"/>
      <c r="M404" s="74"/>
      <c r="N404" s="19"/>
      <c r="O404" s="217"/>
      <c r="P404" s="205"/>
      <c r="Q404" s="218"/>
      <c r="R404" s="218"/>
      <c r="S404" s="218"/>
      <c r="T404" s="218"/>
      <c r="U404" s="218"/>
      <c r="V404" s="218"/>
      <c r="W404" s="218"/>
      <c r="X404" s="218"/>
      <c r="Y404" s="218"/>
      <c r="Z404" s="218"/>
    </row>
    <row r="405" spans="1:26" ht="15.75" outlineLevel="1" thickBot="1">
      <c r="A405" s="279"/>
      <c r="B405" s="280"/>
      <c r="C405" s="281"/>
      <c r="D405" s="282"/>
      <c r="E405" s="283"/>
      <c r="F405" s="284"/>
      <c r="G405" s="285"/>
      <c r="H405" s="286"/>
      <c r="I405" s="287"/>
      <c r="J405" s="287"/>
      <c r="K405" s="287"/>
      <c r="L405" s="288"/>
      <c r="M405" s="280"/>
      <c r="N405" s="289"/>
      <c r="O405" s="290"/>
      <c r="P405" s="291"/>
      <c r="Q405" s="292"/>
      <c r="R405" s="292"/>
      <c r="S405" s="292"/>
      <c r="T405" s="292"/>
      <c r="U405" s="292"/>
      <c r="V405" s="292"/>
      <c r="W405" s="292"/>
      <c r="X405" s="292"/>
      <c r="Y405" s="292"/>
      <c r="Z405" s="292"/>
    </row>
    <row r="406" spans="1:26" ht="19.5" thickBot="1">
      <c r="A406" s="481" t="s">
        <v>69</v>
      </c>
      <c r="B406" s="482"/>
      <c r="C406" s="482"/>
      <c r="D406" s="483"/>
      <c r="E406" s="56" t="s">
        <v>74</v>
      </c>
      <c r="F406" s="261"/>
      <c r="G406" s="57"/>
      <c r="H406" s="58"/>
      <c r="I406" s="68"/>
      <c r="J406" s="68"/>
      <c r="K406" s="68"/>
      <c r="L406" s="59"/>
      <c r="M406" s="58"/>
      <c r="N406" s="58"/>
      <c r="O406" s="294">
        <v>0</v>
      </c>
      <c r="P406" s="61"/>
      <c r="Q406" s="294">
        <v>0</v>
      </c>
      <c r="R406" s="294">
        <v>0</v>
      </c>
      <c r="S406" s="294">
        <v>0</v>
      </c>
      <c r="T406" s="294">
        <v>0</v>
      </c>
      <c r="U406" s="294">
        <v>0</v>
      </c>
      <c r="V406" s="294">
        <v>0</v>
      </c>
      <c r="W406" s="294">
        <v>0</v>
      </c>
      <c r="X406" s="294">
        <v>0</v>
      </c>
      <c r="Y406" s="294">
        <v>0</v>
      </c>
      <c r="Z406" s="293">
        <v>0</v>
      </c>
    </row>
    <row r="407" spans="1:26" s="75" customFormat="1" outlineLevel="1" collapsed="1">
      <c r="A407" s="220"/>
      <c r="B407" s="221"/>
      <c r="C407" s="222"/>
      <c r="D407" s="223"/>
      <c r="E407" s="224"/>
      <c r="F407" s="247"/>
      <c r="G407" s="225"/>
      <c r="H407" s="226"/>
      <c r="I407" s="227"/>
      <c r="J407" s="227"/>
      <c r="K407" s="227"/>
      <c r="L407" s="150" t="str">
        <f>CONCATENATE(L408," ",N408,M408," ",L409," ",N409,M409," "," ",L410," ",N410,M410," ",L411," ",N411,M411," ",L412," ",N412,M412," ",L413," ",N413,M413," ",L414," ",N414,M414," ",L415," ",N415,M415)</f>
        <v xml:space="preserve">                </v>
      </c>
      <c r="M407" s="226"/>
      <c r="N407" s="226"/>
      <c r="O407" s="270">
        <f>SUM(O408:O415)</f>
        <v>0</v>
      </c>
      <c r="P407" s="272"/>
      <c r="Q407" s="229">
        <f>SUM(Q408:Q415)</f>
        <v>0</v>
      </c>
      <c r="R407" s="229">
        <f t="shared" ref="R407:Y407" si="179">SUM(R408:R415)</f>
        <v>0</v>
      </c>
      <c r="S407" s="229">
        <f t="shared" si="179"/>
        <v>0</v>
      </c>
      <c r="T407" s="229">
        <f t="shared" si="179"/>
        <v>0</v>
      </c>
      <c r="U407" s="229">
        <f t="shared" si="179"/>
        <v>0</v>
      </c>
      <c r="V407" s="229">
        <f t="shared" si="179"/>
        <v>0</v>
      </c>
      <c r="W407" s="229">
        <f t="shared" si="179"/>
        <v>0</v>
      </c>
      <c r="X407" s="229">
        <f t="shared" si="179"/>
        <v>0</v>
      </c>
      <c r="Y407" s="229">
        <f t="shared" si="179"/>
        <v>0</v>
      </c>
      <c r="Z407" s="229">
        <f>SUM(Z408:Z415)</f>
        <v>0</v>
      </c>
    </row>
    <row r="408" spans="1:26" hidden="1" outlineLevel="2">
      <c r="A408" s="19"/>
      <c r="B408" s="38"/>
      <c r="C408" s="207"/>
      <c r="D408" s="208"/>
      <c r="E408" s="133"/>
      <c r="F408" s="244"/>
      <c r="G408" s="138"/>
      <c r="H408" s="135"/>
      <c r="I408" s="206"/>
      <c r="J408" s="206"/>
      <c r="K408" s="206"/>
      <c r="L408" s="137"/>
      <c r="M408" s="163"/>
      <c r="N408" s="163"/>
      <c r="O408" s="271"/>
      <c r="P408" s="273"/>
      <c r="Q408" s="219">
        <f>SUM(R408,U408)</f>
        <v>0</v>
      </c>
      <c r="R408" s="219">
        <f>SUM(S408:T408)</f>
        <v>0</v>
      </c>
      <c r="S408" s="219"/>
      <c r="T408" s="219"/>
      <c r="U408" s="219">
        <f>SUM(V408:Y408)</f>
        <v>0</v>
      </c>
      <c r="V408" s="219"/>
      <c r="W408" s="215">
        <f>V408*0.304</f>
        <v>0</v>
      </c>
      <c r="X408" s="219"/>
      <c r="Y408" s="219"/>
      <c r="Z408" s="219"/>
    </row>
    <row r="409" spans="1:26" hidden="1" outlineLevel="2">
      <c r="A409" s="19"/>
      <c r="B409" s="38"/>
      <c r="C409" s="207"/>
      <c r="D409" s="208"/>
      <c r="E409" s="133"/>
      <c r="F409" s="244"/>
      <c r="G409" s="138"/>
      <c r="H409" s="135"/>
      <c r="I409" s="206"/>
      <c r="J409" s="206"/>
      <c r="K409" s="206"/>
      <c r="L409" s="137"/>
      <c r="M409" s="163"/>
      <c r="N409" s="163"/>
      <c r="O409" s="271"/>
      <c r="P409" s="273"/>
      <c r="Q409" s="219">
        <f t="shared" ref="Q409:Q415" si="180">SUM(R409,U409)</f>
        <v>0</v>
      </c>
      <c r="R409" s="219">
        <f t="shared" ref="R409:R414" si="181">SUM(S409:T409)</f>
        <v>0</v>
      </c>
      <c r="S409" s="219"/>
      <c r="T409" s="219"/>
      <c r="U409" s="219">
        <f t="shared" ref="U409:U415" si="182">SUM(V409:Y409)</f>
        <v>0</v>
      </c>
      <c r="V409" s="219"/>
      <c r="W409" s="215">
        <f t="shared" ref="W409:W415" si="183">V409*0.304</f>
        <v>0</v>
      </c>
      <c r="X409" s="219"/>
      <c r="Y409" s="219"/>
      <c r="Z409" s="219"/>
    </row>
    <row r="410" spans="1:26" hidden="1" outlineLevel="2">
      <c r="A410" s="19"/>
      <c r="B410" s="38"/>
      <c r="C410" s="207"/>
      <c r="D410" s="208"/>
      <c r="E410" s="133"/>
      <c r="F410" s="244"/>
      <c r="G410" s="138"/>
      <c r="H410" s="135"/>
      <c r="I410" s="206"/>
      <c r="J410" s="206"/>
      <c r="K410" s="206"/>
      <c r="L410" s="137"/>
      <c r="M410" s="163"/>
      <c r="N410" s="163"/>
      <c r="O410" s="271"/>
      <c r="P410" s="273"/>
      <c r="Q410" s="219">
        <f t="shared" si="180"/>
        <v>0</v>
      </c>
      <c r="R410" s="219">
        <f t="shared" si="181"/>
        <v>0</v>
      </c>
      <c r="S410" s="219"/>
      <c r="T410" s="219"/>
      <c r="U410" s="219">
        <f t="shared" si="182"/>
        <v>0</v>
      </c>
      <c r="V410" s="219"/>
      <c r="W410" s="215">
        <f t="shared" si="183"/>
        <v>0</v>
      </c>
      <c r="X410" s="219"/>
      <c r="Y410" s="219"/>
      <c r="Z410" s="219"/>
    </row>
    <row r="411" spans="1:26" hidden="1" outlineLevel="2">
      <c r="A411" s="19"/>
      <c r="B411" s="38"/>
      <c r="C411" s="207"/>
      <c r="D411" s="208"/>
      <c r="E411" s="133"/>
      <c r="F411" s="244"/>
      <c r="G411" s="138"/>
      <c r="H411" s="135"/>
      <c r="I411" s="206"/>
      <c r="J411" s="206"/>
      <c r="K411" s="206"/>
      <c r="L411" s="137"/>
      <c r="M411" s="163"/>
      <c r="N411" s="163"/>
      <c r="O411" s="271"/>
      <c r="P411" s="273"/>
      <c r="Q411" s="219">
        <f t="shared" si="180"/>
        <v>0</v>
      </c>
      <c r="R411" s="219">
        <f t="shared" si="181"/>
        <v>0</v>
      </c>
      <c r="S411" s="219"/>
      <c r="T411" s="219"/>
      <c r="U411" s="219">
        <f t="shared" si="182"/>
        <v>0</v>
      </c>
      <c r="V411" s="219"/>
      <c r="W411" s="215">
        <f t="shared" si="183"/>
        <v>0</v>
      </c>
      <c r="X411" s="219"/>
      <c r="Y411" s="219"/>
      <c r="Z411" s="219"/>
    </row>
    <row r="412" spans="1:26" hidden="1" outlineLevel="2">
      <c r="A412" s="19"/>
      <c r="B412" s="38"/>
      <c r="C412" s="207"/>
      <c r="D412" s="208"/>
      <c r="E412" s="133"/>
      <c r="F412" s="244"/>
      <c r="G412" s="138"/>
      <c r="H412" s="135"/>
      <c r="I412" s="206"/>
      <c r="J412" s="206"/>
      <c r="K412" s="206"/>
      <c r="L412" s="137"/>
      <c r="M412" s="163"/>
      <c r="N412" s="163"/>
      <c r="O412" s="271"/>
      <c r="P412" s="273"/>
      <c r="Q412" s="219">
        <f t="shared" si="180"/>
        <v>0</v>
      </c>
      <c r="R412" s="219">
        <f t="shared" si="181"/>
        <v>0</v>
      </c>
      <c r="S412" s="219"/>
      <c r="T412" s="219"/>
      <c r="U412" s="219">
        <f t="shared" si="182"/>
        <v>0</v>
      </c>
      <c r="V412" s="219"/>
      <c r="W412" s="215">
        <f t="shared" si="183"/>
        <v>0</v>
      </c>
      <c r="X412" s="219"/>
      <c r="Y412" s="219"/>
      <c r="Z412" s="219"/>
    </row>
    <row r="413" spans="1:26" hidden="1" outlineLevel="2">
      <c r="A413" s="160"/>
      <c r="B413" s="38"/>
      <c r="C413" s="207"/>
      <c r="D413" s="208"/>
      <c r="E413" s="133"/>
      <c r="F413" s="244"/>
      <c r="G413" s="138"/>
      <c r="H413" s="139"/>
      <c r="I413" s="206"/>
      <c r="J413" s="206"/>
      <c r="K413" s="206"/>
      <c r="L413" s="137"/>
      <c r="M413" s="74"/>
      <c r="N413" s="74"/>
      <c r="O413" s="19"/>
      <c r="P413" s="273"/>
      <c r="Q413" s="219">
        <f t="shared" si="180"/>
        <v>0</v>
      </c>
      <c r="R413" s="219">
        <f t="shared" si="181"/>
        <v>0</v>
      </c>
      <c r="S413" s="218"/>
      <c r="T413" s="218"/>
      <c r="U413" s="219">
        <f t="shared" si="182"/>
        <v>0</v>
      </c>
      <c r="V413" s="218"/>
      <c r="W413" s="215">
        <f t="shared" si="183"/>
        <v>0</v>
      </c>
      <c r="X413" s="218"/>
      <c r="Y413" s="218"/>
      <c r="Z413" s="218"/>
    </row>
    <row r="414" spans="1:26" hidden="1" outlineLevel="2">
      <c r="A414" s="160"/>
      <c r="B414" s="38"/>
      <c r="C414" s="207"/>
      <c r="D414" s="208"/>
      <c r="E414" s="133"/>
      <c r="F414" s="244"/>
      <c r="G414" s="138"/>
      <c r="H414" s="139"/>
      <c r="I414" s="206"/>
      <c r="J414" s="206"/>
      <c r="K414" s="206"/>
      <c r="L414" s="137"/>
      <c r="M414" s="74"/>
      <c r="N414" s="19"/>
      <c r="O414" s="19"/>
      <c r="P414" s="273"/>
      <c r="Q414" s="219">
        <f t="shared" si="180"/>
        <v>0</v>
      </c>
      <c r="R414" s="219">
        <f t="shared" si="181"/>
        <v>0</v>
      </c>
      <c r="S414" s="218"/>
      <c r="T414" s="218"/>
      <c r="U414" s="219">
        <f t="shared" si="182"/>
        <v>0</v>
      </c>
      <c r="V414" s="218"/>
      <c r="W414" s="215">
        <f t="shared" si="183"/>
        <v>0</v>
      </c>
      <c r="X414" s="218"/>
      <c r="Y414" s="218"/>
      <c r="Z414" s="218"/>
    </row>
    <row r="415" spans="1:26" hidden="1" outlineLevel="2">
      <c r="A415" s="160"/>
      <c r="B415" s="38"/>
      <c r="C415" s="207"/>
      <c r="D415" s="208"/>
      <c r="E415" s="133"/>
      <c r="F415" s="244"/>
      <c r="G415" s="138"/>
      <c r="H415" s="139"/>
      <c r="I415" s="206"/>
      <c r="J415" s="206"/>
      <c r="K415" s="206"/>
      <c r="L415" s="137"/>
      <c r="M415" s="74"/>
      <c r="N415" s="19"/>
      <c r="O415" s="19"/>
      <c r="P415" s="273"/>
      <c r="Q415" s="219">
        <f t="shared" si="180"/>
        <v>0</v>
      </c>
      <c r="R415" s="219">
        <f>SUM(S415:T415)</f>
        <v>0</v>
      </c>
      <c r="S415" s="218"/>
      <c r="T415" s="218"/>
      <c r="U415" s="219">
        <f t="shared" si="182"/>
        <v>0</v>
      </c>
      <c r="V415" s="218"/>
      <c r="W415" s="215">
        <f t="shared" si="183"/>
        <v>0</v>
      </c>
      <c r="X415" s="218"/>
      <c r="Y415" s="218"/>
      <c r="Z415" s="218"/>
    </row>
    <row r="416" spans="1:26" hidden="1" outlineLevel="2">
      <c r="A416" s="164"/>
      <c r="B416" s="334"/>
      <c r="C416" s="210"/>
      <c r="D416" s="211"/>
      <c r="E416" s="165"/>
      <c r="F416" s="262"/>
      <c r="G416" s="166"/>
      <c r="H416" s="167"/>
      <c r="I416" s="212"/>
      <c r="J416" s="212"/>
      <c r="K416" s="212"/>
      <c r="L416" s="137"/>
      <c r="M416" s="334"/>
      <c r="N416" s="168"/>
      <c r="O416" s="168"/>
      <c r="P416" s="274"/>
      <c r="Q416" s="216"/>
      <c r="R416" s="216"/>
      <c r="S416" s="216"/>
      <c r="T416" s="216"/>
      <c r="U416" s="216"/>
      <c r="V416" s="216"/>
      <c r="W416" s="216"/>
      <c r="X416" s="216"/>
      <c r="Y416" s="216"/>
      <c r="Z416" s="216"/>
    </row>
    <row r="417" spans="1:26" s="75" customFormat="1" outlineLevel="1" collapsed="1">
      <c r="A417" s="220"/>
      <c r="B417" s="221"/>
      <c r="C417" s="222"/>
      <c r="D417" s="223"/>
      <c r="E417" s="224"/>
      <c r="F417" s="247"/>
      <c r="G417" s="225"/>
      <c r="H417" s="226"/>
      <c r="I417" s="227"/>
      <c r="J417" s="227"/>
      <c r="K417" s="227"/>
      <c r="L417" s="150" t="str">
        <f>CONCATENATE(L418," ",N418,M418," ",L419," ",N419,M419," "," ",L420," ",N420,M420," ",L421," ",N421,M421," ",L422," ",N422,M422," ",L423," ",N423,M423," ",L424," ",N424,M424," ",L425," ",N425,M425)</f>
        <v xml:space="preserve">                </v>
      </c>
      <c r="M417" s="226"/>
      <c r="N417" s="226"/>
      <c r="O417" s="270">
        <f>SUM(O418:O425)</f>
        <v>0</v>
      </c>
      <c r="P417" s="272"/>
      <c r="Q417" s="229">
        <f>SUM(Q418:Q425)</f>
        <v>0</v>
      </c>
      <c r="R417" s="229">
        <f t="shared" ref="R417:Y417" si="184">SUM(R418:R425)</f>
        <v>0</v>
      </c>
      <c r="S417" s="229">
        <f t="shared" si="184"/>
        <v>0</v>
      </c>
      <c r="T417" s="229">
        <f t="shared" si="184"/>
        <v>0</v>
      </c>
      <c r="U417" s="229">
        <f t="shared" si="184"/>
        <v>0</v>
      </c>
      <c r="V417" s="229">
        <f t="shared" si="184"/>
        <v>0</v>
      </c>
      <c r="W417" s="229">
        <f t="shared" si="184"/>
        <v>0</v>
      </c>
      <c r="X417" s="229">
        <f t="shared" si="184"/>
        <v>0</v>
      </c>
      <c r="Y417" s="229">
        <f t="shared" si="184"/>
        <v>0</v>
      </c>
      <c r="Z417" s="229">
        <f>SUM(Z418:Z425)</f>
        <v>0</v>
      </c>
    </row>
    <row r="418" spans="1:26" hidden="1" outlineLevel="2">
      <c r="A418" s="19"/>
      <c r="B418" s="38"/>
      <c r="C418" s="207"/>
      <c r="D418" s="208"/>
      <c r="E418" s="133"/>
      <c r="F418" s="244"/>
      <c r="G418" s="138"/>
      <c r="H418" s="135"/>
      <c r="I418" s="206"/>
      <c r="J418" s="206"/>
      <c r="K418" s="206"/>
      <c r="L418" s="137"/>
      <c r="M418" s="163"/>
      <c r="N418" s="163"/>
      <c r="O418" s="271"/>
      <c r="P418" s="273"/>
      <c r="Q418" s="219">
        <f>SUM(R418,U418)</f>
        <v>0</v>
      </c>
      <c r="R418" s="219">
        <f>SUM(S418:T418)</f>
        <v>0</v>
      </c>
      <c r="S418" s="219"/>
      <c r="T418" s="219"/>
      <c r="U418" s="219">
        <f>SUM(V418:Y418)</f>
        <v>0</v>
      </c>
      <c r="V418" s="219"/>
      <c r="W418" s="215">
        <f>V418*0.304</f>
        <v>0</v>
      </c>
      <c r="X418" s="219"/>
      <c r="Y418" s="219"/>
      <c r="Z418" s="219"/>
    </row>
    <row r="419" spans="1:26" hidden="1" outlineLevel="2">
      <c r="A419" s="19"/>
      <c r="B419" s="38"/>
      <c r="C419" s="207"/>
      <c r="D419" s="208"/>
      <c r="E419" s="133"/>
      <c r="F419" s="244"/>
      <c r="G419" s="138"/>
      <c r="H419" s="135"/>
      <c r="I419" s="206"/>
      <c r="J419" s="206"/>
      <c r="K419" s="206"/>
      <c r="L419" s="137"/>
      <c r="M419" s="163"/>
      <c r="N419" s="163"/>
      <c r="O419" s="271"/>
      <c r="P419" s="273"/>
      <c r="Q419" s="219">
        <f t="shared" ref="Q419:Q425" si="185">SUM(R419,U419)</f>
        <v>0</v>
      </c>
      <c r="R419" s="219">
        <f t="shared" ref="R419:R424" si="186">SUM(S419:T419)</f>
        <v>0</v>
      </c>
      <c r="S419" s="219"/>
      <c r="T419" s="219"/>
      <c r="U419" s="219">
        <f t="shared" ref="U419:U425" si="187">SUM(V419:Y419)</f>
        <v>0</v>
      </c>
      <c r="V419" s="219"/>
      <c r="W419" s="215">
        <f t="shared" ref="W419:W425" si="188">V419*0.304</f>
        <v>0</v>
      </c>
      <c r="X419" s="219"/>
      <c r="Y419" s="219"/>
      <c r="Z419" s="219"/>
    </row>
    <row r="420" spans="1:26" hidden="1" outlineLevel="2">
      <c r="A420" s="19"/>
      <c r="B420" s="38"/>
      <c r="C420" s="207"/>
      <c r="D420" s="208"/>
      <c r="E420" s="133"/>
      <c r="F420" s="244"/>
      <c r="G420" s="138"/>
      <c r="H420" s="135"/>
      <c r="I420" s="206"/>
      <c r="J420" s="206"/>
      <c r="K420" s="206"/>
      <c r="L420" s="137"/>
      <c r="M420" s="163"/>
      <c r="N420" s="163"/>
      <c r="O420" s="271"/>
      <c r="P420" s="273"/>
      <c r="Q420" s="219">
        <f t="shared" si="185"/>
        <v>0</v>
      </c>
      <c r="R420" s="219">
        <f t="shared" si="186"/>
        <v>0</v>
      </c>
      <c r="S420" s="219"/>
      <c r="T420" s="219"/>
      <c r="U420" s="219">
        <f t="shared" si="187"/>
        <v>0</v>
      </c>
      <c r="V420" s="219"/>
      <c r="W420" s="215">
        <f t="shared" si="188"/>
        <v>0</v>
      </c>
      <c r="X420" s="219"/>
      <c r="Y420" s="219"/>
      <c r="Z420" s="219"/>
    </row>
    <row r="421" spans="1:26" hidden="1" outlineLevel="2">
      <c r="A421" s="19"/>
      <c r="B421" s="38"/>
      <c r="C421" s="207"/>
      <c r="D421" s="208"/>
      <c r="E421" s="133"/>
      <c r="F421" s="244"/>
      <c r="G421" s="138"/>
      <c r="H421" s="135"/>
      <c r="I421" s="206"/>
      <c r="J421" s="206"/>
      <c r="K421" s="206"/>
      <c r="L421" s="137"/>
      <c r="M421" s="163"/>
      <c r="N421" s="163"/>
      <c r="O421" s="271"/>
      <c r="P421" s="273"/>
      <c r="Q421" s="219">
        <f t="shared" si="185"/>
        <v>0</v>
      </c>
      <c r="R421" s="219">
        <f t="shared" si="186"/>
        <v>0</v>
      </c>
      <c r="S421" s="219"/>
      <c r="T421" s="219"/>
      <c r="U421" s="219">
        <f t="shared" si="187"/>
        <v>0</v>
      </c>
      <c r="V421" s="219"/>
      <c r="W421" s="215">
        <f t="shared" si="188"/>
        <v>0</v>
      </c>
      <c r="X421" s="219"/>
      <c r="Y421" s="219"/>
      <c r="Z421" s="219"/>
    </row>
    <row r="422" spans="1:26" hidden="1" outlineLevel="2">
      <c r="A422" s="19"/>
      <c r="B422" s="38"/>
      <c r="C422" s="207"/>
      <c r="D422" s="208"/>
      <c r="E422" s="133"/>
      <c r="F422" s="244"/>
      <c r="G422" s="138"/>
      <c r="H422" s="135"/>
      <c r="I422" s="206"/>
      <c r="J422" s="206"/>
      <c r="K422" s="206"/>
      <c r="L422" s="137"/>
      <c r="M422" s="163"/>
      <c r="N422" s="163"/>
      <c r="O422" s="271"/>
      <c r="P422" s="273"/>
      <c r="Q422" s="219">
        <f t="shared" si="185"/>
        <v>0</v>
      </c>
      <c r="R422" s="219">
        <f t="shared" si="186"/>
        <v>0</v>
      </c>
      <c r="S422" s="219"/>
      <c r="T422" s="219"/>
      <c r="U422" s="219">
        <f t="shared" si="187"/>
        <v>0</v>
      </c>
      <c r="V422" s="219"/>
      <c r="W422" s="215">
        <f t="shared" si="188"/>
        <v>0</v>
      </c>
      <c r="X422" s="219"/>
      <c r="Y422" s="219"/>
      <c r="Z422" s="219"/>
    </row>
    <row r="423" spans="1:26" hidden="1" outlineLevel="2">
      <c r="A423" s="160"/>
      <c r="B423" s="38"/>
      <c r="C423" s="207"/>
      <c r="D423" s="208"/>
      <c r="E423" s="133"/>
      <c r="F423" s="244"/>
      <c r="G423" s="138"/>
      <c r="H423" s="139"/>
      <c r="I423" s="206"/>
      <c r="J423" s="206"/>
      <c r="K423" s="206"/>
      <c r="L423" s="137"/>
      <c r="M423" s="74"/>
      <c r="N423" s="74"/>
      <c r="O423" s="19"/>
      <c r="P423" s="273"/>
      <c r="Q423" s="219">
        <f t="shared" si="185"/>
        <v>0</v>
      </c>
      <c r="R423" s="219">
        <f t="shared" si="186"/>
        <v>0</v>
      </c>
      <c r="S423" s="218"/>
      <c r="T423" s="218"/>
      <c r="U423" s="219">
        <f t="shared" si="187"/>
        <v>0</v>
      </c>
      <c r="V423" s="218"/>
      <c r="W423" s="215">
        <f t="shared" si="188"/>
        <v>0</v>
      </c>
      <c r="X423" s="218"/>
      <c r="Y423" s="218"/>
      <c r="Z423" s="218"/>
    </row>
    <row r="424" spans="1:26" hidden="1" outlineLevel="2">
      <c r="A424" s="160"/>
      <c r="B424" s="38"/>
      <c r="C424" s="207"/>
      <c r="D424" s="208"/>
      <c r="E424" s="133"/>
      <c r="F424" s="244"/>
      <c r="G424" s="138"/>
      <c r="H424" s="139"/>
      <c r="I424" s="206"/>
      <c r="J424" s="206"/>
      <c r="K424" s="206"/>
      <c r="L424" s="137"/>
      <c r="M424" s="74"/>
      <c r="N424" s="19"/>
      <c r="O424" s="19"/>
      <c r="P424" s="273"/>
      <c r="Q424" s="219">
        <f t="shared" si="185"/>
        <v>0</v>
      </c>
      <c r="R424" s="219">
        <f t="shared" si="186"/>
        <v>0</v>
      </c>
      <c r="S424" s="218"/>
      <c r="T424" s="218"/>
      <c r="U424" s="219">
        <f t="shared" si="187"/>
        <v>0</v>
      </c>
      <c r="V424" s="218"/>
      <c r="W424" s="215">
        <f t="shared" si="188"/>
        <v>0</v>
      </c>
      <c r="X424" s="218"/>
      <c r="Y424" s="218"/>
      <c r="Z424" s="218"/>
    </row>
    <row r="425" spans="1:26" hidden="1" outlineLevel="2">
      <c r="A425" s="160"/>
      <c r="B425" s="38"/>
      <c r="C425" s="207"/>
      <c r="D425" s="208"/>
      <c r="E425" s="133"/>
      <c r="F425" s="244"/>
      <c r="G425" s="138"/>
      <c r="H425" s="139"/>
      <c r="I425" s="206"/>
      <c r="J425" s="206"/>
      <c r="K425" s="206"/>
      <c r="L425" s="137"/>
      <c r="M425" s="74"/>
      <c r="N425" s="19"/>
      <c r="O425" s="19"/>
      <c r="P425" s="273"/>
      <c r="Q425" s="219">
        <f t="shared" si="185"/>
        <v>0</v>
      </c>
      <c r="R425" s="219">
        <f>SUM(S425:T425)</f>
        <v>0</v>
      </c>
      <c r="S425" s="218"/>
      <c r="T425" s="218"/>
      <c r="U425" s="219">
        <f t="shared" si="187"/>
        <v>0</v>
      </c>
      <c r="V425" s="218"/>
      <c r="W425" s="215">
        <f t="shared" si="188"/>
        <v>0</v>
      </c>
      <c r="X425" s="218"/>
      <c r="Y425" s="218"/>
      <c r="Z425" s="218"/>
    </row>
    <row r="426" spans="1:26" hidden="1" outlineLevel="2">
      <c r="A426" s="164"/>
      <c r="B426" s="334"/>
      <c r="C426" s="210"/>
      <c r="D426" s="211"/>
      <c r="E426" s="165"/>
      <c r="F426" s="262"/>
      <c r="G426" s="166"/>
      <c r="H426" s="167"/>
      <c r="I426" s="212"/>
      <c r="J426" s="212"/>
      <c r="K426" s="212"/>
      <c r="L426" s="137"/>
      <c r="M426" s="334"/>
      <c r="N426" s="168"/>
      <c r="O426" s="168"/>
      <c r="P426" s="274"/>
      <c r="Q426" s="216"/>
      <c r="R426" s="216"/>
      <c r="S426" s="216"/>
      <c r="T426" s="216"/>
      <c r="U426" s="216"/>
      <c r="V426" s="216"/>
      <c r="W426" s="216"/>
      <c r="X426" s="216"/>
      <c r="Y426" s="216"/>
      <c r="Z426" s="216"/>
    </row>
    <row r="427" spans="1:26" s="75" customFormat="1" outlineLevel="1" collapsed="1">
      <c r="A427" s="220"/>
      <c r="B427" s="221"/>
      <c r="C427" s="222"/>
      <c r="D427" s="223"/>
      <c r="E427" s="224"/>
      <c r="F427" s="247"/>
      <c r="G427" s="225"/>
      <c r="H427" s="226"/>
      <c r="I427" s="227"/>
      <c r="J427" s="227"/>
      <c r="K427" s="227"/>
      <c r="L427" s="150" t="str">
        <f>CONCATENATE(L428," ",N428,M428," ",L429," ",N429,M429," "," ",L430," ",N430,M430," ",L431," ",N431,M431," ",L432," ",N432,M432," ",L433," ",N433,M433," ",L434," ",N434,M434," ",L435," ",N435,M435)</f>
        <v xml:space="preserve">                </v>
      </c>
      <c r="M427" s="226"/>
      <c r="N427" s="226"/>
      <c r="O427" s="270">
        <f>SUM(O428:O435)</f>
        <v>0</v>
      </c>
      <c r="P427" s="272"/>
      <c r="Q427" s="229">
        <f>SUM(Q428:Q435)</f>
        <v>0</v>
      </c>
      <c r="R427" s="229">
        <f t="shared" ref="R427:Y427" si="189">SUM(R428:R435)</f>
        <v>0</v>
      </c>
      <c r="S427" s="229">
        <f t="shared" si="189"/>
        <v>0</v>
      </c>
      <c r="T427" s="229">
        <f t="shared" si="189"/>
        <v>0</v>
      </c>
      <c r="U427" s="229">
        <f t="shared" si="189"/>
        <v>0</v>
      </c>
      <c r="V427" s="229">
        <f t="shared" si="189"/>
        <v>0</v>
      </c>
      <c r="W427" s="229">
        <f t="shared" si="189"/>
        <v>0</v>
      </c>
      <c r="X427" s="229">
        <f t="shared" si="189"/>
        <v>0</v>
      </c>
      <c r="Y427" s="229">
        <f t="shared" si="189"/>
        <v>0</v>
      </c>
      <c r="Z427" s="229">
        <f>SUM(Z428:Z435)</f>
        <v>0</v>
      </c>
    </row>
    <row r="428" spans="1:26" hidden="1" outlineLevel="2">
      <c r="A428" s="19"/>
      <c r="B428" s="38"/>
      <c r="C428" s="207"/>
      <c r="D428" s="208"/>
      <c r="E428" s="133"/>
      <c r="F428" s="244"/>
      <c r="G428" s="138"/>
      <c r="H428" s="135"/>
      <c r="I428" s="206"/>
      <c r="J428" s="206"/>
      <c r="K428" s="206"/>
      <c r="L428" s="137"/>
      <c r="M428" s="163"/>
      <c r="N428" s="163"/>
      <c r="O428" s="271"/>
      <c r="P428" s="273"/>
      <c r="Q428" s="219">
        <f>SUM(R428,U428)</f>
        <v>0</v>
      </c>
      <c r="R428" s="219">
        <f>SUM(S428:T428)</f>
        <v>0</v>
      </c>
      <c r="S428" s="219"/>
      <c r="T428" s="219"/>
      <c r="U428" s="219">
        <f>SUM(V428:Y428)</f>
        <v>0</v>
      </c>
      <c r="V428" s="219"/>
      <c r="W428" s="215">
        <f>V428*0.304</f>
        <v>0</v>
      </c>
      <c r="X428" s="219"/>
      <c r="Y428" s="219"/>
      <c r="Z428" s="219"/>
    </row>
    <row r="429" spans="1:26" hidden="1" outlineLevel="2">
      <c r="A429" s="19"/>
      <c r="B429" s="38"/>
      <c r="C429" s="207"/>
      <c r="D429" s="208"/>
      <c r="E429" s="133"/>
      <c r="F429" s="244"/>
      <c r="G429" s="138"/>
      <c r="H429" s="135"/>
      <c r="I429" s="206"/>
      <c r="J429" s="206"/>
      <c r="K429" s="206"/>
      <c r="L429" s="137"/>
      <c r="M429" s="163"/>
      <c r="N429" s="163"/>
      <c r="O429" s="271"/>
      <c r="P429" s="273"/>
      <c r="Q429" s="219">
        <f t="shared" ref="Q429:Q435" si="190">SUM(R429,U429)</f>
        <v>0</v>
      </c>
      <c r="R429" s="219">
        <f t="shared" ref="R429:R434" si="191">SUM(S429:T429)</f>
        <v>0</v>
      </c>
      <c r="S429" s="219"/>
      <c r="T429" s="219"/>
      <c r="U429" s="219">
        <f t="shared" ref="U429:U435" si="192">SUM(V429:Y429)</f>
        <v>0</v>
      </c>
      <c r="V429" s="219"/>
      <c r="W429" s="215">
        <f t="shared" ref="W429:W435" si="193">V429*0.304</f>
        <v>0</v>
      </c>
      <c r="X429" s="219"/>
      <c r="Y429" s="219"/>
      <c r="Z429" s="219"/>
    </row>
    <row r="430" spans="1:26" hidden="1" outlineLevel="2">
      <c r="A430" s="19"/>
      <c r="B430" s="38"/>
      <c r="C430" s="207"/>
      <c r="D430" s="208"/>
      <c r="E430" s="133"/>
      <c r="F430" s="244"/>
      <c r="G430" s="138"/>
      <c r="H430" s="135"/>
      <c r="I430" s="206"/>
      <c r="J430" s="206"/>
      <c r="K430" s="206"/>
      <c r="L430" s="137"/>
      <c r="M430" s="163"/>
      <c r="N430" s="163"/>
      <c r="O430" s="271"/>
      <c r="P430" s="273"/>
      <c r="Q430" s="219">
        <f t="shared" si="190"/>
        <v>0</v>
      </c>
      <c r="R430" s="219">
        <f t="shared" si="191"/>
        <v>0</v>
      </c>
      <c r="S430" s="219"/>
      <c r="T430" s="219"/>
      <c r="U430" s="219">
        <f t="shared" si="192"/>
        <v>0</v>
      </c>
      <c r="V430" s="219"/>
      <c r="W430" s="215">
        <f t="shared" si="193"/>
        <v>0</v>
      </c>
      <c r="X430" s="219"/>
      <c r="Y430" s="219"/>
      <c r="Z430" s="219"/>
    </row>
    <row r="431" spans="1:26" hidden="1" outlineLevel="2">
      <c r="A431" s="19"/>
      <c r="B431" s="38"/>
      <c r="C431" s="207"/>
      <c r="D431" s="208"/>
      <c r="E431" s="133"/>
      <c r="F431" s="244"/>
      <c r="G431" s="138"/>
      <c r="H431" s="135"/>
      <c r="I431" s="206"/>
      <c r="J431" s="206"/>
      <c r="K431" s="206"/>
      <c r="L431" s="137"/>
      <c r="M431" s="163"/>
      <c r="N431" s="163"/>
      <c r="O431" s="271"/>
      <c r="P431" s="273"/>
      <c r="Q431" s="219">
        <f t="shared" si="190"/>
        <v>0</v>
      </c>
      <c r="R431" s="219">
        <f t="shared" si="191"/>
        <v>0</v>
      </c>
      <c r="S431" s="219"/>
      <c r="T431" s="219"/>
      <c r="U431" s="219">
        <f t="shared" si="192"/>
        <v>0</v>
      </c>
      <c r="V431" s="219"/>
      <c r="W431" s="215">
        <f t="shared" si="193"/>
        <v>0</v>
      </c>
      <c r="X431" s="219"/>
      <c r="Y431" s="219"/>
      <c r="Z431" s="219"/>
    </row>
    <row r="432" spans="1:26" hidden="1" outlineLevel="2">
      <c r="A432" s="19"/>
      <c r="B432" s="38"/>
      <c r="C432" s="207"/>
      <c r="D432" s="208"/>
      <c r="E432" s="133"/>
      <c r="F432" s="244"/>
      <c r="G432" s="138"/>
      <c r="H432" s="135"/>
      <c r="I432" s="206"/>
      <c r="J432" s="206"/>
      <c r="K432" s="206"/>
      <c r="L432" s="137"/>
      <c r="M432" s="163"/>
      <c r="N432" s="163"/>
      <c r="O432" s="271"/>
      <c r="P432" s="273"/>
      <c r="Q432" s="219">
        <f t="shared" si="190"/>
        <v>0</v>
      </c>
      <c r="R432" s="219">
        <f t="shared" si="191"/>
        <v>0</v>
      </c>
      <c r="S432" s="219"/>
      <c r="T432" s="219"/>
      <c r="U432" s="219">
        <f t="shared" si="192"/>
        <v>0</v>
      </c>
      <c r="V432" s="219"/>
      <c r="W432" s="215">
        <f t="shared" si="193"/>
        <v>0</v>
      </c>
      <c r="X432" s="219"/>
      <c r="Y432" s="219"/>
      <c r="Z432" s="219"/>
    </row>
    <row r="433" spans="1:26" hidden="1" outlineLevel="2">
      <c r="A433" s="160"/>
      <c r="B433" s="38"/>
      <c r="C433" s="207"/>
      <c r="D433" s="208"/>
      <c r="E433" s="133"/>
      <c r="F433" s="244"/>
      <c r="G433" s="138"/>
      <c r="H433" s="139"/>
      <c r="I433" s="206"/>
      <c r="J433" s="206"/>
      <c r="K433" s="206"/>
      <c r="L433" s="137"/>
      <c r="M433" s="74"/>
      <c r="N433" s="74"/>
      <c r="O433" s="19"/>
      <c r="P433" s="273"/>
      <c r="Q433" s="219">
        <f t="shared" si="190"/>
        <v>0</v>
      </c>
      <c r="R433" s="219">
        <f t="shared" si="191"/>
        <v>0</v>
      </c>
      <c r="S433" s="218"/>
      <c r="T433" s="218"/>
      <c r="U433" s="219">
        <f t="shared" si="192"/>
        <v>0</v>
      </c>
      <c r="V433" s="218"/>
      <c r="W433" s="215">
        <f t="shared" si="193"/>
        <v>0</v>
      </c>
      <c r="X433" s="218"/>
      <c r="Y433" s="218"/>
      <c r="Z433" s="218"/>
    </row>
    <row r="434" spans="1:26" hidden="1" outlineLevel="2">
      <c r="A434" s="160"/>
      <c r="B434" s="38"/>
      <c r="C434" s="207"/>
      <c r="D434" s="208"/>
      <c r="E434" s="133"/>
      <c r="F434" s="244"/>
      <c r="G434" s="138"/>
      <c r="H434" s="139"/>
      <c r="I434" s="206"/>
      <c r="J434" s="206"/>
      <c r="K434" s="206"/>
      <c r="L434" s="137"/>
      <c r="M434" s="74"/>
      <c r="N434" s="19"/>
      <c r="O434" s="19"/>
      <c r="P434" s="273"/>
      <c r="Q434" s="219">
        <f t="shared" si="190"/>
        <v>0</v>
      </c>
      <c r="R434" s="219">
        <f t="shared" si="191"/>
        <v>0</v>
      </c>
      <c r="S434" s="218"/>
      <c r="T434" s="218"/>
      <c r="U434" s="219">
        <f t="shared" si="192"/>
        <v>0</v>
      </c>
      <c r="V434" s="218"/>
      <c r="W434" s="215">
        <f t="shared" si="193"/>
        <v>0</v>
      </c>
      <c r="X434" s="218"/>
      <c r="Y434" s="218"/>
      <c r="Z434" s="218"/>
    </row>
    <row r="435" spans="1:26" hidden="1" outlineLevel="2">
      <c r="A435" s="160"/>
      <c r="B435" s="38"/>
      <c r="C435" s="207"/>
      <c r="D435" s="208"/>
      <c r="E435" s="133"/>
      <c r="F435" s="244"/>
      <c r="G435" s="138"/>
      <c r="H435" s="139"/>
      <c r="I435" s="206"/>
      <c r="J435" s="206"/>
      <c r="K435" s="206"/>
      <c r="L435" s="137"/>
      <c r="M435" s="74"/>
      <c r="N435" s="19"/>
      <c r="O435" s="19"/>
      <c r="P435" s="273"/>
      <c r="Q435" s="219">
        <f t="shared" si="190"/>
        <v>0</v>
      </c>
      <c r="R435" s="219">
        <f>SUM(S435:T435)</f>
        <v>0</v>
      </c>
      <c r="S435" s="218"/>
      <c r="T435" s="218"/>
      <c r="U435" s="219">
        <f t="shared" si="192"/>
        <v>0</v>
      </c>
      <c r="V435" s="218"/>
      <c r="W435" s="215">
        <f t="shared" si="193"/>
        <v>0</v>
      </c>
      <c r="X435" s="218"/>
      <c r="Y435" s="218"/>
      <c r="Z435" s="218"/>
    </row>
    <row r="436" spans="1:26" hidden="1" outlineLevel="2">
      <c r="A436" s="164"/>
      <c r="B436" s="334"/>
      <c r="C436" s="210"/>
      <c r="D436" s="211"/>
      <c r="E436" s="165"/>
      <c r="F436" s="262"/>
      <c r="G436" s="166"/>
      <c r="H436" s="167"/>
      <c r="I436" s="212"/>
      <c r="J436" s="212"/>
      <c r="K436" s="212"/>
      <c r="L436" s="137"/>
      <c r="M436" s="334"/>
      <c r="N436" s="168"/>
      <c r="O436" s="168"/>
      <c r="P436" s="274"/>
      <c r="Q436" s="216"/>
      <c r="R436" s="216"/>
      <c r="S436" s="216"/>
      <c r="T436" s="216"/>
      <c r="U436" s="216"/>
      <c r="V436" s="216"/>
      <c r="W436" s="216"/>
      <c r="X436" s="216"/>
      <c r="Y436" s="216"/>
      <c r="Z436" s="216"/>
    </row>
    <row r="437" spans="1:26" s="75" customFormat="1" outlineLevel="1" collapsed="1">
      <c r="A437" s="220"/>
      <c r="B437" s="221"/>
      <c r="C437" s="222"/>
      <c r="D437" s="223"/>
      <c r="E437" s="224"/>
      <c r="F437" s="247"/>
      <c r="G437" s="225"/>
      <c r="H437" s="226"/>
      <c r="I437" s="227"/>
      <c r="J437" s="227"/>
      <c r="K437" s="227"/>
      <c r="L437" s="150" t="str">
        <f>CONCATENATE(L438," ",N438,M438," ",L439," ",N439,M439," "," ",L440," ",N440,M440," ",L441," ",N441,M441," ",L442," ",N442,M442," ",L443," ",N443,M443," ",L444," ",N444,M444," ",L445," ",N445,M445)</f>
        <v xml:space="preserve">                </v>
      </c>
      <c r="M437" s="226"/>
      <c r="N437" s="226"/>
      <c r="O437" s="270">
        <f>SUM(O438:O445)</f>
        <v>0</v>
      </c>
      <c r="P437" s="272"/>
      <c r="Q437" s="229">
        <f>SUM(Q438:Q445)</f>
        <v>0</v>
      </c>
      <c r="R437" s="229">
        <f t="shared" ref="R437:Y437" si="194">SUM(R438:R445)</f>
        <v>0</v>
      </c>
      <c r="S437" s="229">
        <f t="shared" si="194"/>
        <v>0</v>
      </c>
      <c r="T437" s="229">
        <f t="shared" si="194"/>
        <v>0</v>
      </c>
      <c r="U437" s="229">
        <f t="shared" si="194"/>
        <v>0</v>
      </c>
      <c r="V437" s="229">
        <f t="shared" si="194"/>
        <v>0</v>
      </c>
      <c r="W437" s="229">
        <f t="shared" si="194"/>
        <v>0</v>
      </c>
      <c r="X437" s="229">
        <f t="shared" si="194"/>
        <v>0</v>
      </c>
      <c r="Y437" s="229">
        <f t="shared" si="194"/>
        <v>0</v>
      </c>
      <c r="Z437" s="229">
        <f>SUM(Z438:Z445)</f>
        <v>0</v>
      </c>
    </row>
    <row r="438" spans="1:26" hidden="1" outlineLevel="2">
      <c r="A438" s="19"/>
      <c r="B438" s="38"/>
      <c r="C438" s="207"/>
      <c r="D438" s="208"/>
      <c r="E438" s="133"/>
      <c r="F438" s="244"/>
      <c r="G438" s="138"/>
      <c r="H438" s="135"/>
      <c r="I438" s="206"/>
      <c r="J438" s="206"/>
      <c r="K438" s="206"/>
      <c r="L438" s="137"/>
      <c r="M438" s="163"/>
      <c r="N438" s="163"/>
      <c r="O438" s="271"/>
      <c r="P438" s="273"/>
      <c r="Q438" s="219">
        <f>SUM(R438,U438)</f>
        <v>0</v>
      </c>
      <c r="R438" s="219">
        <f>SUM(S438:T438)</f>
        <v>0</v>
      </c>
      <c r="S438" s="219"/>
      <c r="T438" s="219"/>
      <c r="U438" s="219">
        <f>SUM(V438:Y438)</f>
        <v>0</v>
      </c>
      <c r="V438" s="219"/>
      <c r="W438" s="215">
        <f>V438*0.304</f>
        <v>0</v>
      </c>
      <c r="X438" s="219"/>
      <c r="Y438" s="219"/>
      <c r="Z438" s="219"/>
    </row>
    <row r="439" spans="1:26" hidden="1" outlineLevel="2">
      <c r="A439" s="19"/>
      <c r="B439" s="38"/>
      <c r="C439" s="207"/>
      <c r="D439" s="208"/>
      <c r="E439" s="133"/>
      <c r="F439" s="244"/>
      <c r="G439" s="138"/>
      <c r="H439" s="135"/>
      <c r="I439" s="206"/>
      <c r="J439" s="206"/>
      <c r="K439" s="206"/>
      <c r="L439" s="137"/>
      <c r="M439" s="163"/>
      <c r="N439" s="163"/>
      <c r="O439" s="271"/>
      <c r="P439" s="273"/>
      <c r="Q439" s="219">
        <f t="shared" ref="Q439:Q445" si="195">SUM(R439,U439)</f>
        <v>0</v>
      </c>
      <c r="R439" s="219">
        <f t="shared" ref="R439:R444" si="196">SUM(S439:T439)</f>
        <v>0</v>
      </c>
      <c r="S439" s="219"/>
      <c r="T439" s="219"/>
      <c r="U439" s="219">
        <f t="shared" ref="U439:U445" si="197">SUM(V439:Y439)</f>
        <v>0</v>
      </c>
      <c r="V439" s="219"/>
      <c r="W439" s="215">
        <f t="shared" ref="W439:W445" si="198">V439*0.304</f>
        <v>0</v>
      </c>
      <c r="X439" s="219"/>
      <c r="Y439" s="219"/>
      <c r="Z439" s="219"/>
    </row>
    <row r="440" spans="1:26" hidden="1" outlineLevel="2">
      <c r="A440" s="19"/>
      <c r="B440" s="38"/>
      <c r="C440" s="207"/>
      <c r="D440" s="208"/>
      <c r="E440" s="133"/>
      <c r="F440" s="244"/>
      <c r="G440" s="138"/>
      <c r="H440" s="135"/>
      <c r="I440" s="206"/>
      <c r="J440" s="206"/>
      <c r="K440" s="206"/>
      <c r="L440" s="137"/>
      <c r="M440" s="163"/>
      <c r="N440" s="163"/>
      <c r="O440" s="271"/>
      <c r="P440" s="273"/>
      <c r="Q440" s="219">
        <f t="shared" si="195"/>
        <v>0</v>
      </c>
      <c r="R440" s="219">
        <f t="shared" si="196"/>
        <v>0</v>
      </c>
      <c r="S440" s="219"/>
      <c r="T440" s="219"/>
      <c r="U440" s="219">
        <f t="shared" si="197"/>
        <v>0</v>
      </c>
      <c r="V440" s="219"/>
      <c r="W440" s="215">
        <f t="shared" si="198"/>
        <v>0</v>
      </c>
      <c r="X440" s="219"/>
      <c r="Y440" s="219"/>
      <c r="Z440" s="219"/>
    </row>
    <row r="441" spans="1:26" hidden="1" outlineLevel="2">
      <c r="A441" s="19"/>
      <c r="B441" s="38"/>
      <c r="C441" s="207"/>
      <c r="D441" s="208"/>
      <c r="E441" s="133"/>
      <c r="F441" s="244"/>
      <c r="G441" s="138"/>
      <c r="H441" s="135"/>
      <c r="I441" s="206"/>
      <c r="J441" s="206"/>
      <c r="K441" s="206"/>
      <c r="L441" s="137"/>
      <c r="M441" s="163"/>
      <c r="N441" s="163"/>
      <c r="O441" s="271"/>
      <c r="P441" s="273"/>
      <c r="Q441" s="219">
        <f t="shared" si="195"/>
        <v>0</v>
      </c>
      <c r="R441" s="219">
        <f t="shared" si="196"/>
        <v>0</v>
      </c>
      <c r="S441" s="219"/>
      <c r="T441" s="219"/>
      <c r="U441" s="219">
        <f t="shared" si="197"/>
        <v>0</v>
      </c>
      <c r="V441" s="219"/>
      <c r="W441" s="215">
        <f t="shared" si="198"/>
        <v>0</v>
      </c>
      <c r="X441" s="219"/>
      <c r="Y441" s="219"/>
      <c r="Z441" s="219"/>
    </row>
    <row r="442" spans="1:26" hidden="1" outlineLevel="2">
      <c r="A442" s="19"/>
      <c r="B442" s="38"/>
      <c r="C442" s="207"/>
      <c r="D442" s="208"/>
      <c r="E442" s="133"/>
      <c r="F442" s="244"/>
      <c r="G442" s="138"/>
      <c r="H442" s="135"/>
      <c r="I442" s="206"/>
      <c r="J442" s="206"/>
      <c r="K442" s="206"/>
      <c r="L442" s="137"/>
      <c r="M442" s="163"/>
      <c r="N442" s="163"/>
      <c r="O442" s="271"/>
      <c r="P442" s="273"/>
      <c r="Q442" s="219">
        <f t="shared" si="195"/>
        <v>0</v>
      </c>
      <c r="R442" s="219">
        <f t="shared" si="196"/>
        <v>0</v>
      </c>
      <c r="S442" s="219"/>
      <c r="T442" s="219"/>
      <c r="U442" s="219">
        <f t="shared" si="197"/>
        <v>0</v>
      </c>
      <c r="V442" s="219"/>
      <c r="W442" s="215">
        <f t="shared" si="198"/>
        <v>0</v>
      </c>
      <c r="X442" s="219"/>
      <c r="Y442" s="219"/>
      <c r="Z442" s="219"/>
    </row>
    <row r="443" spans="1:26" hidden="1" outlineLevel="2">
      <c r="A443" s="160"/>
      <c r="B443" s="38"/>
      <c r="C443" s="207"/>
      <c r="D443" s="208"/>
      <c r="E443" s="133"/>
      <c r="F443" s="244"/>
      <c r="G443" s="138"/>
      <c r="H443" s="139"/>
      <c r="I443" s="206"/>
      <c r="J443" s="206"/>
      <c r="K443" s="206"/>
      <c r="L443" s="137"/>
      <c r="M443" s="74"/>
      <c r="N443" s="74"/>
      <c r="O443" s="19"/>
      <c r="P443" s="273"/>
      <c r="Q443" s="219">
        <f t="shared" si="195"/>
        <v>0</v>
      </c>
      <c r="R443" s="219">
        <f t="shared" si="196"/>
        <v>0</v>
      </c>
      <c r="S443" s="218"/>
      <c r="T443" s="218"/>
      <c r="U443" s="219">
        <f t="shared" si="197"/>
        <v>0</v>
      </c>
      <c r="V443" s="218"/>
      <c r="W443" s="215">
        <f t="shared" si="198"/>
        <v>0</v>
      </c>
      <c r="X443" s="218"/>
      <c r="Y443" s="218"/>
      <c r="Z443" s="218"/>
    </row>
    <row r="444" spans="1:26" hidden="1" outlineLevel="2">
      <c r="A444" s="160"/>
      <c r="B444" s="38"/>
      <c r="C444" s="207"/>
      <c r="D444" s="208"/>
      <c r="E444" s="133"/>
      <c r="F444" s="244"/>
      <c r="G444" s="138"/>
      <c r="H444" s="139"/>
      <c r="I444" s="206"/>
      <c r="J444" s="206"/>
      <c r="K444" s="206"/>
      <c r="L444" s="137"/>
      <c r="M444" s="74"/>
      <c r="N444" s="19"/>
      <c r="O444" s="19"/>
      <c r="P444" s="273"/>
      <c r="Q444" s="219">
        <f t="shared" si="195"/>
        <v>0</v>
      </c>
      <c r="R444" s="219">
        <f t="shared" si="196"/>
        <v>0</v>
      </c>
      <c r="S444" s="218"/>
      <c r="T444" s="218"/>
      <c r="U444" s="219">
        <f t="shared" si="197"/>
        <v>0</v>
      </c>
      <c r="V444" s="218"/>
      <c r="W444" s="215">
        <f t="shared" si="198"/>
        <v>0</v>
      </c>
      <c r="X444" s="218"/>
      <c r="Y444" s="218"/>
      <c r="Z444" s="218"/>
    </row>
    <row r="445" spans="1:26" hidden="1" outlineLevel="2">
      <c r="A445" s="160"/>
      <c r="B445" s="38"/>
      <c r="C445" s="207"/>
      <c r="D445" s="208"/>
      <c r="E445" s="133"/>
      <c r="F445" s="244"/>
      <c r="G445" s="138"/>
      <c r="H445" s="139"/>
      <c r="I445" s="206"/>
      <c r="J445" s="206"/>
      <c r="K445" s="206"/>
      <c r="L445" s="137"/>
      <c r="M445" s="74"/>
      <c r="N445" s="19"/>
      <c r="O445" s="19"/>
      <c r="P445" s="273"/>
      <c r="Q445" s="219">
        <f t="shared" si="195"/>
        <v>0</v>
      </c>
      <c r="R445" s="219">
        <f>SUM(S445:T445)</f>
        <v>0</v>
      </c>
      <c r="S445" s="218"/>
      <c r="T445" s="218"/>
      <c r="U445" s="219">
        <f t="shared" si="197"/>
        <v>0</v>
      </c>
      <c r="V445" s="218"/>
      <c r="W445" s="215">
        <f t="shared" si="198"/>
        <v>0</v>
      </c>
      <c r="X445" s="218"/>
      <c r="Y445" s="218"/>
      <c r="Z445" s="218"/>
    </row>
    <row r="446" spans="1:26" hidden="1" outlineLevel="2">
      <c r="A446" s="164"/>
      <c r="B446" s="334"/>
      <c r="C446" s="210"/>
      <c r="D446" s="211"/>
      <c r="E446" s="165"/>
      <c r="F446" s="262"/>
      <c r="G446" s="166"/>
      <c r="H446" s="167"/>
      <c r="I446" s="212"/>
      <c r="J446" s="212"/>
      <c r="K446" s="212"/>
      <c r="L446" s="137"/>
      <c r="M446" s="334"/>
      <c r="N446" s="168"/>
      <c r="O446" s="168"/>
      <c r="P446" s="274"/>
      <c r="Q446" s="216"/>
      <c r="R446" s="216"/>
      <c r="S446" s="216"/>
      <c r="T446" s="216"/>
      <c r="U446" s="216"/>
      <c r="V446" s="216"/>
      <c r="W446" s="216"/>
      <c r="X446" s="216"/>
      <c r="Y446" s="216"/>
      <c r="Z446" s="216"/>
    </row>
    <row r="447" spans="1:26" s="75" customFormat="1" outlineLevel="1" collapsed="1">
      <c r="A447" s="220"/>
      <c r="B447" s="221"/>
      <c r="C447" s="222"/>
      <c r="D447" s="223"/>
      <c r="E447" s="224"/>
      <c r="F447" s="247"/>
      <c r="G447" s="225"/>
      <c r="H447" s="226"/>
      <c r="I447" s="227"/>
      <c r="J447" s="227"/>
      <c r="K447" s="227"/>
      <c r="L447" s="150" t="str">
        <f>CONCATENATE(L448," ",N448,M448," ",L449," ",N449,M449," "," ",L450," ",N450,M450," ",L451," ",N451,M451," ",L452," ",N452,M452," ",L453," ",N453,M453," ",L454," ",N454,M454," ",L455," ",N455,M455)</f>
        <v xml:space="preserve">                </v>
      </c>
      <c r="M447" s="226"/>
      <c r="N447" s="226"/>
      <c r="O447" s="270">
        <f>SUM(O448:O455)</f>
        <v>0</v>
      </c>
      <c r="P447" s="272"/>
      <c r="Q447" s="229">
        <f>SUM(Q448:Q455)</f>
        <v>0</v>
      </c>
      <c r="R447" s="229">
        <f t="shared" ref="R447:Y447" si="199">SUM(R448:R455)</f>
        <v>0</v>
      </c>
      <c r="S447" s="229">
        <f t="shared" si="199"/>
        <v>0</v>
      </c>
      <c r="T447" s="229">
        <f t="shared" si="199"/>
        <v>0</v>
      </c>
      <c r="U447" s="229">
        <f t="shared" si="199"/>
        <v>0</v>
      </c>
      <c r="V447" s="229">
        <f t="shared" si="199"/>
        <v>0</v>
      </c>
      <c r="W447" s="229">
        <f t="shared" si="199"/>
        <v>0</v>
      </c>
      <c r="X447" s="229">
        <f t="shared" si="199"/>
        <v>0</v>
      </c>
      <c r="Y447" s="229">
        <f t="shared" si="199"/>
        <v>0</v>
      </c>
      <c r="Z447" s="229">
        <f>SUM(Z448:Z455)</f>
        <v>0</v>
      </c>
    </row>
    <row r="448" spans="1:26" hidden="1" outlineLevel="2">
      <c r="A448" s="19"/>
      <c r="B448" s="38"/>
      <c r="C448" s="207"/>
      <c r="D448" s="208"/>
      <c r="E448" s="133"/>
      <c r="F448" s="244"/>
      <c r="G448" s="138"/>
      <c r="H448" s="135"/>
      <c r="I448" s="206"/>
      <c r="J448" s="206"/>
      <c r="K448" s="206"/>
      <c r="L448" s="137"/>
      <c r="M448" s="163"/>
      <c r="N448" s="163"/>
      <c r="O448" s="271"/>
      <c r="P448" s="273"/>
      <c r="Q448" s="219">
        <f>SUM(R448,U448)</f>
        <v>0</v>
      </c>
      <c r="R448" s="219">
        <f>SUM(S448:T448)</f>
        <v>0</v>
      </c>
      <c r="S448" s="219"/>
      <c r="T448" s="219"/>
      <c r="U448" s="219">
        <f>SUM(V448:Y448)</f>
        <v>0</v>
      </c>
      <c r="V448" s="219"/>
      <c r="W448" s="215">
        <f>V448*0.304</f>
        <v>0</v>
      </c>
      <c r="X448" s="219"/>
      <c r="Y448" s="219"/>
      <c r="Z448" s="219"/>
    </row>
    <row r="449" spans="1:26" hidden="1" outlineLevel="2">
      <c r="A449" s="19"/>
      <c r="B449" s="38"/>
      <c r="C449" s="207"/>
      <c r="D449" s="208"/>
      <c r="E449" s="133"/>
      <c r="F449" s="244"/>
      <c r="G449" s="138"/>
      <c r="H449" s="135"/>
      <c r="I449" s="206"/>
      <c r="J449" s="206"/>
      <c r="K449" s="206"/>
      <c r="L449" s="137"/>
      <c r="M449" s="163"/>
      <c r="N449" s="163"/>
      <c r="O449" s="271"/>
      <c r="P449" s="273"/>
      <c r="Q449" s="219">
        <f t="shared" ref="Q449:Q455" si="200">SUM(R449,U449)</f>
        <v>0</v>
      </c>
      <c r="R449" s="219">
        <f t="shared" ref="R449:R454" si="201">SUM(S449:T449)</f>
        <v>0</v>
      </c>
      <c r="S449" s="219"/>
      <c r="T449" s="219"/>
      <c r="U449" s="219">
        <f t="shared" ref="U449:U455" si="202">SUM(V449:Y449)</f>
        <v>0</v>
      </c>
      <c r="V449" s="219"/>
      <c r="W449" s="215">
        <f t="shared" ref="W449:W455" si="203">V449*0.304</f>
        <v>0</v>
      </c>
      <c r="X449" s="219"/>
      <c r="Y449" s="219"/>
      <c r="Z449" s="219"/>
    </row>
    <row r="450" spans="1:26" hidden="1" outlineLevel="2">
      <c r="A450" s="19"/>
      <c r="B450" s="38"/>
      <c r="C450" s="207"/>
      <c r="D450" s="208"/>
      <c r="E450" s="133"/>
      <c r="F450" s="244"/>
      <c r="G450" s="138"/>
      <c r="H450" s="135"/>
      <c r="I450" s="206"/>
      <c r="J450" s="206"/>
      <c r="K450" s="206"/>
      <c r="L450" s="137"/>
      <c r="M450" s="163"/>
      <c r="N450" s="163"/>
      <c r="O450" s="271"/>
      <c r="P450" s="273"/>
      <c r="Q450" s="219">
        <f t="shared" si="200"/>
        <v>0</v>
      </c>
      <c r="R450" s="219">
        <f t="shared" si="201"/>
        <v>0</v>
      </c>
      <c r="S450" s="219"/>
      <c r="T450" s="219"/>
      <c r="U450" s="219">
        <f t="shared" si="202"/>
        <v>0</v>
      </c>
      <c r="V450" s="219"/>
      <c r="W450" s="215">
        <f t="shared" si="203"/>
        <v>0</v>
      </c>
      <c r="X450" s="219"/>
      <c r="Y450" s="219"/>
      <c r="Z450" s="219"/>
    </row>
    <row r="451" spans="1:26" hidden="1" outlineLevel="2">
      <c r="A451" s="19"/>
      <c r="B451" s="38"/>
      <c r="C451" s="207"/>
      <c r="D451" s="208"/>
      <c r="E451" s="133"/>
      <c r="F451" s="244"/>
      <c r="G451" s="138"/>
      <c r="H451" s="135"/>
      <c r="I451" s="206"/>
      <c r="J451" s="206"/>
      <c r="K451" s="206"/>
      <c r="L451" s="137"/>
      <c r="M451" s="163"/>
      <c r="N451" s="163"/>
      <c r="O451" s="271"/>
      <c r="P451" s="273"/>
      <c r="Q451" s="219">
        <f t="shared" si="200"/>
        <v>0</v>
      </c>
      <c r="R451" s="219">
        <f t="shared" si="201"/>
        <v>0</v>
      </c>
      <c r="S451" s="219"/>
      <c r="T451" s="219"/>
      <c r="U451" s="219">
        <f t="shared" si="202"/>
        <v>0</v>
      </c>
      <c r="V451" s="219"/>
      <c r="W451" s="215">
        <f t="shared" si="203"/>
        <v>0</v>
      </c>
      <c r="X451" s="219"/>
      <c r="Y451" s="219"/>
      <c r="Z451" s="219"/>
    </row>
    <row r="452" spans="1:26" hidden="1" outlineLevel="2">
      <c r="A452" s="19"/>
      <c r="B452" s="38"/>
      <c r="C452" s="207"/>
      <c r="D452" s="208"/>
      <c r="E452" s="133"/>
      <c r="F452" s="244"/>
      <c r="G452" s="138"/>
      <c r="H452" s="135"/>
      <c r="I452" s="206"/>
      <c r="J452" s="206"/>
      <c r="K452" s="206"/>
      <c r="L452" s="137"/>
      <c r="M452" s="163"/>
      <c r="N452" s="163"/>
      <c r="O452" s="271"/>
      <c r="P452" s="273"/>
      <c r="Q452" s="219">
        <f t="shared" si="200"/>
        <v>0</v>
      </c>
      <c r="R452" s="219">
        <f t="shared" si="201"/>
        <v>0</v>
      </c>
      <c r="S452" s="219"/>
      <c r="T452" s="219"/>
      <c r="U452" s="219">
        <f t="shared" si="202"/>
        <v>0</v>
      </c>
      <c r="V452" s="219"/>
      <c r="W452" s="215">
        <f t="shared" si="203"/>
        <v>0</v>
      </c>
      <c r="X452" s="219"/>
      <c r="Y452" s="219"/>
      <c r="Z452" s="219"/>
    </row>
    <row r="453" spans="1:26" hidden="1" outlineLevel="2">
      <c r="A453" s="160"/>
      <c r="B453" s="38"/>
      <c r="C453" s="207"/>
      <c r="D453" s="208"/>
      <c r="E453" s="133"/>
      <c r="F453" s="244"/>
      <c r="G453" s="138"/>
      <c r="H453" s="139"/>
      <c r="I453" s="206"/>
      <c r="J453" s="206"/>
      <c r="K453" s="206"/>
      <c r="L453" s="137"/>
      <c r="M453" s="74"/>
      <c r="N453" s="74"/>
      <c r="O453" s="19"/>
      <c r="P453" s="273"/>
      <c r="Q453" s="219">
        <f t="shared" si="200"/>
        <v>0</v>
      </c>
      <c r="R453" s="219">
        <f t="shared" si="201"/>
        <v>0</v>
      </c>
      <c r="S453" s="218"/>
      <c r="T453" s="218"/>
      <c r="U453" s="219">
        <f t="shared" si="202"/>
        <v>0</v>
      </c>
      <c r="V453" s="218"/>
      <c r="W453" s="215">
        <f t="shared" si="203"/>
        <v>0</v>
      </c>
      <c r="X453" s="218"/>
      <c r="Y453" s="218"/>
      <c r="Z453" s="218"/>
    </row>
    <row r="454" spans="1:26" hidden="1" outlineLevel="2">
      <c r="A454" s="160"/>
      <c r="B454" s="38"/>
      <c r="C454" s="207"/>
      <c r="D454" s="208"/>
      <c r="E454" s="133"/>
      <c r="F454" s="244"/>
      <c r="G454" s="138"/>
      <c r="H454" s="139"/>
      <c r="I454" s="206"/>
      <c r="J454" s="206"/>
      <c r="K454" s="206"/>
      <c r="L454" s="137"/>
      <c r="M454" s="74"/>
      <c r="N454" s="19"/>
      <c r="O454" s="19"/>
      <c r="P454" s="273"/>
      <c r="Q454" s="219">
        <f t="shared" si="200"/>
        <v>0</v>
      </c>
      <c r="R454" s="219">
        <f t="shared" si="201"/>
        <v>0</v>
      </c>
      <c r="S454" s="218"/>
      <c r="T454" s="218"/>
      <c r="U454" s="219">
        <f t="shared" si="202"/>
        <v>0</v>
      </c>
      <c r="V454" s="218"/>
      <c r="W454" s="215">
        <f t="shared" si="203"/>
        <v>0</v>
      </c>
      <c r="X454" s="218"/>
      <c r="Y454" s="218"/>
      <c r="Z454" s="218"/>
    </row>
    <row r="455" spans="1:26" hidden="1" outlineLevel="2">
      <c r="A455" s="160"/>
      <c r="B455" s="38"/>
      <c r="C455" s="207"/>
      <c r="D455" s="208"/>
      <c r="E455" s="133"/>
      <c r="F455" s="244"/>
      <c r="G455" s="138"/>
      <c r="H455" s="139"/>
      <c r="I455" s="206"/>
      <c r="J455" s="206"/>
      <c r="K455" s="206"/>
      <c r="L455" s="137"/>
      <c r="M455" s="74"/>
      <c r="N455" s="19"/>
      <c r="O455" s="19"/>
      <c r="P455" s="273"/>
      <c r="Q455" s="219">
        <f t="shared" si="200"/>
        <v>0</v>
      </c>
      <c r="R455" s="219">
        <f>SUM(S455:T455)</f>
        <v>0</v>
      </c>
      <c r="S455" s="218"/>
      <c r="T455" s="218"/>
      <c r="U455" s="219">
        <f t="shared" si="202"/>
        <v>0</v>
      </c>
      <c r="V455" s="218"/>
      <c r="W455" s="215">
        <f t="shared" si="203"/>
        <v>0</v>
      </c>
      <c r="X455" s="218"/>
      <c r="Y455" s="218"/>
      <c r="Z455" s="218"/>
    </row>
    <row r="456" spans="1:26" hidden="1" outlineLevel="2">
      <c r="A456" s="164"/>
      <c r="B456" s="334"/>
      <c r="C456" s="210"/>
      <c r="D456" s="211"/>
      <c r="E456" s="165"/>
      <c r="F456" s="262"/>
      <c r="G456" s="166"/>
      <c r="H456" s="167"/>
      <c r="I456" s="212"/>
      <c r="J456" s="212"/>
      <c r="K456" s="212"/>
      <c r="L456" s="137"/>
      <c r="M456" s="334"/>
      <c r="N456" s="168"/>
      <c r="O456" s="168"/>
      <c r="P456" s="274"/>
      <c r="Q456" s="216"/>
      <c r="R456" s="216"/>
      <c r="S456" s="216"/>
      <c r="T456" s="216"/>
      <c r="U456" s="216"/>
      <c r="V456" s="216"/>
      <c r="W456" s="216"/>
      <c r="X456" s="216"/>
      <c r="Y456" s="216"/>
      <c r="Z456" s="216"/>
    </row>
    <row r="457" spans="1:26" s="75" customFormat="1" outlineLevel="1" collapsed="1">
      <c r="A457" s="220"/>
      <c r="B457" s="221"/>
      <c r="C457" s="222"/>
      <c r="D457" s="223"/>
      <c r="E457" s="224"/>
      <c r="F457" s="247"/>
      <c r="G457" s="225"/>
      <c r="H457" s="226"/>
      <c r="I457" s="227"/>
      <c r="J457" s="227"/>
      <c r="K457" s="227"/>
      <c r="L457" s="150" t="str">
        <f>CONCATENATE(L458," ",N458,M458," ",L459," ",N459,M459," "," ",L460," ",N460,M460," ",L461," ",N461,M461," ",L462," ",N462,M462," ",L463," ",N463,M463," ",L464," ",N464,M464," ",L465," ",N465,M465)</f>
        <v xml:space="preserve">                </v>
      </c>
      <c r="M457" s="226"/>
      <c r="N457" s="226"/>
      <c r="O457" s="270">
        <f>SUM(O458:O465)</f>
        <v>0</v>
      </c>
      <c r="P457" s="272"/>
      <c r="Q457" s="229">
        <f>SUM(Q458:Q465)</f>
        <v>0</v>
      </c>
      <c r="R457" s="229">
        <f t="shared" ref="R457:Y457" si="204">SUM(R458:R465)</f>
        <v>0</v>
      </c>
      <c r="S457" s="229">
        <f t="shared" si="204"/>
        <v>0</v>
      </c>
      <c r="T457" s="229">
        <f t="shared" si="204"/>
        <v>0</v>
      </c>
      <c r="U457" s="229">
        <f t="shared" si="204"/>
        <v>0</v>
      </c>
      <c r="V457" s="229">
        <f t="shared" si="204"/>
        <v>0</v>
      </c>
      <c r="W457" s="229">
        <f t="shared" si="204"/>
        <v>0</v>
      </c>
      <c r="X457" s="229">
        <f t="shared" si="204"/>
        <v>0</v>
      </c>
      <c r="Y457" s="229">
        <f t="shared" si="204"/>
        <v>0</v>
      </c>
      <c r="Z457" s="229">
        <f>SUM(Z458:Z465)</f>
        <v>0</v>
      </c>
    </row>
    <row r="458" spans="1:26" hidden="1" outlineLevel="2">
      <c r="A458" s="19"/>
      <c r="B458" s="38"/>
      <c r="C458" s="207"/>
      <c r="D458" s="208"/>
      <c r="E458" s="133"/>
      <c r="F458" s="244"/>
      <c r="G458" s="138"/>
      <c r="H458" s="135"/>
      <c r="I458" s="206"/>
      <c r="J458" s="206"/>
      <c r="K458" s="206"/>
      <c r="L458" s="137"/>
      <c r="M458" s="163"/>
      <c r="N458" s="163"/>
      <c r="O458" s="271"/>
      <c r="P458" s="273"/>
      <c r="Q458" s="219">
        <f>SUM(R458,U458)</f>
        <v>0</v>
      </c>
      <c r="R458" s="219">
        <f>SUM(S458:T458)</f>
        <v>0</v>
      </c>
      <c r="S458" s="219"/>
      <c r="T458" s="219"/>
      <c r="U458" s="219">
        <f>SUM(V458:Y458)</f>
        <v>0</v>
      </c>
      <c r="V458" s="219"/>
      <c r="W458" s="215">
        <f>V458*0.304</f>
        <v>0</v>
      </c>
      <c r="X458" s="219"/>
      <c r="Y458" s="219"/>
      <c r="Z458" s="219"/>
    </row>
    <row r="459" spans="1:26" hidden="1" outlineLevel="2">
      <c r="A459" s="19"/>
      <c r="B459" s="38"/>
      <c r="C459" s="207"/>
      <c r="D459" s="208"/>
      <c r="E459" s="133"/>
      <c r="F459" s="244"/>
      <c r="G459" s="138"/>
      <c r="H459" s="135"/>
      <c r="I459" s="206"/>
      <c r="J459" s="206"/>
      <c r="K459" s="206"/>
      <c r="L459" s="137"/>
      <c r="M459" s="163"/>
      <c r="N459" s="163"/>
      <c r="O459" s="271"/>
      <c r="P459" s="273"/>
      <c r="Q459" s="219">
        <f t="shared" ref="Q459:Q465" si="205">SUM(R459,U459)</f>
        <v>0</v>
      </c>
      <c r="R459" s="219">
        <f t="shared" ref="R459:R464" si="206">SUM(S459:T459)</f>
        <v>0</v>
      </c>
      <c r="S459" s="219"/>
      <c r="T459" s="219"/>
      <c r="U459" s="219">
        <f t="shared" ref="U459:U465" si="207">SUM(V459:Y459)</f>
        <v>0</v>
      </c>
      <c r="V459" s="219"/>
      <c r="W459" s="215">
        <f t="shared" ref="W459:W465" si="208">V459*0.304</f>
        <v>0</v>
      </c>
      <c r="X459" s="219"/>
      <c r="Y459" s="219"/>
      <c r="Z459" s="219"/>
    </row>
    <row r="460" spans="1:26" hidden="1" outlineLevel="2">
      <c r="A460" s="19"/>
      <c r="B460" s="38"/>
      <c r="C460" s="207"/>
      <c r="D460" s="208"/>
      <c r="E460" s="133"/>
      <c r="F460" s="244"/>
      <c r="G460" s="138"/>
      <c r="H460" s="135"/>
      <c r="I460" s="206"/>
      <c r="J460" s="206"/>
      <c r="K460" s="206"/>
      <c r="L460" s="137"/>
      <c r="M460" s="163"/>
      <c r="N460" s="163"/>
      <c r="O460" s="271"/>
      <c r="P460" s="273"/>
      <c r="Q460" s="219">
        <f t="shared" si="205"/>
        <v>0</v>
      </c>
      <c r="R460" s="219">
        <f t="shared" si="206"/>
        <v>0</v>
      </c>
      <c r="S460" s="219"/>
      <c r="T460" s="219"/>
      <c r="U460" s="219">
        <f t="shared" si="207"/>
        <v>0</v>
      </c>
      <c r="V460" s="219"/>
      <c r="W460" s="215">
        <f t="shared" si="208"/>
        <v>0</v>
      </c>
      <c r="X460" s="219"/>
      <c r="Y460" s="219"/>
      <c r="Z460" s="219"/>
    </row>
    <row r="461" spans="1:26" hidden="1" outlineLevel="2">
      <c r="A461" s="19"/>
      <c r="B461" s="38"/>
      <c r="C461" s="207"/>
      <c r="D461" s="208"/>
      <c r="E461" s="133"/>
      <c r="F461" s="244"/>
      <c r="G461" s="138"/>
      <c r="H461" s="135"/>
      <c r="I461" s="206"/>
      <c r="J461" s="206"/>
      <c r="K461" s="206"/>
      <c r="L461" s="137"/>
      <c r="M461" s="163"/>
      <c r="N461" s="163"/>
      <c r="O461" s="271"/>
      <c r="P461" s="273"/>
      <c r="Q461" s="219">
        <f t="shared" si="205"/>
        <v>0</v>
      </c>
      <c r="R461" s="219">
        <f t="shared" si="206"/>
        <v>0</v>
      </c>
      <c r="S461" s="219"/>
      <c r="T461" s="219"/>
      <c r="U461" s="219">
        <f t="shared" si="207"/>
        <v>0</v>
      </c>
      <c r="V461" s="219"/>
      <c r="W461" s="215">
        <f t="shared" si="208"/>
        <v>0</v>
      </c>
      <c r="X461" s="219"/>
      <c r="Y461" s="219"/>
      <c r="Z461" s="219"/>
    </row>
    <row r="462" spans="1:26" hidden="1" outlineLevel="2">
      <c r="A462" s="19"/>
      <c r="B462" s="38"/>
      <c r="C462" s="207"/>
      <c r="D462" s="208"/>
      <c r="E462" s="133"/>
      <c r="F462" s="244"/>
      <c r="G462" s="138"/>
      <c r="H462" s="135"/>
      <c r="I462" s="206"/>
      <c r="J462" s="206"/>
      <c r="K462" s="206"/>
      <c r="L462" s="137"/>
      <c r="M462" s="163"/>
      <c r="N462" s="163"/>
      <c r="O462" s="271"/>
      <c r="P462" s="273"/>
      <c r="Q462" s="219">
        <f t="shared" si="205"/>
        <v>0</v>
      </c>
      <c r="R462" s="219">
        <f t="shared" si="206"/>
        <v>0</v>
      </c>
      <c r="S462" s="219"/>
      <c r="T462" s="219"/>
      <c r="U462" s="219">
        <f t="shared" si="207"/>
        <v>0</v>
      </c>
      <c r="V462" s="219"/>
      <c r="W462" s="215">
        <f t="shared" si="208"/>
        <v>0</v>
      </c>
      <c r="X462" s="219"/>
      <c r="Y462" s="219"/>
      <c r="Z462" s="219"/>
    </row>
    <row r="463" spans="1:26" hidden="1" outlineLevel="2">
      <c r="A463" s="160"/>
      <c r="B463" s="38"/>
      <c r="C463" s="207"/>
      <c r="D463" s="208"/>
      <c r="E463" s="133"/>
      <c r="F463" s="244"/>
      <c r="G463" s="138"/>
      <c r="H463" s="139"/>
      <c r="I463" s="206"/>
      <c r="J463" s="206"/>
      <c r="K463" s="206"/>
      <c r="L463" s="137"/>
      <c r="M463" s="74"/>
      <c r="N463" s="74"/>
      <c r="O463" s="19"/>
      <c r="P463" s="273"/>
      <c r="Q463" s="219">
        <f t="shared" si="205"/>
        <v>0</v>
      </c>
      <c r="R463" s="219">
        <f t="shared" si="206"/>
        <v>0</v>
      </c>
      <c r="S463" s="218"/>
      <c r="T463" s="218"/>
      <c r="U463" s="219">
        <f t="shared" si="207"/>
        <v>0</v>
      </c>
      <c r="V463" s="218"/>
      <c r="W463" s="215">
        <f t="shared" si="208"/>
        <v>0</v>
      </c>
      <c r="X463" s="218"/>
      <c r="Y463" s="218"/>
      <c r="Z463" s="218"/>
    </row>
    <row r="464" spans="1:26" hidden="1" outlineLevel="2">
      <c r="A464" s="160"/>
      <c r="B464" s="38"/>
      <c r="C464" s="207"/>
      <c r="D464" s="208"/>
      <c r="E464" s="133"/>
      <c r="F464" s="244"/>
      <c r="G464" s="138"/>
      <c r="H464" s="139"/>
      <c r="I464" s="206"/>
      <c r="J464" s="206"/>
      <c r="K464" s="206"/>
      <c r="L464" s="137"/>
      <c r="M464" s="74"/>
      <c r="N464" s="19"/>
      <c r="O464" s="19"/>
      <c r="P464" s="273"/>
      <c r="Q464" s="219">
        <f t="shared" si="205"/>
        <v>0</v>
      </c>
      <c r="R464" s="219">
        <f t="shared" si="206"/>
        <v>0</v>
      </c>
      <c r="S464" s="218"/>
      <c r="T464" s="218"/>
      <c r="U464" s="219">
        <f t="shared" si="207"/>
        <v>0</v>
      </c>
      <c r="V464" s="218"/>
      <c r="W464" s="215">
        <f t="shared" si="208"/>
        <v>0</v>
      </c>
      <c r="X464" s="218"/>
      <c r="Y464" s="218"/>
      <c r="Z464" s="218"/>
    </row>
    <row r="465" spans="1:26" hidden="1" outlineLevel="2">
      <c r="A465" s="160"/>
      <c r="B465" s="38"/>
      <c r="C465" s="207"/>
      <c r="D465" s="208"/>
      <c r="E465" s="133"/>
      <c r="F465" s="244"/>
      <c r="G465" s="138"/>
      <c r="H465" s="139"/>
      <c r="I465" s="206"/>
      <c r="J465" s="206"/>
      <c r="K465" s="206"/>
      <c r="L465" s="137"/>
      <c r="M465" s="74"/>
      <c r="N465" s="19"/>
      <c r="O465" s="19"/>
      <c r="P465" s="273"/>
      <c r="Q465" s="219">
        <f t="shared" si="205"/>
        <v>0</v>
      </c>
      <c r="R465" s="219">
        <f>SUM(S465:T465)</f>
        <v>0</v>
      </c>
      <c r="S465" s="218"/>
      <c r="T465" s="218"/>
      <c r="U465" s="219">
        <f t="shared" si="207"/>
        <v>0</v>
      </c>
      <c r="V465" s="218"/>
      <c r="W465" s="215">
        <f t="shared" si="208"/>
        <v>0</v>
      </c>
      <c r="X465" s="218"/>
      <c r="Y465" s="218"/>
      <c r="Z465" s="218"/>
    </row>
    <row r="466" spans="1:26" hidden="1" outlineLevel="2">
      <c r="A466" s="164"/>
      <c r="B466" s="334"/>
      <c r="C466" s="210"/>
      <c r="D466" s="211"/>
      <c r="E466" s="165"/>
      <c r="F466" s="262"/>
      <c r="G466" s="166"/>
      <c r="H466" s="167"/>
      <c r="I466" s="212"/>
      <c r="J466" s="212"/>
      <c r="K466" s="212"/>
      <c r="L466" s="137"/>
      <c r="M466" s="334"/>
      <c r="N466" s="168"/>
      <c r="O466" s="168"/>
      <c r="P466" s="274"/>
      <c r="Q466" s="216"/>
      <c r="R466" s="216"/>
      <c r="S466" s="216"/>
      <c r="T466" s="216"/>
      <c r="U466" s="216"/>
      <c r="V466" s="216"/>
      <c r="W466" s="216"/>
      <c r="X466" s="216"/>
      <c r="Y466" s="216"/>
      <c r="Z466" s="216"/>
    </row>
    <row r="467" spans="1:26" s="75" customFormat="1" outlineLevel="1" collapsed="1">
      <c r="A467" s="220"/>
      <c r="B467" s="221"/>
      <c r="C467" s="222"/>
      <c r="D467" s="223"/>
      <c r="E467" s="224"/>
      <c r="F467" s="247"/>
      <c r="G467" s="225"/>
      <c r="H467" s="226"/>
      <c r="I467" s="227"/>
      <c r="J467" s="227"/>
      <c r="K467" s="227"/>
      <c r="L467" s="150" t="str">
        <f>CONCATENATE(L468," ",N468,M468," ",L469," ",N469,M469," "," ",L470," ",N470,M470," ",L471," ",N471,M471," ",L472," ",N472,M472," ",L473," ",N473,M473," ",L474," ",N474,M474," ",L475," ",N475,M475)</f>
        <v xml:space="preserve">                </v>
      </c>
      <c r="M467" s="226"/>
      <c r="N467" s="226"/>
      <c r="O467" s="270">
        <f>SUM(O468:O475)</f>
        <v>0</v>
      </c>
      <c r="P467" s="272"/>
      <c r="Q467" s="229">
        <f>SUM(Q468:Q475)</f>
        <v>0</v>
      </c>
      <c r="R467" s="229">
        <f t="shared" ref="R467:Y467" si="209">SUM(R468:R475)</f>
        <v>0</v>
      </c>
      <c r="S467" s="229">
        <f t="shared" si="209"/>
        <v>0</v>
      </c>
      <c r="T467" s="229">
        <f t="shared" si="209"/>
        <v>0</v>
      </c>
      <c r="U467" s="229">
        <f t="shared" si="209"/>
        <v>0</v>
      </c>
      <c r="V467" s="229">
        <f t="shared" si="209"/>
        <v>0</v>
      </c>
      <c r="W467" s="229">
        <f t="shared" si="209"/>
        <v>0</v>
      </c>
      <c r="X467" s="229">
        <f t="shared" si="209"/>
        <v>0</v>
      </c>
      <c r="Y467" s="229">
        <f t="shared" si="209"/>
        <v>0</v>
      </c>
      <c r="Z467" s="229">
        <f>SUM(Z468:Z475)</f>
        <v>0</v>
      </c>
    </row>
    <row r="468" spans="1:26" hidden="1" outlineLevel="2">
      <c r="A468" s="19"/>
      <c r="B468" s="38"/>
      <c r="C468" s="207"/>
      <c r="D468" s="208"/>
      <c r="E468" s="133"/>
      <c r="F468" s="244"/>
      <c r="G468" s="138"/>
      <c r="H468" s="135"/>
      <c r="I468" s="206"/>
      <c r="J468" s="206"/>
      <c r="K468" s="206"/>
      <c r="L468" s="137"/>
      <c r="M468" s="163"/>
      <c r="N468" s="163"/>
      <c r="O468" s="271"/>
      <c r="P468" s="273"/>
      <c r="Q468" s="219">
        <f>SUM(R468,U468)</f>
        <v>0</v>
      </c>
      <c r="R468" s="219">
        <f>SUM(S468:T468)</f>
        <v>0</v>
      </c>
      <c r="S468" s="219"/>
      <c r="T468" s="219"/>
      <c r="U468" s="219">
        <f>SUM(V468:Y468)</f>
        <v>0</v>
      </c>
      <c r="V468" s="219"/>
      <c r="W468" s="215">
        <f>V468*0.304</f>
        <v>0</v>
      </c>
      <c r="X468" s="219"/>
      <c r="Y468" s="219"/>
      <c r="Z468" s="219"/>
    </row>
    <row r="469" spans="1:26" hidden="1" outlineLevel="2">
      <c r="A469" s="19"/>
      <c r="B469" s="38"/>
      <c r="C469" s="207"/>
      <c r="D469" s="208"/>
      <c r="E469" s="133"/>
      <c r="F469" s="244"/>
      <c r="G469" s="138"/>
      <c r="H469" s="135"/>
      <c r="I469" s="206"/>
      <c r="J469" s="206"/>
      <c r="K469" s="206"/>
      <c r="L469" s="137"/>
      <c r="M469" s="163"/>
      <c r="N469" s="163"/>
      <c r="O469" s="271"/>
      <c r="P469" s="273"/>
      <c r="Q469" s="219">
        <f t="shared" ref="Q469:Q475" si="210">SUM(R469,U469)</f>
        <v>0</v>
      </c>
      <c r="R469" s="219">
        <f t="shared" ref="R469:R474" si="211">SUM(S469:T469)</f>
        <v>0</v>
      </c>
      <c r="S469" s="219"/>
      <c r="T469" s="219"/>
      <c r="U469" s="219">
        <f t="shared" ref="U469:U475" si="212">SUM(V469:Y469)</f>
        <v>0</v>
      </c>
      <c r="V469" s="219"/>
      <c r="W469" s="215">
        <f t="shared" ref="W469:W475" si="213">V469*0.304</f>
        <v>0</v>
      </c>
      <c r="X469" s="219"/>
      <c r="Y469" s="219"/>
      <c r="Z469" s="219"/>
    </row>
    <row r="470" spans="1:26" hidden="1" outlineLevel="2">
      <c r="A470" s="19"/>
      <c r="B470" s="38"/>
      <c r="C470" s="207"/>
      <c r="D470" s="208"/>
      <c r="E470" s="133"/>
      <c r="F470" s="244"/>
      <c r="G470" s="138"/>
      <c r="H470" s="135"/>
      <c r="I470" s="206"/>
      <c r="J470" s="206"/>
      <c r="K470" s="206"/>
      <c r="L470" s="137"/>
      <c r="M470" s="163"/>
      <c r="N470" s="163"/>
      <c r="O470" s="271"/>
      <c r="P470" s="273"/>
      <c r="Q470" s="219">
        <f t="shared" si="210"/>
        <v>0</v>
      </c>
      <c r="R470" s="219">
        <f t="shared" si="211"/>
        <v>0</v>
      </c>
      <c r="S470" s="219"/>
      <c r="T470" s="219"/>
      <c r="U470" s="219">
        <f t="shared" si="212"/>
        <v>0</v>
      </c>
      <c r="V470" s="219"/>
      <c r="W470" s="215">
        <f t="shared" si="213"/>
        <v>0</v>
      </c>
      <c r="X470" s="219"/>
      <c r="Y470" s="219"/>
      <c r="Z470" s="219"/>
    </row>
    <row r="471" spans="1:26" hidden="1" outlineLevel="2">
      <c r="A471" s="19"/>
      <c r="B471" s="38"/>
      <c r="C471" s="207"/>
      <c r="D471" s="208"/>
      <c r="E471" s="133"/>
      <c r="F471" s="244"/>
      <c r="G471" s="138"/>
      <c r="H471" s="135"/>
      <c r="I471" s="206"/>
      <c r="J471" s="206"/>
      <c r="K471" s="206"/>
      <c r="L471" s="137"/>
      <c r="M471" s="163"/>
      <c r="N471" s="163"/>
      <c r="O471" s="271"/>
      <c r="P471" s="273"/>
      <c r="Q471" s="219">
        <f t="shared" si="210"/>
        <v>0</v>
      </c>
      <c r="R471" s="219">
        <f t="shared" si="211"/>
        <v>0</v>
      </c>
      <c r="S471" s="219"/>
      <c r="T471" s="219"/>
      <c r="U471" s="219">
        <f t="shared" si="212"/>
        <v>0</v>
      </c>
      <c r="V471" s="219"/>
      <c r="W471" s="215">
        <f t="shared" si="213"/>
        <v>0</v>
      </c>
      <c r="X471" s="219"/>
      <c r="Y471" s="219"/>
      <c r="Z471" s="219"/>
    </row>
    <row r="472" spans="1:26" hidden="1" outlineLevel="2">
      <c r="A472" s="19"/>
      <c r="B472" s="38"/>
      <c r="C472" s="207"/>
      <c r="D472" s="208"/>
      <c r="E472" s="133"/>
      <c r="F472" s="244"/>
      <c r="G472" s="138"/>
      <c r="H472" s="135"/>
      <c r="I472" s="206"/>
      <c r="J472" s="206"/>
      <c r="K472" s="206"/>
      <c r="L472" s="137"/>
      <c r="M472" s="163"/>
      <c r="N472" s="163"/>
      <c r="O472" s="271"/>
      <c r="P472" s="273"/>
      <c r="Q472" s="219">
        <f t="shared" si="210"/>
        <v>0</v>
      </c>
      <c r="R472" s="219">
        <f t="shared" si="211"/>
        <v>0</v>
      </c>
      <c r="S472" s="219"/>
      <c r="T472" s="219"/>
      <c r="U472" s="219">
        <f t="shared" si="212"/>
        <v>0</v>
      </c>
      <c r="V472" s="219"/>
      <c r="W472" s="215">
        <f t="shared" si="213"/>
        <v>0</v>
      </c>
      <c r="X472" s="219"/>
      <c r="Y472" s="219"/>
      <c r="Z472" s="219"/>
    </row>
    <row r="473" spans="1:26" hidden="1" outlineLevel="2">
      <c r="A473" s="160"/>
      <c r="B473" s="38"/>
      <c r="C473" s="207"/>
      <c r="D473" s="208"/>
      <c r="E473" s="133"/>
      <c r="F473" s="244"/>
      <c r="G473" s="138"/>
      <c r="H473" s="139"/>
      <c r="I473" s="206"/>
      <c r="J473" s="206"/>
      <c r="K473" s="206"/>
      <c r="L473" s="137"/>
      <c r="M473" s="74"/>
      <c r="N473" s="74"/>
      <c r="O473" s="19"/>
      <c r="P473" s="273"/>
      <c r="Q473" s="219">
        <f t="shared" si="210"/>
        <v>0</v>
      </c>
      <c r="R473" s="219">
        <f t="shared" si="211"/>
        <v>0</v>
      </c>
      <c r="S473" s="218"/>
      <c r="T473" s="218"/>
      <c r="U473" s="219">
        <f t="shared" si="212"/>
        <v>0</v>
      </c>
      <c r="V473" s="218"/>
      <c r="W473" s="215">
        <f t="shared" si="213"/>
        <v>0</v>
      </c>
      <c r="X473" s="218"/>
      <c r="Y473" s="218"/>
      <c r="Z473" s="218"/>
    </row>
    <row r="474" spans="1:26" hidden="1" outlineLevel="2">
      <c r="A474" s="160"/>
      <c r="B474" s="38"/>
      <c r="C474" s="207"/>
      <c r="D474" s="208"/>
      <c r="E474" s="133"/>
      <c r="F474" s="244"/>
      <c r="G474" s="138"/>
      <c r="H474" s="139"/>
      <c r="I474" s="206"/>
      <c r="J474" s="206"/>
      <c r="K474" s="206"/>
      <c r="L474" s="137"/>
      <c r="M474" s="74"/>
      <c r="N474" s="19"/>
      <c r="O474" s="19"/>
      <c r="P474" s="273"/>
      <c r="Q474" s="219">
        <f t="shared" si="210"/>
        <v>0</v>
      </c>
      <c r="R474" s="219">
        <f t="shared" si="211"/>
        <v>0</v>
      </c>
      <c r="S474" s="218"/>
      <c r="T474" s="218"/>
      <c r="U474" s="219">
        <f t="shared" si="212"/>
        <v>0</v>
      </c>
      <c r="V474" s="218"/>
      <c r="W474" s="215">
        <f t="shared" si="213"/>
        <v>0</v>
      </c>
      <c r="X474" s="218"/>
      <c r="Y474" s="218"/>
      <c r="Z474" s="218"/>
    </row>
    <row r="475" spans="1:26" hidden="1" outlineLevel="2">
      <c r="A475" s="160"/>
      <c r="B475" s="38"/>
      <c r="C475" s="207"/>
      <c r="D475" s="208"/>
      <c r="E475" s="133"/>
      <c r="F475" s="244"/>
      <c r="G475" s="138"/>
      <c r="H475" s="139"/>
      <c r="I475" s="206"/>
      <c r="J475" s="206"/>
      <c r="K475" s="206"/>
      <c r="L475" s="137"/>
      <c r="M475" s="74"/>
      <c r="N475" s="19"/>
      <c r="O475" s="19"/>
      <c r="P475" s="273"/>
      <c r="Q475" s="219">
        <f t="shared" si="210"/>
        <v>0</v>
      </c>
      <c r="R475" s="219">
        <f>SUM(S475:T475)</f>
        <v>0</v>
      </c>
      <c r="S475" s="218"/>
      <c r="T475" s="218"/>
      <c r="U475" s="219">
        <f t="shared" si="212"/>
        <v>0</v>
      </c>
      <c r="V475" s="218"/>
      <c r="W475" s="215">
        <f t="shared" si="213"/>
        <v>0</v>
      </c>
      <c r="X475" s="218"/>
      <c r="Y475" s="218"/>
      <c r="Z475" s="218"/>
    </row>
    <row r="476" spans="1:26" hidden="1" outlineLevel="2">
      <c r="A476" s="164"/>
      <c r="B476" s="334"/>
      <c r="C476" s="210"/>
      <c r="D476" s="211"/>
      <c r="E476" s="165"/>
      <c r="F476" s="262"/>
      <c r="G476" s="166"/>
      <c r="H476" s="167"/>
      <c r="I476" s="212"/>
      <c r="J476" s="212"/>
      <c r="K476" s="212"/>
      <c r="L476" s="137"/>
      <c r="M476" s="334"/>
      <c r="N476" s="168"/>
      <c r="O476" s="168"/>
      <c r="P476" s="274"/>
      <c r="Q476" s="216"/>
      <c r="R476" s="216"/>
      <c r="S476" s="216"/>
      <c r="T476" s="216"/>
      <c r="U476" s="216"/>
      <c r="V476" s="216"/>
      <c r="W476" s="216"/>
      <c r="X476" s="216"/>
      <c r="Y476" s="216"/>
      <c r="Z476" s="216"/>
    </row>
    <row r="477" spans="1:26" s="75" customFormat="1" outlineLevel="1" collapsed="1">
      <c r="A477" s="220"/>
      <c r="B477" s="221"/>
      <c r="C477" s="222"/>
      <c r="D477" s="223"/>
      <c r="E477" s="224"/>
      <c r="F477" s="247"/>
      <c r="G477" s="225"/>
      <c r="H477" s="226"/>
      <c r="I477" s="227"/>
      <c r="J477" s="227"/>
      <c r="K477" s="227"/>
      <c r="L477" s="150" t="str">
        <f>CONCATENATE(L478," ",N478,M478," ",L479," ",N479,M479," "," ",L480," ",N480,M480," ",L481," ",N481,M481," ",L482," ",N482,M482," ",L483," ",N483,M483," ",L484," ",N484,M484," ",L485," ",N485,M485)</f>
        <v xml:space="preserve">                </v>
      </c>
      <c r="M477" s="226"/>
      <c r="N477" s="226"/>
      <c r="O477" s="270">
        <f>SUM(O478:O485)</f>
        <v>0</v>
      </c>
      <c r="P477" s="272"/>
      <c r="Q477" s="229">
        <f>SUM(Q478:Q485)</f>
        <v>0</v>
      </c>
      <c r="R477" s="229">
        <f t="shared" ref="R477:Y477" si="214">SUM(R478:R485)</f>
        <v>0</v>
      </c>
      <c r="S477" s="229">
        <f t="shared" si="214"/>
        <v>0</v>
      </c>
      <c r="T477" s="229">
        <f t="shared" si="214"/>
        <v>0</v>
      </c>
      <c r="U477" s="229">
        <f t="shared" si="214"/>
        <v>0</v>
      </c>
      <c r="V477" s="229">
        <f t="shared" si="214"/>
        <v>0</v>
      </c>
      <c r="W477" s="229">
        <f t="shared" si="214"/>
        <v>0</v>
      </c>
      <c r="X477" s="229">
        <f t="shared" si="214"/>
        <v>0</v>
      </c>
      <c r="Y477" s="229">
        <f t="shared" si="214"/>
        <v>0</v>
      </c>
      <c r="Z477" s="229">
        <f>SUM(Z478:Z485)</f>
        <v>0</v>
      </c>
    </row>
    <row r="478" spans="1:26" hidden="1" outlineLevel="2">
      <c r="A478" s="19"/>
      <c r="B478" s="38"/>
      <c r="C478" s="207"/>
      <c r="D478" s="208"/>
      <c r="E478" s="133"/>
      <c r="F478" s="244"/>
      <c r="G478" s="138"/>
      <c r="H478" s="135"/>
      <c r="I478" s="206"/>
      <c r="J478" s="206"/>
      <c r="K478" s="206"/>
      <c r="L478" s="137"/>
      <c r="M478" s="163"/>
      <c r="N478" s="163"/>
      <c r="O478" s="271"/>
      <c r="P478" s="273"/>
      <c r="Q478" s="219">
        <f>SUM(R478,U478)</f>
        <v>0</v>
      </c>
      <c r="R478" s="219">
        <f>SUM(S478:T478)</f>
        <v>0</v>
      </c>
      <c r="S478" s="219"/>
      <c r="T478" s="219"/>
      <c r="U478" s="219">
        <f>SUM(V478:Y478)</f>
        <v>0</v>
      </c>
      <c r="V478" s="219"/>
      <c r="W478" s="215">
        <f>V478*0.304</f>
        <v>0</v>
      </c>
      <c r="X478" s="219"/>
      <c r="Y478" s="219"/>
      <c r="Z478" s="219"/>
    </row>
    <row r="479" spans="1:26" hidden="1" outlineLevel="2">
      <c r="A479" s="19"/>
      <c r="B479" s="38"/>
      <c r="C479" s="207"/>
      <c r="D479" s="208"/>
      <c r="E479" s="133"/>
      <c r="F479" s="244"/>
      <c r="G479" s="138"/>
      <c r="H479" s="135"/>
      <c r="I479" s="206"/>
      <c r="J479" s="206"/>
      <c r="K479" s="206"/>
      <c r="L479" s="137"/>
      <c r="M479" s="163"/>
      <c r="N479" s="163"/>
      <c r="O479" s="271"/>
      <c r="P479" s="273"/>
      <c r="Q479" s="219">
        <f t="shared" ref="Q479:Q485" si="215">SUM(R479,U479)</f>
        <v>0</v>
      </c>
      <c r="R479" s="219">
        <f t="shared" ref="R479:R484" si="216">SUM(S479:T479)</f>
        <v>0</v>
      </c>
      <c r="S479" s="219"/>
      <c r="T479" s="219"/>
      <c r="U479" s="219">
        <f t="shared" ref="U479:U485" si="217">SUM(V479:Y479)</f>
        <v>0</v>
      </c>
      <c r="V479" s="219"/>
      <c r="W479" s="215">
        <f t="shared" ref="W479:W485" si="218">V479*0.304</f>
        <v>0</v>
      </c>
      <c r="X479" s="219"/>
      <c r="Y479" s="219"/>
      <c r="Z479" s="219"/>
    </row>
    <row r="480" spans="1:26" hidden="1" outlineLevel="2">
      <c r="A480" s="19"/>
      <c r="B480" s="38"/>
      <c r="C480" s="207"/>
      <c r="D480" s="208"/>
      <c r="E480" s="133"/>
      <c r="F480" s="244"/>
      <c r="G480" s="138"/>
      <c r="H480" s="135"/>
      <c r="I480" s="206"/>
      <c r="J480" s="206"/>
      <c r="K480" s="206"/>
      <c r="L480" s="137"/>
      <c r="M480" s="163"/>
      <c r="N480" s="163"/>
      <c r="O480" s="271"/>
      <c r="P480" s="273"/>
      <c r="Q480" s="219">
        <f t="shared" si="215"/>
        <v>0</v>
      </c>
      <c r="R480" s="219">
        <f t="shared" si="216"/>
        <v>0</v>
      </c>
      <c r="S480" s="219"/>
      <c r="T480" s="219"/>
      <c r="U480" s="219">
        <f t="shared" si="217"/>
        <v>0</v>
      </c>
      <c r="V480" s="219"/>
      <c r="W480" s="215">
        <f t="shared" si="218"/>
        <v>0</v>
      </c>
      <c r="X480" s="219"/>
      <c r="Y480" s="219"/>
      <c r="Z480" s="219"/>
    </row>
    <row r="481" spans="1:26" hidden="1" outlineLevel="2">
      <c r="A481" s="19"/>
      <c r="B481" s="38"/>
      <c r="C481" s="207"/>
      <c r="D481" s="208"/>
      <c r="E481" s="133"/>
      <c r="F481" s="244"/>
      <c r="G481" s="138"/>
      <c r="H481" s="135"/>
      <c r="I481" s="206"/>
      <c r="J481" s="206"/>
      <c r="K481" s="206"/>
      <c r="L481" s="137"/>
      <c r="M481" s="163"/>
      <c r="N481" s="163"/>
      <c r="O481" s="271"/>
      <c r="P481" s="273"/>
      <c r="Q481" s="219">
        <f t="shared" si="215"/>
        <v>0</v>
      </c>
      <c r="R481" s="219">
        <f t="shared" si="216"/>
        <v>0</v>
      </c>
      <c r="S481" s="219"/>
      <c r="T481" s="219"/>
      <c r="U481" s="219">
        <f t="shared" si="217"/>
        <v>0</v>
      </c>
      <c r="V481" s="219"/>
      <c r="W481" s="215">
        <f t="shared" si="218"/>
        <v>0</v>
      </c>
      <c r="X481" s="219"/>
      <c r="Y481" s="219"/>
      <c r="Z481" s="219"/>
    </row>
    <row r="482" spans="1:26" hidden="1" outlineLevel="2">
      <c r="A482" s="19"/>
      <c r="B482" s="38"/>
      <c r="C482" s="207"/>
      <c r="D482" s="208"/>
      <c r="E482" s="133"/>
      <c r="F482" s="244"/>
      <c r="G482" s="138"/>
      <c r="H482" s="135"/>
      <c r="I482" s="206"/>
      <c r="J482" s="206"/>
      <c r="K482" s="206"/>
      <c r="L482" s="137"/>
      <c r="M482" s="163"/>
      <c r="N482" s="163"/>
      <c r="O482" s="271"/>
      <c r="P482" s="273"/>
      <c r="Q482" s="219">
        <f t="shared" si="215"/>
        <v>0</v>
      </c>
      <c r="R482" s="219">
        <f t="shared" si="216"/>
        <v>0</v>
      </c>
      <c r="S482" s="219"/>
      <c r="T482" s="219"/>
      <c r="U482" s="219">
        <f t="shared" si="217"/>
        <v>0</v>
      </c>
      <c r="V482" s="219"/>
      <c r="W482" s="215">
        <f t="shared" si="218"/>
        <v>0</v>
      </c>
      <c r="X482" s="219"/>
      <c r="Y482" s="219"/>
      <c r="Z482" s="219"/>
    </row>
    <row r="483" spans="1:26" hidden="1" outlineLevel="2">
      <c r="A483" s="160"/>
      <c r="B483" s="38"/>
      <c r="C483" s="207"/>
      <c r="D483" s="208"/>
      <c r="E483" s="133"/>
      <c r="F483" s="244"/>
      <c r="G483" s="138"/>
      <c r="H483" s="139"/>
      <c r="I483" s="206"/>
      <c r="J483" s="206"/>
      <c r="K483" s="206"/>
      <c r="L483" s="137"/>
      <c r="M483" s="74"/>
      <c r="N483" s="74"/>
      <c r="O483" s="19"/>
      <c r="P483" s="273"/>
      <c r="Q483" s="219">
        <f t="shared" si="215"/>
        <v>0</v>
      </c>
      <c r="R483" s="219">
        <f t="shared" si="216"/>
        <v>0</v>
      </c>
      <c r="S483" s="218"/>
      <c r="T483" s="218"/>
      <c r="U483" s="219">
        <f t="shared" si="217"/>
        <v>0</v>
      </c>
      <c r="V483" s="218"/>
      <c r="W483" s="215">
        <f t="shared" si="218"/>
        <v>0</v>
      </c>
      <c r="X483" s="218"/>
      <c r="Y483" s="218"/>
      <c r="Z483" s="218"/>
    </row>
    <row r="484" spans="1:26" hidden="1" outlineLevel="2">
      <c r="A484" s="160"/>
      <c r="B484" s="38"/>
      <c r="C484" s="207"/>
      <c r="D484" s="208"/>
      <c r="E484" s="133"/>
      <c r="F484" s="244"/>
      <c r="G484" s="138"/>
      <c r="H484" s="139"/>
      <c r="I484" s="206"/>
      <c r="J484" s="206"/>
      <c r="K484" s="206"/>
      <c r="L484" s="137"/>
      <c r="M484" s="74"/>
      <c r="N484" s="19"/>
      <c r="O484" s="19"/>
      <c r="P484" s="273"/>
      <c r="Q484" s="219">
        <f t="shared" si="215"/>
        <v>0</v>
      </c>
      <c r="R484" s="219">
        <f t="shared" si="216"/>
        <v>0</v>
      </c>
      <c r="S484" s="218"/>
      <c r="T484" s="218"/>
      <c r="U484" s="219">
        <f t="shared" si="217"/>
        <v>0</v>
      </c>
      <c r="V484" s="218"/>
      <c r="W484" s="215">
        <f t="shared" si="218"/>
        <v>0</v>
      </c>
      <c r="X484" s="218"/>
      <c r="Y484" s="218"/>
      <c r="Z484" s="218"/>
    </row>
    <row r="485" spans="1:26" hidden="1" outlineLevel="2">
      <c r="A485" s="160"/>
      <c r="B485" s="38"/>
      <c r="C485" s="207"/>
      <c r="D485" s="208"/>
      <c r="E485" s="133"/>
      <c r="F485" s="244"/>
      <c r="G485" s="138"/>
      <c r="H485" s="139"/>
      <c r="I485" s="206"/>
      <c r="J485" s="206"/>
      <c r="K485" s="206"/>
      <c r="L485" s="137"/>
      <c r="M485" s="74"/>
      <c r="N485" s="19"/>
      <c r="O485" s="19"/>
      <c r="P485" s="273"/>
      <c r="Q485" s="219">
        <f t="shared" si="215"/>
        <v>0</v>
      </c>
      <c r="R485" s="219">
        <f>SUM(S485:T485)</f>
        <v>0</v>
      </c>
      <c r="S485" s="218"/>
      <c r="T485" s="218"/>
      <c r="U485" s="219">
        <f t="shared" si="217"/>
        <v>0</v>
      </c>
      <c r="V485" s="218"/>
      <c r="W485" s="215">
        <f t="shared" si="218"/>
        <v>0</v>
      </c>
      <c r="X485" s="218"/>
      <c r="Y485" s="218"/>
      <c r="Z485" s="218"/>
    </row>
    <row r="486" spans="1:26" hidden="1" outlineLevel="2">
      <c r="A486" s="164"/>
      <c r="B486" s="334"/>
      <c r="C486" s="210"/>
      <c r="D486" s="211"/>
      <c r="E486" s="165"/>
      <c r="F486" s="262"/>
      <c r="G486" s="166"/>
      <c r="H486" s="167"/>
      <c r="I486" s="212"/>
      <c r="J486" s="212"/>
      <c r="K486" s="212"/>
      <c r="L486" s="137"/>
      <c r="M486" s="334"/>
      <c r="N486" s="168"/>
      <c r="O486" s="168"/>
      <c r="P486" s="274"/>
      <c r="Q486" s="216"/>
      <c r="R486" s="216"/>
      <c r="S486" s="216"/>
      <c r="T486" s="216"/>
      <c r="U486" s="216"/>
      <c r="V486" s="216"/>
      <c r="W486" s="216"/>
      <c r="X486" s="216"/>
      <c r="Y486" s="216"/>
      <c r="Z486" s="216"/>
    </row>
    <row r="487" spans="1:26" s="75" customFormat="1" outlineLevel="1" collapsed="1">
      <c r="A487" s="220"/>
      <c r="B487" s="221"/>
      <c r="C487" s="222"/>
      <c r="D487" s="223"/>
      <c r="E487" s="224"/>
      <c r="F487" s="247"/>
      <c r="G487" s="225"/>
      <c r="H487" s="226"/>
      <c r="I487" s="227"/>
      <c r="J487" s="227"/>
      <c r="K487" s="227"/>
      <c r="L487" s="150" t="str">
        <f>CONCATENATE(L488," ",N488,M488," ",L489," ",N489,M489," "," ",L490," ",N490,M490," ",L491," ",N491,M491," ",L492," ",N492,M492," ",L493," ",N493,M493," ",L494," ",N494,M494," ",L495," ",N495,M495)</f>
        <v xml:space="preserve">                </v>
      </c>
      <c r="M487" s="226"/>
      <c r="N487" s="226"/>
      <c r="O487" s="270">
        <f>SUM(O488:O495)</f>
        <v>0</v>
      </c>
      <c r="P487" s="272"/>
      <c r="Q487" s="229">
        <f>SUM(Q488:Q495)</f>
        <v>0</v>
      </c>
      <c r="R487" s="229">
        <f t="shared" ref="R487:Y487" si="219">SUM(R488:R495)</f>
        <v>0</v>
      </c>
      <c r="S487" s="229">
        <f t="shared" si="219"/>
        <v>0</v>
      </c>
      <c r="T487" s="229">
        <f t="shared" si="219"/>
        <v>0</v>
      </c>
      <c r="U487" s="229">
        <f t="shared" si="219"/>
        <v>0</v>
      </c>
      <c r="V487" s="229">
        <f t="shared" si="219"/>
        <v>0</v>
      </c>
      <c r="W487" s="229">
        <f t="shared" si="219"/>
        <v>0</v>
      </c>
      <c r="X487" s="229">
        <f t="shared" si="219"/>
        <v>0</v>
      </c>
      <c r="Y487" s="229">
        <f t="shared" si="219"/>
        <v>0</v>
      </c>
      <c r="Z487" s="229">
        <f>SUM(Z488:Z495)</f>
        <v>0</v>
      </c>
    </row>
    <row r="488" spans="1:26" hidden="1" outlineLevel="2">
      <c r="A488" s="19"/>
      <c r="B488" s="38"/>
      <c r="C488" s="207"/>
      <c r="D488" s="208"/>
      <c r="E488" s="133"/>
      <c r="F488" s="244"/>
      <c r="G488" s="138"/>
      <c r="H488" s="135"/>
      <c r="I488" s="206"/>
      <c r="J488" s="206"/>
      <c r="K488" s="206"/>
      <c r="L488" s="137"/>
      <c r="M488" s="163"/>
      <c r="N488" s="163"/>
      <c r="O488" s="271"/>
      <c r="P488" s="273"/>
      <c r="Q488" s="219">
        <f>SUM(R488,U488)</f>
        <v>0</v>
      </c>
      <c r="R488" s="219">
        <f>SUM(S488:T488)</f>
        <v>0</v>
      </c>
      <c r="S488" s="219"/>
      <c r="T488" s="219"/>
      <c r="U488" s="219">
        <f>SUM(V488:Y488)</f>
        <v>0</v>
      </c>
      <c r="V488" s="219"/>
      <c r="W488" s="215">
        <f>V488*0.304</f>
        <v>0</v>
      </c>
      <c r="X488" s="219"/>
      <c r="Y488" s="219"/>
      <c r="Z488" s="219"/>
    </row>
    <row r="489" spans="1:26" hidden="1" outlineLevel="2">
      <c r="A489" s="19"/>
      <c r="B489" s="38"/>
      <c r="C489" s="207"/>
      <c r="D489" s="208"/>
      <c r="E489" s="133"/>
      <c r="F489" s="244"/>
      <c r="G489" s="138"/>
      <c r="H489" s="135"/>
      <c r="I489" s="206"/>
      <c r="J489" s="206"/>
      <c r="K489" s="206"/>
      <c r="L489" s="137"/>
      <c r="M489" s="163"/>
      <c r="N489" s="163"/>
      <c r="O489" s="271"/>
      <c r="P489" s="273"/>
      <c r="Q489" s="219">
        <f t="shared" ref="Q489:Q495" si="220">SUM(R489,U489)</f>
        <v>0</v>
      </c>
      <c r="R489" s="219">
        <f t="shared" ref="R489:R494" si="221">SUM(S489:T489)</f>
        <v>0</v>
      </c>
      <c r="S489" s="219"/>
      <c r="T489" s="219"/>
      <c r="U489" s="219">
        <f t="shared" ref="U489:U495" si="222">SUM(V489:Y489)</f>
        <v>0</v>
      </c>
      <c r="V489" s="219"/>
      <c r="W489" s="215">
        <f t="shared" ref="W489:W495" si="223">V489*0.304</f>
        <v>0</v>
      </c>
      <c r="X489" s="219"/>
      <c r="Y489" s="219"/>
      <c r="Z489" s="219"/>
    </row>
    <row r="490" spans="1:26" hidden="1" outlineLevel="2">
      <c r="A490" s="19"/>
      <c r="B490" s="38"/>
      <c r="C490" s="207"/>
      <c r="D490" s="208"/>
      <c r="E490" s="133"/>
      <c r="F490" s="244"/>
      <c r="G490" s="138"/>
      <c r="H490" s="135"/>
      <c r="I490" s="206"/>
      <c r="J490" s="206"/>
      <c r="K490" s="206"/>
      <c r="L490" s="137"/>
      <c r="M490" s="163"/>
      <c r="N490" s="163"/>
      <c r="O490" s="271"/>
      <c r="P490" s="273"/>
      <c r="Q490" s="219">
        <f t="shared" si="220"/>
        <v>0</v>
      </c>
      <c r="R490" s="219">
        <f t="shared" si="221"/>
        <v>0</v>
      </c>
      <c r="S490" s="219"/>
      <c r="T490" s="219"/>
      <c r="U490" s="219">
        <f t="shared" si="222"/>
        <v>0</v>
      </c>
      <c r="V490" s="219"/>
      <c r="W490" s="215">
        <f t="shared" si="223"/>
        <v>0</v>
      </c>
      <c r="X490" s="219"/>
      <c r="Y490" s="219"/>
      <c r="Z490" s="219"/>
    </row>
    <row r="491" spans="1:26" hidden="1" outlineLevel="2">
      <c r="A491" s="19"/>
      <c r="B491" s="38"/>
      <c r="C491" s="207"/>
      <c r="D491" s="208"/>
      <c r="E491" s="133"/>
      <c r="F491" s="244"/>
      <c r="G491" s="138"/>
      <c r="H491" s="135"/>
      <c r="I491" s="206"/>
      <c r="J491" s="206"/>
      <c r="K491" s="206"/>
      <c r="L491" s="137"/>
      <c r="M491" s="163"/>
      <c r="N491" s="163"/>
      <c r="O491" s="271"/>
      <c r="P491" s="273"/>
      <c r="Q491" s="219">
        <f t="shared" si="220"/>
        <v>0</v>
      </c>
      <c r="R491" s="219">
        <f t="shared" si="221"/>
        <v>0</v>
      </c>
      <c r="S491" s="219"/>
      <c r="T491" s="219"/>
      <c r="U491" s="219">
        <f t="shared" si="222"/>
        <v>0</v>
      </c>
      <c r="V491" s="219"/>
      <c r="W491" s="215">
        <f t="shared" si="223"/>
        <v>0</v>
      </c>
      <c r="X491" s="219"/>
      <c r="Y491" s="219"/>
      <c r="Z491" s="219"/>
    </row>
    <row r="492" spans="1:26" hidden="1" outlineLevel="2">
      <c r="A492" s="19"/>
      <c r="B492" s="38"/>
      <c r="C492" s="207"/>
      <c r="D492" s="208"/>
      <c r="E492" s="133"/>
      <c r="F492" s="244"/>
      <c r="G492" s="138"/>
      <c r="H492" s="135"/>
      <c r="I492" s="206"/>
      <c r="J492" s="206"/>
      <c r="K492" s="206"/>
      <c r="L492" s="137"/>
      <c r="M492" s="163"/>
      <c r="N492" s="163"/>
      <c r="O492" s="271"/>
      <c r="P492" s="273"/>
      <c r="Q492" s="219">
        <f t="shared" si="220"/>
        <v>0</v>
      </c>
      <c r="R492" s="219">
        <f t="shared" si="221"/>
        <v>0</v>
      </c>
      <c r="S492" s="219"/>
      <c r="T492" s="219"/>
      <c r="U492" s="219">
        <f t="shared" si="222"/>
        <v>0</v>
      </c>
      <c r="V492" s="219"/>
      <c r="W492" s="215">
        <f t="shared" si="223"/>
        <v>0</v>
      </c>
      <c r="X492" s="219"/>
      <c r="Y492" s="219"/>
      <c r="Z492" s="219"/>
    </row>
    <row r="493" spans="1:26" hidden="1" outlineLevel="2">
      <c r="A493" s="160"/>
      <c r="B493" s="38"/>
      <c r="C493" s="207"/>
      <c r="D493" s="208"/>
      <c r="E493" s="133"/>
      <c r="F493" s="244"/>
      <c r="G493" s="138"/>
      <c r="H493" s="139"/>
      <c r="I493" s="206"/>
      <c r="J493" s="206"/>
      <c r="K493" s="206"/>
      <c r="L493" s="137"/>
      <c r="M493" s="74"/>
      <c r="N493" s="74"/>
      <c r="O493" s="19"/>
      <c r="P493" s="273"/>
      <c r="Q493" s="219">
        <f t="shared" si="220"/>
        <v>0</v>
      </c>
      <c r="R493" s="219">
        <f t="shared" si="221"/>
        <v>0</v>
      </c>
      <c r="S493" s="218"/>
      <c r="T493" s="218"/>
      <c r="U493" s="219">
        <f t="shared" si="222"/>
        <v>0</v>
      </c>
      <c r="V493" s="218"/>
      <c r="W493" s="215">
        <f t="shared" si="223"/>
        <v>0</v>
      </c>
      <c r="X493" s="218"/>
      <c r="Y493" s="218"/>
      <c r="Z493" s="218"/>
    </row>
    <row r="494" spans="1:26" hidden="1" outlineLevel="2">
      <c r="A494" s="160"/>
      <c r="B494" s="38"/>
      <c r="C494" s="207"/>
      <c r="D494" s="208"/>
      <c r="E494" s="133"/>
      <c r="F494" s="244"/>
      <c r="G494" s="138"/>
      <c r="H494" s="139"/>
      <c r="I494" s="206"/>
      <c r="J494" s="206"/>
      <c r="K494" s="206"/>
      <c r="L494" s="137"/>
      <c r="M494" s="74"/>
      <c r="N494" s="19"/>
      <c r="O494" s="19"/>
      <c r="P494" s="273"/>
      <c r="Q494" s="219">
        <f t="shared" si="220"/>
        <v>0</v>
      </c>
      <c r="R494" s="219">
        <f t="shared" si="221"/>
        <v>0</v>
      </c>
      <c r="S494" s="218"/>
      <c r="T494" s="218"/>
      <c r="U494" s="219">
        <f t="shared" si="222"/>
        <v>0</v>
      </c>
      <c r="V494" s="218"/>
      <c r="W494" s="215">
        <f t="shared" si="223"/>
        <v>0</v>
      </c>
      <c r="X494" s="218"/>
      <c r="Y494" s="218"/>
      <c r="Z494" s="218"/>
    </row>
    <row r="495" spans="1:26" hidden="1" outlineLevel="2">
      <c r="A495" s="160"/>
      <c r="B495" s="38"/>
      <c r="C495" s="207"/>
      <c r="D495" s="208"/>
      <c r="E495" s="133"/>
      <c r="F495" s="244"/>
      <c r="G495" s="138"/>
      <c r="H495" s="139"/>
      <c r="I495" s="206"/>
      <c r="J495" s="206"/>
      <c r="K495" s="206"/>
      <c r="L495" s="137"/>
      <c r="M495" s="74"/>
      <c r="N495" s="19"/>
      <c r="O495" s="19"/>
      <c r="P495" s="273"/>
      <c r="Q495" s="219">
        <f t="shared" si="220"/>
        <v>0</v>
      </c>
      <c r="R495" s="219">
        <f>SUM(S495:T495)</f>
        <v>0</v>
      </c>
      <c r="S495" s="218"/>
      <c r="T495" s="218"/>
      <c r="U495" s="219">
        <f t="shared" si="222"/>
        <v>0</v>
      </c>
      <c r="V495" s="218"/>
      <c r="W495" s="215">
        <f t="shared" si="223"/>
        <v>0</v>
      </c>
      <c r="X495" s="218"/>
      <c r="Y495" s="218"/>
      <c r="Z495" s="218"/>
    </row>
    <row r="496" spans="1:26" hidden="1" outlineLevel="2">
      <c r="A496" s="164"/>
      <c r="B496" s="334"/>
      <c r="C496" s="210"/>
      <c r="D496" s="211"/>
      <c r="E496" s="165"/>
      <c r="F496" s="262"/>
      <c r="G496" s="166"/>
      <c r="H496" s="167"/>
      <c r="I496" s="212"/>
      <c r="J496" s="212"/>
      <c r="K496" s="212"/>
      <c r="L496" s="137"/>
      <c r="M496" s="334"/>
      <c r="N496" s="168"/>
      <c r="O496" s="168"/>
      <c r="P496" s="274"/>
      <c r="Q496" s="216"/>
      <c r="R496" s="216"/>
      <c r="S496" s="216"/>
      <c r="T496" s="216"/>
      <c r="U496" s="216"/>
      <c r="V496" s="216"/>
      <c r="W496" s="216"/>
      <c r="X496" s="216"/>
      <c r="Y496" s="216"/>
      <c r="Z496" s="216"/>
    </row>
    <row r="497" spans="1:26" s="75" customFormat="1" outlineLevel="1" collapsed="1">
      <c r="A497" s="220"/>
      <c r="B497" s="221"/>
      <c r="C497" s="222"/>
      <c r="D497" s="223"/>
      <c r="E497" s="224"/>
      <c r="F497" s="247"/>
      <c r="G497" s="225"/>
      <c r="H497" s="226"/>
      <c r="I497" s="227"/>
      <c r="J497" s="227"/>
      <c r="K497" s="227"/>
      <c r="L497" s="150" t="str">
        <f>CONCATENATE(L498," ",N498,M498," ",L499," ",N499,M499," "," ",L500," ",N500,M500," ",L501," ",N501,M501," ",L502," ",N502,M502," ",L503," ",N503,M503," ",L504," ",N504,M504," ",L505," ",N505,M505)</f>
        <v xml:space="preserve">                </v>
      </c>
      <c r="M497" s="226"/>
      <c r="N497" s="226"/>
      <c r="O497" s="270">
        <f>SUM(O498:O505)</f>
        <v>0</v>
      </c>
      <c r="P497" s="272"/>
      <c r="Q497" s="229">
        <f>SUM(Q498:Q505)</f>
        <v>0</v>
      </c>
      <c r="R497" s="229">
        <f t="shared" ref="R497:Y497" si="224">SUM(R498:R505)</f>
        <v>0</v>
      </c>
      <c r="S497" s="229">
        <f t="shared" si="224"/>
        <v>0</v>
      </c>
      <c r="T497" s="229">
        <f t="shared" si="224"/>
        <v>0</v>
      </c>
      <c r="U497" s="229">
        <f t="shared" si="224"/>
        <v>0</v>
      </c>
      <c r="V497" s="229">
        <f t="shared" si="224"/>
        <v>0</v>
      </c>
      <c r="W497" s="229">
        <f t="shared" si="224"/>
        <v>0</v>
      </c>
      <c r="X497" s="229">
        <f t="shared" si="224"/>
        <v>0</v>
      </c>
      <c r="Y497" s="229">
        <f t="shared" si="224"/>
        <v>0</v>
      </c>
      <c r="Z497" s="229">
        <f>SUM(Z498:Z505)</f>
        <v>0</v>
      </c>
    </row>
    <row r="498" spans="1:26" hidden="1" outlineLevel="2">
      <c r="A498" s="19"/>
      <c r="B498" s="38"/>
      <c r="C498" s="207"/>
      <c r="D498" s="208"/>
      <c r="E498" s="133"/>
      <c r="F498" s="244"/>
      <c r="G498" s="138"/>
      <c r="H498" s="135"/>
      <c r="I498" s="206"/>
      <c r="J498" s="206"/>
      <c r="K498" s="206"/>
      <c r="L498" s="137"/>
      <c r="M498" s="163"/>
      <c r="N498" s="163"/>
      <c r="O498" s="271"/>
      <c r="P498" s="273"/>
      <c r="Q498" s="219">
        <f>SUM(R498,U498)</f>
        <v>0</v>
      </c>
      <c r="R498" s="219">
        <f>SUM(S498:T498)</f>
        <v>0</v>
      </c>
      <c r="S498" s="219"/>
      <c r="T498" s="219"/>
      <c r="U498" s="219">
        <f>SUM(V498:Y498)</f>
        <v>0</v>
      </c>
      <c r="V498" s="219"/>
      <c r="W498" s="215">
        <f>V498*0.304</f>
        <v>0</v>
      </c>
      <c r="X498" s="219"/>
      <c r="Y498" s="219"/>
      <c r="Z498" s="219"/>
    </row>
    <row r="499" spans="1:26" hidden="1" outlineLevel="2">
      <c r="A499" s="19"/>
      <c r="B499" s="38"/>
      <c r="C499" s="207"/>
      <c r="D499" s="208"/>
      <c r="E499" s="133"/>
      <c r="F499" s="244"/>
      <c r="G499" s="138"/>
      <c r="H499" s="135"/>
      <c r="I499" s="206"/>
      <c r="J499" s="206"/>
      <c r="K499" s="206"/>
      <c r="L499" s="137"/>
      <c r="M499" s="163"/>
      <c r="N499" s="163"/>
      <c r="O499" s="271"/>
      <c r="P499" s="273"/>
      <c r="Q499" s="219">
        <f t="shared" ref="Q499:Q505" si="225">SUM(R499,U499)</f>
        <v>0</v>
      </c>
      <c r="R499" s="219">
        <f t="shared" ref="R499:R504" si="226">SUM(S499:T499)</f>
        <v>0</v>
      </c>
      <c r="S499" s="219"/>
      <c r="T499" s="219"/>
      <c r="U499" s="219">
        <f t="shared" ref="U499:U505" si="227">SUM(V499:Y499)</f>
        <v>0</v>
      </c>
      <c r="V499" s="219"/>
      <c r="W499" s="215">
        <f t="shared" ref="W499:W505" si="228">V499*0.304</f>
        <v>0</v>
      </c>
      <c r="X499" s="219"/>
      <c r="Y499" s="219"/>
      <c r="Z499" s="219"/>
    </row>
    <row r="500" spans="1:26" hidden="1" outlineLevel="2">
      <c r="A500" s="19"/>
      <c r="B500" s="38"/>
      <c r="C500" s="207"/>
      <c r="D500" s="208"/>
      <c r="E500" s="133"/>
      <c r="F500" s="244"/>
      <c r="G500" s="138"/>
      <c r="H500" s="135"/>
      <c r="I500" s="206"/>
      <c r="J500" s="206"/>
      <c r="K500" s="206"/>
      <c r="L500" s="137"/>
      <c r="M500" s="163"/>
      <c r="N500" s="163"/>
      <c r="O500" s="271"/>
      <c r="P500" s="273"/>
      <c r="Q500" s="219">
        <f t="shared" si="225"/>
        <v>0</v>
      </c>
      <c r="R500" s="219">
        <f t="shared" si="226"/>
        <v>0</v>
      </c>
      <c r="S500" s="219"/>
      <c r="T500" s="219"/>
      <c r="U500" s="219">
        <f t="shared" si="227"/>
        <v>0</v>
      </c>
      <c r="V500" s="219"/>
      <c r="W500" s="215">
        <f t="shared" si="228"/>
        <v>0</v>
      </c>
      <c r="X500" s="219"/>
      <c r="Y500" s="219"/>
      <c r="Z500" s="219"/>
    </row>
    <row r="501" spans="1:26" hidden="1" outlineLevel="2">
      <c r="A501" s="19"/>
      <c r="B501" s="38"/>
      <c r="C501" s="207"/>
      <c r="D501" s="208"/>
      <c r="E501" s="133"/>
      <c r="F501" s="244"/>
      <c r="G501" s="138"/>
      <c r="H501" s="135"/>
      <c r="I501" s="206"/>
      <c r="J501" s="206"/>
      <c r="K501" s="206"/>
      <c r="L501" s="137"/>
      <c r="M501" s="163"/>
      <c r="N501" s="163"/>
      <c r="O501" s="271"/>
      <c r="P501" s="273"/>
      <c r="Q501" s="219">
        <f t="shared" si="225"/>
        <v>0</v>
      </c>
      <c r="R501" s="219">
        <f t="shared" si="226"/>
        <v>0</v>
      </c>
      <c r="S501" s="219"/>
      <c r="T501" s="219"/>
      <c r="U501" s="219">
        <f t="shared" si="227"/>
        <v>0</v>
      </c>
      <c r="V501" s="219"/>
      <c r="W501" s="215">
        <f t="shared" si="228"/>
        <v>0</v>
      </c>
      <c r="X501" s="219"/>
      <c r="Y501" s="219"/>
      <c r="Z501" s="219"/>
    </row>
    <row r="502" spans="1:26" hidden="1" outlineLevel="2">
      <c r="A502" s="19"/>
      <c r="B502" s="38"/>
      <c r="C502" s="207"/>
      <c r="D502" s="208"/>
      <c r="E502" s="133"/>
      <c r="F502" s="244"/>
      <c r="G502" s="138"/>
      <c r="H502" s="135"/>
      <c r="I502" s="206"/>
      <c r="J502" s="206"/>
      <c r="K502" s="206"/>
      <c r="L502" s="137"/>
      <c r="M502" s="163"/>
      <c r="N502" s="163"/>
      <c r="O502" s="271"/>
      <c r="P502" s="273"/>
      <c r="Q502" s="219">
        <f t="shared" si="225"/>
        <v>0</v>
      </c>
      <c r="R502" s="219">
        <f t="shared" si="226"/>
        <v>0</v>
      </c>
      <c r="S502" s="219"/>
      <c r="T502" s="219"/>
      <c r="U502" s="219">
        <f t="shared" si="227"/>
        <v>0</v>
      </c>
      <c r="V502" s="219"/>
      <c r="W502" s="215">
        <f t="shared" si="228"/>
        <v>0</v>
      </c>
      <c r="X502" s="219"/>
      <c r="Y502" s="219"/>
      <c r="Z502" s="219"/>
    </row>
    <row r="503" spans="1:26" hidden="1" outlineLevel="2">
      <c r="A503" s="160"/>
      <c r="B503" s="38"/>
      <c r="C503" s="207"/>
      <c r="D503" s="208"/>
      <c r="E503" s="133"/>
      <c r="F503" s="244"/>
      <c r="G503" s="138"/>
      <c r="H503" s="139"/>
      <c r="I503" s="206"/>
      <c r="J503" s="206"/>
      <c r="K503" s="206"/>
      <c r="L503" s="137"/>
      <c r="M503" s="74"/>
      <c r="N503" s="74"/>
      <c r="O503" s="19"/>
      <c r="P503" s="273"/>
      <c r="Q503" s="219">
        <f t="shared" si="225"/>
        <v>0</v>
      </c>
      <c r="R503" s="219">
        <f t="shared" si="226"/>
        <v>0</v>
      </c>
      <c r="S503" s="218"/>
      <c r="T503" s="218"/>
      <c r="U503" s="219">
        <f t="shared" si="227"/>
        <v>0</v>
      </c>
      <c r="V503" s="218"/>
      <c r="W503" s="215">
        <f t="shared" si="228"/>
        <v>0</v>
      </c>
      <c r="X503" s="218"/>
      <c r="Y503" s="218"/>
      <c r="Z503" s="218"/>
    </row>
    <row r="504" spans="1:26" hidden="1" outlineLevel="2">
      <c r="A504" s="160"/>
      <c r="B504" s="38"/>
      <c r="C504" s="207"/>
      <c r="D504" s="208"/>
      <c r="E504" s="133"/>
      <c r="F504" s="244"/>
      <c r="G504" s="138"/>
      <c r="H504" s="139"/>
      <c r="I504" s="206"/>
      <c r="J504" s="206"/>
      <c r="K504" s="206"/>
      <c r="L504" s="137"/>
      <c r="M504" s="74"/>
      <c r="N504" s="19"/>
      <c r="O504" s="19"/>
      <c r="P504" s="273"/>
      <c r="Q504" s="219">
        <f t="shared" si="225"/>
        <v>0</v>
      </c>
      <c r="R504" s="219">
        <f t="shared" si="226"/>
        <v>0</v>
      </c>
      <c r="S504" s="218"/>
      <c r="T504" s="218"/>
      <c r="U504" s="219">
        <f t="shared" si="227"/>
        <v>0</v>
      </c>
      <c r="V504" s="218"/>
      <c r="W504" s="215">
        <f t="shared" si="228"/>
        <v>0</v>
      </c>
      <c r="X504" s="218"/>
      <c r="Y504" s="218"/>
      <c r="Z504" s="218"/>
    </row>
    <row r="505" spans="1:26" hidden="1" outlineLevel="2">
      <c r="A505" s="160"/>
      <c r="B505" s="38"/>
      <c r="C505" s="207"/>
      <c r="D505" s="208"/>
      <c r="E505" s="133"/>
      <c r="F505" s="244"/>
      <c r="G505" s="138"/>
      <c r="H505" s="139"/>
      <c r="I505" s="206"/>
      <c r="J505" s="206"/>
      <c r="K505" s="206"/>
      <c r="L505" s="137"/>
      <c r="M505" s="74"/>
      <c r="N505" s="19"/>
      <c r="O505" s="19"/>
      <c r="P505" s="273"/>
      <c r="Q505" s="219">
        <f t="shared" si="225"/>
        <v>0</v>
      </c>
      <c r="R505" s="219">
        <f>SUM(S505:T505)</f>
        <v>0</v>
      </c>
      <c r="S505" s="218"/>
      <c r="T505" s="218"/>
      <c r="U505" s="219">
        <f t="shared" si="227"/>
        <v>0</v>
      </c>
      <c r="V505" s="218"/>
      <c r="W505" s="215">
        <f t="shared" si="228"/>
        <v>0</v>
      </c>
      <c r="X505" s="218"/>
      <c r="Y505" s="218"/>
      <c r="Z505" s="218"/>
    </row>
    <row r="506" spans="1:26" hidden="1" outlineLevel="2">
      <c r="A506" s="164"/>
      <c r="B506" s="334"/>
      <c r="C506" s="210"/>
      <c r="D506" s="211"/>
      <c r="E506" s="165"/>
      <c r="F506" s="262"/>
      <c r="G506" s="166"/>
      <c r="H506" s="167"/>
      <c r="I506" s="212"/>
      <c r="J506" s="212"/>
      <c r="K506" s="212"/>
      <c r="L506" s="137"/>
      <c r="M506" s="334"/>
      <c r="N506" s="168"/>
      <c r="O506" s="168"/>
      <c r="P506" s="274"/>
      <c r="Q506" s="216"/>
      <c r="R506" s="216"/>
      <c r="S506" s="216"/>
      <c r="T506" s="216"/>
      <c r="U506" s="216"/>
      <c r="V506" s="216"/>
      <c r="W506" s="216"/>
      <c r="X506" s="216"/>
      <c r="Y506" s="216"/>
      <c r="Z506" s="216"/>
    </row>
    <row r="507" spans="1:26" s="75" customFormat="1" outlineLevel="1" collapsed="1">
      <c r="A507" s="220"/>
      <c r="B507" s="221"/>
      <c r="C507" s="222"/>
      <c r="D507" s="223"/>
      <c r="E507" s="224"/>
      <c r="F507" s="247"/>
      <c r="G507" s="225"/>
      <c r="H507" s="226"/>
      <c r="I507" s="227"/>
      <c r="J507" s="227"/>
      <c r="K507" s="227"/>
      <c r="L507" s="150" t="str">
        <f>CONCATENATE(L508," ",N508,M508," ",L509," ",N509,M509," "," ",L510," ",N510,M510," ",L511," ",N511,M511," ",L512," ",N512,M512," ",L513," ",N513,M513," ",L514," ",N514,M514," ",L515," ",N515,M515)</f>
        <v xml:space="preserve">                </v>
      </c>
      <c r="M507" s="226"/>
      <c r="N507" s="226"/>
      <c r="O507" s="270">
        <f>SUM(O508:O515)</f>
        <v>0</v>
      </c>
      <c r="P507" s="272"/>
      <c r="Q507" s="229">
        <f>SUM(Q508:Q515)</f>
        <v>0</v>
      </c>
      <c r="R507" s="229">
        <f t="shared" ref="R507:Y507" si="229">SUM(R508:R515)</f>
        <v>0</v>
      </c>
      <c r="S507" s="229">
        <f t="shared" si="229"/>
        <v>0</v>
      </c>
      <c r="T507" s="229">
        <f t="shared" si="229"/>
        <v>0</v>
      </c>
      <c r="U507" s="229">
        <f t="shared" si="229"/>
        <v>0</v>
      </c>
      <c r="V507" s="229">
        <f t="shared" si="229"/>
        <v>0</v>
      </c>
      <c r="W507" s="229">
        <f t="shared" si="229"/>
        <v>0</v>
      </c>
      <c r="X507" s="229">
        <f t="shared" si="229"/>
        <v>0</v>
      </c>
      <c r="Y507" s="229">
        <f t="shared" si="229"/>
        <v>0</v>
      </c>
      <c r="Z507" s="229">
        <f>SUM(Z508:Z515)</f>
        <v>0</v>
      </c>
    </row>
    <row r="508" spans="1:26" hidden="1" outlineLevel="2">
      <c r="A508" s="19"/>
      <c r="B508" s="38"/>
      <c r="C508" s="207"/>
      <c r="D508" s="208"/>
      <c r="E508" s="133"/>
      <c r="F508" s="244"/>
      <c r="G508" s="138"/>
      <c r="H508" s="135"/>
      <c r="I508" s="206"/>
      <c r="J508" s="206"/>
      <c r="K508" s="206"/>
      <c r="L508" s="137"/>
      <c r="M508" s="163"/>
      <c r="N508" s="163"/>
      <c r="O508" s="163"/>
      <c r="P508" s="205"/>
      <c r="Q508" s="219">
        <f>SUM(R508,U508)</f>
        <v>0</v>
      </c>
      <c r="R508" s="219">
        <f>SUM(S508:T508)</f>
        <v>0</v>
      </c>
      <c r="S508" s="219"/>
      <c r="T508" s="219"/>
      <c r="U508" s="219">
        <f>SUM(V508:Y508)</f>
        <v>0</v>
      </c>
      <c r="V508" s="219"/>
      <c r="W508" s="215">
        <f>V508*0.304</f>
        <v>0</v>
      </c>
      <c r="X508" s="219"/>
      <c r="Y508" s="219"/>
      <c r="Z508" s="219"/>
    </row>
    <row r="509" spans="1:26" hidden="1" outlineLevel="2">
      <c r="A509" s="19"/>
      <c r="B509" s="38"/>
      <c r="C509" s="207"/>
      <c r="D509" s="208"/>
      <c r="E509" s="133"/>
      <c r="F509" s="244"/>
      <c r="G509" s="138"/>
      <c r="H509" s="135"/>
      <c r="I509" s="206"/>
      <c r="J509" s="206"/>
      <c r="K509" s="206"/>
      <c r="L509" s="137"/>
      <c r="M509" s="163"/>
      <c r="N509" s="163"/>
      <c r="O509" s="163"/>
      <c r="P509" s="205"/>
      <c r="Q509" s="219">
        <f t="shared" ref="Q509:Q515" si="230">SUM(R509,U509)</f>
        <v>0</v>
      </c>
      <c r="R509" s="219">
        <f t="shared" ref="R509:R514" si="231">SUM(S509:T509)</f>
        <v>0</v>
      </c>
      <c r="S509" s="219"/>
      <c r="T509" s="219"/>
      <c r="U509" s="219">
        <f t="shared" ref="U509:U515" si="232">SUM(V509:Y509)</f>
        <v>0</v>
      </c>
      <c r="V509" s="219"/>
      <c r="W509" s="215">
        <f t="shared" ref="W509:W515" si="233">V509*0.304</f>
        <v>0</v>
      </c>
      <c r="X509" s="219"/>
      <c r="Y509" s="219"/>
      <c r="Z509" s="219"/>
    </row>
    <row r="510" spans="1:26" hidden="1" outlineLevel="2">
      <c r="A510" s="19"/>
      <c r="B510" s="38"/>
      <c r="C510" s="207"/>
      <c r="D510" s="208"/>
      <c r="E510" s="133"/>
      <c r="F510" s="244"/>
      <c r="G510" s="138"/>
      <c r="H510" s="135"/>
      <c r="I510" s="206"/>
      <c r="J510" s="206"/>
      <c r="K510" s="206"/>
      <c r="L510" s="137"/>
      <c r="M510" s="163"/>
      <c r="N510" s="163"/>
      <c r="O510" s="163"/>
      <c r="P510" s="205"/>
      <c r="Q510" s="219">
        <f t="shared" si="230"/>
        <v>0</v>
      </c>
      <c r="R510" s="219">
        <f t="shared" si="231"/>
        <v>0</v>
      </c>
      <c r="S510" s="219"/>
      <c r="T510" s="219"/>
      <c r="U510" s="219">
        <f t="shared" si="232"/>
        <v>0</v>
      </c>
      <c r="V510" s="219"/>
      <c r="W510" s="215">
        <f t="shared" si="233"/>
        <v>0</v>
      </c>
      <c r="X510" s="219"/>
      <c r="Y510" s="219"/>
      <c r="Z510" s="219"/>
    </row>
    <row r="511" spans="1:26" hidden="1" outlineLevel="2">
      <c r="A511" s="19"/>
      <c r="B511" s="38"/>
      <c r="C511" s="207"/>
      <c r="D511" s="208"/>
      <c r="E511" s="133"/>
      <c r="F511" s="244"/>
      <c r="G511" s="138"/>
      <c r="H511" s="135"/>
      <c r="I511" s="206"/>
      <c r="J511" s="206"/>
      <c r="K511" s="206"/>
      <c r="L511" s="137"/>
      <c r="M511" s="163"/>
      <c r="N511" s="163"/>
      <c r="O511" s="163"/>
      <c r="P511" s="205"/>
      <c r="Q511" s="219">
        <f t="shared" si="230"/>
        <v>0</v>
      </c>
      <c r="R511" s="219">
        <f t="shared" si="231"/>
        <v>0</v>
      </c>
      <c r="S511" s="219"/>
      <c r="T511" s="219"/>
      <c r="U511" s="219">
        <f t="shared" si="232"/>
        <v>0</v>
      </c>
      <c r="V511" s="219"/>
      <c r="W511" s="215">
        <f t="shared" si="233"/>
        <v>0</v>
      </c>
      <c r="X511" s="219"/>
      <c r="Y511" s="219"/>
      <c r="Z511" s="219"/>
    </row>
    <row r="512" spans="1:26" hidden="1" outlineLevel="2">
      <c r="A512" s="19"/>
      <c r="B512" s="38"/>
      <c r="C512" s="207"/>
      <c r="D512" s="208"/>
      <c r="E512" s="133"/>
      <c r="F512" s="244"/>
      <c r="G512" s="138"/>
      <c r="H512" s="135"/>
      <c r="I512" s="206"/>
      <c r="J512" s="206"/>
      <c r="K512" s="206"/>
      <c r="L512" s="137"/>
      <c r="M512" s="163"/>
      <c r="N512" s="163"/>
      <c r="O512" s="163"/>
      <c r="P512" s="205"/>
      <c r="Q512" s="219">
        <f t="shared" si="230"/>
        <v>0</v>
      </c>
      <c r="R512" s="219">
        <f t="shared" si="231"/>
        <v>0</v>
      </c>
      <c r="S512" s="219"/>
      <c r="T512" s="219"/>
      <c r="U512" s="219">
        <f t="shared" si="232"/>
        <v>0</v>
      </c>
      <c r="V512" s="219"/>
      <c r="W512" s="215">
        <f t="shared" si="233"/>
        <v>0</v>
      </c>
      <c r="X512" s="219"/>
      <c r="Y512" s="219"/>
      <c r="Z512" s="219"/>
    </row>
    <row r="513" spans="1:26" hidden="1" outlineLevel="2">
      <c r="A513" s="160"/>
      <c r="B513" s="38"/>
      <c r="C513" s="207"/>
      <c r="D513" s="208"/>
      <c r="E513" s="133"/>
      <c r="F513" s="244"/>
      <c r="G513" s="138"/>
      <c r="H513" s="139"/>
      <c r="I513" s="206"/>
      <c r="J513" s="206"/>
      <c r="K513" s="206"/>
      <c r="L513" s="137"/>
      <c r="M513" s="74"/>
      <c r="N513" s="74"/>
      <c r="O513" s="217"/>
      <c r="P513" s="205"/>
      <c r="Q513" s="219">
        <f t="shared" si="230"/>
        <v>0</v>
      </c>
      <c r="R513" s="219">
        <f t="shared" si="231"/>
        <v>0</v>
      </c>
      <c r="S513" s="218"/>
      <c r="T513" s="218"/>
      <c r="U513" s="219">
        <f t="shared" si="232"/>
        <v>0</v>
      </c>
      <c r="V513" s="218"/>
      <c r="W513" s="215">
        <f t="shared" si="233"/>
        <v>0</v>
      </c>
      <c r="X513" s="218"/>
      <c r="Y513" s="218"/>
      <c r="Z513" s="218"/>
    </row>
    <row r="514" spans="1:26" hidden="1" outlineLevel="2">
      <c r="A514" s="160"/>
      <c r="B514" s="38"/>
      <c r="C514" s="207"/>
      <c r="D514" s="208"/>
      <c r="E514" s="133"/>
      <c r="F514" s="244"/>
      <c r="G514" s="138"/>
      <c r="H514" s="139"/>
      <c r="I514" s="206"/>
      <c r="J514" s="206"/>
      <c r="K514" s="206"/>
      <c r="L514" s="137"/>
      <c r="M514" s="74"/>
      <c r="N514" s="19"/>
      <c r="O514" s="217"/>
      <c r="P514" s="205"/>
      <c r="Q514" s="219">
        <f t="shared" si="230"/>
        <v>0</v>
      </c>
      <c r="R514" s="219">
        <f t="shared" si="231"/>
        <v>0</v>
      </c>
      <c r="S514" s="218"/>
      <c r="T514" s="218"/>
      <c r="U514" s="219">
        <f t="shared" si="232"/>
        <v>0</v>
      </c>
      <c r="V514" s="218"/>
      <c r="W514" s="215">
        <f t="shared" si="233"/>
        <v>0</v>
      </c>
      <c r="X514" s="218"/>
      <c r="Y514" s="218"/>
      <c r="Z514" s="218"/>
    </row>
    <row r="515" spans="1:26" hidden="1" outlineLevel="2">
      <c r="A515" s="160"/>
      <c r="B515" s="38"/>
      <c r="C515" s="207"/>
      <c r="D515" s="208"/>
      <c r="E515" s="133"/>
      <c r="F515" s="244"/>
      <c r="G515" s="138"/>
      <c r="H515" s="139"/>
      <c r="I515" s="206"/>
      <c r="J515" s="206"/>
      <c r="K515" s="206"/>
      <c r="L515" s="137"/>
      <c r="M515" s="74"/>
      <c r="N515" s="19"/>
      <c r="O515" s="217"/>
      <c r="P515" s="205"/>
      <c r="Q515" s="219">
        <f t="shared" si="230"/>
        <v>0</v>
      </c>
      <c r="R515" s="219">
        <f>SUM(S515:T515)</f>
        <v>0</v>
      </c>
      <c r="S515" s="218"/>
      <c r="T515" s="218"/>
      <c r="U515" s="219">
        <f t="shared" si="232"/>
        <v>0</v>
      </c>
      <c r="V515" s="218"/>
      <c r="W515" s="215">
        <f t="shared" si="233"/>
        <v>0</v>
      </c>
      <c r="X515" s="218"/>
      <c r="Y515" s="218"/>
      <c r="Z515" s="218"/>
    </row>
    <row r="516" spans="1:26" hidden="1" outlineLevel="2">
      <c r="A516" s="160"/>
      <c r="B516" s="74"/>
      <c r="C516" s="207"/>
      <c r="D516" s="208"/>
      <c r="E516" s="133"/>
      <c r="F516" s="244"/>
      <c r="G516" s="138"/>
      <c r="H516" s="139"/>
      <c r="I516" s="206"/>
      <c r="J516" s="206"/>
      <c r="K516" s="206"/>
      <c r="L516" s="137"/>
      <c r="M516" s="74"/>
      <c r="N516" s="19"/>
      <c r="O516" s="217"/>
      <c r="P516" s="205"/>
      <c r="Q516" s="218"/>
      <c r="R516" s="218"/>
      <c r="S516" s="218"/>
      <c r="T516" s="218"/>
      <c r="U516" s="218"/>
      <c r="V516" s="218"/>
      <c r="W516" s="218"/>
      <c r="X516" s="218"/>
      <c r="Y516" s="218"/>
      <c r="Z516" s="218"/>
    </row>
    <row r="517" spans="1:26" ht="15.75" outlineLevel="1" thickBot="1">
      <c r="A517" s="279"/>
      <c r="B517" s="280"/>
      <c r="C517" s="281"/>
      <c r="D517" s="282"/>
      <c r="E517" s="283"/>
      <c r="F517" s="284"/>
      <c r="G517" s="285"/>
      <c r="H517" s="286"/>
      <c r="I517" s="287"/>
      <c r="J517" s="287"/>
      <c r="K517" s="287"/>
      <c r="L517" s="288"/>
      <c r="M517" s="280"/>
      <c r="N517" s="289"/>
      <c r="O517" s="290"/>
      <c r="P517" s="291"/>
      <c r="Q517" s="292"/>
      <c r="R517" s="292"/>
      <c r="S517" s="292"/>
      <c r="T517" s="292"/>
      <c r="U517" s="292"/>
      <c r="V517" s="292"/>
      <c r="W517" s="292"/>
      <c r="X517" s="292"/>
      <c r="Y517" s="292"/>
      <c r="Z517" s="292"/>
    </row>
    <row r="518" spans="1:26" ht="19.5" thickBot="1">
      <c r="A518" s="481" t="s">
        <v>196</v>
      </c>
      <c r="B518" s="482"/>
      <c r="C518" s="482"/>
      <c r="D518" s="483"/>
      <c r="E518" s="56" t="s">
        <v>75</v>
      </c>
      <c r="F518" s="261"/>
      <c r="G518" s="57"/>
      <c r="H518" s="58"/>
      <c r="I518" s="68"/>
      <c r="J518" s="68"/>
      <c r="K518" s="68"/>
      <c r="L518" s="59"/>
      <c r="M518" s="58"/>
      <c r="N518" s="58"/>
      <c r="O518" s="63">
        <v>0</v>
      </c>
      <c r="P518" s="63"/>
      <c r="Q518" s="63">
        <v>0</v>
      </c>
      <c r="R518" s="63">
        <v>0</v>
      </c>
      <c r="S518" s="63">
        <v>0</v>
      </c>
      <c r="T518" s="63">
        <v>0</v>
      </c>
      <c r="U518" s="63">
        <v>0</v>
      </c>
      <c r="V518" s="63">
        <v>0</v>
      </c>
      <c r="W518" s="63">
        <v>0</v>
      </c>
      <c r="X518" s="63">
        <v>0</v>
      </c>
      <c r="Y518" s="63">
        <v>0</v>
      </c>
      <c r="Z518" s="240">
        <v>0</v>
      </c>
    </row>
    <row r="519" spans="1:26" s="75" customFormat="1" outlineLevel="1" collapsed="1">
      <c r="A519" s="230"/>
      <c r="B519" s="231"/>
      <c r="C519" s="232"/>
      <c r="D519" s="233"/>
      <c r="E519" s="234"/>
      <c r="F519" s="246"/>
      <c r="G519" s="235"/>
      <c r="H519" s="236"/>
      <c r="I519" s="237"/>
      <c r="J519" s="237"/>
      <c r="K519" s="237"/>
      <c r="L519" s="149" t="str">
        <f>CONCATENATE(L520," ",N520,M520," ",L521," ",N521,M521," "," ",L522," ",N522,M522," ",L523," ",N523,M523," ",L524," ",N524,M524," ",L525," ",N525,M525," ",L526," ",N526,M526," ",L527," ",N527,M527)</f>
        <v xml:space="preserve">                </v>
      </c>
      <c r="M519" s="236"/>
      <c r="N519" s="236"/>
      <c r="O519" s="277">
        <f>SUM(O520:O527)</f>
        <v>0</v>
      </c>
      <c r="P519" s="238"/>
      <c r="Q519" s="239">
        <f>SUM(Q520:Q527)</f>
        <v>0</v>
      </c>
      <c r="R519" s="239">
        <f t="shared" ref="R519:Y519" si="234">SUM(R520:R527)</f>
        <v>0</v>
      </c>
      <c r="S519" s="239">
        <f t="shared" si="234"/>
        <v>0</v>
      </c>
      <c r="T519" s="239">
        <f t="shared" si="234"/>
        <v>0</v>
      </c>
      <c r="U519" s="239">
        <f t="shared" si="234"/>
        <v>0</v>
      </c>
      <c r="V519" s="239">
        <f t="shared" si="234"/>
        <v>0</v>
      </c>
      <c r="W519" s="239">
        <f t="shared" si="234"/>
        <v>0</v>
      </c>
      <c r="X519" s="239">
        <f t="shared" si="234"/>
        <v>0</v>
      </c>
      <c r="Y519" s="239">
        <f t="shared" si="234"/>
        <v>0</v>
      </c>
      <c r="Z519" s="239">
        <f>SUM(Z520:Z527)</f>
        <v>0</v>
      </c>
    </row>
    <row r="520" spans="1:26" hidden="1" outlineLevel="2">
      <c r="A520" s="19"/>
      <c r="B520" s="38"/>
      <c r="C520" s="207"/>
      <c r="D520" s="208"/>
      <c r="E520" s="133"/>
      <c r="F520" s="244"/>
      <c r="G520" s="138"/>
      <c r="H520" s="135"/>
      <c r="I520" s="206"/>
      <c r="J520" s="206"/>
      <c r="K520" s="206"/>
      <c r="L520" s="137"/>
      <c r="M520" s="163"/>
      <c r="N520" s="163"/>
      <c r="O520" s="271"/>
      <c r="P520" s="205"/>
      <c r="Q520" s="219">
        <f>SUM(R520,U520)</f>
        <v>0</v>
      </c>
      <c r="R520" s="219">
        <f>SUM(S520:T520)</f>
        <v>0</v>
      </c>
      <c r="S520" s="219"/>
      <c r="T520" s="219"/>
      <c r="U520" s="219">
        <f>SUM(V520:Y520)</f>
        <v>0</v>
      </c>
      <c r="V520" s="219"/>
      <c r="W520" s="215">
        <f>V520*0.304</f>
        <v>0</v>
      </c>
      <c r="X520" s="219"/>
      <c r="Y520" s="219"/>
      <c r="Z520" s="219"/>
    </row>
    <row r="521" spans="1:26" hidden="1" outlineLevel="2">
      <c r="A521" s="19"/>
      <c r="B521" s="38"/>
      <c r="C521" s="207"/>
      <c r="D521" s="208"/>
      <c r="E521" s="133"/>
      <c r="F521" s="244"/>
      <c r="G521" s="138"/>
      <c r="H521" s="135"/>
      <c r="I521" s="206"/>
      <c r="J521" s="206"/>
      <c r="K521" s="206"/>
      <c r="L521" s="137"/>
      <c r="M521" s="163"/>
      <c r="N521" s="163"/>
      <c r="O521" s="271"/>
      <c r="P521" s="205"/>
      <c r="Q521" s="219">
        <f t="shared" ref="Q521:Q527" si="235">SUM(R521,U521)</f>
        <v>0</v>
      </c>
      <c r="R521" s="219">
        <f t="shared" ref="R521:R526" si="236">SUM(S521:T521)</f>
        <v>0</v>
      </c>
      <c r="S521" s="219"/>
      <c r="T521" s="219"/>
      <c r="U521" s="219">
        <f t="shared" ref="U521:U527" si="237">SUM(V521:Y521)</f>
        <v>0</v>
      </c>
      <c r="V521" s="219"/>
      <c r="W521" s="215">
        <f t="shared" ref="W521:W527" si="238">V521*0.304</f>
        <v>0</v>
      </c>
      <c r="X521" s="219"/>
      <c r="Y521" s="219"/>
      <c r="Z521" s="219"/>
    </row>
    <row r="522" spans="1:26" hidden="1" outlineLevel="2">
      <c r="A522" s="19"/>
      <c r="B522" s="38"/>
      <c r="C522" s="207"/>
      <c r="D522" s="208"/>
      <c r="E522" s="133"/>
      <c r="F522" s="244"/>
      <c r="G522" s="138"/>
      <c r="H522" s="135"/>
      <c r="I522" s="206"/>
      <c r="J522" s="206"/>
      <c r="K522" s="206"/>
      <c r="L522" s="137"/>
      <c r="M522" s="163"/>
      <c r="N522" s="163"/>
      <c r="O522" s="271"/>
      <c r="P522" s="205"/>
      <c r="Q522" s="219">
        <f t="shared" si="235"/>
        <v>0</v>
      </c>
      <c r="R522" s="219">
        <f t="shared" si="236"/>
        <v>0</v>
      </c>
      <c r="S522" s="219"/>
      <c r="T522" s="219"/>
      <c r="U522" s="219">
        <f t="shared" si="237"/>
        <v>0</v>
      </c>
      <c r="V522" s="219"/>
      <c r="W522" s="215">
        <f t="shared" si="238"/>
        <v>0</v>
      </c>
      <c r="X522" s="219"/>
      <c r="Y522" s="219"/>
      <c r="Z522" s="219"/>
    </row>
    <row r="523" spans="1:26" hidden="1" outlineLevel="2">
      <c r="A523" s="19"/>
      <c r="B523" s="38"/>
      <c r="C523" s="207"/>
      <c r="D523" s="208"/>
      <c r="E523" s="133"/>
      <c r="F523" s="244"/>
      <c r="G523" s="138"/>
      <c r="H523" s="135"/>
      <c r="I523" s="206"/>
      <c r="J523" s="206"/>
      <c r="K523" s="206"/>
      <c r="L523" s="137"/>
      <c r="M523" s="163"/>
      <c r="N523" s="163"/>
      <c r="O523" s="271"/>
      <c r="P523" s="205"/>
      <c r="Q523" s="219">
        <f t="shared" si="235"/>
        <v>0</v>
      </c>
      <c r="R523" s="219">
        <f t="shared" si="236"/>
        <v>0</v>
      </c>
      <c r="S523" s="219"/>
      <c r="T523" s="219"/>
      <c r="U523" s="219">
        <f t="shared" si="237"/>
        <v>0</v>
      </c>
      <c r="V523" s="219"/>
      <c r="W523" s="215">
        <f t="shared" si="238"/>
        <v>0</v>
      </c>
      <c r="X523" s="219"/>
      <c r="Y523" s="219"/>
      <c r="Z523" s="219"/>
    </row>
    <row r="524" spans="1:26" hidden="1" outlineLevel="2">
      <c r="A524" s="19"/>
      <c r="B524" s="38"/>
      <c r="C524" s="207"/>
      <c r="D524" s="208"/>
      <c r="E524" s="133"/>
      <c r="F524" s="244"/>
      <c r="G524" s="138"/>
      <c r="H524" s="135"/>
      <c r="I524" s="206"/>
      <c r="J524" s="206"/>
      <c r="K524" s="206"/>
      <c r="L524" s="137"/>
      <c r="M524" s="163"/>
      <c r="N524" s="163"/>
      <c r="O524" s="271"/>
      <c r="P524" s="205"/>
      <c r="Q524" s="219">
        <f t="shared" si="235"/>
        <v>0</v>
      </c>
      <c r="R524" s="219">
        <f t="shared" si="236"/>
        <v>0</v>
      </c>
      <c r="S524" s="219"/>
      <c r="T524" s="219"/>
      <c r="U524" s="219">
        <f t="shared" si="237"/>
        <v>0</v>
      </c>
      <c r="V524" s="219"/>
      <c r="W524" s="215">
        <f t="shared" si="238"/>
        <v>0</v>
      </c>
      <c r="X524" s="219"/>
      <c r="Y524" s="219"/>
      <c r="Z524" s="219"/>
    </row>
    <row r="525" spans="1:26" hidden="1" outlineLevel="2">
      <c r="A525" s="160"/>
      <c r="B525" s="38"/>
      <c r="C525" s="207"/>
      <c r="D525" s="208"/>
      <c r="E525" s="133"/>
      <c r="F525" s="244"/>
      <c r="G525" s="138"/>
      <c r="H525" s="139"/>
      <c r="I525" s="206"/>
      <c r="J525" s="206"/>
      <c r="K525" s="206"/>
      <c r="L525" s="137"/>
      <c r="M525" s="74"/>
      <c r="N525" s="74"/>
      <c r="O525" s="19"/>
      <c r="P525" s="205"/>
      <c r="Q525" s="219">
        <f t="shared" si="235"/>
        <v>0</v>
      </c>
      <c r="R525" s="219">
        <f t="shared" si="236"/>
        <v>0</v>
      </c>
      <c r="S525" s="218"/>
      <c r="T525" s="218"/>
      <c r="U525" s="219">
        <f t="shared" si="237"/>
        <v>0</v>
      </c>
      <c r="V525" s="218"/>
      <c r="W525" s="215">
        <f t="shared" si="238"/>
        <v>0</v>
      </c>
      <c r="X525" s="218"/>
      <c r="Y525" s="218"/>
      <c r="Z525" s="218"/>
    </row>
    <row r="526" spans="1:26" hidden="1" outlineLevel="2">
      <c r="A526" s="160"/>
      <c r="B526" s="38"/>
      <c r="C526" s="207"/>
      <c r="D526" s="208"/>
      <c r="E526" s="133"/>
      <c r="F526" s="244"/>
      <c r="G526" s="138"/>
      <c r="H526" s="139"/>
      <c r="I526" s="206"/>
      <c r="J526" s="206"/>
      <c r="K526" s="206"/>
      <c r="L526" s="137"/>
      <c r="M526" s="74"/>
      <c r="N526" s="19"/>
      <c r="O526" s="19"/>
      <c r="P526" s="205"/>
      <c r="Q526" s="219">
        <f t="shared" si="235"/>
        <v>0</v>
      </c>
      <c r="R526" s="219">
        <f t="shared" si="236"/>
        <v>0</v>
      </c>
      <c r="S526" s="218"/>
      <c r="T526" s="218"/>
      <c r="U526" s="219">
        <f t="shared" si="237"/>
        <v>0</v>
      </c>
      <c r="V526" s="218"/>
      <c r="W526" s="215">
        <f t="shared" si="238"/>
        <v>0</v>
      </c>
      <c r="X526" s="218"/>
      <c r="Y526" s="218"/>
      <c r="Z526" s="218"/>
    </row>
    <row r="527" spans="1:26" hidden="1" outlineLevel="2">
      <c r="A527" s="160"/>
      <c r="B527" s="38"/>
      <c r="C527" s="207"/>
      <c r="D527" s="208"/>
      <c r="E527" s="133"/>
      <c r="F527" s="244"/>
      <c r="G527" s="138"/>
      <c r="H527" s="139"/>
      <c r="I527" s="206"/>
      <c r="J527" s="206"/>
      <c r="K527" s="206"/>
      <c r="L527" s="137"/>
      <c r="M527" s="74"/>
      <c r="N527" s="19"/>
      <c r="O527" s="19"/>
      <c r="P527" s="205"/>
      <c r="Q527" s="219">
        <f t="shared" si="235"/>
        <v>0</v>
      </c>
      <c r="R527" s="219">
        <f>SUM(S527:T527)</f>
        <v>0</v>
      </c>
      <c r="S527" s="218"/>
      <c r="T527" s="218"/>
      <c r="U527" s="219">
        <f t="shared" si="237"/>
        <v>0</v>
      </c>
      <c r="V527" s="218"/>
      <c r="W527" s="215">
        <f t="shared" si="238"/>
        <v>0</v>
      </c>
      <c r="X527" s="218"/>
      <c r="Y527" s="218"/>
      <c r="Z527" s="218"/>
    </row>
    <row r="528" spans="1:26" hidden="1" outlineLevel="2">
      <c r="A528" s="164"/>
      <c r="B528" s="334"/>
      <c r="C528" s="210"/>
      <c r="D528" s="211"/>
      <c r="E528" s="165"/>
      <c r="F528" s="262"/>
      <c r="G528" s="166"/>
      <c r="H528" s="167"/>
      <c r="I528" s="212"/>
      <c r="J528" s="212"/>
      <c r="K528" s="212"/>
      <c r="L528" s="137"/>
      <c r="M528" s="334"/>
      <c r="N528" s="168"/>
      <c r="O528" s="168"/>
      <c r="P528" s="214"/>
      <c r="Q528" s="216"/>
      <c r="R528" s="216"/>
      <c r="S528" s="216"/>
      <c r="T528" s="216"/>
      <c r="U528" s="216"/>
      <c r="V528" s="216"/>
      <c r="W528" s="216"/>
      <c r="X528" s="216"/>
      <c r="Y528" s="216"/>
      <c r="Z528" s="216"/>
    </row>
    <row r="529" spans="1:26" s="75" customFormat="1" outlineLevel="1" collapsed="1">
      <c r="A529" s="220"/>
      <c r="B529" s="221"/>
      <c r="C529" s="222"/>
      <c r="D529" s="223"/>
      <c r="E529" s="224"/>
      <c r="F529" s="247"/>
      <c r="G529" s="225"/>
      <c r="H529" s="226"/>
      <c r="I529" s="227"/>
      <c r="J529" s="227"/>
      <c r="K529" s="227"/>
      <c r="L529" s="150" t="str">
        <f>CONCATENATE(L530," ",N530,M530," ",L531," ",N531,M531," "," ",L532," ",N532,M532," ",L533," ",N533,M533," ",L534," ",N534,M534," ",L535," ",N535,M535," ",L536," ",N536,M536," ",L537," ",N537,M537)</f>
        <v xml:space="preserve">                </v>
      </c>
      <c r="M529" s="226"/>
      <c r="N529" s="226"/>
      <c r="O529" s="270">
        <f>SUM(O530:O537)</f>
        <v>0</v>
      </c>
      <c r="P529" s="228"/>
      <c r="Q529" s="229">
        <f>SUM(Q530:Q537)</f>
        <v>0</v>
      </c>
      <c r="R529" s="229">
        <f t="shared" ref="R529:Y529" si="239">SUM(R530:R537)</f>
        <v>0</v>
      </c>
      <c r="S529" s="229">
        <f t="shared" si="239"/>
        <v>0</v>
      </c>
      <c r="T529" s="229">
        <f t="shared" si="239"/>
        <v>0</v>
      </c>
      <c r="U529" s="229">
        <f t="shared" si="239"/>
        <v>0</v>
      </c>
      <c r="V529" s="229">
        <f t="shared" si="239"/>
        <v>0</v>
      </c>
      <c r="W529" s="229">
        <f t="shared" si="239"/>
        <v>0</v>
      </c>
      <c r="X529" s="229">
        <f t="shared" si="239"/>
        <v>0</v>
      </c>
      <c r="Y529" s="229">
        <f t="shared" si="239"/>
        <v>0</v>
      </c>
      <c r="Z529" s="229">
        <f>SUM(Z530:Z537)</f>
        <v>0</v>
      </c>
    </row>
    <row r="530" spans="1:26" hidden="1" outlineLevel="2">
      <c r="A530" s="19"/>
      <c r="B530" s="38"/>
      <c r="C530" s="207"/>
      <c r="D530" s="208"/>
      <c r="E530" s="133"/>
      <c r="F530" s="244"/>
      <c r="G530" s="138"/>
      <c r="H530" s="135"/>
      <c r="I530" s="206"/>
      <c r="J530" s="206"/>
      <c r="K530" s="206"/>
      <c r="L530" s="137"/>
      <c r="M530" s="163"/>
      <c r="N530" s="163"/>
      <c r="O530" s="271"/>
      <c r="P530" s="205"/>
      <c r="Q530" s="219">
        <f>SUM(R530,U530)</f>
        <v>0</v>
      </c>
      <c r="R530" s="219">
        <f>SUM(S530:T530)</f>
        <v>0</v>
      </c>
      <c r="S530" s="219"/>
      <c r="T530" s="219"/>
      <c r="U530" s="219">
        <f>SUM(V530:Y530)</f>
        <v>0</v>
      </c>
      <c r="V530" s="219"/>
      <c r="W530" s="215">
        <f>V530*0.304</f>
        <v>0</v>
      </c>
      <c r="X530" s="219"/>
      <c r="Y530" s="219"/>
      <c r="Z530" s="219"/>
    </row>
    <row r="531" spans="1:26" hidden="1" outlineLevel="2">
      <c r="A531" s="19"/>
      <c r="B531" s="38"/>
      <c r="C531" s="207"/>
      <c r="D531" s="208"/>
      <c r="E531" s="133"/>
      <c r="F531" s="244"/>
      <c r="G531" s="138"/>
      <c r="H531" s="135"/>
      <c r="I531" s="206"/>
      <c r="J531" s="206"/>
      <c r="K531" s="206"/>
      <c r="L531" s="137"/>
      <c r="M531" s="163"/>
      <c r="N531" s="163"/>
      <c r="O531" s="271"/>
      <c r="P531" s="205"/>
      <c r="Q531" s="219">
        <f t="shared" ref="Q531:Q537" si="240">SUM(R531,U531)</f>
        <v>0</v>
      </c>
      <c r="R531" s="219">
        <f t="shared" ref="R531:R536" si="241">SUM(S531:T531)</f>
        <v>0</v>
      </c>
      <c r="S531" s="219"/>
      <c r="T531" s="219"/>
      <c r="U531" s="219">
        <f t="shared" ref="U531:U537" si="242">SUM(V531:Y531)</f>
        <v>0</v>
      </c>
      <c r="V531" s="219"/>
      <c r="W531" s="215">
        <f t="shared" ref="W531:W537" si="243">V531*0.304</f>
        <v>0</v>
      </c>
      <c r="X531" s="219"/>
      <c r="Y531" s="219"/>
      <c r="Z531" s="219"/>
    </row>
    <row r="532" spans="1:26" hidden="1" outlineLevel="2">
      <c r="A532" s="19"/>
      <c r="B532" s="38"/>
      <c r="C532" s="207"/>
      <c r="D532" s="208"/>
      <c r="E532" s="133"/>
      <c r="F532" s="244"/>
      <c r="G532" s="138"/>
      <c r="H532" s="135"/>
      <c r="I532" s="206"/>
      <c r="J532" s="206"/>
      <c r="K532" s="206"/>
      <c r="L532" s="137"/>
      <c r="M532" s="163"/>
      <c r="N532" s="163"/>
      <c r="O532" s="271"/>
      <c r="P532" s="205"/>
      <c r="Q532" s="219">
        <f t="shared" si="240"/>
        <v>0</v>
      </c>
      <c r="R532" s="219">
        <f t="shared" si="241"/>
        <v>0</v>
      </c>
      <c r="S532" s="219"/>
      <c r="T532" s="219"/>
      <c r="U532" s="219">
        <f t="shared" si="242"/>
        <v>0</v>
      </c>
      <c r="V532" s="219"/>
      <c r="W532" s="215">
        <f t="shared" si="243"/>
        <v>0</v>
      </c>
      <c r="X532" s="219"/>
      <c r="Y532" s="219"/>
      <c r="Z532" s="219"/>
    </row>
    <row r="533" spans="1:26" hidden="1" outlineLevel="2">
      <c r="A533" s="19"/>
      <c r="B533" s="38"/>
      <c r="C533" s="207"/>
      <c r="D533" s="208"/>
      <c r="E533" s="133"/>
      <c r="F533" s="244"/>
      <c r="G533" s="138"/>
      <c r="H533" s="135"/>
      <c r="I533" s="206"/>
      <c r="J533" s="206"/>
      <c r="K533" s="206"/>
      <c r="L533" s="137"/>
      <c r="M533" s="163"/>
      <c r="N533" s="163"/>
      <c r="O533" s="271"/>
      <c r="P533" s="205"/>
      <c r="Q533" s="219">
        <f t="shared" si="240"/>
        <v>0</v>
      </c>
      <c r="R533" s="219">
        <f t="shared" si="241"/>
        <v>0</v>
      </c>
      <c r="S533" s="219"/>
      <c r="T533" s="219"/>
      <c r="U533" s="219">
        <f t="shared" si="242"/>
        <v>0</v>
      </c>
      <c r="V533" s="219"/>
      <c r="W533" s="215">
        <f t="shared" si="243"/>
        <v>0</v>
      </c>
      <c r="X533" s="219"/>
      <c r="Y533" s="219"/>
      <c r="Z533" s="219"/>
    </row>
    <row r="534" spans="1:26" hidden="1" outlineLevel="2">
      <c r="A534" s="19"/>
      <c r="B534" s="38"/>
      <c r="C534" s="207"/>
      <c r="D534" s="208"/>
      <c r="E534" s="133"/>
      <c r="F534" s="244"/>
      <c r="G534" s="138"/>
      <c r="H534" s="135"/>
      <c r="I534" s="206"/>
      <c r="J534" s="206"/>
      <c r="K534" s="206"/>
      <c r="L534" s="137"/>
      <c r="M534" s="163"/>
      <c r="N534" s="163"/>
      <c r="O534" s="271"/>
      <c r="P534" s="205"/>
      <c r="Q534" s="219">
        <f t="shared" si="240"/>
        <v>0</v>
      </c>
      <c r="R534" s="219">
        <f t="shared" si="241"/>
        <v>0</v>
      </c>
      <c r="S534" s="219"/>
      <c r="T534" s="219"/>
      <c r="U534" s="219">
        <f t="shared" si="242"/>
        <v>0</v>
      </c>
      <c r="V534" s="219"/>
      <c r="W534" s="215">
        <f t="shared" si="243"/>
        <v>0</v>
      </c>
      <c r="X534" s="219"/>
      <c r="Y534" s="219"/>
      <c r="Z534" s="219"/>
    </row>
    <row r="535" spans="1:26" hidden="1" outlineLevel="2">
      <c r="A535" s="160"/>
      <c r="B535" s="38"/>
      <c r="C535" s="207"/>
      <c r="D535" s="208"/>
      <c r="E535" s="133"/>
      <c r="F535" s="244"/>
      <c r="G535" s="138"/>
      <c r="H535" s="139"/>
      <c r="I535" s="206"/>
      <c r="J535" s="206"/>
      <c r="K535" s="206"/>
      <c r="L535" s="137"/>
      <c r="M535" s="74"/>
      <c r="N535" s="74"/>
      <c r="O535" s="19"/>
      <c r="P535" s="205"/>
      <c r="Q535" s="219">
        <f t="shared" si="240"/>
        <v>0</v>
      </c>
      <c r="R535" s="219">
        <f t="shared" si="241"/>
        <v>0</v>
      </c>
      <c r="S535" s="218"/>
      <c r="T535" s="218"/>
      <c r="U535" s="219">
        <f t="shared" si="242"/>
        <v>0</v>
      </c>
      <c r="V535" s="218"/>
      <c r="W535" s="215">
        <f t="shared" si="243"/>
        <v>0</v>
      </c>
      <c r="X535" s="218"/>
      <c r="Y535" s="218"/>
      <c r="Z535" s="218"/>
    </row>
    <row r="536" spans="1:26" hidden="1" outlineLevel="2">
      <c r="A536" s="160"/>
      <c r="B536" s="38"/>
      <c r="C536" s="207"/>
      <c r="D536" s="208"/>
      <c r="E536" s="133"/>
      <c r="F536" s="244"/>
      <c r="G536" s="138"/>
      <c r="H536" s="139"/>
      <c r="I536" s="206"/>
      <c r="J536" s="206"/>
      <c r="K536" s="206"/>
      <c r="L536" s="137"/>
      <c r="M536" s="74"/>
      <c r="N536" s="19"/>
      <c r="O536" s="19"/>
      <c r="P536" s="205"/>
      <c r="Q536" s="219">
        <f t="shared" si="240"/>
        <v>0</v>
      </c>
      <c r="R536" s="219">
        <f t="shared" si="241"/>
        <v>0</v>
      </c>
      <c r="S536" s="218"/>
      <c r="T536" s="218"/>
      <c r="U536" s="219">
        <f t="shared" si="242"/>
        <v>0</v>
      </c>
      <c r="V536" s="218"/>
      <c r="W536" s="215">
        <f t="shared" si="243"/>
        <v>0</v>
      </c>
      <c r="X536" s="218"/>
      <c r="Y536" s="218"/>
      <c r="Z536" s="218"/>
    </row>
    <row r="537" spans="1:26" hidden="1" outlineLevel="2">
      <c r="A537" s="160"/>
      <c r="B537" s="38"/>
      <c r="C537" s="207"/>
      <c r="D537" s="208"/>
      <c r="E537" s="133"/>
      <c r="F537" s="244"/>
      <c r="G537" s="138"/>
      <c r="H537" s="139"/>
      <c r="I537" s="206"/>
      <c r="J537" s="206"/>
      <c r="K537" s="206"/>
      <c r="L537" s="137"/>
      <c r="M537" s="74"/>
      <c r="N537" s="19"/>
      <c r="O537" s="19"/>
      <c r="P537" s="205"/>
      <c r="Q537" s="219">
        <f t="shared" si="240"/>
        <v>0</v>
      </c>
      <c r="R537" s="219">
        <f>SUM(S537:T537)</f>
        <v>0</v>
      </c>
      <c r="S537" s="218"/>
      <c r="T537" s="218"/>
      <c r="U537" s="219">
        <f t="shared" si="242"/>
        <v>0</v>
      </c>
      <c r="V537" s="218"/>
      <c r="W537" s="215">
        <f t="shared" si="243"/>
        <v>0</v>
      </c>
      <c r="X537" s="218"/>
      <c r="Y537" s="218"/>
      <c r="Z537" s="218"/>
    </row>
    <row r="538" spans="1:26" hidden="1" outlineLevel="2">
      <c r="A538" s="164"/>
      <c r="B538" s="334"/>
      <c r="C538" s="210"/>
      <c r="D538" s="211"/>
      <c r="E538" s="165"/>
      <c r="F538" s="262"/>
      <c r="G538" s="166"/>
      <c r="H538" s="167"/>
      <c r="I538" s="212"/>
      <c r="J538" s="212"/>
      <c r="K538" s="212"/>
      <c r="L538" s="137"/>
      <c r="M538" s="334"/>
      <c r="N538" s="168"/>
      <c r="O538" s="168"/>
      <c r="P538" s="214"/>
      <c r="Q538" s="216"/>
      <c r="R538" s="216"/>
      <c r="S538" s="216"/>
      <c r="T538" s="216"/>
      <c r="U538" s="216"/>
      <c r="V538" s="216"/>
      <c r="W538" s="216"/>
      <c r="X538" s="216"/>
      <c r="Y538" s="216"/>
      <c r="Z538" s="216"/>
    </row>
    <row r="539" spans="1:26" s="75" customFormat="1" outlineLevel="1" collapsed="1">
      <c r="A539" s="220"/>
      <c r="B539" s="221"/>
      <c r="C539" s="222"/>
      <c r="D539" s="223"/>
      <c r="E539" s="224"/>
      <c r="F539" s="247"/>
      <c r="G539" s="225"/>
      <c r="H539" s="226"/>
      <c r="I539" s="227"/>
      <c r="J539" s="227"/>
      <c r="K539" s="227"/>
      <c r="L539" s="150" t="str">
        <f>CONCATENATE(L540," ",N540,M540," ",L541," ",N541,M541," "," ",L542," ",N542,M542," ",L543," ",N543,M543," ",L544," ",N544,M544," ",L545," ",N545,M545," ",L546," ",N546,M546," ",L547," ",N547,M547)</f>
        <v xml:space="preserve">                </v>
      </c>
      <c r="M539" s="226"/>
      <c r="N539" s="226"/>
      <c r="O539" s="270">
        <f>SUM(O540:O547)</f>
        <v>0</v>
      </c>
      <c r="P539" s="228"/>
      <c r="Q539" s="229">
        <f>SUM(Q540:Q547)</f>
        <v>0</v>
      </c>
      <c r="R539" s="229">
        <f t="shared" ref="R539:Y539" si="244">SUM(R540:R547)</f>
        <v>0</v>
      </c>
      <c r="S539" s="229">
        <f t="shared" si="244"/>
        <v>0</v>
      </c>
      <c r="T539" s="229">
        <f t="shared" si="244"/>
        <v>0</v>
      </c>
      <c r="U539" s="229">
        <f t="shared" si="244"/>
        <v>0</v>
      </c>
      <c r="V539" s="229">
        <f t="shared" si="244"/>
        <v>0</v>
      </c>
      <c r="W539" s="229">
        <f t="shared" si="244"/>
        <v>0</v>
      </c>
      <c r="X539" s="229">
        <f t="shared" si="244"/>
        <v>0</v>
      </c>
      <c r="Y539" s="229">
        <f t="shared" si="244"/>
        <v>0</v>
      </c>
      <c r="Z539" s="229">
        <f>SUM(Z540:Z547)</f>
        <v>0</v>
      </c>
    </row>
    <row r="540" spans="1:26" hidden="1" outlineLevel="2">
      <c r="A540" s="19"/>
      <c r="B540" s="38"/>
      <c r="C540" s="207"/>
      <c r="D540" s="208"/>
      <c r="E540" s="133"/>
      <c r="F540" s="244"/>
      <c r="G540" s="138"/>
      <c r="H540" s="135"/>
      <c r="I540" s="206"/>
      <c r="J540" s="206"/>
      <c r="K540" s="206"/>
      <c r="L540" s="137"/>
      <c r="M540" s="163"/>
      <c r="N540" s="163"/>
      <c r="O540" s="271"/>
      <c r="P540" s="205"/>
      <c r="Q540" s="219">
        <f>SUM(R540,U540)</f>
        <v>0</v>
      </c>
      <c r="R540" s="219">
        <f>SUM(S540:T540)</f>
        <v>0</v>
      </c>
      <c r="S540" s="219"/>
      <c r="T540" s="219"/>
      <c r="U540" s="219">
        <f>SUM(V540:Y540)</f>
        <v>0</v>
      </c>
      <c r="V540" s="219"/>
      <c r="W540" s="215">
        <f>V540*0.304</f>
        <v>0</v>
      </c>
      <c r="X540" s="219"/>
      <c r="Y540" s="219"/>
      <c r="Z540" s="219"/>
    </row>
    <row r="541" spans="1:26" hidden="1" outlineLevel="2">
      <c r="A541" s="19"/>
      <c r="B541" s="38"/>
      <c r="C541" s="207"/>
      <c r="D541" s="208"/>
      <c r="E541" s="133"/>
      <c r="F541" s="244"/>
      <c r="G541" s="138"/>
      <c r="H541" s="135"/>
      <c r="I541" s="206"/>
      <c r="J541" s="206"/>
      <c r="K541" s="206"/>
      <c r="L541" s="137"/>
      <c r="M541" s="163"/>
      <c r="N541" s="163"/>
      <c r="O541" s="271"/>
      <c r="P541" s="205"/>
      <c r="Q541" s="219">
        <f t="shared" ref="Q541:Q547" si="245">SUM(R541,U541)</f>
        <v>0</v>
      </c>
      <c r="R541" s="219">
        <f t="shared" ref="R541:R546" si="246">SUM(S541:T541)</f>
        <v>0</v>
      </c>
      <c r="S541" s="219"/>
      <c r="T541" s="219"/>
      <c r="U541" s="219">
        <f t="shared" ref="U541:U547" si="247">SUM(V541:Y541)</f>
        <v>0</v>
      </c>
      <c r="V541" s="219"/>
      <c r="W541" s="215">
        <f t="shared" ref="W541:W547" si="248">V541*0.304</f>
        <v>0</v>
      </c>
      <c r="X541" s="219"/>
      <c r="Y541" s="219"/>
      <c r="Z541" s="219"/>
    </row>
    <row r="542" spans="1:26" hidden="1" outlineLevel="2">
      <c r="A542" s="19"/>
      <c r="B542" s="38"/>
      <c r="C542" s="207"/>
      <c r="D542" s="208"/>
      <c r="E542" s="133"/>
      <c r="F542" s="244"/>
      <c r="G542" s="138"/>
      <c r="H542" s="135"/>
      <c r="I542" s="206"/>
      <c r="J542" s="206"/>
      <c r="K542" s="206"/>
      <c r="L542" s="137"/>
      <c r="M542" s="163"/>
      <c r="N542" s="163"/>
      <c r="O542" s="271"/>
      <c r="P542" s="205"/>
      <c r="Q542" s="219">
        <f t="shared" si="245"/>
        <v>0</v>
      </c>
      <c r="R542" s="219">
        <f t="shared" si="246"/>
        <v>0</v>
      </c>
      <c r="S542" s="219"/>
      <c r="T542" s="219"/>
      <c r="U542" s="219">
        <f t="shared" si="247"/>
        <v>0</v>
      </c>
      <c r="V542" s="219"/>
      <c r="W542" s="215">
        <f t="shared" si="248"/>
        <v>0</v>
      </c>
      <c r="X542" s="219"/>
      <c r="Y542" s="219"/>
      <c r="Z542" s="219"/>
    </row>
    <row r="543" spans="1:26" hidden="1" outlineLevel="2">
      <c r="A543" s="19"/>
      <c r="B543" s="38"/>
      <c r="C543" s="207"/>
      <c r="D543" s="208"/>
      <c r="E543" s="133"/>
      <c r="F543" s="244"/>
      <c r="G543" s="138"/>
      <c r="H543" s="135"/>
      <c r="I543" s="206"/>
      <c r="J543" s="206"/>
      <c r="K543" s="206"/>
      <c r="L543" s="137"/>
      <c r="M543" s="163"/>
      <c r="N543" s="163"/>
      <c r="O543" s="271"/>
      <c r="P543" s="205"/>
      <c r="Q543" s="219">
        <f t="shared" si="245"/>
        <v>0</v>
      </c>
      <c r="R543" s="219">
        <f t="shared" si="246"/>
        <v>0</v>
      </c>
      <c r="S543" s="219"/>
      <c r="T543" s="219"/>
      <c r="U543" s="219">
        <f t="shared" si="247"/>
        <v>0</v>
      </c>
      <c r="V543" s="219"/>
      <c r="W543" s="215">
        <f t="shared" si="248"/>
        <v>0</v>
      </c>
      <c r="X543" s="219"/>
      <c r="Y543" s="219"/>
      <c r="Z543" s="219"/>
    </row>
    <row r="544" spans="1:26" hidden="1" outlineLevel="2">
      <c r="A544" s="19"/>
      <c r="B544" s="38"/>
      <c r="C544" s="207"/>
      <c r="D544" s="208"/>
      <c r="E544" s="133"/>
      <c r="F544" s="244"/>
      <c r="G544" s="138"/>
      <c r="H544" s="135"/>
      <c r="I544" s="206"/>
      <c r="J544" s="206"/>
      <c r="K544" s="206"/>
      <c r="L544" s="137"/>
      <c r="M544" s="163"/>
      <c r="N544" s="163"/>
      <c r="O544" s="271"/>
      <c r="P544" s="205"/>
      <c r="Q544" s="219">
        <f t="shared" si="245"/>
        <v>0</v>
      </c>
      <c r="R544" s="219">
        <f t="shared" si="246"/>
        <v>0</v>
      </c>
      <c r="S544" s="219"/>
      <c r="T544" s="219"/>
      <c r="U544" s="219">
        <f t="shared" si="247"/>
        <v>0</v>
      </c>
      <c r="V544" s="219"/>
      <c r="W544" s="215">
        <f t="shared" si="248"/>
        <v>0</v>
      </c>
      <c r="X544" s="219"/>
      <c r="Y544" s="219"/>
      <c r="Z544" s="219"/>
    </row>
    <row r="545" spans="1:26" hidden="1" outlineLevel="2">
      <c r="A545" s="160"/>
      <c r="B545" s="38"/>
      <c r="C545" s="207"/>
      <c r="D545" s="208"/>
      <c r="E545" s="133"/>
      <c r="F545" s="244"/>
      <c r="G545" s="138"/>
      <c r="H545" s="139"/>
      <c r="I545" s="206"/>
      <c r="J545" s="206"/>
      <c r="K545" s="206"/>
      <c r="L545" s="137"/>
      <c r="M545" s="74"/>
      <c r="N545" s="74"/>
      <c r="O545" s="19"/>
      <c r="P545" s="205"/>
      <c r="Q545" s="219">
        <f t="shared" si="245"/>
        <v>0</v>
      </c>
      <c r="R545" s="219">
        <f t="shared" si="246"/>
        <v>0</v>
      </c>
      <c r="S545" s="218"/>
      <c r="T545" s="218"/>
      <c r="U545" s="219">
        <f t="shared" si="247"/>
        <v>0</v>
      </c>
      <c r="V545" s="218"/>
      <c r="W545" s="215">
        <f t="shared" si="248"/>
        <v>0</v>
      </c>
      <c r="X545" s="218"/>
      <c r="Y545" s="218"/>
      <c r="Z545" s="218"/>
    </row>
    <row r="546" spans="1:26" hidden="1" outlineLevel="2">
      <c r="A546" s="160"/>
      <c r="B546" s="38"/>
      <c r="C546" s="207"/>
      <c r="D546" s="208"/>
      <c r="E546" s="133"/>
      <c r="F546" s="244"/>
      <c r="G546" s="138"/>
      <c r="H546" s="139"/>
      <c r="I546" s="206"/>
      <c r="J546" s="206"/>
      <c r="K546" s="206"/>
      <c r="L546" s="137"/>
      <c r="M546" s="74"/>
      <c r="N546" s="19"/>
      <c r="O546" s="19"/>
      <c r="P546" s="205"/>
      <c r="Q546" s="219">
        <f t="shared" si="245"/>
        <v>0</v>
      </c>
      <c r="R546" s="219">
        <f t="shared" si="246"/>
        <v>0</v>
      </c>
      <c r="S546" s="218"/>
      <c r="T546" s="218"/>
      <c r="U546" s="219">
        <f t="shared" si="247"/>
        <v>0</v>
      </c>
      <c r="V546" s="218"/>
      <c r="W546" s="215">
        <f t="shared" si="248"/>
        <v>0</v>
      </c>
      <c r="X546" s="218"/>
      <c r="Y546" s="218"/>
      <c r="Z546" s="218"/>
    </row>
    <row r="547" spans="1:26" hidden="1" outlineLevel="2">
      <c r="A547" s="160"/>
      <c r="B547" s="38"/>
      <c r="C547" s="207"/>
      <c r="D547" s="208"/>
      <c r="E547" s="133"/>
      <c r="F547" s="244"/>
      <c r="G547" s="138"/>
      <c r="H547" s="139"/>
      <c r="I547" s="206"/>
      <c r="J547" s="206"/>
      <c r="K547" s="206"/>
      <c r="L547" s="137"/>
      <c r="M547" s="74"/>
      <c r="N547" s="19"/>
      <c r="O547" s="19"/>
      <c r="P547" s="205"/>
      <c r="Q547" s="219">
        <f t="shared" si="245"/>
        <v>0</v>
      </c>
      <c r="R547" s="219">
        <f>SUM(S547:T547)</f>
        <v>0</v>
      </c>
      <c r="S547" s="218"/>
      <c r="T547" s="218"/>
      <c r="U547" s="219">
        <f t="shared" si="247"/>
        <v>0</v>
      </c>
      <c r="V547" s="218"/>
      <c r="W547" s="215">
        <f t="shared" si="248"/>
        <v>0</v>
      </c>
      <c r="X547" s="218"/>
      <c r="Y547" s="218"/>
      <c r="Z547" s="218"/>
    </row>
    <row r="548" spans="1:26" hidden="1" outlineLevel="2">
      <c r="A548" s="164"/>
      <c r="B548" s="334"/>
      <c r="C548" s="210"/>
      <c r="D548" s="211"/>
      <c r="E548" s="165"/>
      <c r="F548" s="262"/>
      <c r="G548" s="166"/>
      <c r="H548" s="167"/>
      <c r="I548" s="212"/>
      <c r="J548" s="212"/>
      <c r="K548" s="212"/>
      <c r="L548" s="137"/>
      <c r="M548" s="334"/>
      <c r="N548" s="168"/>
      <c r="O548" s="168"/>
      <c r="P548" s="214"/>
      <c r="Q548" s="216"/>
      <c r="R548" s="216"/>
      <c r="S548" s="216"/>
      <c r="T548" s="216"/>
      <c r="U548" s="216"/>
      <c r="V548" s="216"/>
      <c r="W548" s="216"/>
      <c r="X548" s="216"/>
      <c r="Y548" s="216"/>
      <c r="Z548" s="216"/>
    </row>
    <row r="549" spans="1:26" s="75" customFormat="1" outlineLevel="1" collapsed="1">
      <c r="A549" s="220"/>
      <c r="B549" s="221"/>
      <c r="C549" s="222"/>
      <c r="D549" s="223"/>
      <c r="E549" s="224"/>
      <c r="F549" s="247"/>
      <c r="G549" s="225"/>
      <c r="H549" s="226"/>
      <c r="I549" s="227"/>
      <c r="J549" s="227"/>
      <c r="K549" s="227"/>
      <c r="L549" s="150" t="str">
        <f>CONCATENATE(L550," ",N550,M550," ",L551," ",N551,M551," "," ",L552," ",N552,M552," ",L553," ",N553,M553," ",L554," ",N554,M554," ",L555," ",N555,M555," ",L556," ",N556,M556," ",L557," ",N557,M557)</f>
        <v xml:space="preserve">                </v>
      </c>
      <c r="M549" s="226"/>
      <c r="N549" s="226"/>
      <c r="O549" s="270">
        <f>SUM(O550:O557)</f>
        <v>0</v>
      </c>
      <c r="P549" s="228"/>
      <c r="Q549" s="229">
        <f>SUM(Q550:Q557)</f>
        <v>0</v>
      </c>
      <c r="R549" s="229">
        <f t="shared" ref="R549:Y549" si="249">SUM(R550:R557)</f>
        <v>0</v>
      </c>
      <c r="S549" s="229">
        <f t="shared" si="249"/>
        <v>0</v>
      </c>
      <c r="T549" s="229">
        <f t="shared" si="249"/>
        <v>0</v>
      </c>
      <c r="U549" s="229">
        <f t="shared" si="249"/>
        <v>0</v>
      </c>
      <c r="V549" s="229">
        <f t="shared" si="249"/>
        <v>0</v>
      </c>
      <c r="W549" s="229">
        <f t="shared" si="249"/>
        <v>0</v>
      </c>
      <c r="X549" s="229">
        <f t="shared" si="249"/>
        <v>0</v>
      </c>
      <c r="Y549" s="229">
        <f t="shared" si="249"/>
        <v>0</v>
      </c>
      <c r="Z549" s="229">
        <f>SUM(Z550:Z557)</f>
        <v>0</v>
      </c>
    </row>
    <row r="550" spans="1:26" hidden="1" outlineLevel="2">
      <c r="A550" s="19"/>
      <c r="B550" s="38"/>
      <c r="C550" s="207"/>
      <c r="D550" s="208"/>
      <c r="E550" s="133"/>
      <c r="F550" s="244"/>
      <c r="G550" s="138"/>
      <c r="H550" s="135"/>
      <c r="I550" s="206"/>
      <c r="J550" s="206"/>
      <c r="K550" s="206"/>
      <c r="L550" s="137"/>
      <c r="M550" s="163"/>
      <c r="N550" s="163"/>
      <c r="O550" s="271"/>
      <c r="P550" s="205"/>
      <c r="Q550" s="219">
        <f>SUM(R550,U550)</f>
        <v>0</v>
      </c>
      <c r="R550" s="219">
        <f>SUM(S550:T550)</f>
        <v>0</v>
      </c>
      <c r="S550" s="219"/>
      <c r="T550" s="219"/>
      <c r="U550" s="219">
        <f>SUM(V550:Y550)</f>
        <v>0</v>
      </c>
      <c r="V550" s="219"/>
      <c r="W550" s="215">
        <f>V550*0.304</f>
        <v>0</v>
      </c>
      <c r="X550" s="219"/>
      <c r="Y550" s="219"/>
      <c r="Z550" s="219"/>
    </row>
    <row r="551" spans="1:26" hidden="1" outlineLevel="2">
      <c r="A551" s="19"/>
      <c r="B551" s="38"/>
      <c r="C551" s="207"/>
      <c r="D551" s="208"/>
      <c r="E551" s="133"/>
      <c r="F551" s="244"/>
      <c r="G551" s="138"/>
      <c r="H551" s="135"/>
      <c r="I551" s="206"/>
      <c r="J551" s="206"/>
      <c r="K551" s="206"/>
      <c r="L551" s="137"/>
      <c r="M551" s="163"/>
      <c r="N551" s="163"/>
      <c r="O551" s="271"/>
      <c r="P551" s="205"/>
      <c r="Q551" s="219">
        <f t="shared" ref="Q551:Q557" si="250">SUM(R551,U551)</f>
        <v>0</v>
      </c>
      <c r="R551" s="219">
        <f t="shared" ref="R551:R556" si="251">SUM(S551:T551)</f>
        <v>0</v>
      </c>
      <c r="S551" s="219"/>
      <c r="T551" s="219"/>
      <c r="U551" s="219">
        <f t="shared" ref="U551:U557" si="252">SUM(V551:Y551)</f>
        <v>0</v>
      </c>
      <c r="V551" s="219"/>
      <c r="W551" s="215">
        <f t="shared" ref="W551:W557" si="253">V551*0.304</f>
        <v>0</v>
      </c>
      <c r="X551" s="219"/>
      <c r="Y551" s="219"/>
      <c r="Z551" s="219"/>
    </row>
    <row r="552" spans="1:26" hidden="1" outlineLevel="2">
      <c r="A552" s="19"/>
      <c r="B552" s="38"/>
      <c r="C552" s="207"/>
      <c r="D552" s="208"/>
      <c r="E552" s="133"/>
      <c r="F552" s="244"/>
      <c r="G552" s="138"/>
      <c r="H552" s="135"/>
      <c r="I552" s="206"/>
      <c r="J552" s="206"/>
      <c r="K552" s="206"/>
      <c r="L552" s="137"/>
      <c r="M552" s="163"/>
      <c r="N552" s="163"/>
      <c r="O552" s="271"/>
      <c r="P552" s="205"/>
      <c r="Q552" s="219">
        <f t="shared" si="250"/>
        <v>0</v>
      </c>
      <c r="R552" s="219">
        <f t="shared" si="251"/>
        <v>0</v>
      </c>
      <c r="S552" s="219"/>
      <c r="T552" s="219"/>
      <c r="U552" s="219">
        <f t="shared" si="252"/>
        <v>0</v>
      </c>
      <c r="V552" s="219"/>
      <c r="W552" s="215">
        <f t="shared" si="253"/>
        <v>0</v>
      </c>
      <c r="X552" s="219"/>
      <c r="Y552" s="219"/>
      <c r="Z552" s="219"/>
    </row>
    <row r="553" spans="1:26" hidden="1" outlineLevel="2">
      <c r="A553" s="19"/>
      <c r="B553" s="38"/>
      <c r="C553" s="207"/>
      <c r="D553" s="208"/>
      <c r="E553" s="133"/>
      <c r="F553" s="244"/>
      <c r="G553" s="138"/>
      <c r="H553" s="135"/>
      <c r="I553" s="206"/>
      <c r="J553" s="206"/>
      <c r="K553" s="206"/>
      <c r="L553" s="137"/>
      <c r="M553" s="163"/>
      <c r="N553" s="163"/>
      <c r="O553" s="271"/>
      <c r="P553" s="205"/>
      <c r="Q553" s="219">
        <f t="shared" si="250"/>
        <v>0</v>
      </c>
      <c r="R553" s="219">
        <f t="shared" si="251"/>
        <v>0</v>
      </c>
      <c r="S553" s="219"/>
      <c r="T553" s="219"/>
      <c r="U553" s="219">
        <f t="shared" si="252"/>
        <v>0</v>
      </c>
      <c r="V553" s="219"/>
      <c r="W553" s="215">
        <f t="shared" si="253"/>
        <v>0</v>
      </c>
      <c r="X553" s="219"/>
      <c r="Y553" s="219"/>
      <c r="Z553" s="219"/>
    </row>
    <row r="554" spans="1:26" hidden="1" outlineLevel="2">
      <c r="A554" s="19"/>
      <c r="B554" s="38"/>
      <c r="C554" s="207"/>
      <c r="D554" s="208"/>
      <c r="E554" s="133"/>
      <c r="F554" s="244"/>
      <c r="G554" s="138"/>
      <c r="H554" s="135"/>
      <c r="I554" s="206"/>
      <c r="J554" s="206"/>
      <c r="K554" s="206"/>
      <c r="L554" s="137"/>
      <c r="M554" s="163"/>
      <c r="N554" s="163"/>
      <c r="O554" s="271"/>
      <c r="P554" s="205"/>
      <c r="Q554" s="219">
        <f t="shared" si="250"/>
        <v>0</v>
      </c>
      <c r="R554" s="219">
        <f t="shared" si="251"/>
        <v>0</v>
      </c>
      <c r="S554" s="219"/>
      <c r="T554" s="219"/>
      <c r="U554" s="219">
        <f t="shared" si="252"/>
        <v>0</v>
      </c>
      <c r="V554" s="219"/>
      <c r="W554" s="215">
        <f t="shared" si="253"/>
        <v>0</v>
      </c>
      <c r="X554" s="219"/>
      <c r="Y554" s="219"/>
      <c r="Z554" s="219"/>
    </row>
    <row r="555" spans="1:26" hidden="1" outlineLevel="2">
      <c r="A555" s="160"/>
      <c r="B555" s="38"/>
      <c r="C555" s="207"/>
      <c r="D555" s="208"/>
      <c r="E555" s="133"/>
      <c r="F555" s="244"/>
      <c r="G555" s="138"/>
      <c r="H555" s="139"/>
      <c r="I555" s="206"/>
      <c r="J555" s="206"/>
      <c r="K555" s="206"/>
      <c r="L555" s="137"/>
      <c r="M555" s="74"/>
      <c r="N555" s="74"/>
      <c r="O555" s="19"/>
      <c r="P555" s="205"/>
      <c r="Q555" s="219">
        <f t="shared" si="250"/>
        <v>0</v>
      </c>
      <c r="R555" s="219">
        <f t="shared" si="251"/>
        <v>0</v>
      </c>
      <c r="S555" s="218"/>
      <c r="T555" s="218"/>
      <c r="U555" s="219">
        <f t="shared" si="252"/>
        <v>0</v>
      </c>
      <c r="V555" s="218"/>
      <c r="W555" s="215">
        <f t="shared" si="253"/>
        <v>0</v>
      </c>
      <c r="X555" s="218"/>
      <c r="Y555" s="218"/>
      <c r="Z555" s="218"/>
    </row>
    <row r="556" spans="1:26" hidden="1" outlineLevel="2">
      <c r="A556" s="160"/>
      <c r="B556" s="38"/>
      <c r="C556" s="207"/>
      <c r="D556" s="208"/>
      <c r="E556" s="133"/>
      <c r="F556" s="244"/>
      <c r="G556" s="138"/>
      <c r="H556" s="139"/>
      <c r="I556" s="206"/>
      <c r="J556" s="206"/>
      <c r="K556" s="206"/>
      <c r="L556" s="137"/>
      <c r="M556" s="74"/>
      <c r="N556" s="19"/>
      <c r="O556" s="19"/>
      <c r="P556" s="205"/>
      <c r="Q556" s="219">
        <f t="shared" si="250"/>
        <v>0</v>
      </c>
      <c r="R556" s="219">
        <f t="shared" si="251"/>
        <v>0</v>
      </c>
      <c r="S556" s="218"/>
      <c r="T556" s="218"/>
      <c r="U556" s="219">
        <f t="shared" si="252"/>
        <v>0</v>
      </c>
      <c r="V556" s="218"/>
      <c r="W556" s="215">
        <f t="shared" si="253"/>
        <v>0</v>
      </c>
      <c r="X556" s="218"/>
      <c r="Y556" s="218"/>
      <c r="Z556" s="218"/>
    </row>
    <row r="557" spans="1:26" hidden="1" outlineLevel="2">
      <c r="A557" s="160"/>
      <c r="B557" s="38"/>
      <c r="C557" s="207"/>
      <c r="D557" s="208"/>
      <c r="E557" s="133"/>
      <c r="F557" s="244"/>
      <c r="G557" s="138"/>
      <c r="H557" s="139"/>
      <c r="I557" s="206"/>
      <c r="J557" s="206"/>
      <c r="K557" s="206"/>
      <c r="L557" s="137"/>
      <c r="M557" s="74"/>
      <c r="N557" s="19"/>
      <c r="O557" s="19"/>
      <c r="P557" s="205"/>
      <c r="Q557" s="219">
        <f t="shared" si="250"/>
        <v>0</v>
      </c>
      <c r="R557" s="219">
        <f>SUM(S557:T557)</f>
        <v>0</v>
      </c>
      <c r="S557" s="218"/>
      <c r="T557" s="218"/>
      <c r="U557" s="219">
        <f t="shared" si="252"/>
        <v>0</v>
      </c>
      <c r="V557" s="218"/>
      <c r="W557" s="215">
        <f t="shared" si="253"/>
        <v>0</v>
      </c>
      <c r="X557" s="218"/>
      <c r="Y557" s="218"/>
      <c r="Z557" s="218"/>
    </row>
    <row r="558" spans="1:26" hidden="1" outlineLevel="2">
      <c r="A558" s="164"/>
      <c r="B558" s="334"/>
      <c r="C558" s="210"/>
      <c r="D558" s="211"/>
      <c r="E558" s="165"/>
      <c r="F558" s="262"/>
      <c r="G558" s="166"/>
      <c r="H558" s="167"/>
      <c r="I558" s="212"/>
      <c r="J558" s="212"/>
      <c r="K558" s="212"/>
      <c r="L558" s="137"/>
      <c r="M558" s="334"/>
      <c r="N558" s="168"/>
      <c r="O558" s="168"/>
      <c r="P558" s="214"/>
      <c r="Q558" s="216"/>
      <c r="R558" s="216"/>
      <c r="S558" s="216"/>
      <c r="T558" s="216"/>
      <c r="U558" s="216"/>
      <c r="V558" s="216"/>
      <c r="W558" s="216"/>
      <c r="X558" s="216"/>
      <c r="Y558" s="216"/>
      <c r="Z558" s="216"/>
    </row>
    <row r="559" spans="1:26" s="75" customFormat="1" outlineLevel="1" collapsed="1">
      <c r="A559" s="220"/>
      <c r="B559" s="221"/>
      <c r="C559" s="222"/>
      <c r="D559" s="223"/>
      <c r="E559" s="224"/>
      <c r="F559" s="247"/>
      <c r="G559" s="225"/>
      <c r="H559" s="226"/>
      <c r="I559" s="227"/>
      <c r="J559" s="227"/>
      <c r="K559" s="227"/>
      <c r="L559" s="150" t="str">
        <f>CONCATENATE(L560," ",N560,M560," ",L561," ",N561,M561," "," ",L562," ",N562,M562," ",L563," ",N563,M563," ",L564," ",N564,M564," ",L565," ",N565,M565," ",L566," ",N566,M566," ",L567," ",N567,M567)</f>
        <v xml:space="preserve">                </v>
      </c>
      <c r="M559" s="226"/>
      <c r="N559" s="226"/>
      <c r="O559" s="270">
        <f>SUM(O560:O567)</f>
        <v>0</v>
      </c>
      <c r="P559" s="228"/>
      <c r="Q559" s="229">
        <f>SUM(Q560:Q567)</f>
        <v>0</v>
      </c>
      <c r="R559" s="229">
        <f t="shared" ref="R559:Y559" si="254">SUM(R560:R567)</f>
        <v>0</v>
      </c>
      <c r="S559" s="229">
        <f t="shared" si="254"/>
        <v>0</v>
      </c>
      <c r="T559" s="229">
        <f t="shared" si="254"/>
        <v>0</v>
      </c>
      <c r="U559" s="229">
        <f t="shared" si="254"/>
        <v>0</v>
      </c>
      <c r="V559" s="229">
        <f t="shared" si="254"/>
        <v>0</v>
      </c>
      <c r="W559" s="229">
        <f t="shared" si="254"/>
        <v>0</v>
      </c>
      <c r="X559" s="229">
        <f t="shared" si="254"/>
        <v>0</v>
      </c>
      <c r="Y559" s="229">
        <f t="shared" si="254"/>
        <v>0</v>
      </c>
      <c r="Z559" s="229">
        <f>SUM(Z560:Z567)</f>
        <v>0</v>
      </c>
    </row>
    <row r="560" spans="1:26" hidden="1" outlineLevel="2">
      <c r="A560" s="19"/>
      <c r="B560" s="38"/>
      <c r="C560" s="207"/>
      <c r="D560" s="208"/>
      <c r="E560" s="133"/>
      <c r="F560" s="244"/>
      <c r="G560" s="138"/>
      <c r="H560" s="135"/>
      <c r="I560" s="206"/>
      <c r="J560" s="206"/>
      <c r="K560" s="206"/>
      <c r="L560" s="137"/>
      <c r="M560" s="163"/>
      <c r="N560" s="163"/>
      <c r="O560" s="271"/>
      <c r="P560" s="205"/>
      <c r="Q560" s="219">
        <f>SUM(R560,U560)</f>
        <v>0</v>
      </c>
      <c r="R560" s="219">
        <f>SUM(S560:T560)</f>
        <v>0</v>
      </c>
      <c r="S560" s="219"/>
      <c r="T560" s="219"/>
      <c r="U560" s="219">
        <f>SUM(V560:Y560)</f>
        <v>0</v>
      </c>
      <c r="V560" s="219"/>
      <c r="W560" s="215">
        <f>V560*0.304</f>
        <v>0</v>
      </c>
      <c r="X560" s="219"/>
      <c r="Y560" s="219"/>
      <c r="Z560" s="219"/>
    </row>
    <row r="561" spans="1:26" hidden="1" outlineLevel="2">
      <c r="A561" s="19"/>
      <c r="B561" s="38"/>
      <c r="C561" s="207"/>
      <c r="D561" s="208"/>
      <c r="E561" s="133"/>
      <c r="F561" s="244"/>
      <c r="G561" s="138"/>
      <c r="H561" s="135"/>
      <c r="I561" s="206"/>
      <c r="J561" s="206"/>
      <c r="K561" s="206"/>
      <c r="L561" s="137"/>
      <c r="M561" s="163"/>
      <c r="N561" s="163"/>
      <c r="O561" s="271"/>
      <c r="P561" s="205"/>
      <c r="Q561" s="219">
        <f t="shared" ref="Q561:Q567" si="255">SUM(R561,U561)</f>
        <v>0</v>
      </c>
      <c r="R561" s="219">
        <f t="shared" ref="R561:R566" si="256">SUM(S561:T561)</f>
        <v>0</v>
      </c>
      <c r="S561" s="219"/>
      <c r="T561" s="219"/>
      <c r="U561" s="219">
        <f t="shared" ref="U561:U567" si="257">SUM(V561:Y561)</f>
        <v>0</v>
      </c>
      <c r="V561" s="219"/>
      <c r="W561" s="215">
        <f t="shared" ref="W561:W567" si="258">V561*0.304</f>
        <v>0</v>
      </c>
      <c r="X561" s="219"/>
      <c r="Y561" s="219"/>
      <c r="Z561" s="219"/>
    </row>
    <row r="562" spans="1:26" hidden="1" outlineLevel="2">
      <c r="A562" s="19"/>
      <c r="B562" s="38"/>
      <c r="C562" s="207"/>
      <c r="D562" s="208"/>
      <c r="E562" s="133"/>
      <c r="F562" s="244"/>
      <c r="G562" s="138"/>
      <c r="H562" s="135"/>
      <c r="I562" s="206"/>
      <c r="J562" s="206"/>
      <c r="K562" s="206"/>
      <c r="L562" s="137"/>
      <c r="M562" s="163"/>
      <c r="N562" s="163"/>
      <c r="O562" s="271"/>
      <c r="P562" s="205"/>
      <c r="Q562" s="219">
        <f t="shared" si="255"/>
        <v>0</v>
      </c>
      <c r="R562" s="219">
        <f t="shared" si="256"/>
        <v>0</v>
      </c>
      <c r="S562" s="219"/>
      <c r="T562" s="219"/>
      <c r="U562" s="219">
        <f t="shared" si="257"/>
        <v>0</v>
      </c>
      <c r="V562" s="219"/>
      <c r="W562" s="215">
        <f t="shared" si="258"/>
        <v>0</v>
      </c>
      <c r="X562" s="219"/>
      <c r="Y562" s="219"/>
      <c r="Z562" s="219"/>
    </row>
    <row r="563" spans="1:26" hidden="1" outlineLevel="2">
      <c r="A563" s="19"/>
      <c r="B563" s="38"/>
      <c r="C563" s="207"/>
      <c r="D563" s="208"/>
      <c r="E563" s="133"/>
      <c r="F563" s="244"/>
      <c r="G563" s="138"/>
      <c r="H563" s="135"/>
      <c r="I563" s="206"/>
      <c r="J563" s="206"/>
      <c r="K563" s="206"/>
      <c r="L563" s="137"/>
      <c r="M563" s="163"/>
      <c r="N563" s="163"/>
      <c r="O563" s="271"/>
      <c r="P563" s="205"/>
      <c r="Q563" s="219">
        <f t="shared" si="255"/>
        <v>0</v>
      </c>
      <c r="R563" s="219">
        <f t="shared" si="256"/>
        <v>0</v>
      </c>
      <c r="S563" s="219"/>
      <c r="T563" s="219"/>
      <c r="U563" s="219">
        <f t="shared" si="257"/>
        <v>0</v>
      </c>
      <c r="V563" s="219"/>
      <c r="W563" s="215">
        <f t="shared" si="258"/>
        <v>0</v>
      </c>
      <c r="X563" s="219"/>
      <c r="Y563" s="219"/>
      <c r="Z563" s="219"/>
    </row>
    <row r="564" spans="1:26" hidden="1" outlineLevel="2">
      <c r="A564" s="19"/>
      <c r="B564" s="38"/>
      <c r="C564" s="207"/>
      <c r="D564" s="208"/>
      <c r="E564" s="133"/>
      <c r="F564" s="244"/>
      <c r="G564" s="138"/>
      <c r="H564" s="135"/>
      <c r="I564" s="206"/>
      <c r="J564" s="206"/>
      <c r="K564" s="206"/>
      <c r="L564" s="137"/>
      <c r="M564" s="163"/>
      <c r="N564" s="163"/>
      <c r="O564" s="271"/>
      <c r="P564" s="205"/>
      <c r="Q564" s="219">
        <f t="shared" si="255"/>
        <v>0</v>
      </c>
      <c r="R564" s="219">
        <f t="shared" si="256"/>
        <v>0</v>
      </c>
      <c r="S564" s="219"/>
      <c r="T564" s="219"/>
      <c r="U564" s="219">
        <f t="shared" si="257"/>
        <v>0</v>
      </c>
      <c r="V564" s="219"/>
      <c r="W564" s="215">
        <f t="shared" si="258"/>
        <v>0</v>
      </c>
      <c r="X564" s="219"/>
      <c r="Y564" s="219"/>
      <c r="Z564" s="219"/>
    </row>
    <row r="565" spans="1:26" hidden="1" outlineLevel="2">
      <c r="A565" s="160"/>
      <c r="B565" s="38"/>
      <c r="C565" s="207"/>
      <c r="D565" s="208"/>
      <c r="E565" s="133"/>
      <c r="F565" s="244"/>
      <c r="G565" s="138"/>
      <c r="H565" s="139"/>
      <c r="I565" s="206"/>
      <c r="J565" s="206"/>
      <c r="K565" s="206"/>
      <c r="L565" s="137"/>
      <c r="M565" s="74"/>
      <c r="N565" s="74"/>
      <c r="O565" s="19"/>
      <c r="P565" s="205"/>
      <c r="Q565" s="219">
        <f t="shared" si="255"/>
        <v>0</v>
      </c>
      <c r="R565" s="219">
        <f t="shared" si="256"/>
        <v>0</v>
      </c>
      <c r="S565" s="218"/>
      <c r="T565" s="218"/>
      <c r="U565" s="219">
        <f t="shared" si="257"/>
        <v>0</v>
      </c>
      <c r="V565" s="218"/>
      <c r="W565" s="215">
        <f t="shared" si="258"/>
        <v>0</v>
      </c>
      <c r="X565" s="218"/>
      <c r="Y565" s="218"/>
      <c r="Z565" s="218"/>
    </row>
    <row r="566" spans="1:26" hidden="1" outlineLevel="2">
      <c r="A566" s="160"/>
      <c r="B566" s="38"/>
      <c r="C566" s="207"/>
      <c r="D566" s="208"/>
      <c r="E566" s="133"/>
      <c r="F566" s="244"/>
      <c r="G566" s="138"/>
      <c r="H566" s="139"/>
      <c r="I566" s="206"/>
      <c r="J566" s="206"/>
      <c r="K566" s="206"/>
      <c r="L566" s="137"/>
      <c r="M566" s="74"/>
      <c r="N566" s="19"/>
      <c r="O566" s="19"/>
      <c r="P566" s="205"/>
      <c r="Q566" s="219">
        <f t="shared" si="255"/>
        <v>0</v>
      </c>
      <c r="R566" s="219">
        <f t="shared" si="256"/>
        <v>0</v>
      </c>
      <c r="S566" s="218"/>
      <c r="T566" s="218"/>
      <c r="U566" s="219">
        <f t="shared" si="257"/>
        <v>0</v>
      </c>
      <c r="V566" s="218"/>
      <c r="W566" s="215">
        <f t="shared" si="258"/>
        <v>0</v>
      </c>
      <c r="X566" s="218"/>
      <c r="Y566" s="218"/>
      <c r="Z566" s="218"/>
    </row>
    <row r="567" spans="1:26" hidden="1" outlineLevel="2">
      <c r="A567" s="160"/>
      <c r="B567" s="38"/>
      <c r="C567" s="207"/>
      <c r="D567" s="208"/>
      <c r="E567" s="133"/>
      <c r="F567" s="244"/>
      <c r="G567" s="138"/>
      <c r="H567" s="139"/>
      <c r="I567" s="206"/>
      <c r="J567" s="206"/>
      <c r="K567" s="206"/>
      <c r="L567" s="137"/>
      <c r="M567" s="74"/>
      <c r="N567" s="19"/>
      <c r="O567" s="19"/>
      <c r="P567" s="205"/>
      <c r="Q567" s="219">
        <f t="shared" si="255"/>
        <v>0</v>
      </c>
      <c r="R567" s="219">
        <f>SUM(S567:T567)</f>
        <v>0</v>
      </c>
      <c r="S567" s="218"/>
      <c r="T567" s="218"/>
      <c r="U567" s="219">
        <f t="shared" si="257"/>
        <v>0</v>
      </c>
      <c r="V567" s="218"/>
      <c r="W567" s="215">
        <f t="shared" si="258"/>
        <v>0</v>
      </c>
      <c r="X567" s="218"/>
      <c r="Y567" s="218"/>
      <c r="Z567" s="218"/>
    </row>
    <row r="568" spans="1:26" hidden="1" outlineLevel="2">
      <c r="A568" s="164"/>
      <c r="B568" s="334"/>
      <c r="C568" s="210"/>
      <c r="D568" s="211"/>
      <c r="E568" s="165"/>
      <c r="F568" s="262"/>
      <c r="G568" s="166"/>
      <c r="H568" s="167"/>
      <c r="I568" s="212"/>
      <c r="J568" s="212"/>
      <c r="K568" s="212"/>
      <c r="L568" s="137"/>
      <c r="M568" s="334"/>
      <c r="N568" s="168"/>
      <c r="O568" s="168"/>
      <c r="P568" s="214"/>
      <c r="Q568" s="216"/>
      <c r="R568" s="216"/>
      <c r="S568" s="216"/>
      <c r="T568" s="216"/>
      <c r="U568" s="216"/>
      <c r="V568" s="216"/>
      <c r="W568" s="216"/>
      <c r="X568" s="216"/>
      <c r="Y568" s="216"/>
      <c r="Z568" s="216"/>
    </row>
    <row r="569" spans="1:26" s="75" customFormat="1" outlineLevel="1" collapsed="1">
      <c r="A569" s="220"/>
      <c r="B569" s="221"/>
      <c r="C569" s="222"/>
      <c r="D569" s="223"/>
      <c r="E569" s="224"/>
      <c r="F569" s="247"/>
      <c r="G569" s="225"/>
      <c r="H569" s="226"/>
      <c r="I569" s="227"/>
      <c r="J569" s="227"/>
      <c r="K569" s="227"/>
      <c r="L569" s="150" t="str">
        <f>CONCATENATE(L570," ",N570,M570," ",L571," ",N571,M571," "," ",L572," ",N572,M572," ",L573," ",N573,M573," ",L574," ",N574,M574," ",L575," ",N575,M575," ",L576," ",N576,M576," ",L577," ",N577,M577)</f>
        <v xml:space="preserve">                </v>
      </c>
      <c r="M569" s="226"/>
      <c r="N569" s="226"/>
      <c r="O569" s="270">
        <f>SUM(O570:O577)</f>
        <v>0</v>
      </c>
      <c r="P569" s="228"/>
      <c r="Q569" s="229">
        <f>SUM(Q570:Q577)</f>
        <v>0</v>
      </c>
      <c r="R569" s="229">
        <f t="shared" ref="R569:Y569" si="259">SUM(R570:R577)</f>
        <v>0</v>
      </c>
      <c r="S569" s="229">
        <f t="shared" si="259"/>
        <v>0</v>
      </c>
      <c r="T569" s="229">
        <f t="shared" si="259"/>
        <v>0</v>
      </c>
      <c r="U569" s="229">
        <f t="shared" si="259"/>
        <v>0</v>
      </c>
      <c r="V569" s="229">
        <f t="shared" si="259"/>
        <v>0</v>
      </c>
      <c r="W569" s="229">
        <f t="shared" si="259"/>
        <v>0</v>
      </c>
      <c r="X569" s="229">
        <f t="shared" si="259"/>
        <v>0</v>
      </c>
      <c r="Y569" s="229">
        <f t="shared" si="259"/>
        <v>0</v>
      </c>
      <c r="Z569" s="229">
        <f>SUM(Z570:Z577)</f>
        <v>0</v>
      </c>
    </row>
    <row r="570" spans="1:26" hidden="1" outlineLevel="2">
      <c r="A570" s="19"/>
      <c r="B570" s="38"/>
      <c r="C570" s="207"/>
      <c r="D570" s="208"/>
      <c r="E570" s="133"/>
      <c r="F570" s="244"/>
      <c r="G570" s="138"/>
      <c r="H570" s="135"/>
      <c r="I570" s="206"/>
      <c r="J570" s="206"/>
      <c r="K570" s="206"/>
      <c r="L570" s="137"/>
      <c r="M570" s="163"/>
      <c r="N570" s="163"/>
      <c r="O570" s="271"/>
      <c r="P570" s="205"/>
      <c r="Q570" s="219">
        <f>SUM(R570,U570)</f>
        <v>0</v>
      </c>
      <c r="R570" s="219">
        <f>SUM(S570:T570)</f>
        <v>0</v>
      </c>
      <c r="S570" s="219"/>
      <c r="T570" s="219"/>
      <c r="U570" s="219">
        <f>SUM(V570:Y570)</f>
        <v>0</v>
      </c>
      <c r="V570" s="219"/>
      <c r="W570" s="215">
        <f>V570*0.304</f>
        <v>0</v>
      </c>
      <c r="X570" s="219"/>
      <c r="Y570" s="219"/>
      <c r="Z570" s="219"/>
    </row>
    <row r="571" spans="1:26" hidden="1" outlineLevel="2">
      <c r="A571" s="19"/>
      <c r="B571" s="38"/>
      <c r="C571" s="207"/>
      <c r="D571" s="208"/>
      <c r="E571" s="133"/>
      <c r="F571" s="244"/>
      <c r="G571" s="138"/>
      <c r="H571" s="135"/>
      <c r="I571" s="206"/>
      <c r="J571" s="206"/>
      <c r="K571" s="206"/>
      <c r="L571" s="137"/>
      <c r="M571" s="163"/>
      <c r="N571" s="163"/>
      <c r="O571" s="271"/>
      <c r="P571" s="205"/>
      <c r="Q571" s="219">
        <f t="shared" ref="Q571:Q577" si="260">SUM(R571,U571)</f>
        <v>0</v>
      </c>
      <c r="R571" s="219">
        <f t="shared" ref="R571:R576" si="261">SUM(S571:T571)</f>
        <v>0</v>
      </c>
      <c r="S571" s="219"/>
      <c r="T571" s="219"/>
      <c r="U571" s="219">
        <f t="shared" ref="U571:U577" si="262">SUM(V571:Y571)</f>
        <v>0</v>
      </c>
      <c r="V571" s="219"/>
      <c r="W571" s="215">
        <f t="shared" ref="W571:W577" si="263">V571*0.304</f>
        <v>0</v>
      </c>
      <c r="X571" s="219"/>
      <c r="Y571" s="219"/>
      <c r="Z571" s="219"/>
    </row>
    <row r="572" spans="1:26" hidden="1" outlineLevel="2">
      <c r="A572" s="19"/>
      <c r="B572" s="38"/>
      <c r="C572" s="207"/>
      <c r="D572" s="208"/>
      <c r="E572" s="133"/>
      <c r="F572" s="244"/>
      <c r="G572" s="138"/>
      <c r="H572" s="135"/>
      <c r="I572" s="206"/>
      <c r="J572" s="206"/>
      <c r="K572" s="206"/>
      <c r="L572" s="137"/>
      <c r="M572" s="163"/>
      <c r="N572" s="163"/>
      <c r="O572" s="271"/>
      <c r="P572" s="205"/>
      <c r="Q572" s="219">
        <f t="shared" si="260"/>
        <v>0</v>
      </c>
      <c r="R572" s="219">
        <f t="shared" si="261"/>
        <v>0</v>
      </c>
      <c r="S572" s="219"/>
      <c r="T572" s="219"/>
      <c r="U572" s="219">
        <f t="shared" si="262"/>
        <v>0</v>
      </c>
      <c r="V572" s="219"/>
      <c r="W572" s="215">
        <f t="shared" si="263"/>
        <v>0</v>
      </c>
      <c r="X572" s="219"/>
      <c r="Y572" s="219"/>
      <c r="Z572" s="219"/>
    </row>
    <row r="573" spans="1:26" hidden="1" outlineLevel="2">
      <c r="A573" s="19"/>
      <c r="B573" s="38"/>
      <c r="C573" s="207"/>
      <c r="D573" s="208"/>
      <c r="E573" s="133"/>
      <c r="F573" s="244"/>
      <c r="G573" s="138"/>
      <c r="H573" s="135"/>
      <c r="I573" s="206"/>
      <c r="J573" s="206"/>
      <c r="K573" s="206"/>
      <c r="L573" s="137"/>
      <c r="M573" s="163"/>
      <c r="N573" s="163"/>
      <c r="O573" s="271"/>
      <c r="P573" s="205"/>
      <c r="Q573" s="219">
        <f t="shared" si="260"/>
        <v>0</v>
      </c>
      <c r="R573" s="219">
        <f t="shared" si="261"/>
        <v>0</v>
      </c>
      <c r="S573" s="219"/>
      <c r="T573" s="219"/>
      <c r="U573" s="219">
        <f t="shared" si="262"/>
        <v>0</v>
      </c>
      <c r="V573" s="219"/>
      <c r="W573" s="215">
        <f t="shared" si="263"/>
        <v>0</v>
      </c>
      <c r="X573" s="219"/>
      <c r="Y573" s="219"/>
      <c r="Z573" s="219"/>
    </row>
    <row r="574" spans="1:26" hidden="1" outlineLevel="2">
      <c r="A574" s="19"/>
      <c r="B574" s="38"/>
      <c r="C574" s="207"/>
      <c r="D574" s="208"/>
      <c r="E574" s="133"/>
      <c r="F574" s="244"/>
      <c r="G574" s="138"/>
      <c r="H574" s="135"/>
      <c r="I574" s="206"/>
      <c r="J574" s="206"/>
      <c r="K574" s="206"/>
      <c r="L574" s="137"/>
      <c r="M574" s="163"/>
      <c r="N574" s="163"/>
      <c r="O574" s="271"/>
      <c r="P574" s="205"/>
      <c r="Q574" s="219">
        <f t="shared" si="260"/>
        <v>0</v>
      </c>
      <c r="R574" s="219">
        <f t="shared" si="261"/>
        <v>0</v>
      </c>
      <c r="S574" s="219"/>
      <c r="T574" s="219"/>
      <c r="U574" s="219">
        <f t="shared" si="262"/>
        <v>0</v>
      </c>
      <c r="V574" s="219"/>
      <c r="W574" s="215">
        <f t="shared" si="263"/>
        <v>0</v>
      </c>
      <c r="X574" s="219"/>
      <c r="Y574" s="219"/>
      <c r="Z574" s="219"/>
    </row>
    <row r="575" spans="1:26" hidden="1" outlineLevel="2">
      <c r="A575" s="160"/>
      <c r="B575" s="38"/>
      <c r="C575" s="207"/>
      <c r="D575" s="208"/>
      <c r="E575" s="133"/>
      <c r="F575" s="244"/>
      <c r="G575" s="138"/>
      <c r="H575" s="139"/>
      <c r="I575" s="206"/>
      <c r="J575" s="206"/>
      <c r="K575" s="206"/>
      <c r="L575" s="137"/>
      <c r="M575" s="74"/>
      <c r="N575" s="74"/>
      <c r="O575" s="19"/>
      <c r="P575" s="205"/>
      <c r="Q575" s="219">
        <f t="shared" si="260"/>
        <v>0</v>
      </c>
      <c r="R575" s="219">
        <f t="shared" si="261"/>
        <v>0</v>
      </c>
      <c r="S575" s="218"/>
      <c r="T575" s="218"/>
      <c r="U575" s="219">
        <f t="shared" si="262"/>
        <v>0</v>
      </c>
      <c r="V575" s="218"/>
      <c r="W575" s="215">
        <f t="shared" si="263"/>
        <v>0</v>
      </c>
      <c r="X575" s="218"/>
      <c r="Y575" s="218"/>
      <c r="Z575" s="218"/>
    </row>
    <row r="576" spans="1:26" hidden="1" outlineLevel="2">
      <c r="A576" s="160"/>
      <c r="B576" s="38"/>
      <c r="C576" s="207"/>
      <c r="D576" s="208"/>
      <c r="E576" s="133"/>
      <c r="F576" s="244"/>
      <c r="G576" s="138"/>
      <c r="H576" s="139"/>
      <c r="I576" s="206"/>
      <c r="J576" s="206"/>
      <c r="K576" s="206"/>
      <c r="L576" s="137"/>
      <c r="M576" s="74"/>
      <c r="N576" s="19"/>
      <c r="O576" s="19"/>
      <c r="P576" s="205"/>
      <c r="Q576" s="219">
        <f t="shared" si="260"/>
        <v>0</v>
      </c>
      <c r="R576" s="219">
        <f t="shared" si="261"/>
        <v>0</v>
      </c>
      <c r="S576" s="218"/>
      <c r="T576" s="218"/>
      <c r="U576" s="219">
        <f t="shared" si="262"/>
        <v>0</v>
      </c>
      <c r="V576" s="218"/>
      <c r="W576" s="215">
        <f t="shared" si="263"/>
        <v>0</v>
      </c>
      <c r="X576" s="218"/>
      <c r="Y576" s="218"/>
      <c r="Z576" s="218"/>
    </row>
    <row r="577" spans="1:26" hidden="1" outlineLevel="2">
      <c r="A577" s="160"/>
      <c r="B577" s="38"/>
      <c r="C577" s="207"/>
      <c r="D577" s="208"/>
      <c r="E577" s="133"/>
      <c r="F577" s="244"/>
      <c r="G577" s="138"/>
      <c r="H577" s="139"/>
      <c r="I577" s="206"/>
      <c r="J577" s="206"/>
      <c r="K577" s="206"/>
      <c r="L577" s="137"/>
      <c r="M577" s="74"/>
      <c r="N577" s="19"/>
      <c r="O577" s="19"/>
      <c r="P577" s="205"/>
      <c r="Q577" s="219">
        <f t="shared" si="260"/>
        <v>0</v>
      </c>
      <c r="R577" s="219">
        <f>SUM(S577:T577)</f>
        <v>0</v>
      </c>
      <c r="S577" s="218"/>
      <c r="T577" s="218"/>
      <c r="U577" s="219">
        <f t="shared" si="262"/>
        <v>0</v>
      </c>
      <c r="V577" s="218"/>
      <c r="W577" s="215">
        <f t="shared" si="263"/>
        <v>0</v>
      </c>
      <c r="X577" s="218"/>
      <c r="Y577" s="218"/>
      <c r="Z577" s="218"/>
    </row>
    <row r="578" spans="1:26" hidden="1" outlineLevel="2">
      <c r="A578" s="164"/>
      <c r="B578" s="334"/>
      <c r="C578" s="210"/>
      <c r="D578" s="211"/>
      <c r="E578" s="165"/>
      <c r="F578" s="262"/>
      <c r="G578" s="166"/>
      <c r="H578" s="167"/>
      <c r="I578" s="212"/>
      <c r="J578" s="212"/>
      <c r="K578" s="212"/>
      <c r="L578" s="137"/>
      <c r="M578" s="334"/>
      <c r="N578" s="168"/>
      <c r="O578" s="168"/>
      <c r="P578" s="214"/>
      <c r="Q578" s="216"/>
      <c r="R578" s="216"/>
      <c r="S578" s="216"/>
      <c r="T578" s="216"/>
      <c r="U578" s="216"/>
      <c r="V578" s="216"/>
      <c r="W578" s="216"/>
      <c r="X578" s="216"/>
      <c r="Y578" s="216"/>
      <c r="Z578" s="216"/>
    </row>
    <row r="579" spans="1:26" s="75" customFormat="1" outlineLevel="1" collapsed="1">
      <c r="A579" s="220"/>
      <c r="B579" s="221"/>
      <c r="C579" s="222"/>
      <c r="D579" s="223"/>
      <c r="E579" s="224"/>
      <c r="F579" s="247"/>
      <c r="G579" s="225"/>
      <c r="H579" s="226"/>
      <c r="I579" s="227"/>
      <c r="J579" s="227"/>
      <c r="K579" s="227"/>
      <c r="L579" s="150" t="str">
        <f>CONCATENATE(L580," ",N580,M580," ",L581," ",N581,M581," "," ",L582," ",N582,M582," ",L583," ",N583,M583," ",L584," ",N584,M584," ",L585," ",N585,M585," ",L586," ",N586,M586," ",L587," ",N587,M587)</f>
        <v xml:space="preserve">                </v>
      </c>
      <c r="M579" s="226"/>
      <c r="N579" s="226"/>
      <c r="O579" s="270">
        <f>SUM(O580:O587)</f>
        <v>0</v>
      </c>
      <c r="P579" s="228"/>
      <c r="Q579" s="229">
        <f>SUM(Q580:Q587)</f>
        <v>0</v>
      </c>
      <c r="R579" s="229">
        <f t="shared" ref="R579:Y579" si="264">SUM(R580:R587)</f>
        <v>0</v>
      </c>
      <c r="S579" s="229">
        <f t="shared" si="264"/>
        <v>0</v>
      </c>
      <c r="T579" s="229">
        <f t="shared" si="264"/>
        <v>0</v>
      </c>
      <c r="U579" s="229">
        <f t="shared" si="264"/>
        <v>0</v>
      </c>
      <c r="V579" s="229">
        <f t="shared" si="264"/>
        <v>0</v>
      </c>
      <c r="W579" s="229">
        <f t="shared" si="264"/>
        <v>0</v>
      </c>
      <c r="X579" s="229">
        <f t="shared" si="264"/>
        <v>0</v>
      </c>
      <c r="Y579" s="229">
        <f t="shared" si="264"/>
        <v>0</v>
      </c>
      <c r="Z579" s="229">
        <f>SUM(Z580:Z587)</f>
        <v>0</v>
      </c>
    </row>
    <row r="580" spans="1:26" hidden="1" outlineLevel="2">
      <c r="A580" s="19"/>
      <c r="B580" s="38"/>
      <c r="C580" s="207"/>
      <c r="D580" s="208"/>
      <c r="E580" s="133"/>
      <c r="F580" s="244"/>
      <c r="G580" s="138"/>
      <c r="H580" s="135"/>
      <c r="I580" s="206"/>
      <c r="J580" s="206"/>
      <c r="K580" s="206"/>
      <c r="L580" s="137"/>
      <c r="M580" s="163"/>
      <c r="N580" s="163"/>
      <c r="O580" s="271"/>
      <c r="P580" s="205"/>
      <c r="Q580" s="219">
        <f>SUM(R580,U580)</f>
        <v>0</v>
      </c>
      <c r="R580" s="219">
        <f>SUM(S580:T580)</f>
        <v>0</v>
      </c>
      <c r="S580" s="219"/>
      <c r="T580" s="219"/>
      <c r="U580" s="219">
        <f>SUM(V580:Y580)</f>
        <v>0</v>
      </c>
      <c r="V580" s="219"/>
      <c r="W580" s="215">
        <f>V580*0.304</f>
        <v>0</v>
      </c>
      <c r="X580" s="219"/>
      <c r="Y580" s="219"/>
      <c r="Z580" s="219"/>
    </row>
    <row r="581" spans="1:26" hidden="1" outlineLevel="2">
      <c r="A581" s="19"/>
      <c r="B581" s="38"/>
      <c r="C581" s="207"/>
      <c r="D581" s="208"/>
      <c r="E581" s="133"/>
      <c r="F581" s="244"/>
      <c r="G581" s="138"/>
      <c r="H581" s="135"/>
      <c r="I581" s="206"/>
      <c r="J581" s="206"/>
      <c r="K581" s="206"/>
      <c r="L581" s="137"/>
      <c r="M581" s="163"/>
      <c r="N581" s="163"/>
      <c r="O581" s="271"/>
      <c r="P581" s="205"/>
      <c r="Q581" s="219">
        <f t="shared" ref="Q581:Q587" si="265">SUM(R581,U581)</f>
        <v>0</v>
      </c>
      <c r="R581" s="219">
        <f t="shared" ref="R581:R586" si="266">SUM(S581:T581)</f>
        <v>0</v>
      </c>
      <c r="S581" s="219"/>
      <c r="T581" s="219"/>
      <c r="U581" s="219">
        <f t="shared" ref="U581:U587" si="267">SUM(V581:Y581)</f>
        <v>0</v>
      </c>
      <c r="V581" s="219"/>
      <c r="W581" s="215">
        <f t="shared" ref="W581:W587" si="268">V581*0.304</f>
        <v>0</v>
      </c>
      <c r="X581" s="219"/>
      <c r="Y581" s="219"/>
      <c r="Z581" s="219"/>
    </row>
    <row r="582" spans="1:26" hidden="1" outlineLevel="2">
      <c r="A582" s="19"/>
      <c r="B582" s="38"/>
      <c r="C582" s="207"/>
      <c r="D582" s="208"/>
      <c r="E582" s="133"/>
      <c r="F582" s="244"/>
      <c r="G582" s="138"/>
      <c r="H582" s="135"/>
      <c r="I582" s="206"/>
      <c r="J582" s="206"/>
      <c r="K582" s="206"/>
      <c r="L582" s="137"/>
      <c r="M582" s="163"/>
      <c r="N582" s="163"/>
      <c r="O582" s="271"/>
      <c r="P582" s="205"/>
      <c r="Q582" s="219">
        <f t="shared" si="265"/>
        <v>0</v>
      </c>
      <c r="R582" s="219">
        <f t="shared" si="266"/>
        <v>0</v>
      </c>
      <c r="S582" s="219"/>
      <c r="T582" s="219"/>
      <c r="U582" s="219">
        <f t="shared" si="267"/>
        <v>0</v>
      </c>
      <c r="V582" s="219"/>
      <c r="W582" s="215">
        <f t="shared" si="268"/>
        <v>0</v>
      </c>
      <c r="X582" s="219"/>
      <c r="Y582" s="219"/>
      <c r="Z582" s="219"/>
    </row>
    <row r="583" spans="1:26" hidden="1" outlineLevel="2">
      <c r="A583" s="19"/>
      <c r="B583" s="38"/>
      <c r="C583" s="207"/>
      <c r="D583" s="208"/>
      <c r="E583" s="133"/>
      <c r="F583" s="244"/>
      <c r="G583" s="138"/>
      <c r="H583" s="135"/>
      <c r="I583" s="206"/>
      <c r="J583" s="206"/>
      <c r="K583" s="206"/>
      <c r="L583" s="137"/>
      <c r="M583" s="163"/>
      <c r="N583" s="163"/>
      <c r="O583" s="271"/>
      <c r="P583" s="205"/>
      <c r="Q583" s="219">
        <f t="shared" si="265"/>
        <v>0</v>
      </c>
      <c r="R583" s="219">
        <f t="shared" si="266"/>
        <v>0</v>
      </c>
      <c r="S583" s="219"/>
      <c r="T583" s="219"/>
      <c r="U583" s="219">
        <f t="shared" si="267"/>
        <v>0</v>
      </c>
      <c r="V583" s="219"/>
      <c r="W583" s="215">
        <f t="shared" si="268"/>
        <v>0</v>
      </c>
      <c r="X583" s="219"/>
      <c r="Y583" s="219"/>
      <c r="Z583" s="219"/>
    </row>
    <row r="584" spans="1:26" hidden="1" outlineLevel="2">
      <c r="A584" s="19"/>
      <c r="B584" s="38"/>
      <c r="C584" s="207"/>
      <c r="D584" s="208"/>
      <c r="E584" s="133"/>
      <c r="F584" s="244"/>
      <c r="G584" s="138"/>
      <c r="H584" s="135"/>
      <c r="I584" s="206"/>
      <c r="J584" s="206"/>
      <c r="K584" s="206"/>
      <c r="L584" s="137"/>
      <c r="M584" s="163"/>
      <c r="N584" s="163"/>
      <c r="O584" s="271"/>
      <c r="P584" s="205"/>
      <c r="Q584" s="219">
        <f t="shared" si="265"/>
        <v>0</v>
      </c>
      <c r="R584" s="219">
        <f t="shared" si="266"/>
        <v>0</v>
      </c>
      <c r="S584" s="219"/>
      <c r="T584" s="219"/>
      <c r="U584" s="219">
        <f t="shared" si="267"/>
        <v>0</v>
      </c>
      <c r="V584" s="219"/>
      <c r="W584" s="215">
        <f t="shared" si="268"/>
        <v>0</v>
      </c>
      <c r="X584" s="219"/>
      <c r="Y584" s="219"/>
      <c r="Z584" s="219"/>
    </row>
    <row r="585" spans="1:26" hidden="1" outlineLevel="2">
      <c r="A585" s="160"/>
      <c r="B585" s="38"/>
      <c r="C585" s="207"/>
      <c r="D585" s="208"/>
      <c r="E585" s="133"/>
      <c r="F585" s="244"/>
      <c r="G585" s="138"/>
      <c r="H585" s="139"/>
      <c r="I585" s="206"/>
      <c r="J585" s="206"/>
      <c r="K585" s="206"/>
      <c r="L585" s="137"/>
      <c r="M585" s="74"/>
      <c r="N585" s="74"/>
      <c r="O585" s="19"/>
      <c r="P585" s="205"/>
      <c r="Q585" s="219">
        <f t="shared" si="265"/>
        <v>0</v>
      </c>
      <c r="R585" s="219">
        <f t="shared" si="266"/>
        <v>0</v>
      </c>
      <c r="S585" s="218"/>
      <c r="T585" s="218"/>
      <c r="U585" s="219">
        <f t="shared" si="267"/>
        <v>0</v>
      </c>
      <c r="V585" s="218"/>
      <c r="W585" s="215">
        <f t="shared" si="268"/>
        <v>0</v>
      </c>
      <c r="X585" s="218"/>
      <c r="Y585" s="218"/>
      <c r="Z585" s="218"/>
    </row>
    <row r="586" spans="1:26" hidden="1" outlineLevel="2">
      <c r="A586" s="160"/>
      <c r="B586" s="38"/>
      <c r="C586" s="207"/>
      <c r="D586" s="208"/>
      <c r="E586" s="133"/>
      <c r="F586" s="244"/>
      <c r="G586" s="138"/>
      <c r="H586" s="139"/>
      <c r="I586" s="206"/>
      <c r="J586" s="206"/>
      <c r="K586" s="206"/>
      <c r="L586" s="137"/>
      <c r="M586" s="74"/>
      <c r="N586" s="19"/>
      <c r="O586" s="19"/>
      <c r="P586" s="205"/>
      <c r="Q586" s="219">
        <f t="shared" si="265"/>
        <v>0</v>
      </c>
      <c r="R586" s="219">
        <f t="shared" si="266"/>
        <v>0</v>
      </c>
      <c r="S586" s="218"/>
      <c r="T586" s="218"/>
      <c r="U586" s="219">
        <f t="shared" si="267"/>
        <v>0</v>
      </c>
      <c r="V586" s="218"/>
      <c r="W586" s="215">
        <f t="shared" si="268"/>
        <v>0</v>
      </c>
      <c r="X586" s="218"/>
      <c r="Y586" s="218"/>
      <c r="Z586" s="218"/>
    </row>
    <row r="587" spans="1:26" hidden="1" outlineLevel="2">
      <c r="A587" s="160"/>
      <c r="B587" s="38"/>
      <c r="C587" s="207"/>
      <c r="D587" s="208"/>
      <c r="E587" s="133"/>
      <c r="F587" s="244"/>
      <c r="G587" s="138"/>
      <c r="H587" s="139"/>
      <c r="I587" s="206"/>
      <c r="J587" s="206"/>
      <c r="K587" s="206"/>
      <c r="L587" s="137"/>
      <c r="M587" s="74"/>
      <c r="N587" s="19"/>
      <c r="O587" s="19"/>
      <c r="P587" s="205"/>
      <c r="Q587" s="219">
        <f t="shared" si="265"/>
        <v>0</v>
      </c>
      <c r="R587" s="219">
        <f>SUM(S587:T587)</f>
        <v>0</v>
      </c>
      <c r="S587" s="218"/>
      <c r="T587" s="218"/>
      <c r="U587" s="219">
        <f t="shared" si="267"/>
        <v>0</v>
      </c>
      <c r="V587" s="218"/>
      <c r="W587" s="215">
        <f t="shared" si="268"/>
        <v>0</v>
      </c>
      <c r="X587" s="218"/>
      <c r="Y587" s="218"/>
      <c r="Z587" s="218"/>
    </row>
    <row r="588" spans="1:26" hidden="1" outlineLevel="2">
      <c r="A588" s="164"/>
      <c r="B588" s="334"/>
      <c r="C588" s="210"/>
      <c r="D588" s="211"/>
      <c r="E588" s="165"/>
      <c r="F588" s="262"/>
      <c r="G588" s="166"/>
      <c r="H588" s="167"/>
      <c r="I588" s="212"/>
      <c r="J588" s="212"/>
      <c r="K588" s="212"/>
      <c r="L588" s="137"/>
      <c r="M588" s="334"/>
      <c r="N588" s="168"/>
      <c r="O588" s="168"/>
      <c r="P588" s="214"/>
      <c r="Q588" s="216"/>
      <c r="R588" s="216"/>
      <c r="S588" s="216"/>
      <c r="T588" s="216"/>
      <c r="U588" s="216"/>
      <c r="V588" s="216"/>
      <c r="W588" s="216"/>
      <c r="X588" s="216"/>
      <c r="Y588" s="216"/>
      <c r="Z588" s="216"/>
    </row>
    <row r="589" spans="1:26" s="75" customFormat="1" outlineLevel="1" collapsed="1">
      <c r="A589" s="220"/>
      <c r="B589" s="221"/>
      <c r="C589" s="222"/>
      <c r="D589" s="223"/>
      <c r="E589" s="224"/>
      <c r="F589" s="247"/>
      <c r="G589" s="225"/>
      <c r="H589" s="226"/>
      <c r="I589" s="227"/>
      <c r="J589" s="227"/>
      <c r="K589" s="227"/>
      <c r="L589" s="150" t="str">
        <f>CONCATENATE(L590," ",N590,M590," ",L591," ",N591,M591," "," ",L592," ",N592,M592," ",L593," ",N593,M593," ",L594," ",N594,M594," ",L595," ",N595,M595," ",L596," ",N596,M596," ",L597," ",N597,M597)</f>
        <v xml:space="preserve">                </v>
      </c>
      <c r="M589" s="226"/>
      <c r="N589" s="226"/>
      <c r="O589" s="270">
        <f>SUM(O590:O597)</f>
        <v>0</v>
      </c>
      <c r="P589" s="228"/>
      <c r="Q589" s="229">
        <f>SUM(Q590:Q597)</f>
        <v>0</v>
      </c>
      <c r="R589" s="229">
        <f t="shared" ref="R589:Y589" si="269">SUM(R590:R597)</f>
        <v>0</v>
      </c>
      <c r="S589" s="229">
        <f t="shared" si="269"/>
        <v>0</v>
      </c>
      <c r="T589" s="229">
        <f t="shared" si="269"/>
        <v>0</v>
      </c>
      <c r="U589" s="229">
        <f t="shared" si="269"/>
        <v>0</v>
      </c>
      <c r="V589" s="229">
        <f t="shared" si="269"/>
        <v>0</v>
      </c>
      <c r="W589" s="229">
        <f t="shared" si="269"/>
        <v>0</v>
      </c>
      <c r="X589" s="229">
        <f t="shared" si="269"/>
        <v>0</v>
      </c>
      <c r="Y589" s="229">
        <f t="shared" si="269"/>
        <v>0</v>
      </c>
      <c r="Z589" s="229">
        <f>SUM(Z590:Z597)</f>
        <v>0</v>
      </c>
    </row>
    <row r="590" spans="1:26" hidden="1" outlineLevel="2">
      <c r="A590" s="19"/>
      <c r="B590" s="38"/>
      <c r="C590" s="207"/>
      <c r="D590" s="208"/>
      <c r="E590" s="133"/>
      <c r="F590" s="244"/>
      <c r="G590" s="138"/>
      <c r="H590" s="135"/>
      <c r="I590" s="206"/>
      <c r="J590" s="206"/>
      <c r="K590" s="206"/>
      <c r="L590" s="137"/>
      <c r="M590" s="163"/>
      <c r="N590" s="163"/>
      <c r="O590" s="271"/>
      <c r="P590" s="205"/>
      <c r="Q590" s="219">
        <f>SUM(R590,U590)</f>
        <v>0</v>
      </c>
      <c r="R590" s="219">
        <f>SUM(S590:T590)</f>
        <v>0</v>
      </c>
      <c r="S590" s="219"/>
      <c r="T590" s="219"/>
      <c r="U590" s="219">
        <f>SUM(V590:Y590)</f>
        <v>0</v>
      </c>
      <c r="V590" s="219"/>
      <c r="W590" s="215">
        <f>V590*0.304</f>
        <v>0</v>
      </c>
      <c r="X590" s="219"/>
      <c r="Y590" s="219"/>
      <c r="Z590" s="219"/>
    </row>
    <row r="591" spans="1:26" hidden="1" outlineLevel="2">
      <c r="A591" s="19"/>
      <c r="B591" s="38"/>
      <c r="C591" s="207"/>
      <c r="D591" s="208"/>
      <c r="E591" s="133"/>
      <c r="F591" s="244"/>
      <c r="G591" s="138"/>
      <c r="H591" s="135"/>
      <c r="I591" s="206"/>
      <c r="J591" s="206"/>
      <c r="K591" s="206"/>
      <c r="L591" s="137"/>
      <c r="M591" s="163"/>
      <c r="N591" s="163"/>
      <c r="O591" s="271"/>
      <c r="P591" s="205"/>
      <c r="Q591" s="219">
        <f t="shared" ref="Q591:Q597" si="270">SUM(R591,U591)</f>
        <v>0</v>
      </c>
      <c r="R591" s="219">
        <f t="shared" ref="R591:R596" si="271">SUM(S591:T591)</f>
        <v>0</v>
      </c>
      <c r="S591" s="219"/>
      <c r="T591" s="219"/>
      <c r="U591" s="219">
        <f t="shared" ref="U591:U597" si="272">SUM(V591:Y591)</f>
        <v>0</v>
      </c>
      <c r="V591" s="219"/>
      <c r="W591" s="215">
        <f t="shared" ref="W591:W597" si="273">V591*0.304</f>
        <v>0</v>
      </c>
      <c r="X591" s="219"/>
      <c r="Y591" s="219"/>
      <c r="Z591" s="219"/>
    </row>
    <row r="592" spans="1:26" hidden="1" outlineLevel="2">
      <c r="A592" s="19"/>
      <c r="B592" s="38"/>
      <c r="C592" s="207"/>
      <c r="D592" s="208"/>
      <c r="E592" s="133"/>
      <c r="F592" s="244"/>
      <c r="G592" s="138"/>
      <c r="H592" s="135"/>
      <c r="I592" s="206"/>
      <c r="J592" s="206"/>
      <c r="K592" s="206"/>
      <c r="L592" s="137"/>
      <c r="M592" s="163"/>
      <c r="N592" s="163"/>
      <c r="O592" s="271"/>
      <c r="P592" s="205"/>
      <c r="Q592" s="219">
        <f t="shared" si="270"/>
        <v>0</v>
      </c>
      <c r="R592" s="219">
        <f t="shared" si="271"/>
        <v>0</v>
      </c>
      <c r="S592" s="219"/>
      <c r="T592" s="219"/>
      <c r="U592" s="219">
        <f t="shared" si="272"/>
        <v>0</v>
      </c>
      <c r="V592" s="219"/>
      <c r="W592" s="215">
        <f t="shared" si="273"/>
        <v>0</v>
      </c>
      <c r="X592" s="219"/>
      <c r="Y592" s="219"/>
      <c r="Z592" s="219"/>
    </row>
    <row r="593" spans="1:26" hidden="1" outlineLevel="2">
      <c r="A593" s="19"/>
      <c r="B593" s="38"/>
      <c r="C593" s="207"/>
      <c r="D593" s="208"/>
      <c r="E593" s="133"/>
      <c r="F593" s="244"/>
      <c r="G593" s="138"/>
      <c r="H593" s="135"/>
      <c r="I593" s="206"/>
      <c r="J593" s="206"/>
      <c r="K593" s="206"/>
      <c r="L593" s="137"/>
      <c r="M593" s="163"/>
      <c r="N593" s="163"/>
      <c r="O593" s="271"/>
      <c r="P593" s="205"/>
      <c r="Q593" s="219">
        <f t="shared" si="270"/>
        <v>0</v>
      </c>
      <c r="R593" s="219">
        <f t="shared" si="271"/>
        <v>0</v>
      </c>
      <c r="S593" s="219"/>
      <c r="T593" s="219"/>
      <c r="U593" s="219">
        <f t="shared" si="272"/>
        <v>0</v>
      </c>
      <c r="V593" s="219"/>
      <c r="W593" s="215">
        <f t="shared" si="273"/>
        <v>0</v>
      </c>
      <c r="X593" s="219"/>
      <c r="Y593" s="219"/>
      <c r="Z593" s="219"/>
    </row>
    <row r="594" spans="1:26" hidden="1" outlineLevel="2">
      <c r="A594" s="19"/>
      <c r="B594" s="38"/>
      <c r="C594" s="207"/>
      <c r="D594" s="208"/>
      <c r="E594" s="133"/>
      <c r="F594" s="244"/>
      <c r="G594" s="138"/>
      <c r="H594" s="135"/>
      <c r="I594" s="206"/>
      <c r="J594" s="206"/>
      <c r="K594" s="206"/>
      <c r="L594" s="137"/>
      <c r="M594" s="163"/>
      <c r="N594" s="163"/>
      <c r="O594" s="271"/>
      <c r="P594" s="205"/>
      <c r="Q594" s="219">
        <f t="shared" si="270"/>
        <v>0</v>
      </c>
      <c r="R594" s="219">
        <f t="shared" si="271"/>
        <v>0</v>
      </c>
      <c r="S594" s="219"/>
      <c r="T594" s="219"/>
      <c r="U594" s="219">
        <f t="shared" si="272"/>
        <v>0</v>
      </c>
      <c r="V594" s="219"/>
      <c r="W594" s="215">
        <f t="shared" si="273"/>
        <v>0</v>
      </c>
      <c r="X594" s="219"/>
      <c r="Y594" s="219"/>
      <c r="Z594" s="219"/>
    </row>
    <row r="595" spans="1:26" hidden="1" outlineLevel="2">
      <c r="A595" s="160"/>
      <c r="B595" s="38"/>
      <c r="C595" s="207"/>
      <c r="D595" s="208"/>
      <c r="E595" s="133"/>
      <c r="F595" s="244"/>
      <c r="G595" s="138"/>
      <c r="H595" s="139"/>
      <c r="I595" s="206"/>
      <c r="J595" s="206"/>
      <c r="K595" s="206"/>
      <c r="L595" s="137"/>
      <c r="M595" s="74"/>
      <c r="N595" s="74"/>
      <c r="O595" s="19"/>
      <c r="P595" s="205"/>
      <c r="Q595" s="219">
        <f t="shared" si="270"/>
        <v>0</v>
      </c>
      <c r="R595" s="219">
        <f t="shared" si="271"/>
        <v>0</v>
      </c>
      <c r="S595" s="218"/>
      <c r="T595" s="218"/>
      <c r="U595" s="219">
        <f t="shared" si="272"/>
        <v>0</v>
      </c>
      <c r="V595" s="218"/>
      <c r="W595" s="215">
        <f t="shared" si="273"/>
        <v>0</v>
      </c>
      <c r="X595" s="218"/>
      <c r="Y595" s="218"/>
      <c r="Z595" s="218"/>
    </row>
    <row r="596" spans="1:26" hidden="1" outlineLevel="2">
      <c r="A596" s="160"/>
      <c r="B596" s="38"/>
      <c r="C596" s="207"/>
      <c r="D596" s="208"/>
      <c r="E596" s="133"/>
      <c r="F596" s="244"/>
      <c r="G596" s="138"/>
      <c r="H596" s="139"/>
      <c r="I596" s="206"/>
      <c r="J596" s="206"/>
      <c r="K596" s="206"/>
      <c r="L596" s="137"/>
      <c r="M596" s="74"/>
      <c r="N596" s="19"/>
      <c r="O596" s="19"/>
      <c r="P596" s="205"/>
      <c r="Q596" s="219">
        <f t="shared" si="270"/>
        <v>0</v>
      </c>
      <c r="R596" s="219">
        <f t="shared" si="271"/>
        <v>0</v>
      </c>
      <c r="S596" s="218"/>
      <c r="T596" s="218"/>
      <c r="U596" s="219">
        <f t="shared" si="272"/>
        <v>0</v>
      </c>
      <c r="V596" s="218"/>
      <c r="W596" s="215">
        <f t="shared" si="273"/>
        <v>0</v>
      </c>
      <c r="X596" s="218"/>
      <c r="Y596" s="218"/>
      <c r="Z596" s="218"/>
    </row>
    <row r="597" spans="1:26" hidden="1" outlineLevel="2">
      <c r="A597" s="160"/>
      <c r="B597" s="38"/>
      <c r="C597" s="207"/>
      <c r="D597" s="208"/>
      <c r="E597" s="133"/>
      <c r="F597" s="244"/>
      <c r="G597" s="138"/>
      <c r="H597" s="139"/>
      <c r="I597" s="206"/>
      <c r="J597" s="206"/>
      <c r="K597" s="206"/>
      <c r="L597" s="137"/>
      <c r="M597" s="74"/>
      <c r="N597" s="19"/>
      <c r="O597" s="19"/>
      <c r="P597" s="205"/>
      <c r="Q597" s="219">
        <f t="shared" si="270"/>
        <v>0</v>
      </c>
      <c r="R597" s="219">
        <f>SUM(S597:T597)</f>
        <v>0</v>
      </c>
      <c r="S597" s="218"/>
      <c r="T597" s="218"/>
      <c r="U597" s="219">
        <f t="shared" si="272"/>
        <v>0</v>
      </c>
      <c r="V597" s="218"/>
      <c r="W597" s="215">
        <f t="shared" si="273"/>
        <v>0</v>
      </c>
      <c r="X597" s="218"/>
      <c r="Y597" s="218"/>
      <c r="Z597" s="218"/>
    </row>
    <row r="598" spans="1:26" hidden="1" outlineLevel="2">
      <c r="A598" s="164"/>
      <c r="B598" s="334"/>
      <c r="C598" s="210"/>
      <c r="D598" s="211"/>
      <c r="E598" s="165"/>
      <c r="F598" s="262"/>
      <c r="G598" s="166"/>
      <c r="H598" s="167"/>
      <c r="I598" s="212"/>
      <c r="J598" s="212"/>
      <c r="K598" s="212"/>
      <c r="L598" s="137"/>
      <c r="M598" s="334"/>
      <c r="N598" s="168"/>
      <c r="O598" s="168"/>
      <c r="P598" s="214"/>
      <c r="Q598" s="216"/>
      <c r="R598" s="216"/>
      <c r="S598" s="216"/>
      <c r="T598" s="216"/>
      <c r="U598" s="216"/>
      <c r="V598" s="216"/>
      <c r="W598" s="216"/>
      <c r="X598" s="216"/>
      <c r="Y598" s="216"/>
      <c r="Z598" s="216"/>
    </row>
    <row r="599" spans="1:26" s="75" customFormat="1" outlineLevel="1" collapsed="1">
      <c r="A599" s="220"/>
      <c r="B599" s="221"/>
      <c r="C599" s="222"/>
      <c r="D599" s="223"/>
      <c r="E599" s="224"/>
      <c r="F599" s="247"/>
      <c r="G599" s="225"/>
      <c r="H599" s="226"/>
      <c r="I599" s="227"/>
      <c r="J599" s="227"/>
      <c r="K599" s="227"/>
      <c r="L599" s="150" t="str">
        <f>CONCATENATE(L600," ",N600,M600," ",L601," ",N601,M601," "," ",L602," ",N602,M602," ",L603," ",N603,M603," ",L604," ",N604,M604," ",L605," ",N605,M605," ",L606," ",N606,M606," ",L607," ",N607,M607)</f>
        <v xml:space="preserve">                </v>
      </c>
      <c r="M599" s="226"/>
      <c r="N599" s="226"/>
      <c r="O599" s="270">
        <f>SUM(O600:O607)</f>
        <v>0</v>
      </c>
      <c r="P599" s="228"/>
      <c r="Q599" s="229">
        <f>SUM(Q600:Q607)</f>
        <v>0</v>
      </c>
      <c r="R599" s="229">
        <f t="shared" ref="R599:Y599" si="274">SUM(R600:R607)</f>
        <v>0</v>
      </c>
      <c r="S599" s="229">
        <f t="shared" si="274"/>
        <v>0</v>
      </c>
      <c r="T599" s="229">
        <f t="shared" si="274"/>
        <v>0</v>
      </c>
      <c r="U599" s="229">
        <f t="shared" si="274"/>
        <v>0</v>
      </c>
      <c r="V599" s="229">
        <f t="shared" si="274"/>
        <v>0</v>
      </c>
      <c r="W599" s="229">
        <f t="shared" si="274"/>
        <v>0</v>
      </c>
      <c r="X599" s="229">
        <f t="shared" si="274"/>
        <v>0</v>
      </c>
      <c r="Y599" s="229">
        <f t="shared" si="274"/>
        <v>0</v>
      </c>
      <c r="Z599" s="229">
        <f>SUM(Z600:Z607)</f>
        <v>0</v>
      </c>
    </row>
    <row r="600" spans="1:26" hidden="1" outlineLevel="2">
      <c r="A600" s="19"/>
      <c r="B600" s="38"/>
      <c r="C600" s="207"/>
      <c r="D600" s="208"/>
      <c r="E600" s="133"/>
      <c r="F600" s="244"/>
      <c r="G600" s="138"/>
      <c r="H600" s="135"/>
      <c r="I600" s="206"/>
      <c r="J600" s="206"/>
      <c r="K600" s="206"/>
      <c r="L600" s="137"/>
      <c r="M600" s="163"/>
      <c r="N600" s="163"/>
      <c r="O600" s="163"/>
      <c r="P600" s="205"/>
      <c r="Q600" s="219">
        <f>SUM(R600,U600)</f>
        <v>0</v>
      </c>
      <c r="R600" s="219">
        <f>SUM(S600:T600)</f>
        <v>0</v>
      </c>
      <c r="S600" s="219"/>
      <c r="T600" s="219"/>
      <c r="U600" s="219">
        <f>SUM(V600:Y600)</f>
        <v>0</v>
      </c>
      <c r="V600" s="219"/>
      <c r="W600" s="215">
        <f>V600*0.304</f>
        <v>0</v>
      </c>
      <c r="X600" s="219"/>
      <c r="Y600" s="219"/>
      <c r="Z600" s="219"/>
    </row>
    <row r="601" spans="1:26" hidden="1" outlineLevel="2">
      <c r="A601" s="19"/>
      <c r="B601" s="38"/>
      <c r="C601" s="207"/>
      <c r="D601" s="208"/>
      <c r="E601" s="133"/>
      <c r="F601" s="244"/>
      <c r="G601" s="138"/>
      <c r="H601" s="135"/>
      <c r="I601" s="206"/>
      <c r="J601" s="206"/>
      <c r="K601" s="206"/>
      <c r="L601" s="137"/>
      <c r="M601" s="163"/>
      <c r="N601" s="163"/>
      <c r="O601" s="163"/>
      <c r="P601" s="205"/>
      <c r="Q601" s="219">
        <f t="shared" ref="Q601:Q607" si="275">SUM(R601,U601)</f>
        <v>0</v>
      </c>
      <c r="R601" s="219">
        <f t="shared" ref="R601:R606" si="276">SUM(S601:T601)</f>
        <v>0</v>
      </c>
      <c r="S601" s="219"/>
      <c r="T601" s="219"/>
      <c r="U601" s="219">
        <f t="shared" ref="U601:U607" si="277">SUM(V601:Y601)</f>
        <v>0</v>
      </c>
      <c r="V601" s="219"/>
      <c r="W601" s="215">
        <f t="shared" ref="W601:W607" si="278">V601*0.304</f>
        <v>0</v>
      </c>
      <c r="X601" s="219"/>
      <c r="Y601" s="219"/>
      <c r="Z601" s="219"/>
    </row>
    <row r="602" spans="1:26" hidden="1" outlineLevel="2">
      <c r="A602" s="19"/>
      <c r="B602" s="38"/>
      <c r="C602" s="207"/>
      <c r="D602" s="208"/>
      <c r="E602" s="133"/>
      <c r="F602" s="244"/>
      <c r="G602" s="138"/>
      <c r="H602" s="135"/>
      <c r="I602" s="206"/>
      <c r="J602" s="206"/>
      <c r="K602" s="206"/>
      <c r="L602" s="137"/>
      <c r="M602" s="163"/>
      <c r="N602" s="163"/>
      <c r="O602" s="163"/>
      <c r="P602" s="205"/>
      <c r="Q602" s="219">
        <f t="shared" si="275"/>
        <v>0</v>
      </c>
      <c r="R602" s="219">
        <f t="shared" si="276"/>
        <v>0</v>
      </c>
      <c r="S602" s="219"/>
      <c r="T602" s="219"/>
      <c r="U602" s="219">
        <f t="shared" si="277"/>
        <v>0</v>
      </c>
      <c r="V602" s="219"/>
      <c r="W602" s="215">
        <f t="shared" si="278"/>
        <v>0</v>
      </c>
      <c r="X602" s="219"/>
      <c r="Y602" s="219"/>
      <c r="Z602" s="219"/>
    </row>
    <row r="603" spans="1:26" hidden="1" outlineLevel="2">
      <c r="A603" s="19"/>
      <c r="B603" s="38"/>
      <c r="C603" s="207"/>
      <c r="D603" s="208"/>
      <c r="E603" s="133"/>
      <c r="F603" s="244"/>
      <c r="G603" s="138"/>
      <c r="H603" s="135"/>
      <c r="I603" s="206"/>
      <c r="J603" s="206"/>
      <c r="K603" s="206"/>
      <c r="L603" s="137"/>
      <c r="M603" s="163"/>
      <c r="N603" s="163"/>
      <c r="O603" s="163"/>
      <c r="P603" s="205"/>
      <c r="Q603" s="219">
        <f t="shared" si="275"/>
        <v>0</v>
      </c>
      <c r="R603" s="219">
        <f t="shared" si="276"/>
        <v>0</v>
      </c>
      <c r="S603" s="219"/>
      <c r="T603" s="219"/>
      <c r="U603" s="219">
        <f t="shared" si="277"/>
        <v>0</v>
      </c>
      <c r="V603" s="219"/>
      <c r="W603" s="215">
        <f t="shared" si="278"/>
        <v>0</v>
      </c>
      <c r="X603" s="219"/>
      <c r="Y603" s="219"/>
      <c r="Z603" s="219"/>
    </row>
    <row r="604" spans="1:26" hidden="1" outlineLevel="2">
      <c r="A604" s="19"/>
      <c r="B604" s="38"/>
      <c r="C604" s="207"/>
      <c r="D604" s="208"/>
      <c r="E604" s="133"/>
      <c r="F604" s="244"/>
      <c r="G604" s="138"/>
      <c r="H604" s="135"/>
      <c r="I604" s="206"/>
      <c r="J604" s="206"/>
      <c r="K604" s="206"/>
      <c r="L604" s="137"/>
      <c r="M604" s="163"/>
      <c r="N604" s="163"/>
      <c r="O604" s="163"/>
      <c r="P604" s="205"/>
      <c r="Q604" s="219">
        <f t="shared" si="275"/>
        <v>0</v>
      </c>
      <c r="R604" s="219">
        <f t="shared" si="276"/>
        <v>0</v>
      </c>
      <c r="S604" s="219"/>
      <c r="T604" s="219"/>
      <c r="U604" s="219">
        <f t="shared" si="277"/>
        <v>0</v>
      </c>
      <c r="V604" s="219"/>
      <c r="W604" s="215">
        <f t="shared" si="278"/>
        <v>0</v>
      </c>
      <c r="X604" s="219"/>
      <c r="Y604" s="219"/>
      <c r="Z604" s="219"/>
    </row>
    <row r="605" spans="1:26" hidden="1" outlineLevel="2">
      <c r="A605" s="160"/>
      <c r="B605" s="38"/>
      <c r="C605" s="207"/>
      <c r="D605" s="208"/>
      <c r="E605" s="133"/>
      <c r="F605" s="244"/>
      <c r="G605" s="138"/>
      <c r="H605" s="139"/>
      <c r="I605" s="206"/>
      <c r="J605" s="206"/>
      <c r="K605" s="206"/>
      <c r="L605" s="137"/>
      <c r="M605" s="74"/>
      <c r="N605" s="74"/>
      <c r="O605" s="217"/>
      <c r="P605" s="205"/>
      <c r="Q605" s="219">
        <f t="shared" si="275"/>
        <v>0</v>
      </c>
      <c r="R605" s="219">
        <f t="shared" si="276"/>
        <v>0</v>
      </c>
      <c r="S605" s="218"/>
      <c r="T605" s="218"/>
      <c r="U605" s="219">
        <f t="shared" si="277"/>
        <v>0</v>
      </c>
      <c r="V605" s="218"/>
      <c r="W605" s="215">
        <f t="shared" si="278"/>
        <v>0</v>
      </c>
      <c r="X605" s="218"/>
      <c r="Y605" s="218"/>
      <c r="Z605" s="218"/>
    </row>
    <row r="606" spans="1:26" hidden="1" outlineLevel="2">
      <c r="A606" s="160"/>
      <c r="B606" s="38"/>
      <c r="C606" s="207"/>
      <c r="D606" s="208"/>
      <c r="E606" s="133"/>
      <c r="F606" s="244"/>
      <c r="G606" s="138"/>
      <c r="H606" s="139"/>
      <c r="I606" s="206"/>
      <c r="J606" s="206"/>
      <c r="K606" s="206"/>
      <c r="L606" s="137"/>
      <c r="M606" s="74"/>
      <c r="N606" s="19"/>
      <c r="O606" s="217"/>
      <c r="P606" s="205"/>
      <c r="Q606" s="219">
        <f t="shared" si="275"/>
        <v>0</v>
      </c>
      <c r="R606" s="219">
        <f t="shared" si="276"/>
        <v>0</v>
      </c>
      <c r="S606" s="218"/>
      <c r="T606" s="218"/>
      <c r="U606" s="219">
        <f t="shared" si="277"/>
        <v>0</v>
      </c>
      <c r="V606" s="218"/>
      <c r="W606" s="215">
        <f t="shared" si="278"/>
        <v>0</v>
      </c>
      <c r="X606" s="218"/>
      <c r="Y606" s="218"/>
      <c r="Z606" s="218"/>
    </row>
    <row r="607" spans="1:26" hidden="1" outlineLevel="2">
      <c r="A607" s="160"/>
      <c r="B607" s="38"/>
      <c r="C607" s="207"/>
      <c r="D607" s="208"/>
      <c r="E607" s="133"/>
      <c r="F607" s="244"/>
      <c r="G607" s="138"/>
      <c r="H607" s="139"/>
      <c r="I607" s="206"/>
      <c r="J607" s="206"/>
      <c r="K607" s="206"/>
      <c r="L607" s="137"/>
      <c r="M607" s="74"/>
      <c r="N607" s="19"/>
      <c r="O607" s="217"/>
      <c r="P607" s="205"/>
      <c r="Q607" s="219">
        <f t="shared" si="275"/>
        <v>0</v>
      </c>
      <c r="R607" s="219">
        <f>SUM(S607:T607)</f>
        <v>0</v>
      </c>
      <c r="S607" s="218"/>
      <c r="T607" s="218"/>
      <c r="U607" s="219">
        <f t="shared" si="277"/>
        <v>0</v>
      </c>
      <c r="V607" s="218"/>
      <c r="W607" s="215">
        <f t="shared" si="278"/>
        <v>0</v>
      </c>
      <c r="X607" s="218"/>
      <c r="Y607" s="218"/>
      <c r="Z607" s="218"/>
    </row>
    <row r="608" spans="1:26" hidden="1" outlineLevel="2">
      <c r="A608" s="160"/>
      <c r="B608" s="74"/>
      <c r="C608" s="207"/>
      <c r="D608" s="208"/>
      <c r="E608" s="133"/>
      <c r="F608" s="244"/>
      <c r="G608" s="138"/>
      <c r="H608" s="139"/>
      <c r="I608" s="206"/>
      <c r="J608" s="206"/>
      <c r="K608" s="206"/>
      <c r="L608" s="137"/>
      <c r="M608" s="74"/>
      <c r="N608" s="19"/>
      <c r="O608" s="217"/>
      <c r="P608" s="205"/>
      <c r="Q608" s="218"/>
      <c r="R608" s="218"/>
      <c r="S608" s="218"/>
      <c r="T608" s="218"/>
      <c r="U608" s="218"/>
      <c r="V608" s="218"/>
      <c r="W608" s="218"/>
      <c r="X608" s="218"/>
      <c r="Y608" s="218"/>
      <c r="Z608" s="218"/>
    </row>
    <row r="609" spans="1:26" ht="15.75" outlineLevel="1" thickBot="1">
      <c r="A609" s="295"/>
      <c r="B609" s="296"/>
      <c r="C609" s="296"/>
      <c r="D609" s="296"/>
      <c r="E609" s="297"/>
      <c r="F609" s="298"/>
      <c r="G609" s="299"/>
      <c r="H609" s="300"/>
      <c r="I609" s="301"/>
      <c r="J609" s="301"/>
      <c r="K609" s="301"/>
      <c r="L609" s="302"/>
      <c r="M609" s="51"/>
      <c r="N609" s="51"/>
      <c r="O609" s="303"/>
      <c r="P609" s="304"/>
      <c r="Q609" s="305"/>
      <c r="R609" s="305"/>
      <c r="S609" s="305"/>
      <c r="T609" s="305"/>
      <c r="U609" s="305"/>
      <c r="V609" s="305"/>
      <c r="W609" s="305"/>
      <c r="X609" s="305"/>
      <c r="Y609" s="305"/>
      <c r="Z609" s="305"/>
    </row>
    <row r="610" spans="1:26" customFormat="1" ht="18.75" customHeight="1">
      <c r="A610" s="484">
        <v>2</v>
      </c>
      <c r="B610" s="485"/>
      <c r="C610" s="485"/>
      <c r="D610" s="486"/>
      <c r="E610" s="493" t="s">
        <v>56</v>
      </c>
      <c r="F610" s="496"/>
      <c r="G610" s="499"/>
      <c r="H610" s="502"/>
      <c r="I610" s="502"/>
      <c r="J610" s="502"/>
      <c r="K610" s="502"/>
      <c r="L610" s="502"/>
      <c r="M610" s="502"/>
      <c r="N610" s="502"/>
      <c r="O610" s="502"/>
      <c r="P610" s="140" t="s">
        <v>57</v>
      </c>
      <c r="Q610" s="144">
        <v>0</v>
      </c>
      <c r="R610" s="144">
        <v>0</v>
      </c>
      <c r="S610" s="144">
        <v>0</v>
      </c>
      <c r="T610" s="144">
        <v>0</v>
      </c>
      <c r="U610" s="144">
        <v>0</v>
      </c>
      <c r="V610" s="144">
        <v>0</v>
      </c>
      <c r="W610" s="144">
        <v>0</v>
      </c>
      <c r="X610" s="144">
        <v>0</v>
      </c>
      <c r="Y610" s="144">
        <v>0</v>
      </c>
      <c r="Z610" s="144">
        <v>0</v>
      </c>
    </row>
    <row r="611" spans="1:26" customFormat="1" ht="18.75" customHeight="1">
      <c r="A611" s="487"/>
      <c r="B611" s="488"/>
      <c r="C611" s="488"/>
      <c r="D611" s="489"/>
      <c r="E611" s="494"/>
      <c r="F611" s="497"/>
      <c r="G611" s="500"/>
      <c r="H611" s="503"/>
      <c r="I611" s="503"/>
      <c r="J611" s="503"/>
      <c r="K611" s="503"/>
      <c r="L611" s="503"/>
      <c r="M611" s="503"/>
      <c r="N611" s="503"/>
      <c r="O611" s="503"/>
      <c r="P611" s="141" t="s">
        <v>58</v>
      </c>
      <c r="Q611" s="145">
        <f t="shared" ref="Q611:Z611" si="279">SUMIF($I614:$I1081,"КАП",Q614:Q1081)</f>
        <v>0</v>
      </c>
      <c r="R611" s="145">
        <f t="shared" si="279"/>
        <v>0</v>
      </c>
      <c r="S611" s="145">
        <f t="shared" si="279"/>
        <v>0</v>
      </c>
      <c r="T611" s="145">
        <f t="shared" si="279"/>
        <v>0</v>
      </c>
      <c r="U611" s="145">
        <f t="shared" si="279"/>
        <v>0</v>
      </c>
      <c r="V611" s="145">
        <f t="shared" si="279"/>
        <v>0</v>
      </c>
      <c r="W611" s="145">
        <f t="shared" si="279"/>
        <v>0</v>
      </c>
      <c r="X611" s="145">
        <f t="shared" si="279"/>
        <v>0</v>
      </c>
      <c r="Y611" s="145">
        <f t="shared" si="279"/>
        <v>0</v>
      </c>
      <c r="Z611" s="145">
        <f t="shared" si="279"/>
        <v>0</v>
      </c>
    </row>
    <row r="612" spans="1:26" customFormat="1" ht="18.75" customHeight="1">
      <c r="A612" s="487"/>
      <c r="B612" s="488"/>
      <c r="C612" s="488"/>
      <c r="D612" s="489"/>
      <c r="E612" s="494"/>
      <c r="F612" s="497"/>
      <c r="G612" s="500"/>
      <c r="H612" s="503"/>
      <c r="I612" s="503"/>
      <c r="J612" s="503"/>
      <c r="K612" s="503"/>
      <c r="L612" s="503"/>
      <c r="M612" s="503"/>
      <c r="N612" s="503"/>
      <c r="O612" s="503"/>
      <c r="P612" s="142" t="s">
        <v>59</v>
      </c>
      <c r="Q612" s="145">
        <f t="shared" ref="Q612:Z612" si="280">SUMIF($I614:$I1081,"сред",Q614:Q1081)</f>
        <v>0</v>
      </c>
      <c r="R612" s="145">
        <f t="shared" si="280"/>
        <v>0</v>
      </c>
      <c r="S612" s="145">
        <f t="shared" si="280"/>
        <v>0</v>
      </c>
      <c r="T612" s="145">
        <f t="shared" si="280"/>
        <v>0</v>
      </c>
      <c r="U612" s="145">
        <f t="shared" si="280"/>
        <v>0</v>
      </c>
      <c r="V612" s="145">
        <f t="shared" si="280"/>
        <v>0</v>
      </c>
      <c r="W612" s="145">
        <f t="shared" si="280"/>
        <v>0</v>
      </c>
      <c r="X612" s="145">
        <f t="shared" si="280"/>
        <v>0</v>
      </c>
      <c r="Y612" s="145">
        <f t="shared" si="280"/>
        <v>0</v>
      </c>
      <c r="Z612" s="145">
        <f t="shared" si="280"/>
        <v>0</v>
      </c>
    </row>
    <row r="613" spans="1:26" customFormat="1" ht="19.5" customHeight="1" thickBot="1">
      <c r="A613" s="490"/>
      <c r="B613" s="491"/>
      <c r="C613" s="491"/>
      <c r="D613" s="492"/>
      <c r="E613" s="495"/>
      <c r="F613" s="498"/>
      <c r="G613" s="501"/>
      <c r="H613" s="504"/>
      <c r="I613" s="504"/>
      <c r="J613" s="504"/>
      <c r="K613" s="504"/>
      <c r="L613" s="504"/>
      <c r="M613" s="504"/>
      <c r="N613" s="504"/>
      <c r="O613" s="504"/>
      <c r="P613" s="143" t="s">
        <v>60</v>
      </c>
      <c r="Q613" s="146">
        <f t="shared" ref="Q613:Z613" si="281">SUMIF($I614:$I1081,"ТЕК",Q614:Q1081)</f>
        <v>0</v>
      </c>
      <c r="R613" s="146">
        <f t="shared" si="281"/>
        <v>0</v>
      </c>
      <c r="S613" s="146">
        <f t="shared" si="281"/>
        <v>0</v>
      </c>
      <c r="T613" s="146">
        <f t="shared" si="281"/>
        <v>0</v>
      </c>
      <c r="U613" s="146">
        <f t="shared" si="281"/>
        <v>0</v>
      </c>
      <c r="V613" s="146">
        <f t="shared" si="281"/>
        <v>0</v>
      </c>
      <c r="W613" s="146">
        <f t="shared" si="281"/>
        <v>0</v>
      </c>
      <c r="X613" s="146">
        <f t="shared" si="281"/>
        <v>0</v>
      </c>
      <c r="Y613" s="146">
        <f t="shared" si="281"/>
        <v>0</v>
      </c>
      <c r="Z613" s="146">
        <f t="shared" si="281"/>
        <v>0</v>
      </c>
    </row>
    <row r="614" spans="1:26" s="75" customFormat="1" outlineLevel="1" collapsed="1">
      <c r="A614" s="220"/>
      <c r="B614" s="221"/>
      <c r="C614" s="222"/>
      <c r="D614" s="223"/>
      <c r="E614" s="224"/>
      <c r="F614" s="247"/>
      <c r="G614" s="225"/>
      <c r="H614" s="226"/>
      <c r="I614" s="227"/>
      <c r="J614" s="227"/>
      <c r="K614" s="227"/>
      <c r="L614" s="150" t="str">
        <f>CONCATENATE(L615," ",N615,M615," ",L616," ",N616,M616," ",L617," ",N617,M617," ",L618," ",N618,M618," ",L619," ",N619,M619," ",L620," ",N620,M620," ",L621," ",N621,M621," ",L622," ",N622,M622," ",L623," ",N623,M623," ",L624," ",N624,M624," "," ",L625," ",N625,M625," ",L626," ",N626,M626," ",L627," ",N627,M627," ",L628," ",N628,M628," ",L629," ",N629,M629," ",L630," ",N630,M630)</f>
        <v xml:space="preserve">                                </v>
      </c>
      <c r="M614" s="226"/>
      <c r="N614" s="226"/>
      <c r="O614" s="270">
        <f>SUM(O623:O630)</f>
        <v>0</v>
      </c>
      <c r="P614" s="228"/>
      <c r="Q614" s="229">
        <f>SUM(Q623:Q630)</f>
        <v>0</v>
      </c>
      <c r="R614" s="229">
        <f t="shared" ref="R614:Y614" si="282">SUM(R623:R630)</f>
        <v>0</v>
      </c>
      <c r="S614" s="229">
        <f t="shared" si="282"/>
        <v>0</v>
      </c>
      <c r="T614" s="229">
        <f t="shared" si="282"/>
        <v>0</v>
      </c>
      <c r="U614" s="229">
        <f t="shared" si="282"/>
        <v>0</v>
      </c>
      <c r="V614" s="229">
        <f t="shared" si="282"/>
        <v>0</v>
      </c>
      <c r="W614" s="229">
        <f t="shared" si="282"/>
        <v>0</v>
      </c>
      <c r="X614" s="229">
        <f t="shared" si="282"/>
        <v>0</v>
      </c>
      <c r="Y614" s="229">
        <f t="shared" si="282"/>
        <v>0</v>
      </c>
      <c r="Z614" s="229">
        <f>SUM(Z623:Z630)</f>
        <v>0</v>
      </c>
    </row>
    <row r="615" spans="1:26" hidden="1" outlineLevel="2">
      <c r="A615" s="19"/>
      <c r="B615" s="306"/>
      <c r="C615" s="207"/>
      <c r="D615" s="208"/>
      <c r="E615" s="133"/>
      <c r="F615" s="244"/>
      <c r="G615" s="138"/>
      <c r="H615" s="135"/>
      <c r="I615" s="206"/>
      <c r="J615" s="206"/>
      <c r="K615" s="206"/>
      <c r="L615" s="137"/>
      <c r="M615" s="163"/>
      <c r="N615" s="163"/>
      <c r="O615" s="163"/>
      <c r="P615" s="205"/>
      <c r="Q615" s="219">
        <f>SUM(R615,U615)</f>
        <v>0</v>
      </c>
      <c r="R615" s="219">
        <f>SUM(S615:T615)</f>
        <v>0</v>
      </c>
      <c r="S615" s="219"/>
      <c r="T615" s="219"/>
      <c r="U615" s="219">
        <f>SUM(V615:Y615)</f>
        <v>0</v>
      </c>
      <c r="V615" s="219"/>
      <c r="W615" s="215">
        <f>V615*0.304</f>
        <v>0</v>
      </c>
      <c r="X615" s="219"/>
      <c r="Y615" s="219"/>
      <c r="Z615" s="219"/>
    </row>
    <row r="616" spans="1:26" hidden="1" outlineLevel="2">
      <c r="A616" s="19"/>
      <c r="B616" s="306"/>
      <c r="C616" s="207"/>
      <c r="D616" s="208"/>
      <c r="E616" s="133"/>
      <c r="F616" s="244"/>
      <c r="G616" s="138"/>
      <c r="H616" s="135"/>
      <c r="I616" s="206"/>
      <c r="J616" s="206"/>
      <c r="K616" s="206"/>
      <c r="L616" s="137"/>
      <c r="M616" s="163"/>
      <c r="N616" s="163"/>
      <c r="O616" s="163"/>
      <c r="P616" s="205"/>
      <c r="Q616" s="219">
        <f t="shared" ref="Q616:Q622" si="283">SUM(R616,U616)</f>
        <v>0</v>
      </c>
      <c r="R616" s="219">
        <f t="shared" ref="R616:R621" si="284">SUM(S616:T616)</f>
        <v>0</v>
      </c>
      <c r="S616" s="219"/>
      <c r="T616" s="219"/>
      <c r="U616" s="219">
        <f t="shared" ref="U616:U622" si="285">SUM(V616:Y616)</f>
        <v>0</v>
      </c>
      <c r="V616" s="219"/>
      <c r="W616" s="215">
        <f t="shared" ref="W616:W622" si="286">V616*0.304</f>
        <v>0</v>
      </c>
      <c r="X616" s="219"/>
      <c r="Y616" s="219"/>
      <c r="Z616" s="219"/>
    </row>
    <row r="617" spans="1:26" hidden="1" outlineLevel="2">
      <c r="A617" s="19"/>
      <c r="B617" s="306"/>
      <c r="C617" s="207"/>
      <c r="D617" s="208"/>
      <c r="E617" s="133"/>
      <c r="F617" s="244"/>
      <c r="G617" s="138"/>
      <c r="H617" s="135"/>
      <c r="I617" s="206"/>
      <c r="J617" s="206"/>
      <c r="K617" s="206"/>
      <c r="L617" s="137"/>
      <c r="M617" s="163"/>
      <c r="N617" s="163"/>
      <c r="O617" s="163"/>
      <c r="P617" s="205"/>
      <c r="Q617" s="219">
        <f t="shared" si="283"/>
        <v>0</v>
      </c>
      <c r="R617" s="219">
        <f t="shared" si="284"/>
        <v>0</v>
      </c>
      <c r="S617" s="219"/>
      <c r="T617" s="219"/>
      <c r="U617" s="219">
        <f t="shared" si="285"/>
        <v>0</v>
      </c>
      <c r="V617" s="219"/>
      <c r="W617" s="215">
        <f t="shared" si="286"/>
        <v>0</v>
      </c>
      <c r="X617" s="219"/>
      <c r="Y617" s="219"/>
      <c r="Z617" s="219"/>
    </row>
    <row r="618" spans="1:26" hidden="1" outlineLevel="2">
      <c r="A618" s="19"/>
      <c r="B618" s="306"/>
      <c r="C618" s="207"/>
      <c r="D618" s="208"/>
      <c r="E618" s="133"/>
      <c r="F618" s="244"/>
      <c r="G618" s="138"/>
      <c r="H618" s="135"/>
      <c r="I618" s="206"/>
      <c r="J618" s="206"/>
      <c r="K618" s="206"/>
      <c r="L618" s="137"/>
      <c r="M618" s="163"/>
      <c r="N618" s="163"/>
      <c r="O618" s="163"/>
      <c r="P618" s="205"/>
      <c r="Q618" s="219">
        <f t="shared" si="283"/>
        <v>0</v>
      </c>
      <c r="R618" s="219">
        <f t="shared" si="284"/>
        <v>0</v>
      </c>
      <c r="S618" s="219"/>
      <c r="T618" s="219"/>
      <c r="U618" s="219">
        <f t="shared" si="285"/>
        <v>0</v>
      </c>
      <c r="V618" s="219"/>
      <c r="W618" s="215">
        <f t="shared" si="286"/>
        <v>0</v>
      </c>
      <c r="X618" s="219"/>
      <c r="Y618" s="219"/>
      <c r="Z618" s="219"/>
    </row>
    <row r="619" spans="1:26" hidden="1" outlineLevel="2">
      <c r="A619" s="19"/>
      <c r="B619" s="306"/>
      <c r="C619" s="207"/>
      <c r="D619" s="208"/>
      <c r="E619" s="133"/>
      <c r="F619" s="244"/>
      <c r="G619" s="138"/>
      <c r="H619" s="135"/>
      <c r="I619" s="206"/>
      <c r="J619" s="206"/>
      <c r="K619" s="206"/>
      <c r="L619" s="137"/>
      <c r="M619" s="163"/>
      <c r="N619" s="163"/>
      <c r="O619" s="163"/>
      <c r="P619" s="205"/>
      <c r="Q619" s="219">
        <f t="shared" si="283"/>
        <v>0</v>
      </c>
      <c r="R619" s="219">
        <f t="shared" si="284"/>
        <v>0</v>
      </c>
      <c r="S619" s="219"/>
      <c r="T619" s="219"/>
      <c r="U619" s="219">
        <f t="shared" si="285"/>
        <v>0</v>
      </c>
      <c r="V619" s="219"/>
      <c r="W619" s="215">
        <f t="shared" si="286"/>
        <v>0</v>
      </c>
      <c r="X619" s="219"/>
      <c r="Y619" s="219"/>
      <c r="Z619" s="219"/>
    </row>
    <row r="620" spans="1:26" hidden="1" outlineLevel="2">
      <c r="A620" s="160"/>
      <c r="B620" s="306"/>
      <c r="C620" s="207"/>
      <c r="D620" s="208"/>
      <c r="E620" s="133"/>
      <c r="F620" s="244"/>
      <c r="G620" s="138"/>
      <c r="H620" s="139"/>
      <c r="I620" s="206"/>
      <c r="J620" s="206"/>
      <c r="K620" s="206"/>
      <c r="L620" s="137"/>
      <c r="M620" s="74"/>
      <c r="N620" s="74"/>
      <c r="O620" s="217"/>
      <c r="P620" s="205"/>
      <c r="Q620" s="219">
        <f t="shared" si="283"/>
        <v>0</v>
      </c>
      <c r="R620" s="219">
        <f t="shared" si="284"/>
        <v>0</v>
      </c>
      <c r="S620" s="218"/>
      <c r="T620" s="218"/>
      <c r="U620" s="219">
        <f t="shared" si="285"/>
        <v>0</v>
      </c>
      <c r="V620" s="218"/>
      <c r="W620" s="215">
        <f t="shared" si="286"/>
        <v>0</v>
      </c>
      <c r="X620" s="218"/>
      <c r="Y620" s="218"/>
      <c r="Z620" s="218"/>
    </row>
    <row r="621" spans="1:26" hidden="1" outlineLevel="2">
      <c r="A621" s="160"/>
      <c r="B621" s="306"/>
      <c r="C621" s="207"/>
      <c r="D621" s="208"/>
      <c r="E621" s="133"/>
      <c r="F621" s="244"/>
      <c r="G621" s="138"/>
      <c r="H621" s="139"/>
      <c r="I621" s="206"/>
      <c r="J621" s="206"/>
      <c r="K621" s="206"/>
      <c r="L621" s="137"/>
      <c r="M621" s="74"/>
      <c r="N621" s="19"/>
      <c r="O621" s="217"/>
      <c r="P621" s="205"/>
      <c r="Q621" s="219">
        <f t="shared" si="283"/>
        <v>0</v>
      </c>
      <c r="R621" s="219">
        <f t="shared" si="284"/>
        <v>0</v>
      </c>
      <c r="S621" s="218"/>
      <c r="T621" s="218"/>
      <c r="U621" s="219">
        <f t="shared" si="285"/>
        <v>0</v>
      </c>
      <c r="V621" s="218"/>
      <c r="W621" s="215">
        <f t="shared" si="286"/>
        <v>0</v>
      </c>
      <c r="X621" s="218"/>
      <c r="Y621" s="218"/>
      <c r="Z621" s="218"/>
    </row>
    <row r="622" spans="1:26" hidden="1" outlineLevel="2">
      <c r="A622" s="160"/>
      <c r="B622" s="306"/>
      <c r="C622" s="207"/>
      <c r="D622" s="208"/>
      <c r="E622" s="133"/>
      <c r="F622" s="244"/>
      <c r="G622" s="138"/>
      <c r="H622" s="139"/>
      <c r="I622" s="206"/>
      <c r="J622" s="206"/>
      <c r="K622" s="206"/>
      <c r="L622" s="137"/>
      <c r="M622" s="74"/>
      <c r="N622" s="19"/>
      <c r="O622" s="217"/>
      <c r="P622" s="205"/>
      <c r="Q622" s="219">
        <f t="shared" si="283"/>
        <v>0</v>
      </c>
      <c r="R622" s="219">
        <f>SUM(S622:T622)</f>
        <v>0</v>
      </c>
      <c r="S622" s="218"/>
      <c r="T622" s="218"/>
      <c r="U622" s="219">
        <f t="shared" si="285"/>
        <v>0</v>
      </c>
      <c r="V622" s="218"/>
      <c r="W622" s="215">
        <f t="shared" si="286"/>
        <v>0</v>
      </c>
      <c r="X622" s="218"/>
      <c r="Y622" s="218"/>
      <c r="Z622" s="218"/>
    </row>
    <row r="623" spans="1:26" hidden="1" outlineLevel="2">
      <c r="A623" s="19"/>
      <c r="B623" s="306"/>
      <c r="C623" s="207"/>
      <c r="D623" s="208"/>
      <c r="E623" s="133"/>
      <c r="F623" s="244"/>
      <c r="G623" s="138"/>
      <c r="H623" s="135"/>
      <c r="I623" s="206"/>
      <c r="J623" s="206"/>
      <c r="K623" s="206"/>
      <c r="L623" s="137"/>
      <c r="M623" s="163"/>
      <c r="N623" s="163"/>
      <c r="O623" s="163"/>
      <c r="P623" s="205"/>
      <c r="Q623" s="219">
        <f>SUM(R623,U623)</f>
        <v>0</v>
      </c>
      <c r="R623" s="219">
        <f>SUM(S623:T623)</f>
        <v>0</v>
      </c>
      <c r="S623" s="219"/>
      <c r="T623" s="219"/>
      <c r="U623" s="219">
        <f>SUM(V623:Y623)</f>
        <v>0</v>
      </c>
      <c r="V623" s="219"/>
      <c r="W623" s="215">
        <f>V623*0.304</f>
        <v>0</v>
      </c>
      <c r="X623" s="219"/>
      <c r="Y623" s="219"/>
      <c r="Z623" s="219"/>
    </row>
    <row r="624" spans="1:26" hidden="1" outlineLevel="2">
      <c r="A624" s="19"/>
      <c r="B624" s="306"/>
      <c r="C624" s="207"/>
      <c r="D624" s="208"/>
      <c r="E624" s="133"/>
      <c r="F624" s="244"/>
      <c r="G624" s="138"/>
      <c r="H624" s="135"/>
      <c r="I624" s="206"/>
      <c r="J624" s="206"/>
      <c r="K624" s="206"/>
      <c r="L624" s="137"/>
      <c r="M624" s="163"/>
      <c r="N624" s="163"/>
      <c r="O624" s="163"/>
      <c r="P624" s="205"/>
      <c r="Q624" s="219">
        <f t="shared" ref="Q624:Q630" si="287">SUM(R624,U624)</f>
        <v>0</v>
      </c>
      <c r="R624" s="219">
        <f t="shared" ref="R624:R629" si="288">SUM(S624:T624)</f>
        <v>0</v>
      </c>
      <c r="S624" s="219"/>
      <c r="T624" s="219"/>
      <c r="U624" s="219">
        <f t="shared" ref="U624:U630" si="289">SUM(V624:Y624)</f>
        <v>0</v>
      </c>
      <c r="V624" s="219"/>
      <c r="W624" s="215">
        <f t="shared" ref="W624:W630" si="290">V624*0.304</f>
        <v>0</v>
      </c>
      <c r="X624" s="219"/>
      <c r="Y624" s="219"/>
      <c r="Z624" s="219"/>
    </row>
    <row r="625" spans="1:26" hidden="1" outlineLevel="2">
      <c r="A625" s="19"/>
      <c r="B625" s="306"/>
      <c r="C625" s="207"/>
      <c r="D625" s="208"/>
      <c r="E625" s="133"/>
      <c r="F625" s="244"/>
      <c r="G625" s="138"/>
      <c r="H625" s="135"/>
      <c r="I625" s="206"/>
      <c r="J625" s="206"/>
      <c r="K625" s="206"/>
      <c r="L625" s="137"/>
      <c r="M625" s="163"/>
      <c r="N625" s="163"/>
      <c r="O625" s="163"/>
      <c r="P625" s="205"/>
      <c r="Q625" s="219">
        <f t="shared" si="287"/>
        <v>0</v>
      </c>
      <c r="R625" s="219">
        <f t="shared" si="288"/>
        <v>0</v>
      </c>
      <c r="S625" s="219"/>
      <c r="T625" s="219"/>
      <c r="U625" s="219">
        <f t="shared" si="289"/>
        <v>0</v>
      </c>
      <c r="V625" s="219"/>
      <c r="W625" s="215">
        <f t="shared" si="290"/>
        <v>0</v>
      </c>
      <c r="X625" s="219"/>
      <c r="Y625" s="219"/>
      <c r="Z625" s="219"/>
    </row>
    <row r="626" spans="1:26" hidden="1" outlineLevel="2">
      <c r="A626" s="19"/>
      <c r="B626" s="306"/>
      <c r="C626" s="207"/>
      <c r="D626" s="208"/>
      <c r="E626" s="133"/>
      <c r="F626" s="244"/>
      <c r="G626" s="138"/>
      <c r="H626" s="135"/>
      <c r="I626" s="206"/>
      <c r="J626" s="206"/>
      <c r="K626" s="206"/>
      <c r="L626" s="137"/>
      <c r="M626" s="163"/>
      <c r="N626" s="163"/>
      <c r="O626" s="163"/>
      <c r="P626" s="205"/>
      <c r="Q626" s="219">
        <f t="shared" si="287"/>
        <v>0</v>
      </c>
      <c r="R626" s="219">
        <f t="shared" si="288"/>
        <v>0</v>
      </c>
      <c r="S626" s="219"/>
      <c r="T626" s="219"/>
      <c r="U626" s="219">
        <f t="shared" si="289"/>
        <v>0</v>
      </c>
      <c r="V626" s="219"/>
      <c r="W626" s="215">
        <f t="shared" si="290"/>
        <v>0</v>
      </c>
      <c r="X626" s="219"/>
      <c r="Y626" s="219"/>
      <c r="Z626" s="219"/>
    </row>
    <row r="627" spans="1:26" hidden="1" outlineLevel="2">
      <c r="A627" s="19"/>
      <c r="B627" s="306"/>
      <c r="C627" s="207"/>
      <c r="D627" s="208"/>
      <c r="E627" s="133"/>
      <c r="F627" s="244"/>
      <c r="G627" s="138"/>
      <c r="H627" s="135"/>
      <c r="I627" s="206"/>
      <c r="J627" s="206"/>
      <c r="K627" s="206"/>
      <c r="L627" s="137"/>
      <c r="M627" s="163"/>
      <c r="N627" s="163"/>
      <c r="O627" s="163"/>
      <c r="P627" s="205"/>
      <c r="Q627" s="219">
        <f t="shared" si="287"/>
        <v>0</v>
      </c>
      <c r="R627" s="219">
        <f t="shared" si="288"/>
        <v>0</v>
      </c>
      <c r="S627" s="219"/>
      <c r="T627" s="219"/>
      <c r="U627" s="219">
        <f t="shared" si="289"/>
        <v>0</v>
      </c>
      <c r="V627" s="219"/>
      <c r="W627" s="215">
        <f t="shared" si="290"/>
        <v>0</v>
      </c>
      <c r="X627" s="219"/>
      <c r="Y627" s="219"/>
      <c r="Z627" s="219"/>
    </row>
    <row r="628" spans="1:26" hidden="1" outlineLevel="2">
      <c r="A628" s="160"/>
      <c r="B628" s="306"/>
      <c r="C628" s="207"/>
      <c r="D628" s="208"/>
      <c r="E628" s="133"/>
      <c r="F628" s="244"/>
      <c r="G628" s="138"/>
      <c r="H628" s="139"/>
      <c r="I628" s="206"/>
      <c r="J628" s="206"/>
      <c r="K628" s="206"/>
      <c r="L628" s="137"/>
      <c r="M628" s="74"/>
      <c r="N628" s="74"/>
      <c r="O628" s="217"/>
      <c r="P628" s="205"/>
      <c r="Q628" s="219">
        <f t="shared" si="287"/>
        <v>0</v>
      </c>
      <c r="R628" s="219">
        <f t="shared" si="288"/>
        <v>0</v>
      </c>
      <c r="S628" s="218"/>
      <c r="T628" s="218"/>
      <c r="U628" s="219">
        <f t="shared" si="289"/>
        <v>0</v>
      </c>
      <c r="V628" s="218"/>
      <c r="W628" s="215">
        <f t="shared" si="290"/>
        <v>0</v>
      </c>
      <c r="X628" s="218"/>
      <c r="Y628" s="218"/>
      <c r="Z628" s="218"/>
    </row>
    <row r="629" spans="1:26" hidden="1" outlineLevel="2">
      <c r="A629" s="160"/>
      <c r="B629" s="306"/>
      <c r="C629" s="207"/>
      <c r="D629" s="208"/>
      <c r="E629" s="133"/>
      <c r="F629" s="244"/>
      <c r="G629" s="138"/>
      <c r="H629" s="139"/>
      <c r="I629" s="206"/>
      <c r="J629" s="206"/>
      <c r="K629" s="206"/>
      <c r="L629" s="137"/>
      <c r="M629" s="74"/>
      <c r="N629" s="19"/>
      <c r="O629" s="217"/>
      <c r="P629" s="205"/>
      <c r="Q629" s="219">
        <f t="shared" si="287"/>
        <v>0</v>
      </c>
      <c r="R629" s="219">
        <f t="shared" si="288"/>
        <v>0</v>
      </c>
      <c r="S629" s="218"/>
      <c r="T629" s="218"/>
      <c r="U629" s="219">
        <f t="shared" si="289"/>
        <v>0</v>
      </c>
      <c r="V629" s="218"/>
      <c r="W629" s="215">
        <f t="shared" si="290"/>
        <v>0</v>
      </c>
      <c r="X629" s="218"/>
      <c r="Y629" s="218"/>
      <c r="Z629" s="218"/>
    </row>
    <row r="630" spans="1:26" hidden="1" outlineLevel="2">
      <c r="A630" s="160"/>
      <c r="B630" s="306"/>
      <c r="C630" s="207"/>
      <c r="D630" s="208"/>
      <c r="E630" s="133"/>
      <c r="F630" s="244"/>
      <c r="G630" s="138"/>
      <c r="H630" s="139"/>
      <c r="I630" s="206"/>
      <c r="J630" s="206"/>
      <c r="K630" s="206"/>
      <c r="L630" s="137"/>
      <c r="M630" s="74"/>
      <c r="N630" s="19"/>
      <c r="O630" s="217"/>
      <c r="P630" s="205"/>
      <c r="Q630" s="219">
        <f t="shared" si="287"/>
        <v>0</v>
      </c>
      <c r="R630" s="219">
        <f>SUM(S630:T630)</f>
        <v>0</v>
      </c>
      <c r="S630" s="218"/>
      <c r="T630" s="218"/>
      <c r="U630" s="219">
        <f t="shared" si="289"/>
        <v>0</v>
      </c>
      <c r="V630" s="218"/>
      <c r="W630" s="215">
        <f t="shared" si="290"/>
        <v>0</v>
      </c>
      <c r="X630" s="218"/>
      <c r="Y630" s="218"/>
      <c r="Z630" s="218"/>
    </row>
    <row r="631" spans="1:26" hidden="1" outlineLevel="2">
      <c r="A631" s="160"/>
      <c r="B631" s="74"/>
      <c r="C631" s="207"/>
      <c r="D631" s="208"/>
      <c r="E631" s="133"/>
      <c r="F631" s="244"/>
      <c r="G631" s="138"/>
      <c r="H631" s="139"/>
      <c r="I631" s="206"/>
      <c r="J631" s="206"/>
      <c r="K631" s="206"/>
      <c r="L631" s="137"/>
      <c r="M631" s="74"/>
      <c r="N631" s="19"/>
      <c r="O631" s="217"/>
      <c r="P631" s="205"/>
      <c r="Q631" s="218"/>
      <c r="R631" s="218"/>
      <c r="S631" s="218"/>
      <c r="T631" s="218"/>
      <c r="U631" s="218"/>
      <c r="V631" s="218"/>
      <c r="W631" s="218"/>
      <c r="X631" s="218"/>
      <c r="Y631" s="218"/>
      <c r="Z631" s="218"/>
    </row>
    <row r="632" spans="1:26" s="75" customFormat="1" outlineLevel="1" collapsed="1">
      <c r="A632" s="220"/>
      <c r="B632" s="221"/>
      <c r="C632" s="222"/>
      <c r="D632" s="223"/>
      <c r="E632" s="224"/>
      <c r="F632" s="247"/>
      <c r="G632" s="225"/>
      <c r="H632" s="226"/>
      <c r="I632" s="227"/>
      <c r="J632" s="227"/>
      <c r="K632" s="227"/>
      <c r="L632" s="150" t="str">
        <f>CONCATENATE(L633," ",N633,M633," ",L634," ",N634,M634," ",L635," ",N635,M635," ",L636," ",N636,M636," ",L637," ",N637,M637," ",L638," ",N638,M638," ",L639," ",N639,M639," ",L640," ",N640,M640," ",L641," ",N641,M641," ",L642," ",N642,M642," "," ",L643," ",N643,M643," ",L644," ",N644,M644," ",L645," ",N645,M645," ",L646," ",N646,M646," ",L647," ",N647,M647," ",L648," ",N648,M648)</f>
        <v xml:space="preserve">                                </v>
      </c>
      <c r="M632" s="226"/>
      <c r="N632" s="226"/>
      <c r="O632" s="270">
        <f>SUM(O641:O648)</f>
        <v>0</v>
      </c>
      <c r="P632" s="228"/>
      <c r="Q632" s="229">
        <f>SUM(Q641:Q648)</f>
        <v>0</v>
      </c>
      <c r="R632" s="229">
        <f t="shared" ref="R632:Y632" si="291">SUM(R641:R648)</f>
        <v>0</v>
      </c>
      <c r="S632" s="229">
        <f t="shared" si="291"/>
        <v>0</v>
      </c>
      <c r="T632" s="229">
        <f t="shared" si="291"/>
        <v>0</v>
      </c>
      <c r="U632" s="229">
        <f t="shared" si="291"/>
        <v>0</v>
      </c>
      <c r="V632" s="229">
        <f t="shared" si="291"/>
        <v>0</v>
      </c>
      <c r="W632" s="229">
        <f t="shared" si="291"/>
        <v>0</v>
      </c>
      <c r="X632" s="229">
        <f t="shared" si="291"/>
        <v>0</v>
      </c>
      <c r="Y632" s="229">
        <f t="shared" si="291"/>
        <v>0</v>
      </c>
      <c r="Z632" s="229">
        <f>SUM(Z641:Z648)</f>
        <v>0</v>
      </c>
    </row>
    <row r="633" spans="1:26" hidden="1" outlineLevel="2">
      <c r="A633" s="19"/>
      <c r="B633" s="306"/>
      <c r="C633" s="207"/>
      <c r="D633" s="208"/>
      <c r="E633" s="133"/>
      <c r="F633" s="244"/>
      <c r="G633" s="138"/>
      <c r="H633" s="135"/>
      <c r="I633" s="206"/>
      <c r="J633" s="206"/>
      <c r="K633" s="206"/>
      <c r="L633" s="137"/>
      <c r="M633" s="163"/>
      <c r="N633" s="163"/>
      <c r="O633" s="163"/>
      <c r="P633" s="205"/>
      <c r="Q633" s="219">
        <f>SUM(R633,U633)</f>
        <v>0</v>
      </c>
      <c r="R633" s="219">
        <f>SUM(S633:T633)</f>
        <v>0</v>
      </c>
      <c r="S633" s="219"/>
      <c r="T633" s="219"/>
      <c r="U633" s="219">
        <f>SUM(V633:Y633)</f>
        <v>0</v>
      </c>
      <c r="V633" s="219"/>
      <c r="W633" s="215">
        <f>V633*0.304</f>
        <v>0</v>
      </c>
      <c r="X633" s="219"/>
      <c r="Y633" s="219"/>
      <c r="Z633" s="219"/>
    </row>
    <row r="634" spans="1:26" hidden="1" outlineLevel="2">
      <c r="A634" s="19"/>
      <c r="B634" s="306"/>
      <c r="C634" s="207"/>
      <c r="D634" s="208"/>
      <c r="E634" s="133"/>
      <c r="F634" s="244"/>
      <c r="G634" s="138"/>
      <c r="H634" s="135"/>
      <c r="I634" s="206"/>
      <c r="J634" s="206"/>
      <c r="K634" s="206"/>
      <c r="L634" s="137"/>
      <c r="M634" s="163"/>
      <c r="N634" s="163"/>
      <c r="O634" s="163"/>
      <c r="P634" s="205"/>
      <c r="Q634" s="219">
        <f t="shared" ref="Q634:Q640" si="292">SUM(R634,U634)</f>
        <v>0</v>
      </c>
      <c r="R634" s="219">
        <f t="shared" ref="R634:R639" si="293">SUM(S634:T634)</f>
        <v>0</v>
      </c>
      <c r="S634" s="219"/>
      <c r="T634" s="219"/>
      <c r="U634" s="219">
        <f t="shared" ref="U634:U640" si="294">SUM(V634:Y634)</f>
        <v>0</v>
      </c>
      <c r="V634" s="219"/>
      <c r="W634" s="215">
        <f t="shared" ref="W634:W640" si="295">V634*0.304</f>
        <v>0</v>
      </c>
      <c r="X634" s="219"/>
      <c r="Y634" s="219"/>
      <c r="Z634" s="219"/>
    </row>
    <row r="635" spans="1:26" hidden="1" outlineLevel="2">
      <c r="A635" s="19"/>
      <c r="B635" s="306"/>
      <c r="C635" s="207"/>
      <c r="D635" s="208"/>
      <c r="E635" s="133"/>
      <c r="F635" s="244"/>
      <c r="G635" s="138"/>
      <c r="H635" s="135"/>
      <c r="I635" s="206"/>
      <c r="J635" s="206"/>
      <c r="K635" s="206"/>
      <c r="L635" s="137"/>
      <c r="M635" s="163"/>
      <c r="N635" s="163"/>
      <c r="O635" s="163"/>
      <c r="P635" s="205"/>
      <c r="Q635" s="219">
        <f t="shared" si="292"/>
        <v>0</v>
      </c>
      <c r="R635" s="219">
        <f t="shared" si="293"/>
        <v>0</v>
      </c>
      <c r="S635" s="219"/>
      <c r="T635" s="219"/>
      <c r="U635" s="219">
        <f t="shared" si="294"/>
        <v>0</v>
      </c>
      <c r="V635" s="219"/>
      <c r="W635" s="215">
        <f t="shared" si="295"/>
        <v>0</v>
      </c>
      <c r="X635" s="219"/>
      <c r="Y635" s="219"/>
      <c r="Z635" s="219"/>
    </row>
    <row r="636" spans="1:26" hidden="1" outlineLevel="2">
      <c r="A636" s="19"/>
      <c r="B636" s="306"/>
      <c r="C636" s="207"/>
      <c r="D636" s="208"/>
      <c r="E636" s="133"/>
      <c r="F636" s="244"/>
      <c r="G636" s="138"/>
      <c r="H636" s="135"/>
      <c r="I636" s="206"/>
      <c r="J636" s="206"/>
      <c r="K636" s="206"/>
      <c r="L636" s="137"/>
      <c r="M636" s="163"/>
      <c r="N636" s="163"/>
      <c r="O636" s="163"/>
      <c r="P636" s="205"/>
      <c r="Q636" s="219">
        <f t="shared" si="292"/>
        <v>0</v>
      </c>
      <c r="R636" s="219">
        <f t="shared" si="293"/>
        <v>0</v>
      </c>
      <c r="S636" s="219"/>
      <c r="T636" s="219"/>
      <c r="U636" s="219">
        <f t="shared" si="294"/>
        <v>0</v>
      </c>
      <c r="V636" s="219"/>
      <c r="W636" s="215">
        <f t="shared" si="295"/>
        <v>0</v>
      </c>
      <c r="X636" s="219"/>
      <c r="Y636" s="219"/>
      <c r="Z636" s="219"/>
    </row>
    <row r="637" spans="1:26" hidden="1" outlineLevel="2">
      <c r="A637" s="19"/>
      <c r="B637" s="306"/>
      <c r="C637" s="207"/>
      <c r="D637" s="208"/>
      <c r="E637" s="133"/>
      <c r="F637" s="244"/>
      <c r="G637" s="138"/>
      <c r="H637" s="135"/>
      <c r="I637" s="206"/>
      <c r="J637" s="206"/>
      <c r="K637" s="206"/>
      <c r="L637" s="137"/>
      <c r="M637" s="163"/>
      <c r="N637" s="163"/>
      <c r="O637" s="163"/>
      <c r="P637" s="205"/>
      <c r="Q637" s="219">
        <f t="shared" si="292"/>
        <v>0</v>
      </c>
      <c r="R637" s="219">
        <f t="shared" si="293"/>
        <v>0</v>
      </c>
      <c r="S637" s="219"/>
      <c r="T637" s="219"/>
      <c r="U637" s="219">
        <f t="shared" si="294"/>
        <v>0</v>
      </c>
      <c r="V637" s="219"/>
      <c r="W637" s="215">
        <f t="shared" si="295"/>
        <v>0</v>
      </c>
      <c r="X637" s="219"/>
      <c r="Y637" s="219"/>
      <c r="Z637" s="219"/>
    </row>
    <row r="638" spans="1:26" hidden="1" outlineLevel="2">
      <c r="A638" s="160"/>
      <c r="B638" s="306"/>
      <c r="C638" s="207"/>
      <c r="D638" s="208"/>
      <c r="E638" s="133"/>
      <c r="F638" s="244"/>
      <c r="G638" s="138"/>
      <c r="H638" s="139"/>
      <c r="I638" s="206"/>
      <c r="J638" s="206"/>
      <c r="K638" s="206"/>
      <c r="L638" s="137"/>
      <c r="M638" s="74"/>
      <c r="N638" s="74"/>
      <c r="O638" s="217"/>
      <c r="P638" s="205"/>
      <c r="Q638" s="219">
        <f t="shared" si="292"/>
        <v>0</v>
      </c>
      <c r="R638" s="219">
        <f t="shared" si="293"/>
        <v>0</v>
      </c>
      <c r="S638" s="218"/>
      <c r="T638" s="218"/>
      <c r="U638" s="219">
        <f t="shared" si="294"/>
        <v>0</v>
      </c>
      <c r="V638" s="218"/>
      <c r="W638" s="215">
        <f t="shared" si="295"/>
        <v>0</v>
      </c>
      <c r="X638" s="218"/>
      <c r="Y638" s="218"/>
      <c r="Z638" s="218"/>
    </row>
    <row r="639" spans="1:26" hidden="1" outlineLevel="2">
      <c r="A639" s="160"/>
      <c r="B639" s="306"/>
      <c r="C639" s="207"/>
      <c r="D639" s="208"/>
      <c r="E639" s="133"/>
      <c r="F639" s="244"/>
      <c r="G639" s="138"/>
      <c r="H639" s="139"/>
      <c r="I639" s="206"/>
      <c r="J639" s="206"/>
      <c r="K639" s="206"/>
      <c r="L639" s="137"/>
      <c r="M639" s="74"/>
      <c r="N639" s="19"/>
      <c r="O639" s="217"/>
      <c r="P639" s="205"/>
      <c r="Q639" s="219">
        <f t="shared" si="292"/>
        <v>0</v>
      </c>
      <c r="R639" s="219">
        <f t="shared" si="293"/>
        <v>0</v>
      </c>
      <c r="S639" s="218"/>
      <c r="T639" s="218"/>
      <c r="U639" s="219">
        <f t="shared" si="294"/>
        <v>0</v>
      </c>
      <c r="V639" s="218"/>
      <c r="W639" s="215">
        <f t="shared" si="295"/>
        <v>0</v>
      </c>
      <c r="X639" s="218"/>
      <c r="Y639" s="218"/>
      <c r="Z639" s="218"/>
    </row>
    <row r="640" spans="1:26" hidden="1" outlineLevel="2">
      <c r="A640" s="160"/>
      <c r="B640" s="306"/>
      <c r="C640" s="207"/>
      <c r="D640" s="208"/>
      <c r="E640" s="133"/>
      <c r="F640" s="244"/>
      <c r="G640" s="138"/>
      <c r="H640" s="139"/>
      <c r="I640" s="206"/>
      <c r="J640" s="206"/>
      <c r="K640" s="206"/>
      <c r="L640" s="137"/>
      <c r="M640" s="74"/>
      <c r="N640" s="19"/>
      <c r="O640" s="217"/>
      <c r="P640" s="205"/>
      <c r="Q640" s="219">
        <f t="shared" si="292"/>
        <v>0</v>
      </c>
      <c r="R640" s="219">
        <f>SUM(S640:T640)</f>
        <v>0</v>
      </c>
      <c r="S640" s="218"/>
      <c r="T640" s="218"/>
      <c r="U640" s="219">
        <f t="shared" si="294"/>
        <v>0</v>
      </c>
      <c r="V640" s="218"/>
      <c r="W640" s="215">
        <f t="shared" si="295"/>
        <v>0</v>
      </c>
      <c r="X640" s="218"/>
      <c r="Y640" s="218"/>
      <c r="Z640" s="218"/>
    </row>
    <row r="641" spans="1:26" hidden="1" outlineLevel="2">
      <c r="A641" s="19"/>
      <c r="B641" s="306"/>
      <c r="C641" s="207"/>
      <c r="D641" s="208"/>
      <c r="E641" s="133"/>
      <c r="F641" s="244"/>
      <c r="G641" s="138"/>
      <c r="H641" s="135"/>
      <c r="I641" s="206"/>
      <c r="J641" s="206"/>
      <c r="K641" s="206"/>
      <c r="L641" s="137"/>
      <c r="M641" s="163"/>
      <c r="N641" s="163"/>
      <c r="O641" s="163"/>
      <c r="P641" s="205"/>
      <c r="Q641" s="219">
        <f>SUM(R641,U641)</f>
        <v>0</v>
      </c>
      <c r="R641" s="219">
        <f>SUM(S641:T641)</f>
        <v>0</v>
      </c>
      <c r="S641" s="219"/>
      <c r="T641" s="219"/>
      <c r="U641" s="219">
        <f>SUM(V641:Y641)</f>
        <v>0</v>
      </c>
      <c r="V641" s="219"/>
      <c r="W641" s="215">
        <f>V641*0.304</f>
        <v>0</v>
      </c>
      <c r="X641" s="219"/>
      <c r="Y641" s="219"/>
      <c r="Z641" s="219"/>
    </row>
    <row r="642" spans="1:26" hidden="1" outlineLevel="2">
      <c r="A642" s="19"/>
      <c r="B642" s="306"/>
      <c r="C642" s="207"/>
      <c r="D642" s="208"/>
      <c r="E642" s="133"/>
      <c r="F642" s="244"/>
      <c r="G642" s="138"/>
      <c r="H642" s="135"/>
      <c r="I642" s="206"/>
      <c r="J642" s="206"/>
      <c r="K642" s="206"/>
      <c r="L642" s="137"/>
      <c r="M642" s="163"/>
      <c r="N642" s="163"/>
      <c r="O642" s="163"/>
      <c r="P642" s="205"/>
      <c r="Q642" s="219">
        <f t="shared" ref="Q642:Q648" si="296">SUM(R642,U642)</f>
        <v>0</v>
      </c>
      <c r="R642" s="219">
        <f t="shared" ref="R642:R647" si="297">SUM(S642:T642)</f>
        <v>0</v>
      </c>
      <c r="S642" s="219"/>
      <c r="T642" s="219"/>
      <c r="U642" s="219">
        <f t="shared" ref="U642:U648" si="298">SUM(V642:Y642)</f>
        <v>0</v>
      </c>
      <c r="V642" s="219"/>
      <c r="W642" s="215">
        <f t="shared" ref="W642:W648" si="299">V642*0.304</f>
        <v>0</v>
      </c>
      <c r="X642" s="219"/>
      <c r="Y642" s="219"/>
      <c r="Z642" s="219"/>
    </row>
    <row r="643" spans="1:26" hidden="1" outlineLevel="2">
      <c r="A643" s="19"/>
      <c r="B643" s="306"/>
      <c r="C643" s="207"/>
      <c r="D643" s="208"/>
      <c r="E643" s="133"/>
      <c r="F643" s="244"/>
      <c r="G643" s="138"/>
      <c r="H643" s="135"/>
      <c r="I643" s="206"/>
      <c r="J643" s="206"/>
      <c r="K643" s="206"/>
      <c r="L643" s="137"/>
      <c r="M643" s="163"/>
      <c r="N643" s="163"/>
      <c r="O643" s="163"/>
      <c r="P643" s="205"/>
      <c r="Q643" s="219">
        <f t="shared" si="296"/>
        <v>0</v>
      </c>
      <c r="R643" s="219">
        <f t="shared" si="297"/>
        <v>0</v>
      </c>
      <c r="S643" s="219"/>
      <c r="T643" s="219"/>
      <c r="U643" s="219">
        <f t="shared" si="298"/>
        <v>0</v>
      </c>
      <c r="V643" s="219"/>
      <c r="W643" s="215">
        <f t="shared" si="299"/>
        <v>0</v>
      </c>
      <c r="X643" s="219"/>
      <c r="Y643" s="219"/>
      <c r="Z643" s="219"/>
    </row>
    <row r="644" spans="1:26" hidden="1" outlineLevel="2">
      <c r="A644" s="19"/>
      <c r="B644" s="306"/>
      <c r="C644" s="207"/>
      <c r="D644" s="208"/>
      <c r="E644" s="133"/>
      <c r="F644" s="244"/>
      <c r="G644" s="138"/>
      <c r="H644" s="135"/>
      <c r="I644" s="206"/>
      <c r="J644" s="206"/>
      <c r="K644" s="206"/>
      <c r="L644" s="137"/>
      <c r="M644" s="163"/>
      <c r="N644" s="163"/>
      <c r="O644" s="163"/>
      <c r="P644" s="205"/>
      <c r="Q644" s="219">
        <f t="shared" si="296"/>
        <v>0</v>
      </c>
      <c r="R644" s="219">
        <f t="shared" si="297"/>
        <v>0</v>
      </c>
      <c r="S644" s="219"/>
      <c r="T644" s="219"/>
      <c r="U644" s="219">
        <f t="shared" si="298"/>
        <v>0</v>
      </c>
      <c r="V644" s="219"/>
      <c r="W644" s="215">
        <f t="shared" si="299"/>
        <v>0</v>
      </c>
      <c r="X644" s="219"/>
      <c r="Y644" s="219"/>
      <c r="Z644" s="219"/>
    </row>
    <row r="645" spans="1:26" hidden="1" outlineLevel="2">
      <c r="A645" s="19"/>
      <c r="B645" s="306"/>
      <c r="C645" s="207"/>
      <c r="D645" s="208"/>
      <c r="E645" s="133"/>
      <c r="F645" s="244"/>
      <c r="G645" s="138"/>
      <c r="H645" s="135"/>
      <c r="I645" s="206"/>
      <c r="J645" s="206"/>
      <c r="K645" s="206"/>
      <c r="L645" s="137"/>
      <c r="M645" s="163"/>
      <c r="N645" s="163"/>
      <c r="O645" s="163"/>
      <c r="P645" s="205"/>
      <c r="Q645" s="219">
        <f t="shared" si="296"/>
        <v>0</v>
      </c>
      <c r="R645" s="219">
        <f t="shared" si="297"/>
        <v>0</v>
      </c>
      <c r="S645" s="219"/>
      <c r="T645" s="219"/>
      <c r="U645" s="219">
        <f t="shared" si="298"/>
        <v>0</v>
      </c>
      <c r="V645" s="219"/>
      <c r="W645" s="215">
        <f t="shared" si="299"/>
        <v>0</v>
      </c>
      <c r="X645" s="219"/>
      <c r="Y645" s="219"/>
      <c r="Z645" s="219"/>
    </row>
    <row r="646" spans="1:26" hidden="1" outlineLevel="2">
      <c r="A646" s="160"/>
      <c r="B646" s="306"/>
      <c r="C646" s="207"/>
      <c r="D646" s="208"/>
      <c r="E646" s="133"/>
      <c r="F646" s="244"/>
      <c r="G646" s="138"/>
      <c r="H646" s="139"/>
      <c r="I646" s="206"/>
      <c r="J646" s="206"/>
      <c r="K646" s="206"/>
      <c r="L646" s="137"/>
      <c r="M646" s="74"/>
      <c r="N646" s="74"/>
      <c r="O646" s="217"/>
      <c r="P646" s="205"/>
      <c r="Q646" s="219">
        <f t="shared" si="296"/>
        <v>0</v>
      </c>
      <c r="R646" s="219">
        <f t="shared" si="297"/>
        <v>0</v>
      </c>
      <c r="S646" s="218"/>
      <c r="T646" s="218"/>
      <c r="U646" s="219">
        <f t="shared" si="298"/>
        <v>0</v>
      </c>
      <c r="V646" s="218"/>
      <c r="W646" s="215">
        <f t="shared" si="299"/>
        <v>0</v>
      </c>
      <c r="X646" s="218"/>
      <c r="Y646" s="218"/>
      <c r="Z646" s="218"/>
    </row>
    <row r="647" spans="1:26" hidden="1" outlineLevel="2">
      <c r="A647" s="160"/>
      <c r="B647" s="306"/>
      <c r="C647" s="207"/>
      <c r="D647" s="208"/>
      <c r="E647" s="133"/>
      <c r="F647" s="244"/>
      <c r="G647" s="138"/>
      <c r="H647" s="139"/>
      <c r="I647" s="206"/>
      <c r="J647" s="206"/>
      <c r="K647" s="206"/>
      <c r="L647" s="137"/>
      <c r="M647" s="74"/>
      <c r="N647" s="19"/>
      <c r="O647" s="217"/>
      <c r="P647" s="205"/>
      <c r="Q647" s="219">
        <f t="shared" si="296"/>
        <v>0</v>
      </c>
      <c r="R647" s="219">
        <f t="shared" si="297"/>
        <v>0</v>
      </c>
      <c r="S647" s="218"/>
      <c r="T647" s="218"/>
      <c r="U647" s="219">
        <f t="shared" si="298"/>
        <v>0</v>
      </c>
      <c r="V647" s="218"/>
      <c r="W647" s="215">
        <f t="shared" si="299"/>
        <v>0</v>
      </c>
      <c r="X647" s="218"/>
      <c r="Y647" s="218"/>
      <c r="Z647" s="218"/>
    </row>
    <row r="648" spans="1:26" hidden="1" outlineLevel="2">
      <c r="A648" s="160"/>
      <c r="B648" s="306"/>
      <c r="C648" s="207"/>
      <c r="D648" s="208"/>
      <c r="E648" s="133"/>
      <c r="F648" s="244"/>
      <c r="G648" s="138"/>
      <c r="H648" s="139"/>
      <c r="I648" s="206"/>
      <c r="J648" s="206"/>
      <c r="K648" s="206"/>
      <c r="L648" s="137"/>
      <c r="M648" s="74"/>
      <c r="N648" s="19"/>
      <c r="O648" s="217"/>
      <c r="P648" s="205"/>
      <c r="Q648" s="219">
        <f t="shared" si="296"/>
        <v>0</v>
      </c>
      <c r="R648" s="219">
        <f>SUM(S648:T648)</f>
        <v>0</v>
      </c>
      <c r="S648" s="218"/>
      <c r="T648" s="218"/>
      <c r="U648" s="219">
        <f t="shared" si="298"/>
        <v>0</v>
      </c>
      <c r="V648" s="218"/>
      <c r="W648" s="215">
        <f t="shared" si="299"/>
        <v>0</v>
      </c>
      <c r="X648" s="218"/>
      <c r="Y648" s="218"/>
      <c r="Z648" s="218"/>
    </row>
    <row r="649" spans="1:26" hidden="1" outlineLevel="2">
      <c r="A649" s="160"/>
      <c r="B649" s="74"/>
      <c r="C649" s="207"/>
      <c r="D649" s="208"/>
      <c r="E649" s="133"/>
      <c r="F649" s="244"/>
      <c r="G649" s="138"/>
      <c r="H649" s="139"/>
      <c r="I649" s="206"/>
      <c r="J649" s="206"/>
      <c r="K649" s="206"/>
      <c r="L649" s="137"/>
      <c r="M649" s="74"/>
      <c r="N649" s="19"/>
      <c r="O649" s="217"/>
      <c r="P649" s="205"/>
      <c r="Q649" s="218"/>
      <c r="R649" s="218"/>
      <c r="S649" s="218"/>
      <c r="T649" s="218"/>
      <c r="U649" s="218"/>
      <c r="V649" s="218"/>
      <c r="W649" s="218"/>
      <c r="X649" s="218"/>
      <c r="Y649" s="218"/>
      <c r="Z649" s="218"/>
    </row>
    <row r="650" spans="1:26" s="75" customFormat="1" outlineLevel="1" collapsed="1">
      <c r="A650" s="220"/>
      <c r="B650" s="221"/>
      <c r="C650" s="222"/>
      <c r="D650" s="223"/>
      <c r="E650" s="224"/>
      <c r="F650" s="247"/>
      <c r="G650" s="225"/>
      <c r="H650" s="226"/>
      <c r="I650" s="227"/>
      <c r="J650" s="227"/>
      <c r="K650" s="227"/>
      <c r="L650" s="150" t="str">
        <f>CONCATENATE(L651," ",N651,M651," ",L652," ",N652,M652," ",L653," ",N653,M653," ",L654," ",N654,M654," ",L655," ",N655,M655," ",L656," ",N656,M656," ",L657," ",N657,M657," ",L658," ",N658,M658," ",L659," ",N659,M659," ",L660," ",N660,M660," "," ",L661," ",N661,M661," ",L662," ",N662,M662," ",L663," ",N663,M663," ",L664," ",N664,M664," ",L665," ",N665,M665," ",L666," ",N666,M666)</f>
        <v xml:space="preserve">                                </v>
      </c>
      <c r="M650" s="226"/>
      <c r="N650" s="226"/>
      <c r="O650" s="270">
        <f>SUM(O659:O666)</f>
        <v>0</v>
      </c>
      <c r="P650" s="228"/>
      <c r="Q650" s="229">
        <f>SUM(Q659:Q666)</f>
        <v>0</v>
      </c>
      <c r="R650" s="229">
        <f t="shared" ref="R650:Y650" si="300">SUM(R659:R666)</f>
        <v>0</v>
      </c>
      <c r="S650" s="229">
        <f t="shared" si="300"/>
        <v>0</v>
      </c>
      <c r="T650" s="229">
        <f t="shared" si="300"/>
        <v>0</v>
      </c>
      <c r="U650" s="229">
        <f t="shared" si="300"/>
        <v>0</v>
      </c>
      <c r="V650" s="229">
        <f t="shared" si="300"/>
        <v>0</v>
      </c>
      <c r="W650" s="229">
        <f t="shared" si="300"/>
        <v>0</v>
      </c>
      <c r="X650" s="229">
        <f t="shared" si="300"/>
        <v>0</v>
      </c>
      <c r="Y650" s="229">
        <f t="shared" si="300"/>
        <v>0</v>
      </c>
      <c r="Z650" s="229">
        <f>SUM(Z659:Z666)</f>
        <v>0</v>
      </c>
    </row>
    <row r="651" spans="1:26" hidden="1" outlineLevel="2">
      <c r="A651" s="19"/>
      <c r="B651" s="306"/>
      <c r="C651" s="207"/>
      <c r="D651" s="208"/>
      <c r="E651" s="133"/>
      <c r="F651" s="244"/>
      <c r="G651" s="138"/>
      <c r="H651" s="135"/>
      <c r="I651" s="206"/>
      <c r="J651" s="206"/>
      <c r="K651" s="206"/>
      <c r="L651" s="137"/>
      <c r="M651" s="163"/>
      <c r="N651" s="163"/>
      <c r="O651" s="163"/>
      <c r="P651" s="205"/>
      <c r="Q651" s="219">
        <f>SUM(R651,U651)</f>
        <v>0</v>
      </c>
      <c r="R651" s="219">
        <f>SUM(S651:T651)</f>
        <v>0</v>
      </c>
      <c r="S651" s="219"/>
      <c r="T651" s="219"/>
      <c r="U651" s="219">
        <f>SUM(V651:Y651)</f>
        <v>0</v>
      </c>
      <c r="V651" s="219"/>
      <c r="W651" s="215">
        <f>V651*0.304</f>
        <v>0</v>
      </c>
      <c r="X651" s="219"/>
      <c r="Y651" s="219"/>
      <c r="Z651" s="219"/>
    </row>
    <row r="652" spans="1:26" hidden="1" outlineLevel="2">
      <c r="A652" s="19"/>
      <c r="B652" s="306"/>
      <c r="C652" s="207"/>
      <c r="D652" s="208"/>
      <c r="E652" s="133"/>
      <c r="F652" s="244"/>
      <c r="G652" s="138"/>
      <c r="H652" s="135"/>
      <c r="I652" s="206"/>
      <c r="J652" s="206"/>
      <c r="K652" s="206"/>
      <c r="L652" s="137"/>
      <c r="M652" s="163"/>
      <c r="N652" s="163"/>
      <c r="O652" s="163"/>
      <c r="P652" s="205"/>
      <c r="Q652" s="219">
        <f t="shared" ref="Q652:Q658" si="301">SUM(R652,U652)</f>
        <v>0</v>
      </c>
      <c r="R652" s="219">
        <f t="shared" ref="R652:R657" si="302">SUM(S652:T652)</f>
        <v>0</v>
      </c>
      <c r="S652" s="219"/>
      <c r="T652" s="219"/>
      <c r="U652" s="219">
        <f t="shared" ref="U652:U658" si="303">SUM(V652:Y652)</f>
        <v>0</v>
      </c>
      <c r="V652" s="219"/>
      <c r="W652" s="215">
        <f t="shared" ref="W652:W658" si="304">V652*0.304</f>
        <v>0</v>
      </c>
      <c r="X652" s="219"/>
      <c r="Y652" s="219"/>
      <c r="Z652" s="219"/>
    </row>
    <row r="653" spans="1:26" hidden="1" outlineLevel="2">
      <c r="A653" s="19"/>
      <c r="B653" s="306"/>
      <c r="C653" s="207"/>
      <c r="D653" s="208"/>
      <c r="E653" s="133"/>
      <c r="F653" s="244"/>
      <c r="G653" s="138"/>
      <c r="H653" s="135"/>
      <c r="I653" s="206"/>
      <c r="J653" s="206"/>
      <c r="K653" s="206"/>
      <c r="L653" s="137"/>
      <c r="M653" s="163"/>
      <c r="N653" s="163"/>
      <c r="O653" s="163"/>
      <c r="P653" s="205"/>
      <c r="Q653" s="219">
        <f t="shared" si="301"/>
        <v>0</v>
      </c>
      <c r="R653" s="219">
        <f t="shared" si="302"/>
        <v>0</v>
      </c>
      <c r="S653" s="219"/>
      <c r="T653" s="219"/>
      <c r="U653" s="219">
        <f t="shared" si="303"/>
        <v>0</v>
      </c>
      <c r="V653" s="219"/>
      <c r="W653" s="215">
        <f t="shared" si="304"/>
        <v>0</v>
      </c>
      <c r="X653" s="219"/>
      <c r="Y653" s="219"/>
      <c r="Z653" s="219"/>
    </row>
    <row r="654" spans="1:26" hidden="1" outlineLevel="2">
      <c r="A654" s="19"/>
      <c r="B654" s="306"/>
      <c r="C654" s="207"/>
      <c r="D654" s="208"/>
      <c r="E654" s="133"/>
      <c r="F654" s="244"/>
      <c r="G654" s="138"/>
      <c r="H654" s="135"/>
      <c r="I654" s="206"/>
      <c r="J654" s="206"/>
      <c r="K654" s="206"/>
      <c r="L654" s="137"/>
      <c r="M654" s="163"/>
      <c r="N654" s="163"/>
      <c r="O654" s="163"/>
      <c r="P654" s="205"/>
      <c r="Q654" s="219">
        <f t="shared" si="301"/>
        <v>0</v>
      </c>
      <c r="R654" s="219">
        <f t="shared" si="302"/>
        <v>0</v>
      </c>
      <c r="S654" s="219"/>
      <c r="T654" s="219"/>
      <c r="U654" s="219">
        <f t="shared" si="303"/>
        <v>0</v>
      </c>
      <c r="V654" s="219"/>
      <c r="W654" s="215">
        <f t="shared" si="304"/>
        <v>0</v>
      </c>
      <c r="X654" s="219"/>
      <c r="Y654" s="219"/>
      <c r="Z654" s="219"/>
    </row>
    <row r="655" spans="1:26" hidden="1" outlineLevel="2">
      <c r="A655" s="19"/>
      <c r="B655" s="306"/>
      <c r="C655" s="207"/>
      <c r="D655" s="208"/>
      <c r="E655" s="133"/>
      <c r="F655" s="244"/>
      <c r="G655" s="138"/>
      <c r="H655" s="135"/>
      <c r="I655" s="206"/>
      <c r="J655" s="206"/>
      <c r="K655" s="206"/>
      <c r="L655" s="137"/>
      <c r="M655" s="163"/>
      <c r="N655" s="163"/>
      <c r="O655" s="163"/>
      <c r="P655" s="205"/>
      <c r="Q655" s="219">
        <f t="shared" si="301"/>
        <v>0</v>
      </c>
      <c r="R655" s="219">
        <f t="shared" si="302"/>
        <v>0</v>
      </c>
      <c r="S655" s="219"/>
      <c r="T655" s="219"/>
      <c r="U655" s="219">
        <f t="shared" si="303"/>
        <v>0</v>
      </c>
      <c r="V655" s="219"/>
      <c r="W655" s="215">
        <f t="shared" si="304"/>
        <v>0</v>
      </c>
      <c r="X655" s="219"/>
      <c r="Y655" s="219"/>
      <c r="Z655" s="219"/>
    </row>
    <row r="656" spans="1:26" hidden="1" outlineLevel="2">
      <c r="A656" s="160"/>
      <c r="B656" s="306"/>
      <c r="C656" s="207"/>
      <c r="D656" s="208"/>
      <c r="E656" s="133"/>
      <c r="F656" s="244"/>
      <c r="G656" s="138"/>
      <c r="H656" s="139"/>
      <c r="I656" s="206"/>
      <c r="J656" s="206"/>
      <c r="K656" s="206"/>
      <c r="L656" s="137"/>
      <c r="M656" s="74"/>
      <c r="N656" s="74"/>
      <c r="O656" s="217"/>
      <c r="P656" s="205"/>
      <c r="Q656" s="219">
        <f t="shared" si="301"/>
        <v>0</v>
      </c>
      <c r="R656" s="219">
        <f t="shared" si="302"/>
        <v>0</v>
      </c>
      <c r="S656" s="218"/>
      <c r="T656" s="218"/>
      <c r="U656" s="219">
        <f t="shared" si="303"/>
        <v>0</v>
      </c>
      <c r="V656" s="218"/>
      <c r="W656" s="215">
        <f t="shared" si="304"/>
        <v>0</v>
      </c>
      <c r="X656" s="218"/>
      <c r="Y656" s="218"/>
      <c r="Z656" s="218"/>
    </row>
    <row r="657" spans="1:26" hidden="1" outlineLevel="2">
      <c r="A657" s="160"/>
      <c r="B657" s="306"/>
      <c r="C657" s="207"/>
      <c r="D657" s="208"/>
      <c r="E657" s="133"/>
      <c r="F657" s="244"/>
      <c r="G657" s="138"/>
      <c r="H657" s="139"/>
      <c r="I657" s="206"/>
      <c r="J657" s="206"/>
      <c r="K657" s="206"/>
      <c r="L657" s="137"/>
      <c r="M657" s="74"/>
      <c r="N657" s="19"/>
      <c r="O657" s="217"/>
      <c r="P657" s="205"/>
      <c r="Q657" s="219">
        <f t="shared" si="301"/>
        <v>0</v>
      </c>
      <c r="R657" s="219">
        <f t="shared" si="302"/>
        <v>0</v>
      </c>
      <c r="S657" s="218"/>
      <c r="T657" s="218"/>
      <c r="U657" s="219">
        <f t="shared" si="303"/>
        <v>0</v>
      </c>
      <c r="V657" s="218"/>
      <c r="W657" s="215">
        <f t="shared" si="304"/>
        <v>0</v>
      </c>
      <c r="X657" s="218"/>
      <c r="Y657" s="218"/>
      <c r="Z657" s="218"/>
    </row>
    <row r="658" spans="1:26" hidden="1" outlineLevel="2">
      <c r="A658" s="160"/>
      <c r="B658" s="306"/>
      <c r="C658" s="207"/>
      <c r="D658" s="208"/>
      <c r="E658" s="133"/>
      <c r="F658" s="244"/>
      <c r="G658" s="138"/>
      <c r="H658" s="139"/>
      <c r="I658" s="206"/>
      <c r="J658" s="206"/>
      <c r="K658" s="206"/>
      <c r="L658" s="137"/>
      <c r="M658" s="74"/>
      <c r="N658" s="19"/>
      <c r="O658" s="217"/>
      <c r="P658" s="205"/>
      <c r="Q658" s="219">
        <f t="shared" si="301"/>
        <v>0</v>
      </c>
      <c r="R658" s="219">
        <f>SUM(S658:T658)</f>
        <v>0</v>
      </c>
      <c r="S658" s="218"/>
      <c r="T658" s="218"/>
      <c r="U658" s="219">
        <f t="shared" si="303"/>
        <v>0</v>
      </c>
      <c r="V658" s="218"/>
      <c r="W658" s="215">
        <f t="shared" si="304"/>
        <v>0</v>
      </c>
      <c r="X658" s="218"/>
      <c r="Y658" s="218"/>
      <c r="Z658" s="218"/>
    </row>
    <row r="659" spans="1:26" hidden="1" outlineLevel="2">
      <c r="A659" s="19"/>
      <c r="B659" s="306"/>
      <c r="C659" s="207"/>
      <c r="D659" s="208"/>
      <c r="E659" s="133"/>
      <c r="F659" s="244"/>
      <c r="G659" s="138"/>
      <c r="H659" s="135"/>
      <c r="I659" s="206"/>
      <c r="J659" s="206"/>
      <c r="K659" s="206"/>
      <c r="L659" s="137"/>
      <c r="M659" s="163"/>
      <c r="N659" s="163"/>
      <c r="O659" s="163"/>
      <c r="P659" s="205"/>
      <c r="Q659" s="219">
        <f>SUM(R659,U659)</f>
        <v>0</v>
      </c>
      <c r="R659" s="219">
        <f>SUM(S659:T659)</f>
        <v>0</v>
      </c>
      <c r="S659" s="219"/>
      <c r="T659" s="219"/>
      <c r="U659" s="219">
        <f>SUM(V659:Y659)</f>
        <v>0</v>
      </c>
      <c r="V659" s="219"/>
      <c r="W659" s="215">
        <f>V659*0.304</f>
        <v>0</v>
      </c>
      <c r="X659" s="219"/>
      <c r="Y659" s="219"/>
      <c r="Z659" s="219"/>
    </row>
    <row r="660" spans="1:26" hidden="1" outlineLevel="2">
      <c r="A660" s="19"/>
      <c r="B660" s="306"/>
      <c r="C660" s="207"/>
      <c r="D660" s="208"/>
      <c r="E660" s="133"/>
      <c r="F660" s="244"/>
      <c r="G660" s="138"/>
      <c r="H660" s="135"/>
      <c r="I660" s="206"/>
      <c r="J660" s="206"/>
      <c r="K660" s="206"/>
      <c r="L660" s="137"/>
      <c r="M660" s="163"/>
      <c r="N660" s="163"/>
      <c r="O660" s="163"/>
      <c r="P660" s="205"/>
      <c r="Q660" s="219">
        <f t="shared" ref="Q660:Q666" si="305">SUM(R660,U660)</f>
        <v>0</v>
      </c>
      <c r="R660" s="219">
        <f t="shared" ref="R660:R665" si="306">SUM(S660:T660)</f>
        <v>0</v>
      </c>
      <c r="S660" s="219"/>
      <c r="T660" s="219"/>
      <c r="U660" s="219">
        <f t="shared" ref="U660:U666" si="307">SUM(V660:Y660)</f>
        <v>0</v>
      </c>
      <c r="V660" s="219"/>
      <c r="W660" s="215">
        <f t="shared" ref="W660:W666" si="308">V660*0.304</f>
        <v>0</v>
      </c>
      <c r="X660" s="219"/>
      <c r="Y660" s="219"/>
      <c r="Z660" s="219"/>
    </row>
    <row r="661" spans="1:26" hidden="1" outlineLevel="2">
      <c r="A661" s="19"/>
      <c r="B661" s="306"/>
      <c r="C661" s="207"/>
      <c r="D661" s="208"/>
      <c r="E661" s="133"/>
      <c r="F661" s="244"/>
      <c r="G661" s="138"/>
      <c r="H661" s="135"/>
      <c r="I661" s="206"/>
      <c r="J661" s="206"/>
      <c r="K661" s="206"/>
      <c r="L661" s="137"/>
      <c r="M661" s="163"/>
      <c r="N661" s="163"/>
      <c r="O661" s="163"/>
      <c r="P661" s="205"/>
      <c r="Q661" s="219">
        <f t="shared" si="305"/>
        <v>0</v>
      </c>
      <c r="R661" s="219">
        <f t="shared" si="306"/>
        <v>0</v>
      </c>
      <c r="S661" s="219"/>
      <c r="T661" s="219"/>
      <c r="U661" s="219">
        <f t="shared" si="307"/>
        <v>0</v>
      </c>
      <c r="V661" s="219"/>
      <c r="W661" s="215">
        <f t="shared" si="308"/>
        <v>0</v>
      </c>
      <c r="X661" s="219"/>
      <c r="Y661" s="219"/>
      <c r="Z661" s="219"/>
    </row>
    <row r="662" spans="1:26" hidden="1" outlineLevel="2">
      <c r="A662" s="19"/>
      <c r="B662" s="306"/>
      <c r="C662" s="207"/>
      <c r="D662" s="208"/>
      <c r="E662" s="133"/>
      <c r="F662" s="244"/>
      <c r="G662" s="138"/>
      <c r="H662" s="135"/>
      <c r="I662" s="206"/>
      <c r="J662" s="206"/>
      <c r="K662" s="206"/>
      <c r="L662" s="137"/>
      <c r="M662" s="163"/>
      <c r="N662" s="163"/>
      <c r="O662" s="163"/>
      <c r="P662" s="205"/>
      <c r="Q662" s="219">
        <f t="shared" si="305"/>
        <v>0</v>
      </c>
      <c r="R662" s="219">
        <f t="shared" si="306"/>
        <v>0</v>
      </c>
      <c r="S662" s="219"/>
      <c r="T662" s="219"/>
      <c r="U662" s="219">
        <f t="shared" si="307"/>
        <v>0</v>
      </c>
      <c r="V662" s="219"/>
      <c r="W662" s="215">
        <f t="shared" si="308"/>
        <v>0</v>
      </c>
      <c r="X662" s="219"/>
      <c r="Y662" s="219"/>
      <c r="Z662" s="219"/>
    </row>
    <row r="663" spans="1:26" hidden="1" outlineLevel="2">
      <c r="A663" s="19"/>
      <c r="B663" s="306"/>
      <c r="C663" s="207"/>
      <c r="D663" s="208"/>
      <c r="E663" s="133"/>
      <c r="F663" s="244"/>
      <c r="G663" s="138"/>
      <c r="H663" s="135"/>
      <c r="I663" s="206"/>
      <c r="J663" s="206"/>
      <c r="K663" s="206"/>
      <c r="L663" s="137"/>
      <c r="M663" s="163"/>
      <c r="N663" s="163"/>
      <c r="O663" s="163"/>
      <c r="P663" s="205"/>
      <c r="Q663" s="219">
        <f t="shared" si="305"/>
        <v>0</v>
      </c>
      <c r="R663" s="219">
        <f t="shared" si="306"/>
        <v>0</v>
      </c>
      <c r="S663" s="219"/>
      <c r="T663" s="219"/>
      <c r="U663" s="219">
        <f t="shared" si="307"/>
        <v>0</v>
      </c>
      <c r="V663" s="219"/>
      <c r="W663" s="215">
        <f t="shared" si="308"/>
        <v>0</v>
      </c>
      <c r="X663" s="219"/>
      <c r="Y663" s="219"/>
      <c r="Z663" s="219"/>
    </row>
    <row r="664" spans="1:26" hidden="1" outlineLevel="2">
      <c r="A664" s="160"/>
      <c r="B664" s="306"/>
      <c r="C664" s="207"/>
      <c r="D664" s="208"/>
      <c r="E664" s="133"/>
      <c r="F664" s="244"/>
      <c r="G664" s="138"/>
      <c r="H664" s="139"/>
      <c r="I664" s="206"/>
      <c r="J664" s="206"/>
      <c r="K664" s="206"/>
      <c r="L664" s="137"/>
      <c r="M664" s="74"/>
      <c r="N664" s="74"/>
      <c r="O664" s="217"/>
      <c r="P664" s="205"/>
      <c r="Q664" s="219">
        <f t="shared" si="305"/>
        <v>0</v>
      </c>
      <c r="R664" s="219">
        <f t="shared" si="306"/>
        <v>0</v>
      </c>
      <c r="S664" s="218"/>
      <c r="T664" s="218"/>
      <c r="U664" s="219">
        <f t="shared" si="307"/>
        <v>0</v>
      </c>
      <c r="V664" s="218"/>
      <c r="W664" s="215">
        <f t="shared" si="308"/>
        <v>0</v>
      </c>
      <c r="X664" s="218"/>
      <c r="Y664" s="218"/>
      <c r="Z664" s="218"/>
    </row>
    <row r="665" spans="1:26" hidden="1" outlineLevel="2">
      <c r="A665" s="160"/>
      <c r="B665" s="306"/>
      <c r="C665" s="207"/>
      <c r="D665" s="208"/>
      <c r="E665" s="133"/>
      <c r="F665" s="244"/>
      <c r="G665" s="138"/>
      <c r="H665" s="139"/>
      <c r="I665" s="206"/>
      <c r="J665" s="206"/>
      <c r="K665" s="206"/>
      <c r="L665" s="137"/>
      <c r="M665" s="74"/>
      <c r="N665" s="19"/>
      <c r="O665" s="217"/>
      <c r="P665" s="205"/>
      <c r="Q665" s="219">
        <f t="shared" si="305"/>
        <v>0</v>
      </c>
      <c r="R665" s="219">
        <f t="shared" si="306"/>
        <v>0</v>
      </c>
      <c r="S665" s="218"/>
      <c r="T665" s="218"/>
      <c r="U665" s="219">
        <f t="shared" si="307"/>
        <v>0</v>
      </c>
      <c r="V665" s="218"/>
      <c r="W665" s="215">
        <f t="shared" si="308"/>
        <v>0</v>
      </c>
      <c r="X665" s="218"/>
      <c r="Y665" s="218"/>
      <c r="Z665" s="218"/>
    </row>
    <row r="666" spans="1:26" hidden="1" outlineLevel="2">
      <c r="A666" s="160"/>
      <c r="B666" s="306"/>
      <c r="C666" s="207"/>
      <c r="D666" s="208"/>
      <c r="E666" s="133"/>
      <c r="F666" s="244"/>
      <c r="G666" s="138"/>
      <c r="H666" s="139"/>
      <c r="I666" s="206"/>
      <c r="J666" s="206"/>
      <c r="K666" s="206"/>
      <c r="L666" s="137"/>
      <c r="M666" s="74"/>
      <c r="N666" s="19"/>
      <c r="O666" s="217"/>
      <c r="P666" s="205"/>
      <c r="Q666" s="219">
        <f t="shared" si="305"/>
        <v>0</v>
      </c>
      <c r="R666" s="219">
        <f>SUM(S666:T666)</f>
        <v>0</v>
      </c>
      <c r="S666" s="218"/>
      <c r="T666" s="218"/>
      <c r="U666" s="219">
        <f t="shared" si="307"/>
        <v>0</v>
      </c>
      <c r="V666" s="218"/>
      <c r="W666" s="215">
        <f t="shared" si="308"/>
        <v>0</v>
      </c>
      <c r="X666" s="218"/>
      <c r="Y666" s="218"/>
      <c r="Z666" s="218"/>
    </row>
    <row r="667" spans="1:26" hidden="1" outlineLevel="2">
      <c r="A667" s="160"/>
      <c r="B667" s="74"/>
      <c r="C667" s="207"/>
      <c r="D667" s="208"/>
      <c r="E667" s="133"/>
      <c r="F667" s="244"/>
      <c r="G667" s="138"/>
      <c r="H667" s="139"/>
      <c r="I667" s="206"/>
      <c r="J667" s="206"/>
      <c r="K667" s="206"/>
      <c r="L667" s="137"/>
      <c r="M667" s="74"/>
      <c r="N667" s="19"/>
      <c r="O667" s="217"/>
      <c r="P667" s="205"/>
      <c r="Q667" s="218"/>
      <c r="R667" s="218"/>
      <c r="S667" s="218"/>
      <c r="T667" s="218"/>
      <c r="U667" s="218"/>
      <c r="V667" s="218"/>
      <c r="W667" s="218"/>
      <c r="X667" s="218"/>
      <c r="Y667" s="218"/>
      <c r="Z667" s="218"/>
    </row>
    <row r="668" spans="1:26" s="75" customFormat="1" outlineLevel="1" collapsed="1">
      <c r="A668" s="220"/>
      <c r="B668" s="221"/>
      <c r="C668" s="222"/>
      <c r="D668" s="223"/>
      <c r="E668" s="224"/>
      <c r="F668" s="247"/>
      <c r="G668" s="225"/>
      <c r="H668" s="226"/>
      <c r="I668" s="227"/>
      <c r="J668" s="227"/>
      <c r="K668" s="227"/>
      <c r="L668" s="150" t="str">
        <f>CONCATENATE(L669," ",N669,M669," ",L670," ",N670,M670," ",L671," ",N671,M671," ",L672," ",N672,M672," ",L673," ",N673,M673," ",L674," ",N674,M674," ",L675," ",N675,M675," ",L676," ",N676,M676," ",L677," ",N677,M677," ",L678," ",N678,M678," "," ",L679," ",N679,M679," ",L680," ",N680,M680," ",L681," ",N681,M681," ",L682," ",N682,M682," ",L683," ",N683,M683," ",L684," ",N684,M684)</f>
        <v xml:space="preserve">                                </v>
      </c>
      <c r="M668" s="226"/>
      <c r="N668" s="226"/>
      <c r="O668" s="270">
        <f>SUM(O677:O684)</f>
        <v>0</v>
      </c>
      <c r="P668" s="228"/>
      <c r="Q668" s="229">
        <f>SUM(Q677:Q684)</f>
        <v>0</v>
      </c>
      <c r="R668" s="229">
        <f t="shared" ref="R668:Y668" si="309">SUM(R677:R684)</f>
        <v>0</v>
      </c>
      <c r="S668" s="229">
        <f t="shared" si="309"/>
        <v>0</v>
      </c>
      <c r="T668" s="229">
        <f t="shared" si="309"/>
        <v>0</v>
      </c>
      <c r="U668" s="229">
        <f t="shared" si="309"/>
        <v>0</v>
      </c>
      <c r="V668" s="229">
        <f t="shared" si="309"/>
        <v>0</v>
      </c>
      <c r="W668" s="229">
        <f t="shared" si="309"/>
        <v>0</v>
      </c>
      <c r="X668" s="229">
        <f t="shared" si="309"/>
        <v>0</v>
      </c>
      <c r="Y668" s="229">
        <f t="shared" si="309"/>
        <v>0</v>
      </c>
      <c r="Z668" s="229">
        <f>SUM(Z677:Z684)</f>
        <v>0</v>
      </c>
    </row>
    <row r="669" spans="1:26" hidden="1" outlineLevel="2">
      <c r="A669" s="19"/>
      <c r="B669" s="306"/>
      <c r="C669" s="207"/>
      <c r="D669" s="208"/>
      <c r="E669" s="133"/>
      <c r="F669" s="244"/>
      <c r="G669" s="138"/>
      <c r="H669" s="135"/>
      <c r="I669" s="206"/>
      <c r="J669" s="206"/>
      <c r="K669" s="206"/>
      <c r="L669" s="137"/>
      <c r="M669" s="163"/>
      <c r="N669" s="163"/>
      <c r="O669" s="163"/>
      <c r="P669" s="205"/>
      <c r="Q669" s="219">
        <f>SUM(R669,U669)</f>
        <v>0</v>
      </c>
      <c r="R669" s="219">
        <f>SUM(S669:T669)</f>
        <v>0</v>
      </c>
      <c r="S669" s="219"/>
      <c r="T669" s="219"/>
      <c r="U669" s="219">
        <f>SUM(V669:Y669)</f>
        <v>0</v>
      </c>
      <c r="V669" s="219"/>
      <c r="W669" s="215">
        <f>V669*0.304</f>
        <v>0</v>
      </c>
      <c r="X669" s="219"/>
      <c r="Y669" s="219"/>
      <c r="Z669" s="219"/>
    </row>
    <row r="670" spans="1:26" hidden="1" outlineLevel="2">
      <c r="A670" s="19"/>
      <c r="B670" s="306"/>
      <c r="C670" s="207"/>
      <c r="D670" s="208"/>
      <c r="E670" s="133"/>
      <c r="F670" s="244"/>
      <c r="G670" s="138"/>
      <c r="H670" s="135"/>
      <c r="I670" s="206"/>
      <c r="J670" s="206"/>
      <c r="K670" s="206"/>
      <c r="L670" s="137"/>
      <c r="M670" s="163"/>
      <c r="N670" s="163"/>
      <c r="O670" s="163"/>
      <c r="P670" s="205"/>
      <c r="Q670" s="219">
        <f t="shared" ref="Q670:Q676" si="310">SUM(R670,U670)</f>
        <v>0</v>
      </c>
      <c r="R670" s="219">
        <f t="shared" ref="R670:R675" si="311">SUM(S670:T670)</f>
        <v>0</v>
      </c>
      <c r="S670" s="219"/>
      <c r="T670" s="219"/>
      <c r="U670" s="219">
        <f t="shared" ref="U670:U676" si="312">SUM(V670:Y670)</f>
        <v>0</v>
      </c>
      <c r="V670" s="219"/>
      <c r="W670" s="215">
        <f t="shared" ref="W670:W676" si="313">V670*0.304</f>
        <v>0</v>
      </c>
      <c r="X670" s="219"/>
      <c r="Y670" s="219"/>
      <c r="Z670" s="219"/>
    </row>
    <row r="671" spans="1:26" hidden="1" outlineLevel="2">
      <c r="A671" s="19"/>
      <c r="B671" s="306"/>
      <c r="C671" s="207"/>
      <c r="D671" s="208"/>
      <c r="E671" s="133"/>
      <c r="F671" s="244"/>
      <c r="G671" s="138"/>
      <c r="H671" s="135"/>
      <c r="I671" s="206"/>
      <c r="J671" s="206"/>
      <c r="K671" s="206"/>
      <c r="L671" s="137"/>
      <c r="M671" s="163"/>
      <c r="N671" s="163"/>
      <c r="O671" s="163"/>
      <c r="P671" s="205"/>
      <c r="Q671" s="219">
        <f t="shared" si="310"/>
        <v>0</v>
      </c>
      <c r="R671" s="219">
        <f t="shared" si="311"/>
        <v>0</v>
      </c>
      <c r="S671" s="219"/>
      <c r="T671" s="219"/>
      <c r="U671" s="219">
        <f t="shared" si="312"/>
        <v>0</v>
      </c>
      <c r="V671" s="219"/>
      <c r="W671" s="215">
        <f t="shared" si="313"/>
        <v>0</v>
      </c>
      <c r="X671" s="219"/>
      <c r="Y671" s="219"/>
      <c r="Z671" s="219"/>
    </row>
    <row r="672" spans="1:26" hidden="1" outlineLevel="2">
      <c r="A672" s="19"/>
      <c r="B672" s="306"/>
      <c r="C672" s="207"/>
      <c r="D672" s="208"/>
      <c r="E672" s="133"/>
      <c r="F672" s="244"/>
      <c r="G672" s="138"/>
      <c r="H672" s="135"/>
      <c r="I672" s="206"/>
      <c r="J672" s="206"/>
      <c r="K672" s="206"/>
      <c r="L672" s="137"/>
      <c r="M672" s="163"/>
      <c r="N672" s="163"/>
      <c r="O672" s="163"/>
      <c r="P672" s="205"/>
      <c r="Q672" s="219">
        <f t="shared" si="310"/>
        <v>0</v>
      </c>
      <c r="R672" s="219">
        <f t="shared" si="311"/>
        <v>0</v>
      </c>
      <c r="S672" s="219"/>
      <c r="T672" s="219"/>
      <c r="U672" s="219">
        <f t="shared" si="312"/>
        <v>0</v>
      </c>
      <c r="V672" s="219"/>
      <c r="W672" s="215">
        <f t="shared" si="313"/>
        <v>0</v>
      </c>
      <c r="X672" s="219"/>
      <c r="Y672" s="219"/>
      <c r="Z672" s="219"/>
    </row>
    <row r="673" spans="1:26" hidden="1" outlineLevel="2">
      <c r="A673" s="19"/>
      <c r="B673" s="306"/>
      <c r="C673" s="207"/>
      <c r="D673" s="208"/>
      <c r="E673" s="133"/>
      <c r="F673" s="244"/>
      <c r="G673" s="138"/>
      <c r="H673" s="135"/>
      <c r="I673" s="206"/>
      <c r="J673" s="206"/>
      <c r="K673" s="206"/>
      <c r="L673" s="137"/>
      <c r="M673" s="163"/>
      <c r="N673" s="163"/>
      <c r="O673" s="163"/>
      <c r="P673" s="205"/>
      <c r="Q673" s="219">
        <f t="shared" si="310"/>
        <v>0</v>
      </c>
      <c r="R673" s="219">
        <f t="shared" si="311"/>
        <v>0</v>
      </c>
      <c r="S673" s="219"/>
      <c r="T673" s="219"/>
      <c r="U673" s="219">
        <f t="shared" si="312"/>
        <v>0</v>
      </c>
      <c r="V673" s="219"/>
      <c r="W673" s="215">
        <f t="shared" si="313"/>
        <v>0</v>
      </c>
      <c r="X673" s="219"/>
      <c r="Y673" s="219"/>
      <c r="Z673" s="219"/>
    </row>
    <row r="674" spans="1:26" hidden="1" outlineLevel="2">
      <c r="A674" s="160"/>
      <c r="B674" s="306"/>
      <c r="C674" s="207"/>
      <c r="D674" s="208"/>
      <c r="E674" s="133"/>
      <c r="F674" s="244"/>
      <c r="G674" s="138"/>
      <c r="H674" s="139"/>
      <c r="I674" s="206"/>
      <c r="J674" s="206"/>
      <c r="K674" s="206"/>
      <c r="L674" s="137"/>
      <c r="M674" s="74"/>
      <c r="N674" s="74"/>
      <c r="O674" s="217"/>
      <c r="P674" s="205"/>
      <c r="Q674" s="219">
        <f t="shared" si="310"/>
        <v>0</v>
      </c>
      <c r="R674" s="219">
        <f t="shared" si="311"/>
        <v>0</v>
      </c>
      <c r="S674" s="218"/>
      <c r="T674" s="218"/>
      <c r="U674" s="219">
        <f t="shared" si="312"/>
        <v>0</v>
      </c>
      <c r="V674" s="218"/>
      <c r="W674" s="215">
        <f t="shared" si="313"/>
        <v>0</v>
      </c>
      <c r="X674" s="218"/>
      <c r="Y674" s="218"/>
      <c r="Z674" s="218"/>
    </row>
    <row r="675" spans="1:26" hidden="1" outlineLevel="2">
      <c r="A675" s="160"/>
      <c r="B675" s="306"/>
      <c r="C675" s="207"/>
      <c r="D675" s="208"/>
      <c r="E675" s="133"/>
      <c r="F675" s="244"/>
      <c r="G675" s="138"/>
      <c r="H675" s="139"/>
      <c r="I675" s="206"/>
      <c r="J675" s="206"/>
      <c r="K675" s="206"/>
      <c r="L675" s="137"/>
      <c r="M675" s="74"/>
      <c r="N675" s="19"/>
      <c r="O675" s="217"/>
      <c r="P675" s="205"/>
      <c r="Q675" s="219">
        <f t="shared" si="310"/>
        <v>0</v>
      </c>
      <c r="R675" s="219">
        <f t="shared" si="311"/>
        <v>0</v>
      </c>
      <c r="S675" s="218"/>
      <c r="T675" s="218"/>
      <c r="U675" s="219">
        <f t="shared" si="312"/>
        <v>0</v>
      </c>
      <c r="V675" s="218"/>
      <c r="W675" s="215">
        <f t="shared" si="313"/>
        <v>0</v>
      </c>
      <c r="X675" s="218"/>
      <c r="Y675" s="218"/>
      <c r="Z675" s="218"/>
    </row>
    <row r="676" spans="1:26" hidden="1" outlineLevel="2">
      <c r="A676" s="160"/>
      <c r="B676" s="306"/>
      <c r="C676" s="207"/>
      <c r="D676" s="208"/>
      <c r="E676" s="133"/>
      <c r="F676" s="244"/>
      <c r="G676" s="138"/>
      <c r="H676" s="139"/>
      <c r="I676" s="206"/>
      <c r="J676" s="206"/>
      <c r="K676" s="206"/>
      <c r="L676" s="137"/>
      <c r="M676" s="74"/>
      <c r="N676" s="19"/>
      <c r="O676" s="217"/>
      <c r="P676" s="205"/>
      <c r="Q676" s="219">
        <f t="shared" si="310"/>
        <v>0</v>
      </c>
      <c r="R676" s="219">
        <f>SUM(S676:T676)</f>
        <v>0</v>
      </c>
      <c r="S676" s="218"/>
      <c r="T676" s="218"/>
      <c r="U676" s="219">
        <f t="shared" si="312"/>
        <v>0</v>
      </c>
      <c r="V676" s="218"/>
      <c r="W676" s="215">
        <f t="shared" si="313"/>
        <v>0</v>
      </c>
      <c r="X676" s="218"/>
      <c r="Y676" s="218"/>
      <c r="Z676" s="218"/>
    </row>
    <row r="677" spans="1:26" hidden="1" outlineLevel="2">
      <c r="A677" s="19"/>
      <c r="B677" s="306"/>
      <c r="C677" s="207"/>
      <c r="D677" s="208"/>
      <c r="E677" s="133"/>
      <c r="F677" s="244"/>
      <c r="G677" s="138"/>
      <c r="H677" s="135"/>
      <c r="I677" s="206"/>
      <c r="J677" s="206"/>
      <c r="K677" s="206"/>
      <c r="L677" s="137"/>
      <c r="M677" s="163"/>
      <c r="N677" s="163"/>
      <c r="O677" s="163"/>
      <c r="P677" s="205"/>
      <c r="Q677" s="219">
        <f>SUM(R677,U677)</f>
        <v>0</v>
      </c>
      <c r="R677" s="219">
        <f>SUM(S677:T677)</f>
        <v>0</v>
      </c>
      <c r="S677" s="219"/>
      <c r="T677" s="219"/>
      <c r="U677" s="219">
        <f>SUM(V677:Y677)</f>
        <v>0</v>
      </c>
      <c r="V677" s="219"/>
      <c r="W677" s="215">
        <f>V677*0.304</f>
        <v>0</v>
      </c>
      <c r="X677" s="219"/>
      <c r="Y677" s="219"/>
      <c r="Z677" s="219"/>
    </row>
    <row r="678" spans="1:26" hidden="1" outlineLevel="2">
      <c r="A678" s="19"/>
      <c r="B678" s="306"/>
      <c r="C678" s="207"/>
      <c r="D678" s="208"/>
      <c r="E678" s="133"/>
      <c r="F678" s="244"/>
      <c r="G678" s="138"/>
      <c r="H678" s="135"/>
      <c r="I678" s="206"/>
      <c r="J678" s="206"/>
      <c r="K678" s="206"/>
      <c r="L678" s="137"/>
      <c r="M678" s="163"/>
      <c r="N678" s="163"/>
      <c r="O678" s="163"/>
      <c r="P678" s="205"/>
      <c r="Q678" s="219">
        <f t="shared" ref="Q678:Q684" si="314">SUM(R678,U678)</f>
        <v>0</v>
      </c>
      <c r="R678" s="219">
        <f t="shared" ref="R678:R683" si="315">SUM(S678:T678)</f>
        <v>0</v>
      </c>
      <c r="S678" s="219"/>
      <c r="T678" s="219"/>
      <c r="U678" s="219">
        <f t="shared" ref="U678:U684" si="316">SUM(V678:Y678)</f>
        <v>0</v>
      </c>
      <c r="V678" s="219"/>
      <c r="W678" s="215">
        <f t="shared" ref="W678:W684" si="317">V678*0.304</f>
        <v>0</v>
      </c>
      <c r="X678" s="219"/>
      <c r="Y678" s="219"/>
      <c r="Z678" s="219"/>
    </row>
    <row r="679" spans="1:26" hidden="1" outlineLevel="2">
      <c r="A679" s="19"/>
      <c r="B679" s="306"/>
      <c r="C679" s="207"/>
      <c r="D679" s="208"/>
      <c r="E679" s="133"/>
      <c r="F679" s="244"/>
      <c r="G679" s="138"/>
      <c r="H679" s="135"/>
      <c r="I679" s="206"/>
      <c r="J679" s="206"/>
      <c r="K679" s="206"/>
      <c r="L679" s="137"/>
      <c r="M679" s="163"/>
      <c r="N679" s="163"/>
      <c r="O679" s="163"/>
      <c r="P679" s="205"/>
      <c r="Q679" s="219">
        <f t="shared" si="314"/>
        <v>0</v>
      </c>
      <c r="R679" s="219">
        <f t="shared" si="315"/>
        <v>0</v>
      </c>
      <c r="S679" s="219"/>
      <c r="T679" s="219"/>
      <c r="U679" s="219">
        <f t="shared" si="316"/>
        <v>0</v>
      </c>
      <c r="V679" s="219"/>
      <c r="W679" s="215">
        <f t="shared" si="317"/>
        <v>0</v>
      </c>
      <c r="X679" s="219"/>
      <c r="Y679" s="219"/>
      <c r="Z679" s="219"/>
    </row>
    <row r="680" spans="1:26" hidden="1" outlineLevel="2">
      <c r="A680" s="19"/>
      <c r="B680" s="306"/>
      <c r="C680" s="207"/>
      <c r="D680" s="208"/>
      <c r="E680" s="133"/>
      <c r="F680" s="244"/>
      <c r="G680" s="138"/>
      <c r="H680" s="135"/>
      <c r="I680" s="206"/>
      <c r="J680" s="206"/>
      <c r="K680" s="206"/>
      <c r="L680" s="137"/>
      <c r="M680" s="163"/>
      <c r="N680" s="163"/>
      <c r="O680" s="163"/>
      <c r="P680" s="205"/>
      <c r="Q680" s="219">
        <f t="shared" si="314"/>
        <v>0</v>
      </c>
      <c r="R680" s="219">
        <f t="shared" si="315"/>
        <v>0</v>
      </c>
      <c r="S680" s="219"/>
      <c r="T680" s="219"/>
      <c r="U680" s="219">
        <f t="shared" si="316"/>
        <v>0</v>
      </c>
      <c r="V680" s="219"/>
      <c r="W680" s="215">
        <f t="shared" si="317"/>
        <v>0</v>
      </c>
      <c r="X680" s="219"/>
      <c r="Y680" s="219"/>
      <c r="Z680" s="219"/>
    </row>
    <row r="681" spans="1:26" hidden="1" outlineLevel="2">
      <c r="A681" s="19"/>
      <c r="B681" s="306"/>
      <c r="C681" s="207"/>
      <c r="D681" s="208"/>
      <c r="E681" s="133"/>
      <c r="F681" s="244"/>
      <c r="G681" s="138"/>
      <c r="H681" s="135"/>
      <c r="I681" s="206"/>
      <c r="J681" s="206"/>
      <c r="K681" s="206"/>
      <c r="L681" s="137"/>
      <c r="M681" s="163"/>
      <c r="N681" s="163"/>
      <c r="O681" s="163"/>
      <c r="P681" s="205"/>
      <c r="Q681" s="219">
        <f t="shared" si="314"/>
        <v>0</v>
      </c>
      <c r="R681" s="219">
        <f t="shared" si="315"/>
        <v>0</v>
      </c>
      <c r="S681" s="219"/>
      <c r="T681" s="219"/>
      <c r="U681" s="219">
        <f t="shared" si="316"/>
        <v>0</v>
      </c>
      <c r="V681" s="219"/>
      <c r="W681" s="215">
        <f t="shared" si="317"/>
        <v>0</v>
      </c>
      <c r="X681" s="219"/>
      <c r="Y681" s="219"/>
      <c r="Z681" s="219"/>
    </row>
    <row r="682" spans="1:26" hidden="1" outlineLevel="2">
      <c r="A682" s="160"/>
      <c r="B682" s="306"/>
      <c r="C682" s="207"/>
      <c r="D682" s="208"/>
      <c r="E682" s="133"/>
      <c r="F682" s="244"/>
      <c r="G682" s="138"/>
      <c r="H682" s="139"/>
      <c r="I682" s="206"/>
      <c r="J682" s="206"/>
      <c r="K682" s="206"/>
      <c r="L682" s="137"/>
      <c r="M682" s="74"/>
      <c r="N682" s="74"/>
      <c r="O682" s="217"/>
      <c r="P682" s="205"/>
      <c r="Q682" s="219">
        <f t="shared" si="314"/>
        <v>0</v>
      </c>
      <c r="R682" s="219">
        <f t="shared" si="315"/>
        <v>0</v>
      </c>
      <c r="S682" s="218"/>
      <c r="T682" s="218"/>
      <c r="U682" s="219">
        <f t="shared" si="316"/>
        <v>0</v>
      </c>
      <c r="V682" s="218"/>
      <c r="W682" s="215">
        <f t="shared" si="317"/>
        <v>0</v>
      </c>
      <c r="X682" s="218"/>
      <c r="Y682" s="218"/>
      <c r="Z682" s="218"/>
    </row>
    <row r="683" spans="1:26" hidden="1" outlineLevel="2">
      <c r="A683" s="160"/>
      <c r="B683" s="306"/>
      <c r="C683" s="207"/>
      <c r="D683" s="208"/>
      <c r="E683" s="133"/>
      <c r="F683" s="244"/>
      <c r="G683" s="138"/>
      <c r="H683" s="139"/>
      <c r="I683" s="206"/>
      <c r="J683" s="206"/>
      <c r="K683" s="206"/>
      <c r="L683" s="137"/>
      <c r="M683" s="74"/>
      <c r="N683" s="19"/>
      <c r="O683" s="217"/>
      <c r="P683" s="205"/>
      <c r="Q683" s="219">
        <f t="shared" si="314"/>
        <v>0</v>
      </c>
      <c r="R683" s="219">
        <f t="shared" si="315"/>
        <v>0</v>
      </c>
      <c r="S683" s="218"/>
      <c r="T683" s="218"/>
      <c r="U683" s="219">
        <f t="shared" si="316"/>
        <v>0</v>
      </c>
      <c r="V683" s="218"/>
      <c r="W683" s="215">
        <f t="shared" si="317"/>
        <v>0</v>
      </c>
      <c r="X683" s="218"/>
      <c r="Y683" s="218"/>
      <c r="Z683" s="218"/>
    </row>
    <row r="684" spans="1:26" hidden="1" outlineLevel="2">
      <c r="A684" s="160"/>
      <c r="B684" s="306"/>
      <c r="C684" s="207"/>
      <c r="D684" s="208"/>
      <c r="E684" s="133"/>
      <c r="F684" s="244"/>
      <c r="G684" s="138"/>
      <c r="H684" s="139"/>
      <c r="I684" s="206"/>
      <c r="J684" s="206"/>
      <c r="K684" s="206"/>
      <c r="L684" s="137"/>
      <c r="M684" s="74"/>
      <c r="N684" s="19"/>
      <c r="O684" s="217"/>
      <c r="P684" s="205"/>
      <c r="Q684" s="219">
        <f t="shared" si="314"/>
        <v>0</v>
      </c>
      <c r="R684" s="219">
        <f>SUM(S684:T684)</f>
        <v>0</v>
      </c>
      <c r="S684" s="218"/>
      <c r="T684" s="218"/>
      <c r="U684" s="219">
        <f t="shared" si="316"/>
        <v>0</v>
      </c>
      <c r="V684" s="218"/>
      <c r="W684" s="215">
        <f t="shared" si="317"/>
        <v>0</v>
      </c>
      <c r="X684" s="218"/>
      <c r="Y684" s="218"/>
      <c r="Z684" s="218"/>
    </row>
    <row r="685" spans="1:26" hidden="1" outlineLevel="2">
      <c r="A685" s="160"/>
      <c r="B685" s="74"/>
      <c r="C685" s="207"/>
      <c r="D685" s="208"/>
      <c r="E685" s="133"/>
      <c r="F685" s="244"/>
      <c r="G685" s="138"/>
      <c r="H685" s="139"/>
      <c r="I685" s="206"/>
      <c r="J685" s="206"/>
      <c r="K685" s="206"/>
      <c r="L685" s="137"/>
      <c r="M685" s="74"/>
      <c r="N685" s="19"/>
      <c r="O685" s="217"/>
      <c r="P685" s="205"/>
      <c r="Q685" s="218"/>
      <c r="R685" s="218"/>
      <c r="S685" s="218"/>
      <c r="T685" s="218"/>
      <c r="U685" s="218"/>
      <c r="V685" s="218"/>
      <c r="W685" s="218"/>
      <c r="X685" s="218"/>
      <c r="Y685" s="218"/>
      <c r="Z685" s="218"/>
    </row>
    <row r="686" spans="1:26" s="75" customFormat="1" outlineLevel="1" collapsed="1">
      <c r="A686" s="220"/>
      <c r="B686" s="221"/>
      <c r="C686" s="222"/>
      <c r="D686" s="223"/>
      <c r="E686" s="224"/>
      <c r="F686" s="247"/>
      <c r="G686" s="225"/>
      <c r="H686" s="226"/>
      <c r="I686" s="227"/>
      <c r="J686" s="227"/>
      <c r="K686" s="227"/>
      <c r="L686" s="150" t="str">
        <f>CONCATENATE(L687," ",N687,M687," ",L688," ",N688,M688," ",L689," ",N689,M689," ",L690," ",N690,M690," ",L691," ",N691,M691," ",L692," ",N692,M692," ",L693," ",N693,M693," ",L694," ",N694,M694," ",L695," ",N695,M695," ",L696," ",N696,M696," "," ",L697," ",N697,M697," ",L698," ",N698,M698," ",L699," ",N699,M699," ",L700," ",N700,M700," ",L701," ",N701,M701," ",L702," ",N702,M702)</f>
        <v xml:space="preserve">                                </v>
      </c>
      <c r="M686" s="226"/>
      <c r="N686" s="226"/>
      <c r="O686" s="270">
        <f>SUM(O695:O702)</f>
        <v>0</v>
      </c>
      <c r="P686" s="228"/>
      <c r="Q686" s="229">
        <f>SUM(Q695:Q702)</f>
        <v>0</v>
      </c>
      <c r="R686" s="229">
        <f t="shared" ref="R686:Y686" si="318">SUM(R695:R702)</f>
        <v>0</v>
      </c>
      <c r="S686" s="229">
        <f t="shared" si="318"/>
        <v>0</v>
      </c>
      <c r="T686" s="229">
        <f t="shared" si="318"/>
        <v>0</v>
      </c>
      <c r="U686" s="229">
        <f t="shared" si="318"/>
        <v>0</v>
      </c>
      <c r="V686" s="229">
        <f t="shared" si="318"/>
        <v>0</v>
      </c>
      <c r="W686" s="229">
        <f t="shared" si="318"/>
        <v>0</v>
      </c>
      <c r="X686" s="229">
        <f t="shared" si="318"/>
        <v>0</v>
      </c>
      <c r="Y686" s="229">
        <f t="shared" si="318"/>
        <v>0</v>
      </c>
      <c r="Z686" s="229">
        <f>SUM(Z695:Z702)</f>
        <v>0</v>
      </c>
    </row>
    <row r="687" spans="1:26" hidden="1" outlineLevel="2">
      <c r="A687" s="19"/>
      <c r="B687" s="306"/>
      <c r="C687" s="207"/>
      <c r="D687" s="208"/>
      <c r="E687" s="133"/>
      <c r="F687" s="244"/>
      <c r="G687" s="138"/>
      <c r="H687" s="135"/>
      <c r="I687" s="206"/>
      <c r="J687" s="206"/>
      <c r="K687" s="206"/>
      <c r="L687" s="137"/>
      <c r="M687" s="163"/>
      <c r="N687" s="163"/>
      <c r="O687" s="163"/>
      <c r="P687" s="205"/>
      <c r="Q687" s="219">
        <f>SUM(R687,U687)</f>
        <v>0</v>
      </c>
      <c r="R687" s="219">
        <f>SUM(S687:T687)</f>
        <v>0</v>
      </c>
      <c r="S687" s="219"/>
      <c r="T687" s="219"/>
      <c r="U687" s="219">
        <f>SUM(V687:Y687)</f>
        <v>0</v>
      </c>
      <c r="V687" s="219"/>
      <c r="W687" s="215">
        <f>V687*0.304</f>
        <v>0</v>
      </c>
      <c r="X687" s="219"/>
      <c r="Y687" s="219"/>
      <c r="Z687" s="219"/>
    </row>
    <row r="688" spans="1:26" hidden="1" outlineLevel="2">
      <c r="A688" s="19"/>
      <c r="B688" s="306"/>
      <c r="C688" s="207"/>
      <c r="D688" s="208"/>
      <c r="E688" s="133"/>
      <c r="F688" s="244"/>
      <c r="G688" s="138"/>
      <c r="H688" s="135"/>
      <c r="I688" s="206"/>
      <c r="J688" s="206"/>
      <c r="K688" s="206"/>
      <c r="L688" s="137"/>
      <c r="M688" s="163"/>
      <c r="N688" s="163"/>
      <c r="O688" s="163"/>
      <c r="P688" s="205"/>
      <c r="Q688" s="219">
        <f t="shared" ref="Q688:Q694" si="319">SUM(R688,U688)</f>
        <v>0</v>
      </c>
      <c r="R688" s="219">
        <f t="shared" ref="R688:R693" si="320">SUM(S688:T688)</f>
        <v>0</v>
      </c>
      <c r="S688" s="219"/>
      <c r="T688" s="219"/>
      <c r="U688" s="219">
        <f t="shared" ref="U688:U694" si="321">SUM(V688:Y688)</f>
        <v>0</v>
      </c>
      <c r="V688" s="219"/>
      <c r="W688" s="215">
        <f t="shared" ref="W688:W694" si="322">V688*0.304</f>
        <v>0</v>
      </c>
      <c r="X688" s="219"/>
      <c r="Y688" s="219"/>
      <c r="Z688" s="219"/>
    </row>
    <row r="689" spans="1:26" hidden="1" outlineLevel="2">
      <c r="A689" s="19"/>
      <c r="B689" s="306"/>
      <c r="C689" s="207"/>
      <c r="D689" s="208"/>
      <c r="E689" s="133"/>
      <c r="F689" s="244"/>
      <c r="G689" s="138"/>
      <c r="H689" s="135"/>
      <c r="I689" s="206"/>
      <c r="J689" s="206"/>
      <c r="K689" s="206"/>
      <c r="L689" s="137"/>
      <c r="M689" s="163"/>
      <c r="N689" s="163"/>
      <c r="O689" s="163"/>
      <c r="P689" s="205"/>
      <c r="Q689" s="219">
        <f t="shared" si="319"/>
        <v>0</v>
      </c>
      <c r="R689" s="219">
        <f t="shared" si="320"/>
        <v>0</v>
      </c>
      <c r="S689" s="219"/>
      <c r="T689" s="219"/>
      <c r="U689" s="219">
        <f t="shared" si="321"/>
        <v>0</v>
      </c>
      <c r="V689" s="219"/>
      <c r="W689" s="215">
        <f t="shared" si="322"/>
        <v>0</v>
      </c>
      <c r="X689" s="219"/>
      <c r="Y689" s="219"/>
      <c r="Z689" s="219"/>
    </row>
    <row r="690" spans="1:26" hidden="1" outlineLevel="2">
      <c r="A690" s="19"/>
      <c r="B690" s="306"/>
      <c r="C690" s="207"/>
      <c r="D690" s="208"/>
      <c r="E690" s="133"/>
      <c r="F690" s="244"/>
      <c r="G690" s="138"/>
      <c r="H690" s="135"/>
      <c r="I690" s="206"/>
      <c r="J690" s="206"/>
      <c r="K690" s="206"/>
      <c r="L690" s="137"/>
      <c r="M690" s="163"/>
      <c r="N690" s="163"/>
      <c r="O690" s="163"/>
      <c r="P690" s="205"/>
      <c r="Q690" s="219">
        <f t="shared" si="319"/>
        <v>0</v>
      </c>
      <c r="R690" s="219">
        <f t="shared" si="320"/>
        <v>0</v>
      </c>
      <c r="S690" s="219"/>
      <c r="T690" s="219"/>
      <c r="U690" s="219">
        <f t="shared" si="321"/>
        <v>0</v>
      </c>
      <c r="V690" s="219"/>
      <c r="W690" s="215">
        <f t="shared" si="322"/>
        <v>0</v>
      </c>
      <c r="X690" s="219"/>
      <c r="Y690" s="219"/>
      <c r="Z690" s="219"/>
    </row>
    <row r="691" spans="1:26" hidden="1" outlineLevel="2">
      <c r="A691" s="19"/>
      <c r="B691" s="306"/>
      <c r="C691" s="207"/>
      <c r="D691" s="208"/>
      <c r="E691" s="133"/>
      <c r="F691" s="244"/>
      <c r="G691" s="138"/>
      <c r="H691" s="135"/>
      <c r="I691" s="206"/>
      <c r="J691" s="206"/>
      <c r="K691" s="206"/>
      <c r="L691" s="137"/>
      <c r="M691" s="163"/>
      <c r="N691" s="163"/>
      <c r="O691" s="163"/>
      <c r="P691" s="205"/>
      <c r="Q691" s="219">
        <f t="shared" si="319"/>
        <v>0</v>
      </c>
      <c r="R691" s="219">
        <f t="shared" si="320"/>
        <v>0</v>
      </c>
      <c r="S691" s="219"/>
      <c r="T691" s="219"/>
      <c r="U691" s="219">
        <f t="shared" si="321"/>
        <v>0</v>
      </c>
      <c r="V691" s="219"/>
      <c r="W691" s="215">
        <f t="shared" si="322"/>
        <v>0</v>
      </c>
      <c r="X691" s="219"/>
      <c r="Y691" s="219"/>
      <c r="Z691" s="219"/>
    </row>
    <row r="692" spans="1:26" hidden="1" outlineLevel="2">
      <c r="A692" s="160"/>
      <c r="B692" s="306"/>
      <c r="C692" s="207"/>
      <c r="D692" s="208"/>
      <c r="E692" s="133"/>
      <c r="F692" s="244"/>
      <c r="G692" s="138"/>
      <c r="H692" s="139"/>
      <c r="I692" s="206"/>
      <c r="J692" s="206"/>
      <c r="K692" s="206"/>
      <c r="L692" s="137"/>
      <c r="M692" s="74"/>
      <c r="N692" s="74"/>
      <c r="O692" s="217"/>
      <c r="P692" s="205"/>
      <c r="Q692" s="219">
        <f t="shared" si="319"/>
        <v>0</v>
      </c>
      <c r="R692" s="219">
        <f t="shared" si="320"/>
        <v>0</v>
      </c>
      <c r="S692" s="218"/>
      <c r="T692" s="218"/>
      <c r="U692" s="219">
        <f t="shared" si="321"/>
        <v>0</v>
      </c>
      <c r="V692" s="218"/>
      <c r="W692" s="215">
        <f t="shared" si="322"/>
        <v>0</v>
      </c>
      <c r="X692" s="218"/>
      <c r="Y692" s="218"/>
      <c r="Z692" s="218"/>
    </row>
    <row r="693" spans="1:26" hidden="1" outlineLevel="2">
      <c r="A693" s="160"/>
      <c r="B693" s="306"/>
      <c r="C693" s="207"/>
      <c r="D693" s="208"/>
      <c r="E693" s="133"/>
      <c r="F693" s="244"/>
      <c r="G693" s="138"/>
      <c r="H693" s="139"/>
      <c r="I693" s="206"/>
      <c r="J693" s="206"/>
      <c r="K693" s="206"/>
      <c r="L693" s="137"/>
      <c r="M693" s="74"/>
      <c r="N693" s="19"/>
      <c r="O693" s="217"/>
      <c r="P693" s="205"/>
      <c r="Q693" s="219">
        <f t="shared" si="319"/>
        <v>0</v>
      </c>
      <c r="R693" s="219">
        <f t="shared" si="320"/>
        <v>0</v>
      </c>
      <c r="S693" s="218"/>
      <c r="T693" s="218"/>
      <c r="U693" s="219">
        <f t="shared" si="321"/>
        <v>0</v>
      </c>
      <c r="V693" s="218"/>
      <c r="W693" s="215">
        <f t="shared" si="322"/>
        <v>0</v>
      </c>
      <c r="X693" s="218"/>
      <c r="Y693" s="218"/>
      <c r="Z693" s="218"/>
    </row>
    <row r="694" spans="1:26" hidden="1" outlineLevel="2">
      <c r="A694" s="160"/>
      <c r="B694" s="306"/>
      <c r="C694" s="207"/>
      <c r="D694" s="208"/>
      <c r="E694" s="133"/>
      <c r="F694" s="244"/>
      <c r="G694" s="138"/>
      <c r="H694" s="139"/>
      <c r="I694" s="206"/>
      <c r="J694" s="206"/>
      <c r="K694" s="206"/>
      <c r="L694" s="137"/>
      <c r="M694" s="74"/>
      <c r="N694" s="19"/>
      <c r="O694" s="217"/>
      <c r="P694" s="205"/>
      <c r="Q694" s="219">
        <f t="shared" si="319"/>
        <v>0</v>
      </c>
      <c r="R694" s="219">
        <f>SUM(S694:T694)</f>
        <v>0</v>
      </c>
      <c r="S694" s="218"/>
      <c r="T694" s="218"/>
      <c r="U694" s="219">
        <f t="shared" si="321"/>
        <v>0</v>
      </c>
      <c r="V694" s="218"/>
      <c r="W694" s="215">
        <f t="shared" si="322"/>
        <v>0</v>
      </c>
      <c r="X694" s="218"/>
      <c r="Y694" s="218"/>
      <c r="Z694" s="218"/>
    </row>
    <row r="695" spans="1:26" hidden="1" outlineLevel="2">
      <c r="A695" s="19"/>
      <c r="B695" s="306"/>
      <c r="C695" s="207"/>
      <c r="D695" s="208"/>
      <c r="E695" s="133"/>
      <c r="F695" s="244"/>
      <c r="G695" s="138"/>
      <c r="H695" s="135"/>
      <c r="I695" s="206"/>
      <c r="J695" s="206"/>
      <c r="K695" s="206"/>
      <c r="L695" s="137"/>
      <c r="M695" s="163"/>
      <c r="N695" s="163"/>
      <c r="O695" s="163"/>
      <c r="P695" s="205"/>
      <c r="Q695" s="219">
        <f>SUM(R695,U695)</f>
        <v>0</v>
      </c>
      <c r="R695" s="219">
        <f>SUM(S695:T695)</f>
        <v>0</v>
      </c>
      <c r="S695" s="219"/>
      <c r="T695" s="219"/>
      <c r="U695" s="219">
        <f>SUM(V695:Y695)</f>
        <v>0</v>
      </c>
      <c r="V695" s="219"/>
      <c r="W695" s="215">
        <f>V695*0.304</f>
        <v>0</v>
      </c>
      <c r="X695" s="219"/>
      <c r="Y695" s="219"/>
      <c r="Z695" s="219"/>
    </row>
    <row r="696" spans="1:26" hidden="1" outlineLevel="2">
      <c r="A696" s="19"/>
      <c r="B696" s="306"/>
      <c r="C696" s="207"/>
      <c r="D696" s="208"/>
      <c r="E696" s="133"/>
      <c r="F696" s="244"/>
      <c r="G696" s="138"/>
      <c r="H696" s="135"/>
      <c r="I696" s="206"/>
      <c r="J696" s="206"/>
      <c r="K696" s="206"/>
      <c r="L696" s="137"/>
      <c r="M696" s="163"/>
      <c r="N696" s="163"/>
      <c r="O696" s="163"/>
      <c r="P696" s="205"/>
      <c r="Q696" s="219">
        <f t="shared" ref="Q696:Q702" si="323">SUM(R696,U696)</f>
        <v>0</v>
      </c>
      <c r="R696" s="219">
        <f t="shared" ref="R696:R701" si="324">SUM(S696:T696)</f>
        <v>0</v>
      </c>
      <c r="S696" s="219"/>
      <c r="T696" s="219"/>
      <c r="U696" s="219">
        <f t="shared" ref="U696:U702" si="325">SUM(V696:Y696)</f>
        <v>0</v>
      </c>
      <c r="V696" s="219"/>
      <c r="W696" s="215">
        <f t="shared" ref="W696:W702" si="326">V696*0.304</f>
        <v>0</v>
      </c>
      <c r="X696" s="219"/>
      <c r="Y696" s="219"/>
      <c r="Z696" s="219"/>
    </row>
    <row r="697" spans="1:26" hidden="1" outlineLevel="2">
      <c r="A697" s="19"/>
      <c r="B697" s="306"/>
      <c r="C697" s="207"/>
      <c r="D697" s="208"/>
      <c r="E697" s="133"/>
      <c r="F697" s="244"/>
      <c r="G697" s="138"/>
      <c r="H697" s="135"/>
      <c r="I697" s="206"/>
      <c r="J697" s="206"/>
      <c r="K697" s="206"/>
      <c r="L697" s="137"/>
      <c r="M697" s="163"/>
      <c r="N697" s="163"/>
      <c r="O697" s="163"/>
      <c r="P697" s="205"/>
      <c r="Q697" s="219">
        <f t="shared" si="323"/>
        <v>0</v>
      </c>
      <c r="R697" s="219">
        <f t="shared" si="324"/>
        <v>0</v>
      </c>
      <c r="S697" s="219"/>
      <c r="T697" s="219"/>
      <c r="U697" s="219">
        <f t="shared" si="325"/>
        <v>0</v>
      </c>
      <c r="V697" s="219"/>
      <c r="W697" s="215">
        <f t="shared" si="326"/>
        <v>0</v>
      </c>
      <c r="X697" s="219"/>
      <c r="Y697" s="219"/>
      <c r="Z697" s="219"/>
    </row>
    <row r="698" spans="1:26" hidden="1" outlineLevel="2">
      <c r="A698" s="19"/>
      <c r="B698" s="306"/>
      <c r="C698" s="207"/>
      <c r="D698" s="208"/>
      <c r="E698" s="133"/>
      <c r="F698" s="244"/>
      <c r="G698" s="138"/>
      <c r="H698" s="135"/>
      <c r="I698" s="206"/>
      <c r="J698" s="206"/>
      <c r="K698" s="206"/>
      <c r="L698" s="137"/>
      <c r="M698" s="163"/>
      <c r="N698" s="163"/>
      <c r="O698" s="163"/>
      <c r="P698" s="205"/>
      <c r="Q698" s="219">
        <f t="shared" si="323"/>
        <v>0</v>
      </c>
      <c r="R698" s="219">
        <f t="shared" si="324"/>
        <v>0</v>
      </c>
      <c r="S698" s="219"/>
      <c r="T698" s="219"/>
      <c r="U698" s="219">
        <f t="shared" si="325"/>
        <v>0</v>
      </c>
      <c r="V698" s="219"/>
      <c r="W698" s="215">
        <f t="shared" si="326"/>
        <v>0</v>
      </c>
      <c r="X698" s="219"/>
      <c r="Y698" s="219"/>
      <c r="Z698" s="219"/>
    </row>
    <row r="699" spans="1:26" hidden="1" outlineLevel="2">
      <c r="A699" s="19"/>
      <c r="B699" s="306"/>
      <c r="C699" s="207"/>
      <c r="D699" s="208"/>
      <c r="E699" s="133"/>
      <c r="F699" s="244"/>
      <c r="G699" s="138"/>
      <c r="H699" s="135"/>
      <c r="I699" s="206"/>
      <c r="J699" s="206"/>
      <c r="K699" s="206"/>
      <c r="L699" s="137"/>
      <c r="M699" s="163"/>
      <c r="N699" s="163"/>
      <c r="O699" s="163"/>
      <c r="P699" s="205"/>
      <c r="Q699" s="219">
        <f t="shared" si="323"/>
        <v>0</v>
      </c>
      <c r="R699" s="219">
        <f t="shared" si="324"/>
        <v>0</v>
      </c>
      <c r="S699" s="219"/>
      <c r="T699" s="219"/>
      <c r="U699" s="219">
        <f t="shared" si="325"/>
        <v>0</v>
      </c>
      <c r="V699" s="219"/>
      <c r="W699" s="215">
        <f t="shared" si="326"/>
        <v>0</v>
      </c>
      <c r="X699" s="219"/>
      <c r="Y699" s="219"/>
      <c r="Z699" s="219"/>
    </row>
    <row r="700" spans="1:26" hidden="1" outlineLevel="2">
      <c r="A700" s="160"/>
      <c r="B700" s="306"/>
      <c r="C700" s="207"/>
      <c r="D700" s="208"/>
      <c r="E700" s="133"/>
      <c r="F700" s="244"/>
      <c r="G700" s="138"/>
      <c r="H700" s="139"/>
      <c r="I700" s="206"/>
      <c r="J700" s="206"/>
      <c r="K700" s="206"/>
      <c r="L700" s="137"/>
      <c r="M700" s="74"/>
      <c r="N700" s="74"/>
      <c r="O700" s="217"/>
      <c r="P700" s="205"/>
      <c r="Q700" s="219">
        <f t="shared" si="323"/>
        <v>0</v>
      </c>
      <c r="R700" s="219">
        <f t="shared" si="324"/>
        <v>0</v>
      </c>
      <c r="S700" s="218"/>
      <c r="T700" s="218"/>
      <c r="U700" s="219">
        <f t="shared" si="325"/>
        <v>0</v>
      </c>
      <c r="V700" s="218"/>
      <c r="W700" s="215">
        <f t="shared" si="326"/>
        <v>0</v>
      </c>
      <c r="X700" s="218"/>
      <c r="Y700" s="218"/>
      <c r="Z700" s="218"/>
    </row>
    <row r="701" spans="1:26" hidden="1" outlineLevel="2">
      <c r="A701" s="160"/>
      <c r="B701" s="306"/>
      <c r="C701" s="207"/>
      <c r="D701" s="208"/>
      <c r="E701" s="133"/>
      <c r="F701" s="244"/>
      <c r="G701" s="138"/>
      <c r="H701" s="139"/>
      <c r="I701" s="206"/>
      <c r="J701" s="206"/>
      <c r="K701" s="206"/>
      <c r="L701" s="137"/>
      <c r="M701" s="74"/>
      <c r="N701" s="19"/>
      <c r="O701" s="217"/>
      <c r="P701" s="205"/>
      <c r="Q701" s="219">
        <f t="shared" si="323"/>
        <v>0</v>
      </c>
      <c r="R701" s="219">
        <f t="shared" si="324"/>
        <v>0</v>
      </c>
      <c r="S701" s="218"/>
      <c r="T701" s="218"/>
      <c r="U701" s="219">
        <f t="shared" si="325"/>
        <v>0</v>
      </c>
      <c r="V701" s="218"/>
      <c r="W701" s="215">
        <f t="shared" si="326"/>
        <v>0</v>
      </c>
      <c r="X701" s="218"/>
      <c r="Y701" s="218"/>
      <c r="Z701" s="218"/>
    </row>
    <row r="702" spans="1:26" hidden="1" outlineLevel="2">
      <c r="A702" s="160"/>
      <c r="B702" s="306"/>
      <c r="C702" s="207"/>
      <c r="D702" s="208"/>
      <c r="E702" s="133"/>
      <c r="F702" s="244"/>
      <c r="G702" s="138"/>
      <c r="H702" s="139"/>
      <c r="I702" s="206"/>
      <c r="J702" s="206"/>
      <c r="K702" s="206"/>
      <c r="L702" s="137"/>
      <c r="M702" s="74"/>
      <c r="N702" s="19"/>
      <c r="O702" s="217"/>
      <c r="P702" s="205"/>
      <c r="Q702" s="219">
        <f t="shared" si="323"/>
        <v>0</v>
      </c>
      <c r="R702" s="219">
        <f>SUM(S702:T702)</f>
        <v>0</v>
      </c>
      <c r="S702" s="218"/>
      <c r="T702" s="218"/>
      <c r="U702" s="219">
        <f t="shared" si="325"/>
        <v>0</v>
      </c>
      <c r="V702" s="218"/>
      <c r="W702" s="215">
        <f t="shared" si="326"/>
        <v>0</v>
      </c>
      <c r="X702" s="218"/>
      <c r="Y702" s="218"/>
      <c r="Z702" s="218"/>
    </row>
    <row r="703" spans="1:26" hidden="1" outlineLevel="2">
      <c r="A703" s="160"/>
      <c r="B703" s="74"/>
      <c r="C703" s="207"/>
      <c r="D703" s="208"/>
      <c r="E703" s="133"/>
      <c r="F703" s="244"/>
      <c r="G703" s="138"/>
      <c r="H703" s="139"/>
      <c r="I703" s="206"/>
      <c r="J703" s="206"/>
      <c r="K703" s="206"/>
      <c r="L703" s="137"/>
      <c r="M703" s="74"/>
      <c r="N703" s="19"/>
      <c r="O703" s="217"/>
      <c r="P703" s="205"/>
      <c r="Q703" s="218"/>
      <c r="R703" s="218"/>
      <c r="S703" s="218"/>
      <c r="T703" s="218"/>
      <c r="U703" s="218"/>
      <c r="V703" s="218"/>
      <c r="W703" s="218"/>
      <c r="X703" s="218"/>
      <c r="Y703" s="218"/>
      <c r="Z703" s="218"/>
    </row>
    <row r="704" spans="1:26" s="75" customFormat="1" outlineLevel="1" collapsed="1">
      <c r="A704" s="220"/>
      <c r="B704" s="221"/>
      <c r="C704" s="222"/>
      <c r="D704" s="223"/>
      <c r="E704" s="224"/>
      <c r="F704" s="247"/>
      <c r="G704" s="225"/>
      <c r="H704" s="226"/>
      <c r="I704" s="227"/>
      <c r="J704" s="227"/>
      <c r="K704" s="227"/>
      <c r="L704" s="150" t="str">
        <f>CONCATENATE(L705," ",N705,M705," ",L706," ",N706,M706," ",L707," ",N707,M707," ",L708," ",N708,M708," ",L709," ",N709,M709," ",L710," ",N710,M710," ",L711," ",N711,M711," ",L712," ",N712,M712," ",L713," ",N713,M713," ",L714," ",N714,M714," "," ",L715," ",N715,M715," ",L716," ",N716,M716," ",L717," ",N717,M717," ",L718," ",N718,M718," ",L719," ",N719,M719," ",L720," ",N720,M720)</f>
        <v xml:space="preserve">                                </v>
      </c>
      <c r="M704" s="226"/>
      <c r="N704" s="226"/>
      <c r="O704" s="270">
        <f>SUM(O713:O720)</f>
        <v>0</v>
      </c>
      <c r="P704" s="228"/>
      <c r="Q704" s="229">
        <f>SUM(Q713:Q720)</f>
        <v>0</v>
      </c>
      <c r="R704" s="229">
        <f t="shared" ref="R704:Y704" si="327">SUM(R713:R720)</f>
        <v>0</v>
      </c>
      <c r="S704" s="229">
        <f t="shared" si="327"/>
        <v>0</v>
      </c>
      <c r="T704" s="229">
        <f t="shared" si="327"/>
        <v>0</v>
      </c>
      <c r="U704" s="229">
        <f t="shared" si="327"/>
        <v>0</v>
      </c>
      <c r="V704" s="229">
        <f t="shared" si="327"/>
        <v>0</v>
      </c>
      <c r="W704" s="229">
        <f t="shared" si="327"/>
        <v>0</v>
      </c>
      <c r="X704" s="229">
        <f t="shared" si="327"/>
        <v>0</v>
      </c>
      <c r="Y704" s="229">
        <f t="shared" si="327"/>
        <v>0</v>
      </c>
      <c r="Z704" s="229">
        <f>SUM(Z713:Z720)</f>
        <v>0</v>
      </c>
    </row>
    <row r="705" spans="1:26" hidden="1" outlineLevel="2">
      <c r="A705" s="19"/>
      <c r="B705" s="306"/>
      <c r="C705" s="207"/>
      <c r="D705" s="208"/>
      <c r="E705" s="133"/>
      <c r="F705" s="244"/>
      <c r="G705" s="138"/>
      <c r="H705" s="135"/>
      <c r="I705" s="206"/>
      <c r="J705" s="206"/>
      <c r="K705" s="206"/>
      <c r="L705" s="137"/>
      <c r="M705" s="163"/>
      <c r="N705" s="163"/>
      <c r="O705" s="163"/>
      <c r="P705" s="205"/>
      <c r="Q705" s="219">
        <f>SUM(R705,U705)</f>
        <v>0</v>
      </c>
      <c r="R705" s="219">
        <f>SUM(S705:T705)</f>
        <v>0</v>
      </c>
      <c r="S705" s="219"/>
      <c r="T705" s="219"/>
      <c r="U705" s="219">
        <f>SUM(V705:Y705)</f>
        <v>0</v>
      </c>
      <c r="V705" s="219"/>
      <c r="W705" s="215">
        <f>V705*0.304</f>
        <v>0</v>
      </c>
      <c r="X705" s="219"/>
      <c r="Y705" s="219"/>
      <c r="Z705" s="219"/>
    </row>
    <row r="706" spans="1:26" hidden="1" outlineLevel="2">
      <c r="A706" s="19"/>
      <c r="B706" s="306"/>
      <c r="C706" s="207"/>
      <c r="D706" s="208"/>
      <c r="E706" s="133"/>
      <c r="F706" s="244"/>
      <c r="G706" s="138"/>
      <c r="H706" s="135"/>
      <c r="I706" s="206"/>
      <c r="J706" s="206"/>
      <c r="K706" s="206"/>
      <c r="L706" s="137"/>
      <c r="M706" s="163"/>
      <c r="N706" s="163"/>
      <c r="O706" s="163"/>
      <c r="P706" s="205"/>
      <c r="Q706" s="219">
        <f t="shared" ref="Q706:Q712" si="328">SUM(R706,U706)</f>
        <v>0</v>
      </c>
      <c r="R706" s="219">
        <f t="shared" ref="R706:R711" si="329">SUM(S706:T706)</f>
        <v>0</v>
      </c>
      <c r="S706" s="219"/>
      <c r="T706" s="219"/>
      <c r="U706" s="219">
        <f t="shared" ref="U706:U712" si="330">SUM(V706:Y706)</f>
        <v>0</v>
      </c>
      <c r="V706" s="219"/>
      <c r="W706" s="215">
        <f t="shared" ref="W706:W712" si="331">V706*0.304</f>
        <v>0</v>
      </c>
      <c r="X706" s="219"/>
      <c r="Y706" s="219"/>
      <c r="Z706" s="219"/>
    </row>
    <row r="707" spans="1:26" hidden="1" outlineLevel="2">
      <c r="A707" s="19"/>
      <c r="B707" s="306"/>
      <c r="C707" s="207"/>
      <c r="D707" s="208"/>
      <c r="E707" s="133"/>
      <c r="F707" s="244"/>
      <c r="G707" s="138"/>
      <c r="H707" s="135"/>
      <c r="I707" s="206"/>
      <c r="J707" s="206"/>
      <c r="K707" s="206"/>
      <c r="L707" s="137"/>
      <c r="M707" s="163"/>
      <c r="N707" s="163"/>
      <c r="O707" s="163"/>
      <c r="P707" s="205"/>
      <c r="Q707" s="219">
        <f t="shared" si="328"/>
        <v>0</v>
      </c>
      <c r="R707" s="219">
        <f t="shared" si="329"/>
        <v>0</v>
      </c>
      <c r="S707" s="219"/>
      <c r="T707" s="219"/>
      <c r="U707" s="219">
        <f t="shared" si="330"/>
        <v>0</v>
      </c>
      <c r="V707" s="219"/>
      <c r="W707" s="215">
        <f t="shared" si="331"/>
        <v>0</v>
      </c>
      <c r="X707" s="219"/>
      <c r="Y707" s="219"/>
      <c r="Z707" s="219"/>
    </row>
    <row r="708" spans="1:26" hidden="1" outlineLevel="2">
      <c r="A708" s="19"/>
      <c r="B708" s="306"/>
      <c r="C708" s="207"/>
      <c r="D708" s="208"/>
      <c r="E708" s="133"/>
      <c r="F708" s="244"/>
      <c r="G708" s="138"/>
      <c r="H708" s="135"/>
      <c r="I708" s="206"/>
      <c r="J708" s="206"/>
      <c r="K708" s="206"/>
      <c r="L708" s="137"/>
      <c r="M708" s="163"/>
      <c r="N708" s="163"/>
      <c r="O708" s="163"/>
      <c r="P708" s="205"/>
      <c r="Q708" s="219">
        <f t="shared" si="328"/>
        <v>0</v>
      </c>
      <c r="R708" s="219">
        <f t="shared" si="329"/>
        <v>0</v>
      </c>
      <c r="S708" s="219"/>
      <c r="T708" s="219"/>
      <c r="U708" s="219">
        <f t="shared" si="330"/>
        <v>0</v>
      </c>
      <c r="V708" s="219"/>
      <c r="W708" s="215">
        <f t="shared" si="331"/>
        <v>0</v>
      </c>
      <c r="X708" s="219"/>
      <c r="Y708" s="219"/>
      <c r="Z708" s="219"/>
    </row>
    <row r="709" spans="1:26" hidden="1" outlineLevel="2">
      <c r="A709" s="19"/>
      <c r="B709" s="306"/>
      <c r="C709" s="207"/>
      <c r="D709" s="208"/>
      <c r="E709" s="133"/>
      <c r="F709" s="244"/>
      <c r="G709" s="138"/>
      <c r="H709" s="135"/>
      <c r="I709" s="206"/>
      <c r="J709" s="206"/>
      <c r="K709" s="206"/>
      <c r="L709" s="137"/>
      <c r="M709" s="163"/>
      <c r="N709" s="163"/>
      <c r="O709" s="163"/>
      <c r="P709" s="205"/>
      <c r="Q709" s="219">
        <f t="shared" si="328"/>
        <v>0</v>
      </c>
      <c r="R709" s="219">
        <f t="shared" si="329"/>
        <v>0</v>
      </c>
      <c r="S709" s="219"/>
      <c r="T709" s="219"/>
      <c r="U709" s="219">
        <f t="shared" si="330"/>
        <v>0</v>
      </c>
      <c r="V709" s="219"/>
      <c r="W709" s="215">
        <f t="shared" si="331"/>
        <v>0</v>
      </c>
      <c r="X709" s="219"/>
      <c r="Y709" s="219"/>
      <c r="Z709" s="219"/>
    </row>
    <row r="710" spans="1:26" hidden="1" outlineLevel="2">
      <c r="A710" s="160"/>
      <c r="B710" s="306"/>
      <c r="C710" s="207"/>
      <c r="D710" s="208"/>
      <c r="E710" s="133"/>
      <c r="F710" s="244"/>
      <c r="G710" s="138"/>
      <c r="H710" s="139"/>
      <c r="I710" s="206"/>
      <c r="J710" s="206"/>
      <c r="K710" s="206"/>
      <c r="L710" s="137"/>
      <c r="M710" s="74"/>
      <c r="N710" s="74"/>
      <c r="O710" s="217"/>
      <c r="P710" s="205"/>
      <c r="Q710" s="219">
        <f t="shared" si="328"/>
        <v>0</v>
      </c>
      <c r="R710" s="219">
        <f t="shared" si="329"/>
        <v>0</v>
      </c>
      <c r="S710" s="218"/>
      <c r="T710" s="218"/>
      <c r="U710" s="219">
        <f t="shared" si="330"/>
        <v>0</v>
      </c>
      <c r="V710" s="218"/>
      <c r="W710" s="215">
        <f t="shared" si="331"/>
        <v>0</v>
      </c>
      <c r="X710" s="218"/>
      <c r="Y710" s="218"/>
      <c r="Z710" s="218"/>
    </row>
    <row r="711" spans="1:26" hidden="1" outlineLevel="2">
      <c r="A711" s="160"/>
      <c r="B711" s="306"/>
      <c r="C711" s="207"/>
      <c r="D711" s="208"/>
      <c r="E711" s="133"/>
      <c r="F711" s="244"/>
      <c r="G711" s="138"/>
      <c r="H711" s="139"/>
      <c r="I711" s="206"/>
      <c r="J711" s="206"/>
      <c r="K711" s="206"/>
      <c r="L711" s="137"/>
      <c r="M711" s="74"/>
      <c r="N711" s="19"/>
      <c r="O711" s="217"/>
      <c r="P711" s="205"/>
      <c r="Q711" s="219">
        <f t="shared" si="328"/>
        <v>0</v>
      </c>
      <c r="R711" s="219">
        <f t="shared" si="329"/>
        <v>0</v>
      </c>
      <c r="S711" s="218"/>
      <c r="T711" s="218"/>
      <c r="U711" s="219">
        <f t="shared" si="330"/>
        <v>0</v>
      </c>
      <c r="V711" s="218"/>
      <c r="W711" s="215">
        <f t="shared" si="331"/>
        <v>0</v>
      </c>
      <c r="X711" s="218"/>
      <c r="Y711" s="218"/>
      <c r="Z711" s="218"/>
    </row>
    <row r="712" spans="1:26" hidden="1" outlineLevel="2">
      <c r="A712" s="160"/>
      <c r="B712" s="306"/>
      <c r="C712" s="207"/>
      <c r="D712" s="208"/>
      <c r="E712" s="133"/>
      <c r="F712" s="244"/>
      <c r="G712" s="138"/>
      <c r="H712" s="139"/>
      <c r="I712" s="206"/>
      <c r="J712" s="206"/>
      <c r="K712" s="206"/>
      <c r="L712" s="137"/>
      <c r="M712" s="74"/>
      <c r="N712" s="19"/>
      <c r="O712" s="217"/>
      <c r="P712" s="205"/>
      <c r="Q712" s="219">
        <f t="shared" si="328"/>
        <v>0</v>
      </c>
      <c r="R712" s="219">
        <f>SUM(S712:T712)</f>
        <v>0</v>
      </c>
      <c r="S712" s="218"/>
      <c r="T712" s="218"/>
      <c r="U712" s="219">
        <f t="shared" si="330"/>
        <v>0</v>
      </c>
      <c r="V712" s="218"/>
      <c r="W712" s="215">
        <f t="shared" si="331"/>
        <v>0</v>
      </c>
      <c r="X712" s="218"/>
      <c r="Y712" s="218"/>
      <c r="Z712" s="218"/>
    </row>
    <row r="713" spans="1:26" hidden="1" outlineLevel="2">
      <c r="A713" s="19"/>
      <c r="B713" s="306"/>
      <c r="C713" s="207"/>
      <c r="D713" s="208"/>
      <c r="E713" s="133"/>
      <c r="F713" s="244"/>
      <c r="G713" s="138"/>
      <c r="H713" s="135"/>
      <c r="I713" s="206"/>
      <c r="J713" s="206"/>
      <c r="K713" s="206"/>
      <c r="L713" s="137"/>
      <c r="M713" s="163"/>
      <c r="N713" s="163"/>
      <c r="O713" s="163"/>
      <c r="P713" s="205"/>
      <c r="Q713" s="219">
        <f>SUM(R713,U713)</f>
        <v>0</v>
      </c>
      <c r="R713" s="219">
        <f>SUM(S713:T713)</f>
        <v>0</v>
      </c>
      <c r="S713" s="219"/>
      <c r="T713" s="219"/>
      <c r="U713" s="219">
        <f>SUM(V713:Y713)</f>
        <v>0</v>
      </c>
      <c r="V713" s="219"/>
      <c r="W713" s="215">
        <f>V713*0.304</f>
        <v>0</v>
      </c>
      <c r="X713" s="219"/>
      <c r="Y713" s="219"/>
      <c r="Z713" s="219"/>
    </row>
    <row r="714" spans="1:26" hidden="1" outlineLevel="2">
      <c r="A714" s="19"/>
      <c r="B714" s="306"/>
      <c r="C714" s="207"/>
      <c r="D714" s="208"/>
      <c r="E714" s="133"/>
      <c r="F714" s="244"/>
      <c r="G714" s="138"/>
      <c r="H714" s="135"/>
      <c r="I714" s="206"/>
      <c r="J714" s="206"/>
      <c r="K714" s="206"/>
      <c r="L714" s="137"/>
      <c r="M714" s="163"/>
      <c r="N714" s="163"/>
      <c r="O714" s="163"/>
      <c r="P714" s="205"/>
      <c r="Q714" s="219">
        <f t="shared" ref="Q714:Q720" si="332">SUM(R714,U714)</f>
        <v>0</v>
      </c>
      <c r="R714" s="219">
        <f t="shared" ref="R714:R719" si="333">SUM(S714:T714)</f>
        <v>0</v>
      </c>
      <c r="S714" s="219"/>
      <c r="T714" s="219"/>
      <c r="U714" s="219">
        <f t="shared" ref="U714:U720" si="334">SUM(V714:Y714)</f>
        <v>0</v>
      </c>
      <c r="V714" s="219"/>
      <c r="W714" s="215">
        <f t="shared" ref="W714:W720" si="335">V714*0.304</f>
        <v>0</v>
      </c>
      <c r="X714" s="219"/>
      <c r="Y714" s="219"/>
      <c r="Z714" s="219"/>
    </row>
    <row r="715" spans="1:26" hidden="1" outlineLevel="2">
      <c r="A715" s="19"/>
      <c r="B715" s="306"/>
      <c r="C715" s="207"/>
      <c r="D715" s="208"/>
      <c r="E715" s="133"/>
      <c r="F715" s="244"/>
      <c r="G715" s="138"/>
      <c r="H715" s="135"/>
      <c r="I715" s="206"/>
      <c r="J715" s="206"/>
      <c r="K715" s="206"/>
      <c r="L715" s="137"/>
      <c r="M715" s="163"/>
      <c r="N715" s="163"/>
      <c r="O715" s="163"/>
      <c r="P715" s="205"/>
      <c r="Q715" s="219">
        <f t="shared" si="332"/>
        <v>0</v>
      </c>
      <c r="R715" s="219">
        <f t="shared" si="333"/>
        <v>0</v>
      </c>
      <c r="S715" s="219"/>
      <c r="T715" s="219"/>
      <c r="U715" s="219">
        <f t="shared" si="334"/>
        <v>0</v>
      </c>
      <c r="V715" s="219"/>
      <c r="W715" s="215">
        <f t="shared" si="335"/>
        <v>0</v>
      </c>
      <c r="X715" s="219"/>
      <c r="Y715" s="219"/>
      <c r="Z715" s="219"/>
    </row>
    <row r="716" spans="1:26" hidden="1" outlineLevel="2">
      <c r="A716" s="19"/>
      <c r="B716" s="306"/>
      <c r="C716" s="207"/>
      <c r="D716" s="208"/>
      <c r="E716" s="133"/>
      <c r="F716" s="244"/>
      <c r="G716" s="138"/>
      <c r="H716" s="135"/>
      <c r="I716" s="206"/>
      <c r="J716" s="206"/>
      <c r="K716" s="206"/>
      <c r="L716" s="137"/>
      <c r="M716" s="163"/>
      <c r="N716" s="163"/>
      <c r="O716" s="163"/>
      <c r="P716" s="205"/>
      <c r="Q716" s="219">
        <f t="shared" si="332"/>
        <v>0</v>
      </c>
      <c r="R716" s="219">
        <f t="shared" si="333"/>
        <v>0</v>
      </c>
      <c r="S716" s="219"/>
      <c r="T716" s="219"/>
      <c r="U716" s="219">
        <f t="shared" si="334"/>
        <v>0</v>
      </c>
      <c r="V716" s="219"/>
      <c r="W716" s="215">
        <f t="shared" si="335"/>
        <v>0</v>
      </c>
      <c r="X716" s="219"/>
      <c r="Y716" s="219"/>
      <c r="Z716" s="219"/>
    </row>
    <row r="717" spans="1:26" hidden="1" outlineLevel="2">
      <c r="A717" s="19"/>
      <c r="B717" s="306"/>
      <c r="C717" s="207"/>
      <c r="D717" s="208"/>
      <c r="E717" s="133"/>
      <c r="F717" s="244"/>
      <c r="G717" s="138"/>
      <c r="H717" s="135"/>
      <c r="I717" s="206"/>
      <c r="J717" s="206"/>
      <c r="K717" s="206"/>
      <c r="L717" s="137"/>
      <c r="M717" s="163"/>
      <c r="N717" s="163"/>
      <c r="O717" s="163"/>
      <c r="P717" s="205"/>
      <c r="Q717" s="219">
        <f t="shared" si="332"/>
        <v>0</v>
      </c>
      <c r="R717" s="219">
        <f t="shared" si="333"/>
        <v>0</v>
      </c>
      <c r="S717" s="219"/>
      <c r="T717" s="219"/>
      <c r="U717" s="219">
        <f t="shared" si="334"/>
        <v>0</v>
      </c>
      <c r="V717" s="219"/>
      <c r="W717" s="215">
        <f t="shared" si="335"/>
        <v>0</v>
      </c>
      <c r="X717" s="219"/>
      <c r="Y717" s="219"/>
      <c r="Z717" s="219"/>
    </row>
    <row r="718" spans="1:26" hidden="1" outlineLevel="2">
      <c r="A718" s="160"/>
      <c r="B718" s="306"/>
      <c r="C718" s="207"/>
      <c r="D718" s="208"/>
      <c r="E718" s="133"/>
      <c r="F718" s="244"/>
      <c r="G718" s="138"/>
      <c r="H718" s="139"/>
      <c r="I718" s="206"/>
      <c r="J718" s="206"/>
      <c r="K718" s="206"/>
      <c r="L718" s="137"/>
      <c r="M718" s="74"/>
      <c r="N718" s="74"/>
      <c r="O718" s="217"/>
      <c r="P718" s="205"/>
      <c r="Q718" s="219">
        <f t="shared" si="332"/>
        <v>0</v>
      </c>
      <c r="R718" s="219">
        <f t="shared" si="333"/>
        <v>0</v>
      </c>
      <c r="S718" s="218"/>
      <c r="T718" s="218"/>
      <c r="U718" s="219">
        <f t="shared" si="334"/>
        <v>0</v>
      </c>
      <c r="V718" s="218"/>
      <c r="W718" s="215">
        <f t="shared" si="335"/>
        <v>0</v>
      </c>
      <c r="X718" s="218"/>
      <c r="Y718" s="218"/>
      <c r="Z718" s="218"/>
    </row>
    <row r="719" spans="1:26" hidden="1" outlineLevel="2">
      <c r="A719" s="160"/>
      <c r="B719" s="306"/>
      <c r="C719" s="207"/>
      <c r="D719" s="208"/>
      <c r="E719" s="133"/>
      <c r="F719" s="244"/>
      <c r="G719" s="138"/>
      <c r="H719" s="139"/>
      <c r="I719" s="206"/>
      <c r="J719" s="206"/>
      <c r="K719" s="206"/>
      <c r="L719" s="137"/>
      <c r="M719" s="74"/>
      <c r="N719" s="19"/>
      <c r="O719" s="217"/>
      <c r="P719" s="205"/>
      <c r="Q719" s="219">
        <f t="shared" si="332"/>
        <v>0</v>
      </c>
      <c r="R719" s="219">
        <f t="shared" si="333"/>
        <v>0</v>
      </c>
      <c r="S719" s="218"/>
      <c r="T719" s="218"/>
      <c r="U719" s="219">
        <f t="shared" si="334"/>
        <v>0</v>
      </c>
      <c r="V719" s="218"/>
      <c r="W719" s="215">
        <f t="shared" si="335"/>
        <v>0</v>
      </c>
      <c r="X719" s="218"/>
      <c r="Y719" s="218"/>
      <c r="Z719" s="218"/>
    </row>
    <row r="720" spans="1:26" hidden="1" outlineLevel="2">
      <c r="A720" s="160"/>
      <c r="B720" s="306"/>
      <c r="C720" s="207"/>
      <c r="D720" s="208"/>
      <c r="E720" s="133"/>
      <c r="F720" s="244"/>
      <c r="G720" s="138"/>
      <c r="H720" s="139"/>
      <c r="I720" s="206"/>
      <c r="J720" s="206"/>
      <c r="K720" s="206"/>
      <c r="L720" s="137"/>
      <c r="M720" s="74"/>
      <c r="N720" s="19"/>
      <c r="O720" s="217"/>
      <c r="P720" s="205"/>
      <c r="Q720" s="219">
        <f t="shared" si="332"/>
        <v>0</v>
      </c>
      <c r="R720" s="219">
        <f>SUM(S720:T720)</f>
        <v>0</v>
      </c>
      <c r="S720" s="218"/>
      <c r="T720" s="218"/>
      <c r="U720" s="219">
        <f t="shared" si="334"/>
        <v>0</v>
      </c>
      <c r="V720" s="218"/>
      <c r="W720" s="215">
        <f t="shared" si="335"/>
        <v>0</v>
      </c>
      <c r="X720" s="218"/>
      <c r="Y720" s="218"/>
      <c r="Z720" s="218"/>
    </row>
    <row r="721" spans="1:26" hidden="1" outlineLevel="2">
      <c r="A721" s="160"/>
      <c r="B721" s="74"/>
      <c r="C721" s="207"/>
      <c r="D721" s="208"/>
      <c r="E721" s="133"/>
      <c r="F721" s="244"/>
      <c r="G721" s="138"/>
      <c r="H721" s="139"/>
      <c r="I721" s="206"/>
      <c r="J721" s="206"/>
      <c r="K721" s="206"/>
      <c r="L721" s="137"/>
      <c r="M721" s="74"/>
      <c r="N721" s="19"/>
      <c r="O721" s="217"/>
      <c r="P721" s="205"/>
      <c r="Q721" s="218"/>
      <c r="R721" s="218"/>
      <c r="S721" s="218"/>
      <c r="T721" s="218"/>
      <c r="U721" s="218"/>
      <c r="V721" s="218"/>
      <c r="W721" s="218"/>
      <c r="X721" s="218"/>
      <c r="Y721" s="218"/>
      <c r="Z721" s="218"/>
    </row>
    <row r="722" spans="1:26" s="75" customFormat="1" outlineLevel="1" collapsed="1">
      <c r="A722" s="220"/>
      <c r="B722" s="221"/>
      <c r="C722" s="222"/>
      <c r="D722" s="223"/>
      <c r="E722" s="224"/>
      <c r="F722" s="247"/>
      <c r="G722" s="225"/>
      <c r="H722" s="226"/>
      <c r="I722" s="227"/>
      <c r="J722" s="227"/>
      <c r="K722" s="227"/>
      <c r="L722" s="150" t="str">
        <f>CONCATENATE(L723," ",N723,M723," ",L724," ",N724,M724," ",L725," ",N725,M725," ",L726," ",N726,M726," ",L727," ",N727,M727," ",L728," ",N728,M728," ",L729," ",N729,M729," ",L730," ",N730,M730," ",L731," ",N731,M731," ",L732," ",N732,M732," "," ",L733," ",N733,M733," ",L734," ",N734,M734," ",L735," ",N735,M735," ",L736," ",N736,M736," ",L737," ",N737,M737," ",L738," ",N738,M738)</f>
        <v xml:space="preserve">                                </v>
      </c>
      <c r="M722" s="226"/>
      <c r="N722" s="226"/>
      <c r="O722" s="270">
        <f>SUM(O731:O738)</f>
        <v>0</v>
      </c>
      <c r="P722" s="228"/>
      <c r="Q722" s="229">
        <f>SUM(Q731:Q738)</f>
        <v>0</v>
      </c>
      <c r="R722" s="229">
        <f t="shared" ref="R722:Y722" si="336">SUM(R731:R738)</f>
        <v>0</v>
      </c>
      <c r="S722" s="229">
        <f t="shared" si="336"/>
        <v>0</v>
      </c>
      <c r="T722" s="229">
        <f t="shared" si="336"/>
        <v>0</v>
      </c>
      <c r="U722" s="229">
        <f t="shared" si="336"/>
        <v>0</v>
      </c>
      <c r="V722" s="229">
        <f t="shared" si="336"/>
        <v>0</v>
      </c>
      <c r="W722" s="229">
        <f t="shared" si="336"/>
        <v>0</v>
      </c>
      <c r="X722" s="229">
        <f t="shared" si="336"/>
        <v>0</v>
      </c>
      <c r="Y722" s="229">
        <f t="shared" si="336"/>
        <v>0</v>
      </c>
      <c r="Z722" s="229">
        <f>SUM(Z731:Z738)</f>
        <v>0</v>
      </c>
    </row>
    <row r="723" spans="1:26" hidden="1" outlineLevel="2">
      <c r="A723" s="19"/>
      <c r="B723" s="306"/>
      <c r="C723" s="207"/>
      <c r="D723" s="208"/>
      <c r="E723" s="133"/>
      <c r="F723" s="244"/>
      <c r="G723" s="138"/>
      <c r="H723" s="135"/>
      <c r="I723" s="206"/>
      <c r="J723" s="206"/>
      <c r="K723" s="206"/>
      <c r="L723" s="137"/>
      <c r="M723" s="163"/>
      <c r="N723" s="163"/>
      <c r="O723" s="163"/>
      <c r="P723" s="205"/>
      <c r="Q723" s="219">
        <f>SUM(R723,U723)</f>
        <v>0</v>
      </c>
      <c r="R723" s="219">
        <f>SUM(S723:T723)</f>
        <v>0</v>
      </c>
      <c r="S723" s="219"/>
      <c r="T723" s="219"/>
      <c r="U723" s="219">
        <f>SUM(V723:Y723)</f>
        <v>0</v>
      </c>
      <c r="V723" s="219"/>
      <c r="W723" s="215">
        <f>V723*0.304</f>
        <v>0</v>
      </c>
      <c r="X723" s="219"/>
      <c r="Y723" s="219"/>
      <c r="Z723" s="219"/>
    </row>
    <row r="724" spans="1:26" hidden="1" outlineLevel="2">
      <c r="A724" s="19"/>
      <c r="B724" s="306"/>
      <c r="C724" s="207"/>
      <c r="D724" s="208"/>
      <c r="E724" s="133"/>
      <c r="F724" s="244"/>
      <c r="G724" s="138"/>
      <c r="H724" s="135"/>
      <c r="I724" s="206"/>
      <c r="J724" s="206"/>
      <c r="K724" s="206"/>
      <c r="L724" s="137"/>
      <c r="M724" s="163"/>
      <c r="N724" s="163"/>
      <c r="O724" s="163"/>
      <c r="P724" s="205"/>
      <c r="Q724" s="219">
        <f t="shared" ref="Q724:Q730" si="337">SUM(R724,U724)</f>
        <v>0</v>
      </c>
      <c r="R724" s="219">
        <f t="shared" ref="R724:R729" si="338">SUM(S724:T724)</f>
        <v>0</v>
      </c>
      <c r="S724" s="219"/>
      <c r="T724" s="219"/>
      <c r="U724" s="219">
        <f t="shared" ref="U724:U730" si="339">SUM(V724:Y724)</f>
        <v>0</v>
      </c>
      <c r="V724" s="219"/>
      <c r="W724" s="215">
        <f t="shared" ref="W724:W730" si="340">V724*0.304</f>
        <v>0</v>
      </c>
      <c r="X724" s="219"/>
      <c r="Y724" s="219"/>
      <c r="Z724" s="219"/>
    </row>
    <row r="725" spans="1:26" hidden="1" outlineLevel="2">
      <c r="A725" s="19"/>
      <c r="B725" s="306"/>
      <c r="C725" s="207"/>
      <c r="D725" s="208"/>
      <c r="E725" s="133"/>
      <c r="F725" s="244"/>
      <c r="G725" s="138"/>
      <c r="H725" s="135"/>
      <c r="I725" s="206"/>
      <c r="J725" s="206"/>
      <c r="K725" s="206"/>
      <c r="L725" s="137"/>
      <c r="M725" s="163"/>
      <c r="N725" s="163"/>
      <c r="O725" s="163"/>
      <c r="P725" s="205"/>
      <c r="Q725" s="219">
        <f t="shared" si="337"/>
        <v>0</v>
      </c>
      <c r="R725" s="219">
        <f t="shared" si="338"/>
        <v>0</v>
      </c>
      <c r="S725" s="219"/>
      <c r="T725" s="219"/>
      <c r="U725" s="219">
        <f t="shared" si="339"/>
        <v>0</v>
      </c>
      <c r="V725" s="219"/>
      <c r="W725" s="215">
        <f t="shared" si="340"/>
        <v>0</v>
      </c>
      <c r="X725" s="219"/>
      <c r="Y725" s="219"/>
      <c r="Z725" s="219"/>
    </row>
    <row r="726" spans="1:26" hidden="1" outlineLevel="2">
      <c r="A726" s="19"/>
      <c r="B726" s="306"/>
      <c r="C726" s="207"/>
      <c r="D726" s="208"/>
      <c r="E726" s="133"/>
      <c r="F726" s="244"/>
      <c r="G726" s="138"/>
      <c r="H726" s="135"/>
      <c r="I726" s="206"/>
      <c r="J726" s="206"/>
      <c r="K726" s="206"/>
      <c r="L726" s="137"/>
      <c r="M726" s="163"/>
      <c r="N726" s="163"/>
      <c r="O726" s="163"/>
      <c r="P726" s="205"/>
      <c r="Q726" s="219">
        <f t="shared" si="337"/>
        <v>0</v>
      </c>
      <c r="R726" s="219">
        <f t="shared" si="338"/>
        <v>0</v>
      </c>
      <c r="S726" s="219"/>
      <c r="T726" s="219"/>
      <c r="U726" s="219">
        <f t="shared" si="339"/>
        <v>0</v>
      </c>
      <c r="V726" s="219"/>
      <c r="W726" s="215">
        <f t="shared" si="340"/>
        <v>0</v>
      </c>
      <c r="X726" s="219"/>
      <c r="Y726" s="219"/>
      <c r="Z726" s="219"/>
    </row>
    <row r="727" spans="1:26" hidden="1" outlineLevel="2">
      <c r="A727" s="19"/>
      <c r="B727" s="306"/>
      <c r="C727" s="207"/>
      <c r="D727" s="208"/>
      <c r="E727" s="133"/>
      <c r="F727" s="244"/>
      <c r="G727" s="138"/>
      <c r="H727" s="135"/>
      <c r="I727" s="206"/>
      <c r="J727" s="206"/>
      <c r="K727" s="206"/>
      <c r="L727" s="137"/>
      <c r="M727" s="163"/>
      <c r="N727" s="163"/>
      <c r="O727" s="163"/>
      <c r="P727" s="205"/>
      <c r="Q727" s="219">
        <f t="shared" si="337"/>
        <v>0</v>
      </c>
      <c r="R727" s="219">
        <f t="shared" si="338"/>
        <v>0</v>
      </c>
      <c r="S727" s="219"/>
      <c r="T727" s="219"/>
      <c r="U727" s="219">
        <f t="shared" si="339"/>
        <v>0</v>
      </c>
      <c r="V727" s="219"/>
      <c r="W727" s="215">
        <f t="shared" si="340"/>
        <v>0</v>
      </c>
      <c r="X727" s="219"/>
      <c r="Y727" s="219"/>
      <c r="Z727" s="219"/>
    </row>
    <row r="728" spans="1:26" hidden="1" outlineLevel="2">
      <c r="A728" s="160"/>
      <c r="B728" s="306"/>
      <c r="C728" s="207"/>
      <c r="D728" s="208"/>
      <c r="E728" s="133"/>
      <c r="F728" s="244"/>
      <c r="G728" s="138"/>
      <c r="H728" s="139"/>
      <c r="I728" s="206"/>
      <c r="J728" s="206"/>
      <c r="K728" s="206"/>
      <c r="L728" s="137"/>
      <c r="M728" s="74"/>
      <c r="N728" s="74"/>
      <c r="O728" s="217"/>
      <c r="P728" s="205"/>
      <c r="Q728" s="219">
        <f t="shared" si="337"/>
        <v>0</v>
      </c>
      <c r="R728" s="219">
        <f t="shared" si="338"/>
        <v>0</v>
      </c>
      <c r="S728" s="218"/>
      <c r="T728" s="218"/>
      <c r="U728" s="219">
        <f t="shared" si="339"/>
        <v>0</v>
      </c>
      <c r="V728" s="218"/>
      <c r="W728" s="215">
        <f t="shared" si="340"/>
        <v>0</v>
      </c>
      <c r="X728" s="218"/>
      <c r="Y728" s="218"/>
      <c r="Z728" s="218"/>
    </row>
    <row r="729" spans="1:26" hidden="1" outlineLevel="2">
      <c r="A729" s="160"/>
      <c r="B729" s="306"/>
      <c r="C729" s="207"/>
      <c r="D729" s="208"/>
      <c r="E729" s="133"/>
      <c r="F729" s="244"/>
      <c r="G729" s="138"/>
      <c r="H729" s="139"/>
      <c r="I729" s="206"/>
      <c r="J729" s="206"/>
      <c r="K729" s="206"/>
      <c r="L729" s="137"/>
      <c r="M729" s="74"/>
      <c r="N729" s="19"/>
      <c r="O729" s="217"/>
      <c r="P729" s="205"/>
      <c r="Q729" s="219">
        <f t="shared" si="337"/>
        <v>0</v>
      </c>
      <c r="R729" s="219">
        <f t="shared" si="338"/>
        <v>0</v>
      </c>
      <c r="S729" s="218"/>
      <c r="T729" s="218"/>
      <c r="U729" s="219">
        <f t="shared" si="339"/>
        <v>0</v>
      </c>
      <c r="V729" s="218"/>
      <c r="W729" s="215">
        <f t="shared" si="340"/>
        <v>0</v>
      </c>
      <c r="X729" s="218"/>
      <c r="Y729" s="218"/>
      <c r="Z729" s="218"/>
    </row>
    <row r="730" spans="1:26" hidden="1" outlineLevel="2">
      <c r="A730" s="160"/>
      <c r="B730" s="306"/>
      <c r="C730" s="207"/>
      <c r="D730" s="208"/>
      <c r="E730" s="133"/>
      <c r="F730" s="244"/>
      <c r="G730" s="138"/>
      <c r="H730" s="139"/>
      <c r="I730" s="206"/>
      <c r="J730" s="206"/>
      <c r="K730" s="206"/>
      <c r="L730" s="137"/>
      <c r="M730" s="74"/>
      <c r="N730" s="19"/>
      <c r="O730" s="217"/>
      <c r="P730" s="205"/>
      <c r="Q730" s="219">
        <f t="shared" si="337"/>
        <v>0</v>
      </c>
      <c r="R730" s="219">
        <f>SUM(S730:T730)</f>
        <v>0</v>
      </c>
      <c r="S730" s="218"/>
      <c r="T730" s="218"/>
      <c r="U730" s="219">
        <f t="shared" si="339"/>
        <v>0</v>
      </c>
      <c r="V730" s="218"/>
      <c r="W730" s="215">
        <f t="shared" si="340"/>
        <v>0</v>
      </c>
      <c r="X730" s="218"/>
      <c r="Y730" s="218"/>
      <c r="Z730" s="218"/>
    </row>
    <row r="731" spans="1:26" hidden="1" outlineLevel="2">
      <c r="A731" s="19"/>
      <c r="B731" s="306"/>
      <c r="C731" s="207"/>
      <c r="D731" s="208"/>
      <c r="E731" s="133"/>
      <c r="F731" s="244"/>
      <c r="G731" s="138"/>
      <c r="H731" s="135"/>
      <c r="I731" s="206"/>
      <c r="J731" s="206"/>
      <c r="K731" s="206"/>
      <c r="L731" s="137"/>
      <c r="M731" s="163"/>
      <c r="N731" s="163"/>
      <c r="O731" s="163"/>
      <c r="P731" s="205"/>
      <c r="Q731" s="219">
        <f>SUM(R731,U731)</f>
        <v>0</v>
      </c>
      <c r="R731" s="219">
        <f>SUM(S731:T731)</f>
        <v>0</v>
      </c>
      <c r="S731" s="219"/>
      <c r="T731" s="219"/>
      <c r="U731" s="219">
        <f>SUM(V731:Y731)</f>
        <v>0</v>
      </c>
      <c r="V731" s="219"/>
      <c r="W731" s="215">
        <f>V731*0.304</f>
        <v>0</v>
      </c>
      <c r="X731" s="219"/>
      <c r="Y731" s="219"/>
      <c r="Z731" s="219"/>
    </row>
    <row r="732" spans="1:26" hidden="1" outlineLevel="2">
      <c r="A732" s="19"/>
      <c r="B732" s="306"/>
      <c r="C732" s="207"/>
      <c r="D732" s="208"/>
      <c r="E732" s="133"/>
      <c r="F732" s="244"/>
      <c r="G732" s="138"/>
      <c r="H732" s="135"/>
      <c r="I732" s="206"/>
      <c r="J732" s="206"/>
      <c r="K732" s="206"/>
      <c r="L732" s="137"/>
      <c r="M732" s="163"/>
      <c r="N732" s="163"/>
      <c r="O732" s="163"/>
      <c r="P732" s="205"/>
      <c r="Q732" s="219">
        <f t="shared" ref="Q732:Q738" si="341">SUM(R732,U732)</f>
        <v>0</v>
      </c>
      <c r="R732" s="219">
        <f t="shared" ref="R732:R737" si="342">SUM(S732:T732)</f>
        <v>0</v>
      </c>
      <c r="S732" s="219"/>
      <c r="T732" s="219"/>
      <c r="U732" s="219">
        <f t="shared" ref="U732:U738" si="343">SUM(V732:Y732)</f>
        <v>0</v>
      </c>
      <c r="V732" s="219"/>
      <c r="W732" s="215">
        <f t="shared" ref="W732:W738" si="344">V732*0.304</f>
        <v>0</v>
      </c>
      <c r="X732" s="219"/>
      <c r="Y732" s="219"/>
      <c r="Z732" s="219"/>
    </row>
    <row r="733" spans="1:26" hidden="1" outlineLevel="2">
      <c r="A733" s="19"/>
      <c r="B733" s="306"/>
      <c r="C733" s="207"/>
      <c r="D733" s="208"/>
      <c r="E733" s="133"/>
      <c r="F733" s="244"/>
      <c r="G733" s="138"/>
      <c r="H733" s="135"/>
      <c r="I733" s="206"/>
      <c r="J733" s="206"/>
      <c r="K733" s="206"/>
      <c r="L733" s="137"/>
      <c r="M733" s="163"/>
      <c r="N733" s="163"/>
      <c r="O733" s="163"/>
      <c r="P733" s="205"/>
      <c r="Q733" s="219">
        <f t="shared" si="341"/>
        <v>0</v>
      </c>
      <c r="R733" s="219">
        <f t="shared" si="342"/>
        <v>0</v>
      </c>
      <c r="S733" s="219"/>
      <c r="T733" s="219"/>
      <c r="U733" s="219">
        <f t="shared" si="343"/>
        <v>0</v>
      </c>
      <c r="V733" s="219"/>
      <c r="W733" s="215">
        <f t="shared" si="344"/>
        <v>0</v>
      </c>
      <c r="X733" s="219"/>
      <c r="Y733" s="219"/>
      <c r="Z733" s="219"/>
    </row>
    <row r="734" spans="1:26" hidden="1" outlineLevel="2">
      <c r="A734" s="19"/>
      <c r="B734" s="306"/>
      <c r="C734" s="207"/>
      <c r="D734" s="208"/>
      <c r="E734" s="133"/>
      <c r="F734" s="244"/>
      <c r="G734" s="138"/>
      <c r="H734" s="135"/>
      <c r="I734" s="206"/>
      <c r="J734" s="206"/>
      <c r="K734" s="206"/>
      <c r="L734" s="137"/>
      <c r="M734" s="163"/>
      <c r="N734" s="163"/>
      <c r="O734" s="163"/>
      <c r="P734" s="205"/>
      <c r="Q734" s="219">
        <f t="shared" si="341"/>
        <v>0</v>
      </c>
      <c r="R734" s="219">
        <f t="shared" si="342"/>
        <v>0</v>
      </c>
      <c r="S734" s="219"/>
      <c r="T734" s="219"/>
      <c r="U734" s="219">
        <f t="shared" si="343"/>
        <v>0</v>
      </c>
      <c r="V734" s="219"/>
      <c r="W734" s="215">
        <f t="shared" si="344"/>
        <v>0</v>
      </c>
      <c r="X734" s="219"/>
      <c r="Y734" s="219"/>
      <c r="Z734" s="219"/>
    </row>
    <row r="735" spans="1:26" hidden="1" outlineLevel="2">
      <c r="A735" s="19"/>
      <c r="B735" s="306"/>
      <c r="C735" s="207"/>
      <c r="D735" s="208"/>
      <c r="E735" s="133"/>
      <c r="F735" s="244"/>
      <c r="G735" s="138"/>
      <c r="H735" s="135"/>
      <c r="I735" s="206"/>
      <c r="J735" s="206"/>
      <c r="K735" s="206"/>
      <c r="L735" s="137"/>
      <c r="M735" s="163"/>
      <c r="N735" s="163"/>
      <c r="O735" s="163"/>
      <c r="P735" s="205"/>
      <c r="Q735" s="219">
        <f t="shared" si="341"/>
        <v>0</v>
      </c>
      <c r="R735" s="219">
        <f t="shared" si="342"/>
        <v>0</v>
      </c>
      <c r="S735" s="219"/>
      <c r="T735" s="219"/>
      <c r="U735" s="219">
        <f t="shared" si="343"/>
        <v>0</v>
      </c>
      <c r="V735" s="219"/>
      <c r="W735" s="215">
        <f t="shared" si="344"/>
        <v>0</v>
      </c>
      <c r="X735" s="219"/>
      <c r="Y735" s="219"/>
      <c r="Z735" s="219"/>
    </row>
    <row r="736" spans="1:26" hidden="1" outlineLevel="2">
      <c r="A736" s="160"/>
      <c r="B736" s="306"/>
      <c r="C736" s="207"/>
      <c r="D736" s="208"/>
      <c r="E736" s="133"/>
      <c r="F736" s="244"/>
      <c r="G736" s="138"/>
      <c r="H736" s="139"/>
      <c r="I736" s="206"/>
      <c r="J736" s="206"/>
      <c r="K736" s="206"/>
      <c r="L736" s="137"/>
      <c r="M736" s="74"/>
      <c r="N736" s="74"/>
      <c r="O736" s="217"/>
      <c r="P736" s="205"/>
      <c r="Q736" s="219">
        <f t="shared" si="341"/>
        <v>0</v>
      </c>
      <c r="R736" s="219">
        <f t="shared" si="342"/>
        <v>0</v>
      </c>
      <c r="S736" s="218"/>
      <c r="T736" s="218"/>
      <c r="U736" s="219">
        <f t="shared" si="343"/>
        <v>0</v>
      </c>
      <c r="V736" s="218"/>
      <c r="W736" s="215">
        <f t="shared" si="344"/>
        <v>0</v>
      </c>
      <c r="X736" s="218"/>
      <c r="Y736" s="218"/>
      <c r="Z736" s="218"/>
    </row>
    <row r="737" spans="1:26" hidden="1" outlineLevel="2">
      <c r="A737" s="160"/>
      <c r="B737" s="306"/>
      <c r="C737" s="207"/>
      <c r="D737" s="208"/>
      <c r="E737" s="133"/>
      <c r="F737" s="244"/>
      <c r="G737" s="138"/>
      <c r="H737" s="139"/>
      <c r="I737" s="206"/>
      <c r="J737" s="206"/>
      <c r="K737" s="206"/>
      <c r="L737" s="137"/>
      <c r="M737" s="74"/>
      <c r="N737" s="19"/>
      <c r="O737" s="217"/>
      <c r="P737" s="205"/>
      <c r="Q737" s="219">
        <f t="shared" si="341"/>
        <v>0</v>
      </c>
      <c r="R737" s="219">
        <f t="shared" si="342"/>
        <v>0</v>
      </c>
      <c r="S737" s="218"/>
      <c r="T737" s="218"/>
      <c r="U737" s="219">
        <f t="shared" si="343"/>
        <v>0</v>
      </c>
      <c r="V737" s="218"/>
      <c r="W737" s="215">
        <f t="shared" si="344"/>
        <v>0</v>
      </c>
      <c r="X737" s="218"/>
      <c r="Y737" s="218"/>
      <c r="Z737" s="218"/>
    </row>
    <row r="738" spans="1:26" hidden="1" outlineLevel="2">
      <c r="A738" s="160"/>
      <c r="B738" s="306"/>
      <c r="C738" s="207"/>
      <c r="D738" s="208"/>
      <c r="E738" s="133"/>
      <c r="F738" s="244"/>
      <c r="G738" s="138"/>
      <c r="H738" s="139"/>
      <c r="I738" s="206"/>
      <c r="J738" s="206"/>
      <c r="K738" s="206"/>
      <c r="L738" s="137"/>
      <c r="M738" s="74"/>
      <c r="N738" s="19"/>
      <c r="O738" s="217"/>
      <c r="P738" s="205"/>
      <c r="Q738" s="219">
        <f t="shared" si="341"/>
        <v>0</v>
      </c>
      <c r="R738" s="219">
        <f>SUM(S738:T738)</f>
        <v>0</v>
      </c>
      <c r="S738" s="218"/>
      <c r="T738" s="218"/>
      <c r="U738" s="219">
        <f t="shared" si="343"/>
        <v>0</v>
      </c>
      <c r="V738" s="218"/>
      <c r="W738" s="215">
        <f t="shared" si="344"/>
        <v>0</v>
      </c>
      <c r="X738" s="218"/>
      <c r="Y738" s="218"/>
      <c r="Z738" s="218"/>
    </row>
    <row r="739" spans="1:26" hidden="1" outlineLevel="2">
      <c r="A739" s="160"/>
      <c r="B739" s="74"/>
      <c r="C739" s="207"/>
      <c r="D739" s="208"/>
      <c r="E739" s="133"/>
      <c r="F739" s="244"/>
      <c r="G739" s="138"/>
      <c r="H739" s="139"/>
      <c r="I739" s="206"/>
      <c r="J739" s="206"/>
      <c r="K739" s="206"/>
      <c r="L739" s="137"/>
      <c r="M739" s="74"/>
      <c r="N739" s="19"/>
      <c r="O739" s="217"/>
      <c r="P739" s="205"/>
      <c r="Q739" s="218"/>
      <c r="R739" s="218"/>
      <c r="S739" s="218"/>
      <c r="T739" s="218"/>
      <c r="U739" s="218"/>
      <c r="V739" s="218"/>
      <c r="W739" s="218"/>
      <c r="X739" s="218"/>
      <c r="Y739" s="218"/>
      <c r="Z739" s="218"/>
    </row>
    <row r="740" spans="1:26" s="75" customFormat="1" outlineLevel="1" collapsed="1">
      <c r="A740" s="220"/>
      <c r="B740" s="221"/>
      <c r="C740" s="222"/>
      <c r="D740" s="223"/>
      <c r="E740" s="224"/>
      <c r="F740" s="247"/>
      <c r="G740" s="225"/>
      <c r="H740" s="226"/>
      <c r="I740" s="227"/>
      <c r="J740" s="227"/>
      <c r="K740" s="227"/>
      <c r="L740" s="150" t="str">
        <f>CONCATENATE(L741," ",N741,M741," ",L742," ",N742,M742," ",L743," ",N743,M743," ",L744," ",N744,M744," ",L745," ",N745,M745," ",L746," ",N746,M746," ",L747," ",N747,M747," ",L748," ",N748,M748," ",L749," ",N749,M749," ",L750," ",N750,M750," "," ",L751," ",N751,M751," ",L752," ",N752,M752," ",L753," ",N753,M753," ",L754," ",N754,M754," ",L755," ",N755,M755," ",L756," ",N756,M756)</f>
        <v xml:space="preserve">                                </v>
      </c>
      <c r="M740" s="226"/>
      <c r="N740" s="226"/>
      <c r="O740" s="270">
        <f>SUM(O749:O756)</f>
        <v>0</v>
      </c>
      <c r="P740" s="228"/>
      <c r="Q740" s="229">
        <f>SUM(Q749:Q756)</f>
        <v>0</v>
      </c>
      <c r="R740" s="229">
        <f t="shared" ref="R740:Y740" si="345">SUM(R749:R756)</f>
        <v>0</v>
      </c>
      <c r="S740" s="229">
        <f t="shared" si="345"/>
        <v>0</v>
      </c>
      <c r="T740" s="229">
        <f t="shared" si="345"/>
        <v>0</v>
      </c>
      <c r="U740" s="229">
        <f t="shared" si="345"/>
        <v>0</v>
      </c>
      <c r="V740" s="229">
        <f t="shared" si="345"/>
        <v>0</v>
      </c>
      <c r="W740" s="229">
        <f t="shared" si="345"/>
        <v>0</v>
      </c>
      <c r="X740" s="229">
        <f t="shared" si="345"/>
        <v>0</v>
      </c>
      <c r="Y740" s="229">
        <f t="shared" si="345"/>
        <v>0</v>
      </c>
      <c r="Z740" s="229">
        <f>SUM(Z749:Z756)</f>
        <v>0</v>
      </c>
    </row>
    <row r="741" spans="1:26" hidden="1" outlineLevel="2">
      <c r="A741" s="19"/>
      <c r="B741" s="306"/>
      <c r="C741" s="207"/>
      <c r="D741" s="208"/>
      <c r="E741" s="133"/>
      <c r="F741" s="244"/>
      <c r="G741" s="138"/>
      <c r="H741" s="135"/>
      <c r="I741" s="206"/>
      <c r="J741" s="206"/>
      <c r="K741" s="206"/>
      <c r="L741" s="137"/>
      <c r="M741" s="163"/>
      <c r="N741" s="163"/>
      <c r="O741" s="163"/>
      <c r="P741" s="205"/>
      <c r="Q741" s="219">
        <f>SUM(R741,U741)</f>
        <v>0</v>
      </c>
      <c r="R741" s="219">
        <f>SUM(S741:T741)</f>
        <v>0</v>
      </c>
      <c r="S741" s="219"/>
      <c r="T741" s="219"/>
      <c r="U741" s="219">
        <f>SUM(V741:Y741)</f>
        <v>0</v>
      </c>
      <c r="V741" s="219"/>
      <c r="W741" s="215">
        <f>V741*0.304</f>
        <v>0</v>
      </c>
      <c r="X741" s="219"/>
      <c r="Y741" s="219"/>
      <c r="Z741" s="219"/>
    </row>
    <row r="742" spans="1:26" hidden="1" outlineLevel="2">
      <c r="A742" s="19"/>
      <c r="B742" s="306"/>
      <c r="C742" s="207"/>
      <c r="D742" s="208"/>
      <c r="E742" s="133"/>
      <c r="F742" s="244"/>
      <c r="G742" s="138"/>
      <c r="H742" s="135"/>
      <c r="I742" s="206"/>
      <c r="J742" s="206"/>
      <c r="K742" s="206"/>
      <c r="L742" s="137"/>
      <c r="M742" s="163"/>
      <c r="N742" s="163"/>
      <c r="O742" s="163"/>
      <c r="P742" s="205"/>
      <c r="Q742" s="219">
        <f t="shared" ref="Q742:Q748" si="346">SUM(R742,U742)</f>
        <v>0</v>
      </c>
      <c r="R742" s="219">
        <f t="shared" ref="R742:R747" si="347">SUM(S742:T742)</f>
        <v>0</v>
      </c>
      <c r="S742" s="219"/>
      <c r="T742" s="219"/>
      <c r="U742" s="219">
        <f t="shared" ref="U742:U748" si="348">SUM(V742:Y742)</f>
        <v>0</v>
      </c>
      <c r="V742" s="219"/>
      <c r="W742" s="215">
        <f t="shared" ref="W742:W748" si="349">V742*0.304</f>
        <v>0</v>
      </c>
      <c r="X742" s="219"/>
      <c r="Y742" s="219"/>
      <c r="Z742" s="219"/>
    </row>
    <row r="743" spans="1:26" hidden="1" outlineLevel="2">
      <c r="A743" s="19"/>
      <c r="B743" s="306"/>
      <c r="C743" s="207"/>
      <c r="D743" s="208"/>
      <c r="E743" s="133"/>
      <c r="F743" s="244"/>
      <c r="G743" s="138"/>
      <c r="H743" s="135"/>
      <c r="I743" s="206"/>
      <c r="J743" s="206"/>
      <c r="K743" s="206"/>
      <c r="L743" s="137"/>
      <c r="M743" s="163"/>
      <c r="N743" s="163"/>
      <c r="O743" s="163"/>
      <c r="P743" s="205"/>
      <c r="Q743" s="219">
        <f t="shared" si="346"/>
        <v>0</v>
      </c>
      <c r="R743" s="219">
        <f t="shared" si="347"/>
        <v>0</v>
      </c>
      <c r="S743" s="219"/>
      <c r="T743" s="219"/>
      <c r="U743" s="219">
        <f t="shared" si="348"/>
        <v>0</v>
      </c>
      <c r="V743" s="219"/>
      <c r="W743" s="215">
        <f t="shared" si="349"/>
        <v>0</v>
      </c>
      <c r="X743" s="219"/>
      <c r="Y743" s="219"/>
      <c r="Z743" s="219"/>
    </row>
    <row r="744" spans="1:26" hidden="1" outlineLevel="2">
      <c r="A744" s="19"/>
      <c r="B744" s="306"/>
      <c r="C744" s="207"/>
      <c r="D744" s="208"/>
      <c r="E744" s="133"/>
      <c r="F744" s="244"/>
      <c r="G744" s="138"/>
      <c r="H744" s="135"/>
      <c r="I744" s="206"/>
      <c r="J744" s="206"/>
      <c r="K744" s="206"/>
      <c r="L744" s="137"/>
      <c r="M744" s="163"/>
      <c r="N744" s="163"/>
      <c r="O744" s="163"/>
      <c r="P744" s="205"/>
      <c r="Q744" s="219">
        <f t="shared" si="346"/>
        <v>0</v>
      </c>
      <c r="R744" s="219">
        <f t="shared" si="347"/>
        <v>0</v>
      </c>
      <c r="S744" s="219"/>
      <c r="T744" s="219"/>
      <c r="U744" s="219">
        <f t="shared" si="348"/>
        <v>0</v>
      </c>
      <c r="V744" s="219"/>
      <c r="W744" s="215">
        <f t="shared" si="349"/>
        <v>0</v>
      </c>
      <c r="X744" s="219"/>
      <c r="Y744" s="219"/>
      <c r="Z744" s="219"/>
    </row>
    <row r="745" spans="1:26" hidden="1" outlineLevel="2">
      <c r="A745" s="19"/>
      <c r="B745" s="306"/>
      <c r="C745" s="207"/>
      <c r="D745" s="208"/>
      <c r="E745" s="133"/>
      <c r="F745" s="244"/>
      <c r="G745" s="138"/>
      <c r="H745" s="135"/>
      <c r="I745" s="206"/>
      <c r="J745" s="206"/>
      <c r="K745" s="206"/>
      <c r="L745" s="137"/>
      <c r="M745" s="163"/>
      <c r="N745" s="163"/>
      <c r="O745" s="163"/>
      <c r="P745" s="205"/>
      <c r="Q745" s="219">
        <f t="shared" si="346"/>
        <v>0</v>
      </c>
      <c r="R745" s="219">
        <f t="shared" si="347"/>
        <v>0</v>
      </c>
      <c r="S745" s="219"/>
      <c r="T745" s="219"/>
      <c r="U745" s="219">
        <f t="shared" si="348"/>
        <v>0</v>
      </c>
      <c r="V745" s="219"/>
      <c r="W745" s="215">
        <f t="shared" si="349"/>
        <v>0</v>
      </c>
      <c r="X745" s="219"/>
      <c r="Y745" s="219"/>
      <c r="Z745" s="219"/>
    </row>
    <row r="746" spans="1:26" hidden="1" outlineLevel="2">
      <c r="A746" s="160"/>
      <c r="B746" s="306"/>
      <c r="C746" s="207"/>
      <c r="D746" s="208"/>
      <c r="E746" s="133"/>
      <c r="F746" s="244"/>
      <c r="G746" s="138"/>
      <c r="H746" s="139"/>
      <c r="I746" s="206"/>
      <c r="J746" s="206"/>
      <c r="K746" s="206"/>
      <c r="L746" s="137"/>
      <c r="M746" s="74"/>
      <c r="N746" s="74"/>
      <c r="O746" s="217"/>
      <c r="P746" s="205"/>
      <c r="Q746" s="219">
        <f t="shared" si="346"/>
        <v>0</v>
      </c>
      <c r="R746" s="219">
        <f t="shared" si="347"/>
        <v>0</v>
      </c>
      <c r="S746" s="218"/>
      <c r="T746" s="218"/>
      <c r="U746" s="219">
        <f t="shared" si="348"/>
        <v>0</v>
      </c>
      <c r="V746" s="218"/>
      <c r="W746" s="215">
        <f t="shared" si="349"/>
        <v>0</v>
      </c>
      <c r="X746" s="218"/>
      <c r="Y746" s="218"/>
      <c r="Z746" s="218"/>
    </row>
    <row r="747" spans="1:26" hidden="1" outlineLevel="2">
      <c r="A747" s="160"/>
      <c r="B747" s="306"/>
      <c r="C747" s="207"/>
      <c r="D747" s="208"/>
      <c r="E747" s="133"/>
      <c r="F747" s="244"/>
      <c r="G747" s="138"/>
      <c r="H747" s="139"/>
      <c r="I747" s="206"/>
      <c r="J747" s="206"/>
      <c r="K747" s="206"/>
      <c r="L747" s="137"/>
      <c r="M747" s="74"/>
      <c r="N747" s="19"/>
      <c r="O747" s="217"/>
      <c r="P747" s="205"/>
      <c r="Q747" s="219">
        <f t="shared" si="346"/>
        <v>0</v>
      </c>
      <c r="R747" s="219">
        <f t="shared" si="347"/>
        <v>0</v>
      </c>
      <c r="S747" s="218"/>
      <c r="T747" s="218"/>
      <c r="U747" s="219">
        <f t="shared" si="348"/>
        <v>0</v>
      </c>
      <c r="V747" s="218"/>
      <c r="W747" s="215">
        <f t="shared" si="349"/>
        <v>0</v>
      </c>
      <c r="X747" s="218"/>
      <c r="Y747" s="218"/>
      <c r="Z747" s="218"/>
    </row>
    <row r="748" spans="1:26" hidden="1" outlineLevel="2">
      <c r="A748" s="160"/>
      <c r="B748" s="306"/>
      <c r="C748" s="207"/>
      <c r="D748" s="208"/>
      <c r="E748" s="133"/>
      <c r="F748" s="244"/>
      <c r="G748" s="138"/>
      <c r="H748" s="139"/>
      <c r="I748" s="206"/>
      <c r="J748" s="206"/>
      <c r="K748" s="206"/>
      <c r="L748" s="137"/>
      <c r="M748" s="74"/>
      <c r="N748" s="19"/>
      <c r="O748" s="217"/>
      <c r="P748" s="205"/>
      <c r="Q748" s="219">
        <f t="shared" si="346"/>
        <v>0</v>
      </c>
      <c r="R748" s="219">
        <f>SUM(S748:T748)</f>
        <v>0</v>
      </c>
      <c r="S748" s="218"/>
      <c r="T748" s="218"/>
      <c r="U748" s="219">
        <f t="shared" si="348"/>
        <v>0</v>
      </c>
      <c r="V748" s="218"/>
      <c r="W748" s="215">
        <f t="shared" si="349"/>
        <v>0</v>
      </c>
      <c r="X748" s="218"/>
      <c r="Y748" s="218"/>
      <c r="Z748" s="218"/>
    </row>
    <row r="749" spans="1:26" hidden="1" outlineLevel="2">
      <c r="A749" s="19"/>
      <c r="B749" s="306"/>
      <c r="C749" s="207"/>
      <c r="D749" s="208"/>
      <c r="E749" s="133"/>
      <c r="F749" s="244"/>
      <c r="G749" s="138"/>
      <c r="H749" s="135"/>
      <c r="I749" s="206"/>
      <c r="J749" s="206"/>
      <c r="K749" s="206"/>
      <c r="L749" s="137"/>
      <c r="M749" s="163"/>
      <c r="N749" s="163"/>
      <c r="O749" s="163"/>
      <c r="P749" s="205"/>
      <c r="Q749" s="219">
        <f>SUM(R749,U749)</f>
        <v>0</v>
      </c>
      <c r="R749" s="219">
        <f>SUM(S749:T749)</f>
        <v>0</v>
      </c>
      <c r="S749" s="219"/>
      <c r="T749" s="219"/>
      <c r="U749" s="219">
        <f>SUM(V749:Y749)</f>
        <v>0</v>
      </c>
      <c r="V749" s="219"/>
      <c r="W749" s="215">
        <f>V749*0.304</f>
        <v>0</v>
      </c>
      <c r="X749" s="219"/>
      <c r="Y749" s="219"/>
      <c r="Z749" s="219"/>
    </row>
    <row r="750" spans="1:26" hidden="1" outlineLevel="2">
      <c r="A750" s="19"/>
      <c r="B750" s="306"/>
      <c r="C750" s="207"/>
      <c r="D750" s="208"/>
      <c r="E750" s="133"/>
      <c r="F750" s="244"/>
      <c r="G750" s="138"/>
      <c r="H750" s="135"/>
      <c r="I750" s="206"/>
      <c r="J750" s="206"/>
      <c r="K750" s="206"/>
      <c r="L750" s="137"/>
      <c r="M750" s="163"/>
      <c r="N750" s="163"/>
      <c r="O750" s="163"/>
      <c r="P750" s="205"/>
      <c r="Q750" s="219">
        <f t="shared" ref="Q750:Q756" si="350">SUM(R750,U750)</f>
        <v>0</v>
      </c>
      <c r="R750" s="219">
        <f t="shared" ref="R750:R755" si="351">SUM(S750:T750)</f>
        <v>0</v>
      </c>
      <c r="S750" s="219"/>
      <c r="T750" s="219"/>
      <c r="U750" s="219">
        <f t="shared" ref="U750:U756" si="352">SUM(V750:Y750)</f>
        <v>0</v>
      </c>
      <c r="V750" s="219"/>
      <c r="W750" s="215">
        <f t="shared" ref="W750:W756" si="353">V750*0.304</f>
        <v>0</v>
      </c>
      <c r="X750" s="219"/>
      <c r="Y750" s="219"/>
      <c r="Z750" s="219"/>
    </row>
    <row r="751" spans="1:26" hidden="1" outlineLevel="2">
      <c r="A751" s="19"/>
      <c r="B751" s="306"/>
      <c r="C751" s="207"/>
      <c r="D751" s="208"/>
      <c r="E751" s="133"/>
      <c r="F751" s="244"/>
      <c r="G751" s="138"/>
      <c r="H751" s="135"/>
      <c r="I751" s="206"/>
      <c r="J751" s="206"/>
      <c r="K751" s="206"/>
      <c r="L751" s="137"/>
      <c r="M751" s="163"/>
      <c r="N751" s="163"/>
      <c r="O751" s="163"/>
      <c r="P751" s="205"/>
      <c r="Q751" s="219">
        <f t="shared" si="350"/>
        <v>0</v>
      </c>
      <c r="R751" s="219">
        <f t="shared" si="351"/>
        <v>0</v>
      </c>
      <c r="S751" s="219"/>
      <c r="T751" s="219"/>
      <c r="U751" s="219">
        <f t="shared" si="352"/>
        <v>0</v>
      </c>
      <c r="V751" s="219"/>
      <c r="W751" s="215">
        <f t="shared" si="353"/>
        <v>0</v>
      </c>
      <c r="X751" s="219"/>
      <c r="Y751" s="219"/>
      <c r="Z751" s="219"/>
    </row>
    <row r="752" spans="1:26" hidden="1" outlineLevel="2">
      <c r="A752" s="19"/>
      <c r="B752" s="306"/>
      <c r="C752" s="207"/>
      <c r="D752" s="208"/>
      <c r="E752" s="133"/>
      <c r="F752" s="244"/>
      <c r="G752" s="138"/>
      <c r="H752" s="135"/>
      <c r="I752" s="206"/>
      <c r="J752" s="206"/>
      <c r="K752" s="206"/>
      <c r="L752" s="137"/>
      <c r="M752" s="163"/>
      <c r="N752" s="163"/>
      <c r="O752" s="163"/>
      <c r="P752" s="205"/>
      <c r="Q752" s="219">
        <f t="shared" si="350"/>
        <v>0</v>
      </c>
      <c r="R752" s="219">
        <f t="shared" si="351"/>
        <v>0</v>
      </c>
      <c r="S752" s="219"/>
      <c r="T752" s="219"/>
      <c r="U752" s="219">
        <f t="shared" si="352"/>
        <v>0</v>
      </c>
      <c r="V752" s="219"/>
      <c r="W752" s="215">
        <f t="shared" si="353"/>
        <v>0</v>
      </c>
      <c r="X752" s="219"/>
      <c r="Y752" s="219"/>
      <c r="Z752" s="219"/>
    </row>
    <row r="753" spans="1:26" hidden="1" outlineLevel="2">
      <c r="A753" s="19"/>
      <c r="B753" s="306"/>
      <c r="C753" s="207"/>
      <c r="D753" s="208"/>
      <c r="E753" s="133"/>
      <c r="F753" s="244"/>
      <c r="G753" s="138"/>
      <c r="H753" s="135"/>
      <c r="I753" s="206"/>
      <c r="J753" s="206"/>
      <c r="K753" s="206"/>
      <c r="L753" s="137"/>
      <c r="M753" s="163"/>
      <c r="N753" s="163"/>
      <c r="O753" s="163"/>
      <c r="P753" s="205"/>
      <c r="Q753" s="219">
        <f t="shared" si="350"/>
        <v>0</v>
      </c>
      <c r="R753" s="219">
        <f t="shared" si="351"/>
        <v>0</v>
      </c>
      <c r="S753" s="219"/>
      <c r="T753" s="219"/>
      <c r="U753" s="219">
        <f t="shared" si="352"/>
        <v>0</v>
      </c>
      <c r="V753" s="219"/>
      <c r="W753" s="215">
        <f t="shared" si="353"/>
        <v>0</v>
      </c>
      <c r="X753" s="219"/>
      <c r="Y753" s="219"/>
      <c r="Z753" s="219"/>
    </row>
    <row r="754" spans="1:26" hidden="1" outlineLevel="2">
      <c r="A754" s="160"/>
      <c r="B754" s="306"/>
      <c r="C754" s="207"/>
      <c r="D754" s="208"/>
      <c r="E754" s="133"/>
      <c r="F754" s="244"/>
      <c r="G754" s="138"/>
      <c r="H754" s="139"/>
      <c r="I754" s="206"/>
      <c r="J754" s="206"/>
      <c r="K754" s="206"/>
      <c r="L754" s="137"/>
      <c r="M754" s="74"/>
      <c r="N754" s="74"/>
      <c r="O754" s="217"/>
      <c r="P754" s="205"/>
      <c r="Q754" s="219">
        <f t="shared" si="350"/>
        <v>0</v>
      </c>
      <c r="R754" s="219">
        <f t="shared" si="351"/>
        <v>0</v>
      </c>
      <c r="S754" s="218"/>
      <c r="T754" s="218"/>
      <c r="U754" s="219">
        <f t="shared" si="352"/>
        <v>0</v>
      </c>
      <c r="V754" s="218"/>
      <c r="W754" s="215">
        <f t="shared" si="353"/>
        <v>0</v>
      </c>
      <c r="X754" s="218"/>
      <c r="Y754" s="218"/>
      <c r="Z754" s="218"/>
    </row>
    <row r="755" spans="1:26" hidden="1" outlineLevel="2">
      <c r="A755" s="160"/>
      <c r="B755" s="306"/>
      <c r="C755" s="207"/>
      <c r="D755" s="208"/>
      <c r="E755" s="133"/>
      <c r="F755" s="244"/>
      <c r="G755" s="138"/>
      <c r="H755" s="139"/>
      <c r="I755" s="206"/>
      <c r="J755" s="206"/>
      <c r="K755" s="206"/>
      <c r="L755" s="137"/>
      <c r="M755" s="74"/>
      <c r="N755" s="19"/>
      <c r="O755" s="217"/>
      <c r="P755" s="205"/>
      <c r="Q755" s="219">
        <f t="shared" si="350"/>
        <v>0</v>
      </c>
      <c r="R755" s="219">
        <f t="shared" si="351"/>
        <v>0</v>
      </c>
      <c r="S755" s="218"/>
      <c r="T755" s="218"/>
      <c r="U755" s="219">
        <f t="shared" si="352"/>
        <v>0</v>
      </c>
      <c r="V755" s="218"/>
      <c r="W755" s="215">
        <f t="shared" si="353"/>
        <v>0</v>
      </c>
      <c r="X755" s="218"/>
      <c r="Y755" s="218"/>
      <c r="Z755" s="218"/>
    </row>
    <row r="756" spans="1:26" hidden="1" outlineLevel="2">
      <c r="A756" s="160"/>
      <c r="B756" s="306"/>
      <c r="C756" s="207"/>
      <c r="D756" s="208"/>
      <c r="E756" s="133"/>
      <c r="F756" s="244"/>
      <c r="G756" s="138"/>
      <c r="H756" s="139"/>
      <c r="I756" s="206"/>
      <c r="J756" s="206"/>
      <c r="K756" s="206"/>
      <c r="L756" s="137"/>
      <c r="M756" s="74"/>
      <c r="N756" s="19"/>
      <c r="O756" s="217"/>
      <c r="P756" s="205"/>
      <c r="Q756" s="219">
        <f t="shared" si="350"/>
        <v>0</v>
      </c>
      <c r="R756" s="219">
        <f>SUM(S756:T756)</f>
        <v>0</v>
      </c>
      <c r="S756" s="218"/>
      <c r="T756" s="218"/>
      <c r="U756" s="219">
        <f t="shared" si="352"/>
        <v>0</v>
      </c>
      <c r="V756" s="218"/>
      <c r="W756" s="215">
        <f t="shared" si="353"/>
        <v>0</v>
      </c>
      <c r="X756" s="218"/>
      <c r="Y756" s="218"/>
      <c r="Z756" s="218"/>
    </row>
    <row r="757" spans="1:26" hidden="1" outlineLevel="2">
      <c r="A757" s="160"/>
      <c r="B757" s="74"/>
      <c r="C757" s="207"/>
      <c r="D757" s="208"/>
      <c r="E757" s="133"/>
      <c r="F757" s="244"/>
      <c r="G757" s="138"/>
      <c r="H757" s="139"/>
      <c r="I757" s="206"/>
      <c r="J757" s="206"/>
      <c r="K757" s="206"/>
      <c r="L757" s="137"/>
      <c r="M757" s="74"/>
      <c r="N757" s="19"/>
      <c r="O757" s="217"/>
      <c r="P757" s="205"/>
      <c r="Q757" s="218"/>
      <c r="R757" s="218"/>
      <c r="S757" s="218"/>
      <c r="T757" s="218"/>
      <c r="U757" s="218"/>
      <c r="V757" s="218"/>
      <c r="W757" s="218"/>
      <c r="X757" s="218"/>
      <c r="Y757" s="218"/>
      <c r="Z757" s="218"/>
    </row>
    <row r="758" spans="1:26" s="75" customFormat="1" outlineLevel="1" collapsed="1">
      <c r="A758" s="220"/>
      <c r="B758" s="221"/>
      <c r="C758" s="222"/>
      <c r="D758" s="223"/>
      <c r="E758" s="224"/>
      <c r="F758" s="247"/>
      <c r="G758" s="225"/>
      <c r="H758" s="226"/>
      <c r="I758" s="227"/>
      <c r="J758" s="227"/>
      <c r="K758" s="227"/>
      <c r="L758" s="150" t="str">
        <f>CONCATENATE(L759," ",N759,M759," ",L760," ",N760,M760," ",L761," ",N761,M761," ",L762," ",N762,M762," ",L763," ",N763,M763," ",L764," ",N764,M764," ",L765," ",N765,M765," ",L766," ",N766,M766," ",L767," ",N767,M767," ",L768," ",N768,M768," "," ",L769," ",N769,M769," ",L770," ",N770,M770," ",L771," ",N771,M771," ",L772," ",N772,M772," ",L773," ",N773,M773," ",L774," ",N774,M774)</f>
        <v xml:space="preserve">                                </v>
      </c>
      <c r="M758" s="226"/>
      <c r="N758" s="226"/>
      <c r="O758" s="270">
        <f>SUM(O767:O774)</f>
        <v>0</v>
      </c>
      <c r="P758" s="228"/>
      <c r="Q758" s="229">
        <f>SUM(Q767:Q774)</f>
        <v>0</v>
      </c>
      <c r="R758" s="229">
        <f t="shared" ref="R758:Y758" si="354">SUM(R767:R774)</f>
        <v>0</v>
      </c>
      <c r="S758" s="229">
        <f t="shared" si="354"/>
        <v>0</v>
      </c>
      <c r="T758" s="229">
        <f t="shared" si="354"/>
        <v>0</v>
      </c>
      <c r="U758" s="229">
        <f t="shared" si="354"/>
        <v>0</v>
      </c>
      <c r="V758" s="229">
        <f t="shared" si="354"/>
        <v>0</v>
      </c>
      <c r="W758" s="229">
        <f t="shared" si="354"/>
        <v>0</v>
      </c>
      <c r="X758" s="229">
        <f t="shared" si="354"/>
        <v>0</v>
      </c>
      <c r="Y758" s="229">
        <f t="shared" si="354"/>
        <v>0</v>
      </c>
      <c r="Z758" s="229">
        <f>SUM(Z767:Z774)</f>
        <v>0</v>
      </c>
    </row>
    <row r="759" spans="1:26" hidden="1" outlineLevel="2">
      <c r="A759" s="19"/>
      <c r="B759" s="306"/>
      <c r="C759" s="207"/>
      <c r="D759" s="208"/>
      <c r="E759" s="133"/>
      <c r="F759" s="244"/>
      <c r="G759" s="138"/>
      <c r="H759" s="135"/>
      <c r="I759" s="206"/>
      <c r="J759" s="206"/>
      <c r="K759" s="206"/>
      <c r="L759" s="137"/>
      <c r="M759" s="163"/>
      <c r="N759" s="163"/>
      <c r="O759" s="163"/>
      <c r="P759" s="205"/>
      <c r="Q759" s="219">
        <f>SUM(R759,U759)</f>
        <v>0</v>
      </c>
      <c r="R759" s="219">
        <f>SUM(S759:T759)</f>
        <v>0</v>
      </c>
      <c r="S759" s="219"/>
      <c r="T759" s="219"/>
      <c r="U759" s="219">
        <f>SUM(V759:Y759)</f>
        <v>0</v>
      </c>
      <c r="V759" s="219"/>
      <c r="W759" s="215">
        <f>V759*0.304</f>
        <v>0</v>
      </c>
      <c r="X759" s="219"/>
      <c r="Y759" s="219"/>
      <c r="Z759" s="219"/>
    </row>
    <row r="760" spans="1:26" hidden="1" outlineLevel="2">
      <c r="A760" s="19"/>
      <c r="B760" s="306"/>
      <c r="C760" s="207"/>
      <c r="D760" s="208"/>
      <c r="E760" s="133"/>
      <c r="F760" s="244"/>
      <c r="G760" s="138"/>
      <c r="H760" s="135"/>
      <c r="I760" s="206"/>
      <c r="J760" s="206"/>
      <c r="K760" s="206"/>
      <c r="L760" s="137"/>
      <c r="M760" s="163"/>
      <c r="N760" s="163"/>
      <c r="O760" s="163"/>
      <c r="P760" s="205"/>
      <c r="Q760" s="219">
        <f t="shared" ref="Q760:Q766" si="355">SUM(R760,U760)</f>
        <v>0</v>
      </c>
      <c r="R760" s="219">
        <f t="shared" ref="R760:R765" si="356">SUM(S760:T760)</f>
        <v>0</v>
      </c>
      <c r="S760" s="219"/>
      <c r="T760" s="219"/>
      <c r="U760" s="219">
        <f t="shared" ref="U760:U766" si="357">SUM(V760:Y760)</f>
        <v>0</v>
      </c>
      <c r="V760" s="219"/>
      <c r="W760" s="215">
        <f t="shared" ref="W760:W766" si="358">V760*0.304</f>
        <v>0</v>
      </c>
      <c r="X760" s="219"/>
      <c r="Y760" s="219"/>
      <c r="Z760" s="219"/>
    </row>
    <row r="761" spans="1:26" hidden="1" outlineLevel="2">
      <c r="A761" s="19"/>
      <c r="B761" s="306"/>
      <c r="C761" s="207"/>
      <c r="D761" s="208"/>
      <c r="E761" s="133"/>
      <c r="F761" s="244"/>
      <c r="G761" s="138"/>
      <c r="H761" s="135"/>
      <c r="I761" s="206"/>
      <c r="J761" s="206"/>
      <c r="K761" s="206"/>
      <c r="L761" s="137"/>
      <c r="M761" s="163"/>
      <c r="N761" s="163"/>
      <c r="O761" s="163"/>
      <c r="P761" s="205"/>
      <c r="Q761" s="219">
        <f t="shared" si="355"/>
        <v>0</v>
      </c>
      <c r="R761" s="219">
        <f t="shared" si="356"/>
        <v>0</v>
      </c>
      <c r="S761" s="219"/>
      <c r="T761" s="219"/>
      <c r="U761" s="219">
        <f t="shared" si="357"/>
        <v>0</v>
      </c>
      <c r="V761" s="219"/>
      <c r="W761" s="215">
        <f t="shared" si="358"/>
        <v>0</v>
      </c>
      <c r="X761" s="219"/>
      <c r="Y761" s="219"/>
      <c r="Z761" s="219"/>
    </row>
    <row r="762" spans="1:26" hidden="1" outlineLevel="2">
      <c r="A762" s="19"/>
      <c r="B762" s="306"/>
      <c r="C762" s="207"/>
      <c r="D762" s="208"/>
      <c r="E762" s="133"/>
      <c r="F762" s="244"/>
      <c r="G762" s="138"/>
      <c r="H762" s="135"/>
      <c r="I762" s="206"/>
      <c r="J762" s="206"/>
      <c r="K762" s="206"/>
      <c r="L762" s="137"/>
      <c r="M762" s="163"/>
      <c r="N762" s="163"/>
      <c r="O762" s="163"/>
      <c r="P762" s="205"/>
      <c r="Q762" s="219">
        <f t="shared" si="355"/>
        <v>0</v>
      </c>
      <c r="R762" s="219">
        <f t="shared" si="356"/>
        <v>0</v>
      </c>
      <c r="S762" s="219"/>
      <c r="T762" s="219"/>
      <c r="U762" s="219">
        <f t="shared" si="357"/>
        <v>0</v>
      </c>
      <c r="V762" s="219"/>
      <c r="W762" s="215">
        <f t="shared" si="358"/>
        <v>0</v>
      </c>
      <c r="X762" s="219"/>
      <c r="Y762" s="219"/>
      <c r="Z762" s="219"/>
    </row>
    <row r="763" spans="1:26" hidden="1" outlineLevel="2">
      <c r="A763" s="19"/>
      <c r="B763" s="306"/>
      <c r="C763" s="207"/>
      <c r="D763" s="208"/>
      <c r="E763" s="133"/>
      <c r="F763" s="244"/>
      <c r="G763" s="138"/>
      <c r="H763" s="135"/>
      <c r="I763" s="206"/>
      <c r="J763" s="206"/>
      <c r="K763" s="206"/>
      <c r="L763" s="137"/>
      <c r="M763" s="163"/>
      <c r="N763" s="163"/>
      <c r="O763" s="163"/>
      <c r="P763" s="205"/>
      <c r="Q763" s="219">
        <f t="shared" si="355"/>
        <v>0</v>
      </c>
      <c r="R763" s="219">
        <f t="shared" si="356"/>
        <v>0</v>
      </c>
      <c r="S763" s="219"/>
      <c r="T763" s="219"/>
      <c r="U763" s="219">
        <f t="shared" si="357"/>
        <v>0</v>
      </c>
      <c r="V763" s="219"/>
      <c r="W763" s="215">
        <f t="shared" si="358"/>
        <v>0</v>
      </c>
      <c r="X763" s="219"/>
      <c r="Y763" s="219"/>
      <c r="Z763" s="219"/>
    </row>
    <row r="764" spans="1:26" hidden="1" outlineLevel="2">
      <c r="A764" s="160"/>
      <c r="B764" s="306"/>
      <c r="C764" s="207"/>
      <c r="D764" s="208"/>
      <c r="E764" s="133"/>
      <c r="F764" s="244"/>
      <c r="G764" s="138"/>
      <c r="H764" s="139"/>
      <c r="I764" s="206"/>
      <c r="J764" s="206"/>
      <c r="K764" s="206"/>
      <c r="L764" s="137"/>
      <c r="M764" s="74"/>
      <c r="N764" s="74"/>
      <c r="O764" s="217"/>
      <c r="P764" s="205"/>
      <c r="Q764" s="219">
        <f t="shared" si="355"/>
        <v>0</v>
      </c>
      <c r="R764" s="219">
        <f t="shared" si="356"/>
        <v>0</v>
      </c>
      <c r="S764" s="218"/>
      <c r="T764" s="218"/>
      <c r="U764" s="219">
        <f t="shared" si="357"/>
        <v>0</v>
      </c>
      <c r="V764" s="218"/>
      <c r="W764" s="215">
        <f t="shared" si="358"/>
        <v>0</v>
      </c>
      <c r="X764" s="218"/>
      <c r="Y764" s="218"/>
      <c r="Z764" s="218"/>
    </row>
    <row r="765" spans="1:26" hidden="1" outlineLevel="2">
      <c r="A765" s="160"/>
      <c r="B765" s="306"/>
      <c r="C765" s="207"/>
      <c r="D765" s="208"/>
      <c r="E765" s="133"/>
      <c r="F765" s="244"/>
      <c r="G765" s="138"/>
      <c r="H765" s="139"/>
      <c r="I765" s="206"/>
      <c r="J765" s="206"/>
      <c r="K765" s="206"/>
      <c r="L765" s="137"/>
      <c r="M765" s="74"/>
      <c r="N765" s="19"/>
      <c r="O765" s="217"/>
      <c r="P765" s="205"/>
      <c r="Q765" s="219">
        <f t="shared" si="355"/>
        <v>0</v>
      </c>
      <c r="R765" s="219">
        <f t="shared" si="356"/>
        <v>0</v>
      </c>
      <c r="S765" s="218"/>
      <c r="T765" s="218"/>
      <c r="U765" s="219">
        <f t="shared" si="357"/>
        <v>0</v>
      </c>
      <c r="V765" s="218"/>
      <c r="W765" s="215">
        <f t="shared" si="358"/>
        <v>0</v>
      </c>
      <c r="X765" s="218"/>
      <c r="Y765" s="218"/>
      <c r="Z765" s="218"/>
    </row>
    <row r="766" spans="1:26" hidden="1" outlineLevel="2">
      <c r="A766" s="160"/>
      <c r="B766" s="306"/>
      <c r="C766" s="207"/>
      <c r="D766" s="208"/>
      <c r="E766" s="133"/>
      <c r="F766" s="244"/>
      <c r="G766" s="138"/>
      <c r="H766" s="139"/>
      <c r="I766" s="206"/>
      <c r="J766" s="206"/>
      <c r="K766" s="206"/>
      <c r="L766" s="137"/>
      <c r="M766" s="74"/>
      <c r="N766" s="19"/>
      <c r="O766" s="217"/>
      <c r="P766" s="205"/>
      <c r="Q766" s="219">
        <f t="shared" si="355"/>
        <v>0</v>
      </c>
      <c r="R766" s="219">
        <f>SUM(S766:T766)</f>
        <v>0</v>
      </c>
      <c r="S766" s="218"/>
      <c r="T766" s="218"/>
      <c r="U766" s="219">
        <f t="shared" si="357"/>
        <v>0</v>
      </c>
      <c r="V766" s="218"/>
      <c r="W766" s="215">
        <f t="shared" si="358"/>
        <v>0</v>
      </c>
      <c r="X766" s="218"/>
      <c r="Y766" s="218"/>
      <c r="Z766" s="218"/>
    </row>
    <row r="767" spans="1:26" hidden="1" outlineLevel="2">
      <c r="A767" s="19"/>
      <c r="B767" s="306"/>
      <c r="C767" s="207"/>
      <c r="D767" s="208"/>
      <c r="E767" s="133"/>
      <c r="F767" s="244"/>
      <c r="G767" s="138"/>
      <c r="H767" s="135"/>
      <c r="I767" s="206"/>
      <c r="J767" s="206"/>
      <c r="K767" s="206"/>
      <c r="L767" s="137"/>
      <c r="M767" s="163"/>
      <c r="N767" s="163"/>
      <c r="O767" s="163"/>
      <c r="P767" s="205"/>
      <c r="Q767" s="219">
        <f>SUM(R767,U767)</f>
        <v>0</v>
      </c>
      <c r="R767" s="219">
        <f>SUM(S767:T767)</f>
        <v>0</v>
      </c>
      <c r="S767" s="219"/>
      <c r="T767" s="219"/>
      <c r="U767" s="219">
        <f>SUM(V767:Y767)</f>
        <v>0</v>
      </c>
      <c r="V767" s="219"/>
      <c r="W767" s="215">
        <f>V767*0.304</f>
        <v>0</v>
      </c>
      <c r="X767" s="219"/>
      <c r="Y767" s="219"/>
      <c r="Z767" s="219"/>
    </row>
    <row r="768" spans="1:26" hidden="1" outlineLevel="2">
      <c r="A768" s="19"/>
      <c r="B768" s="306"/>
      <c r="C768" s="207"/>
      <c r="D768" s="208"/>
      <c r="E768" s="133"/>
      <c r="F768" s="244"/>
      <c r="G768" s="138"/>
      <c r="H768" s="135"/>
      <c r="I768" s="206"/>
      <c r="J768" s="206"/>
      <c r="K768" s="206"/>
      <c r="L768" s="137"/>
      <c r="M768" s="163"/>
      <c r="N768" s="163"/>
      <c r="O768" s="163"/>
      <c r="P768" s="205"/>
      <c r="Q768" s="219">
        <f t="shared" ref="Q768:Q774" si="359">SUM(R768,U768)</f>
        <v>0</v>
      </c>
      <c r="R768" s="219">
        <f t="shared" ref="R768:R773" si="360">SUM(S768:T768)</f>
        <v>0</v>
      </c>
      <c r="S768" s="219"/>
      <c r="T768" s="219"/>
      <c r="U768" s="219">
        <f t="shared" ref="U768:U774" si="361">SUM(V768:Y768)</f>
        <v>0</v>
      </c>
      <c r="V768" s="219"/>
      <c r="W768" s="215">
        <f t="shared" ref="W768:W774" si="362">V768*0.304</f>
        <v>0</v>
      </c>
      <c r="X768" s="219"/>
      <c r="Y768" s="219"/>
      <c r="Z768" s="219"/>
    </row>
    <row r="769" spans="1:26" hidden="1" outlineLevel="2">
      <c r="A769" s="19"/>
      <c r="B769" s="306"/>
      <c r="C769" s="207"/>
      <c r="D769" s="208"/>
      <c r="E769" s="133"/>
      <c r="F769" s="244"/>
      <c r="G769" s="138"/>
      <c r="H769" s="135"/>
      <c r="I769" s="206"/>
      <c r="J769" s="206"/>
      <c r="K769" s="206"/>
      <c r="L769" s="137"/>
      <c r="M769" s="163"/>
      <c r="N769" s="163"/>
      <c r="O769" s="163"/>
      <c r="P769" s="205"/>
      <c r="Q769" s="219">
        <f t="shared" si="359"/>
        <v>0</v>
      </c>
      <c r="R769" s="219">
        <f t="shared" si="360"/>
        <v>0</v>
      </c>
      <c r="S769" s="219"/>
      <c r="T769" s="219"/>
      <c r="U769" s="219">
        <f t="shared" si="361"/>
        <v>0</v>
      </c>
      <c r="V769" s="219"/>
      <c r="W769" s="215">
        <f t="shared" si="362"/>
        <v>0</v>
      </c>
      <c r="X769" s="219"/>
      <c r="Y769" s="219"/>
      <c r="Z769" s="219"/>
    </row>
    <row r="770" spans="1:26" hidden="1" outlineLevel="2">
      <c r="A770" s="19"/>
      <c r="B770" s="306"/>
      <c r="C770" s="207"/>
      <c r="D770" s="208"/>
      <c r="E770" s="133"/>
      <c r="F770" s="244"/>
      <c r="G770" s="138"/>
      <c r="H770" s="135"/>
      <c r="I770" s="206"/>
      <c r="J770" s="206"/>
      <c r="K770" s="206"/>
      <c r="L770" s="137"/>
      <c r="M770" s="163"/>
      <c r="N770" s="163"/>
      <c r="O770" s="163"/>
      <c r="P770" s="205"/>
      <c r="Q770" s="219">
        <f t="shared" si="359"/>
        <v>0</v>
      </c>
      <c r="R770" s="219">
        <f t="shared" si="360"/>
        <v>0</v>
      </c>
      <c r="S770" s="219"/>
      <c r="T770" s="219"/>
      <c r="U770" s="219">
        <f t="shared" si="361"/>
        <v>0</v>
      </c>
      <c r="V770" s="219"/>
      <c r="W770" s="215">
        <f t="shared" si="362"/>
        <v>0</v>
      </c>
      <c r="X770" s="219"/>
      <c r="Y770" s="219"/>
      <c r="Z770" s="219"/>
    </row>
    <row r="771" spans="1:26" hidden="1" outlineLevel="2">
      <c r="A771" s="19"/>
      <c r="B771" s="306"/>
      <c r="C771" s="207"/>
      <c r="D771" s="208"/>
      <c r="E771" s="133"/>
      <c r="F771" s="244"/>
      <c r="G771" s="138"/>
      <c r="H771" s="135"/>
      <c r="I771" s="206"/>
      <c r="J771" s="206"/>
      <c r="K771" s="206"/>
      <c r="L771" s="137"/>
      <c r="M771" s="163"/>
      <c r="N771" s="163"/>
      <c r="O771" s="163"/>
      <c r="P771" s="205"/>
      <c r="Q771" s="219">
        <f t="shared" si="359"/>
        <v>0</v>
      </c>
      <c r="R771" s="219">
        <f t="shared" si="360"/>
        <v>0</v>
      </c>
      <c r="S771" s="219"/>
      <c r="T771" s="219"/>
      <c r="U771" s="219">
        <f t="shared" si="361"/>
        <v>0</v>
      </c>
      <c r="V771" s="219"/>
      <c r="W771" s="215">
        <f t="shared" si="362"/>
        <v>0</v>
      </c>
      <c r="X771" s="219"/>
      <c r="Y771" s="219"/>
      <c r="Z771" s="219"/>
    </row>
    <row r="772" spans="1:26" hidden="1" outlineLevel="2">
      <c r="A772" s="160"/>
      <c r="B772" s="306"/>
      <c r="C772" s="207"/>
      <c r="D772" s="208"/>
      <c r="E772" s="133"/>
      <c r="F772" s="244"/>
      <c r="G772" s="138"/>
      <c r="H772" s="139"/>
      <c r="I772" s="206"/>
      <c r="J772" s="206"/>
      <c r="K772" s="206"/>
      <c r="L772" s="137"/>
      <c r="M772" s="74"/>
      <c r="N772" s="74"/>
      <c r="O772" s="217"/>
      <c r="P772" s="205"/>
      <c r="Q772" s="219">
        <f t="shared" si="359"/>
        <v>0</v>
      </c>
      <c r="R772" s="219">
        <f t="shared" si="360"/>
        <v>0</v>
      </c>
      <c r="S772" s="218"/>
      <c r="T772" s="218"/>
      <c r="U772" s="219">
        <f t="shared" si="361"/>
        <v>0</v>
      </c>
      <c r="V772" s="218"/>
      <c r="W772" s="215">
        <f t="shared" si="362"/>
        <v>0</v>
      </c>
      <c r="X772" s="218"/>
      <c r="Y772" s="218"/>
      <c r="Z772" s="218"/>
    </row>
    <row r="773" spans="1:26" hidden="1" outlineLevel="2">
      <c r="A773" s="160"/>
      <c r="B773" s="306"/>
      <c r="C773" s="207"/>
      <c r="D773" s="208"/>
      <c r="E773" s="133"/>
      <c r="F773" s="244"/>
      <c r="G773" s="138"/>
      <c r="H773" s="139"/>
      <c r="I773" s="206"/>
      <c r="J773" s="206"/>
      <c r="K773" s="206"/>
      <c r="L773" s="137"/>
      <c r="M773" s="74"/>
      <c r="N773" s="19"/>
      <c r="O773" s="217"/>
      <c r="P773" s="205"/>
      <c r="Q773" s="219">
        <f t="shared" si="359"/>
        <v>0</v>
      </c>
      <c r="R773" s="219">
        <f t="shared" si="360"/>
        <v>0</v>
      </c>
      <c r="S773" s="218"/>
      <c r="T773" s="218"/>
      <c r="U773" s="219">
        <f t="shared" si="361"/>
        <v>0</v>
      </c>
      <c r="V773" s="218"/>
      <c r="W773" s="215">
        <f t="shared" si="362"/>
        <v>0</v>
      </c>
      <c r="X773" s="218"/>
      <c r="Y773" s="218"/>
      <c r="Z773" s="218"/>
    </row>
    <row r="774" spans="1:26" hidden="1" outlineLevel="2">
      <c r="A774" s="160"/>
      <c r="B774" s="306"/>
      <c r="C774" s="207"/>
      <c r="D774" s="208"/>
      <c r="E774" s="133"/>
      <c r="F774" s="244"/>
      <c r="G774" s="138"/>
      <c r="H774" s="139"/>
      <c r="I774" s="206"/>
      <c r="J774" s="206"/>
      <c r="K774" s="206"/>
      <c r="L774" s="137"/>
      <c r="M774" s="74"/>
      <c r="N774" s="19"/>
      <c r="O774" s="217"/>
      <c r="P774" s="205"/>
      <c r="Q774" s="219">
        <f t="shared" si="359"/>
        <v>0</v>
      </c>
      <c r="R774" s="219">
        <f>SUM(S774:T774)</f>
        <v>0</v>
      </c>
      <c r="S774" s="218"/>
      <c r="T774" s="218"/>
      <c r="U774" s="219">
        <f t="shared" si="361"/>
        <v>0</v>
      </c>
      <c r="V774" s="218"/>
      <c r="W774" s="215">
        <f t="shared" si="362"/>
        <v>0</v>
      </c>
      <c r="X774" s="218"/>
      <c r="Y774" s="218"/>
      <c r="Z774" s="218"/>
    </row>
    <row r="775" spans="1:26" hidden="1" outlineLevel="2">
      <c r="A775" s="160"/>
      <c r="B775" s="74"/>
      <c r="C775" s="207"/>
      <c r="D775" s="208"/>
      <c r="E775" s="133"/>
      <c r="F775" s="244"/>
      <c r="G775" s="138"/>
      <c r="H775" s="139"/>
      <c r="I775" s="206"/>
      <c r="J775" s="206"/>
      <c r="K775" s="206"/>
      <c r="L775" s="137"/>
      <c r="M775" s="74"/>
      <c r="N775" s="19"/>
      <c r="O775" s="217"/>
      <c r="P775" s="205"/>
      <c r="Q775" s="218"/>
      <c r="R775" s="218"/>
      <c r="S775" s="218"/>
      <c r="T775" s="218"/>
      <c r="U775" s="218"/>
      <c r="V775" s="218"/>
      <c r="W775" s="218"/>
      <c r="X775" s="218"/>
      <c r="Y775" s="218"/>
      <c r="Z775" s="218"/>
    </row>
    <row r="776" spans="1:26" s="75" customFormat="1" outlineLevel="1" collapsed="1">
      <c r="A776" s="220"/>
      <c r="B776" s="221"/>
      <c r="C776" s="222"/>
      <c r="D776" s="223"/>
      <c r="E776" s="224"/>
      <c r="F776" s="247"/>
      <c r="G776" s="225"/>
      <c r="H776" s="226"/>
      <c r="I776" s="227"/>
      <c r="J776" s="227"/>
      <c r="K776" s="227"/>
      <c r="L776" s="150" t="str">
        <f>CONCATENATE(L777," ",N777,M777," ",L778," ",N778,M778," ",L779," ",N779,M779," ",L780," ",N780,M780," ",L781," ",N781,M781," ",L782," ",N782,M782," ",L783," ",N783,M783," ",L784," ",N784,M784," ",L785," ",N785,M785," ",L786," ",N786,M786," "," ",L787," ",N787,M787," ",L788," ",N788,M788," ",L789," ",N789,M789," ",L790," ",N790,M790," ",L791," ",N791,M791," ",L792," ",N792,M792)</f>
        <v xml:space="preserve">                                </v>
      </c>
      <c r="M776" s="226"/>
      <c r="N776" s="226"/>
      <c r="O776" s="270">
        <f>SUM(O785:O792)</f>
        <v>0</v>
      </c>
      <c r="P776" s="228"/>
      <c r="Q776" s="229">
        <f>SUM(Q785:Q792)</f>
        <v>0</v>
      </c>
      <c r="R776" s="229">
        <f t="shared" ref="R776:Y776" si="363">SUM(R785:R792)</f>
        <v>0</v>
      </c>
      <c r="S776" s="229">
        <f t="shared" si="363"/>
        <v>0</v>
      </c>
      <c r="T776" s="229">
        <f t="shared" si="363"/>
        <v>0</v>
      </c>
      <c r="U776" s="229">
        <f t="shared" si="363"/>
        <v>0</v>
      </c>
      <c r="V776" s="229">
        <f t="shared" si="363"/>
        <v>0</v>
      </c>
      <c r="W776" s="229">
        <f t="shared" si="363"/>
        <v>0</v>
      </c>
      <c r="X776" s="229">
        <f t="shared" si="363"/>
        <v>0</v>
      </c>
      <c r="Y776" s="229">
        <f t="shared" si="363"/>
        <v>0</v>
      </c>
      <c r="Z776" s="229">
        <f>SUM(Z785:Z792)</f>
        <v>0</v>
      </c>
    </row>
    <row r="777" spans="1:26" hidden="1" outlineLevel="2">
      <c r="A777" s="19"/>
      <c r="B777" s="306"/>
      <c r="C777" s="207"/>
      <c r="D777" s="208"/>
      <c r="E777" s="133"/>
      <c r="F777" s="244"/>
      <c r="G777" s="138"/>
      <c r="H777" s="135"/>
      <c r="I777" s="206"/>
      <c r="J777" s="206"/>
      <c r="K777" s="206"/>
      <c r="L777" s="137"/>
      <c r="M777" s="163"/>
      <c r="N777" s="163"/>
      <c r="O777" s="163"/>
      <c r="P777" s="205"/>
      <c r="Q777" s="219">
        <f>SUM(R777,U777)</f>
        <v>0</v>
      </c>
      <c r="R777" s="219">
        <f>SUM(S777:T777)</f>
        <v>0</v>
      </c>
      <c r="S777" s="219"/>
      <c r="T777" s="219"/>
      <c r="U777" s="219">
        <f>SUM(V777:Y777)</f>
        <v>0</v>
      </c>
      <c r="V777" s="219"/>
      <c r="W777" s="215">
        <f>V777*0.304</f>
        <v>0</v>
      </c>
      <c r="X777" s="219"/>
      <c r="Y777" s="219"/>
      <c r="Z777" s="219"/>
    </row>
    <row r="778" spans="1:26" hidden="1" outlineLevel="2">
      <c r="A778" s="19"/>
      <c r="B778" s="306"/>
      <c r="C778" s="207"/>
      <c r="D778" s="208"/>
      <c r="E778" s="133"/>
      <c r="F778" s="244"/>
      <c r="G778" s="138"/>
      <c r="H778" s="135"/>
      <c r="I778" s="206"/>
      <c r="J778" s="206"/>
      <c r="K778" s="206"/>
      <c r="L778" s="137"/>
      <c r="M778" s="163"/>
      <c r="N778" s="163"/>
      <c r="O778" s="163"/>
      <c r="P778" s="205"/>
      <c r="Q778" s="219">
        <f t="shared" ref="Q778:Q784" si="364">SUM(R778,U778)</f>
        <v>0</v>
      </c>
      <c r="R778" s="219">
        <f t="shared" ref="R778:R783" si="365">SUM(S778:T778)</f>
        <v>0</v>
      </c>
      <c r="S778" s="219"/>
      <c r="T778" s="219"/>
      <c r="U778" s="219">
        <f t="shared" ref="U778:U784" si="366">SUM(V778:Y778)</f>
        <v>0</v>
      </c>
      <c r="V778" s="219"/>
      <c r="W778" s="215">
        <f t="shared" ref="W778:W784" si="367">V778*0.304</f>
        <v>0</v>
      </c>
      <c r="X778" s="219"/>
      <c r="Y778" s="219"/>
      <c r="Z778" s="219"/>
    </row>
    <row r="779" spans="1:26" hidden="1" outlineLevel="2">
      <c r="A779" s="19"/>
      <c r="B779" s="306"/>
      <c r="C779" s="207"/>
      <c r="D779" s="208"/>
      <c r="E779" s="133"/>
      <c r="F779" s="244"/>
      <c r="G779" s="138"/>
      <c r="H779" s="135"/>
      <c r="I779" s="206"/>
      <c r="J779" s="206"/>
      <c r="K779" s="206"/>
      <c r="L779" s="137"/>
      <c r="M779" s="163"/>
      <c r="N779" s="163"/>
      <c r="O779" s="163"/>
      <c r="P779" s="205"/>
      <c r="Q779" s="219">
        <f t="shared" si="364"/>
        <v>0</v>
      </c>
      <c r="R779" s="219">
        <f t="shared" si="365"/>
        <v>0</v>
      </c>
      <c r="S779" s="219"/>
      <c r="T779" s="219"/>
      <c r="U779" s="219">
        <f t="shared" si="366"/>
        <v>0</v>
      </c>
      <c r="V779" s="219"/>
      <c r="W779" s="215">
        <f t="shared" si="367"/>
        <v>0</v>
      </c>
      <c r="X779" s="219"/>
      <c r="Y779" s="219"/>
      <c r="Z779" s="219"/>
    </row>
    <row r="780" spans="1:26" hidden="1" outlineLevel="2">
      <c r="A780" s="19"/>
      <c r="B780" s="306"/>
      <c r="C780" s="207"/>
      <c r="D780" s="208"/>
      <c r="E780" s="133"/>
      <c r="F780" s="244"/>
      <c r="G780" s="138"/>
      <c r="H780" s="135"/>
      <c r="I780" s="206"/>
      <c r="J780" s="206"/>
      <c r="K780" s="206"/>
      <c r="L780" s="137"/>
      <c r="M780" s="163"/>
      <c r="N780" s="163"/>
      <c r="O780" s="163"/>
      <c r="P780" s="205"/>
      <c r="Q780" s="219">
        <f t="shared" si="364"/>
        <v>0</v>
      </c>
      <c r="R780" s="219">
        <f t="shared" si="365"/>
        <v>0</v>
      </c>
      <c r="S780" s="219"/>
      <c r="T780" s="219"/>
      <c r="U780" s="219">
        <f t="shared" si="366"/>
        <v>0</v>
      </c>
      <c r="V780" s="219"/>
      <c r="W780" s="215">
        <f t="shared" si="367"/>
        <v>0</v>
      </c>
      <c r="X780" s="219"/>
      <c r="Y780" s="219"/>
      <c r="Z780" s="219"/>
    </row>
    <row r="781" spans="1:26" hidden="1" outlineLevel="2">
      <c r="A781" s="19"/>
      <c r="B781" s="306"/>
      <c r="C781" s="207"/>
      <c r="D781" s="208"/>
      <c r="E781" s="133"/>
      <c r="F781" s="244"/>
      <c r="G781" s="138"/>
      <c r="H781" s="135"/>
      <c r="I781" s="206"/>
      <c r="J781" s="206"/>
      <c r="K781" s="206"/>
      <c r="L781" s="137"/>
      <c r="M781" s="163"/>
      <c r="N781" s="163"/>
      <c r="O781" s="163"/>
      <c r="P781" s="205"/>
      <c r="Q781" s="219">
        <f t="shared" si="364"/>
        <v>0</v>
      </c>
      <c r="R781" s="219">
        <f t="shared" si="365"/>
        <v>0</v>
      </c>
      <c r="S781" s="219"/>
      <c r="T781" s="219"/>
      <c r="U781" s="219">
        <f t="shared" si="366"/>
        <v>0</v>
      </c>
      <c r="V781" s="219"/>
      <c r="W781" s="215">
        <f t="shared" si="367"/>
        <v>0</v>
      </c>
      <c r="X781" s="219"/>
      <c r="Y781" s="219"/>
      <c r="Z781" s="219"/>
    </row>
    <row r="782" spans="1:26" hidden="1" outlineLevel="2">
      <c r="A782" s="160"/>
      <c r="B782" s="306"/>
      <c r="C782" s="207"/>
      <c r="D782" s="208"/>
      <c r="E782" s="133"/>
      <c r="F782" s="244"/>
      <c r="G782" s="138"/>
      <c r="H782" s="139"/>
      <c r="I782" s="206"/>
      <c r="J782" s="206"/>
      <c r="K782" s="206"/>
      <c r="L782" s="137"/>
      <c r="M782" s="74"/>
      <c r="N782" s="74"/>
      <c r="O782" s="217"/>
      <c r="P782" s="205"/>
      <c r="Q782" s="219">
        <f t="shared" si="364"/>
        <v>0</v>
      </c>
      <c r="R782" s="219">
        <f t="shared" si="365"/>
        <v>0</v>
      </c>
      <c r="S782" s="218"/>
      <c r="T782" s="218"/>
      <c r="U782" s="219">
        <f t="shared" si="366"/>
        <v>0</v>
      </c>
      <c r="V782" s="218"/>
      <c r="W782" s="215">
        <f t="shared" si="367"/>
        <v>0</v>
      </c>
      <c r="X782" s="218"/>
      <c r="Y782" s="218"/>
      <c r="Z782" s="218"/>
    </row>
    <row r="783" spans="1:26" hidden="1" outlineLevel="2">
      <c r="A783" s="160"/>
      <c r="B783" s="306"/>
      <c r="C783" s="207"/>
      <c r="D783" s="208"/>
      <c r="E783" s="133"/>
      <c r="F783" s="244"/>
      <c r="G783" s="138"/>
      <c r="H783" s="139"/>
      <c r="I783" s="206"/>
      <c r="J783" s="206"/>
      <c r="K783" s="206"/>
      <c r="L783" s="137"/>
      <c r="M783" s="74"/>
      <c r="N783" s="19"/>
      <c r="O783" s="217"/>
      <c r="P783" s="205"/>
      <c r="Q783" s="219">
        <f t="shared" si="364"/>
        <v>0</v>
      </c>
      <c r="R783" s="219">
        <f t="shared" si="365"/>
        <v>0</v>
      </c>
      <c r="S783" s="218"/>
      <c r="T783" s="218"/>
      <c r="U783" s="219">
        <f t="shared" si="366"/>
        <v>0</v>
      </c>
      <c r="V783" s="218"/>
      <c r="W783" s="215">
        <f t="shared" si="367"/>
        <v>0</v>
      </c>
      <c r="X783" s="218"/>
      <c r="Y783" s="218"/>
      <c r="Z783" s="218"/>
    </row>
    <row r="784" spans="1:26" hidden="1" outlineLevel="2">
      <c r="A784" s="160"/>
      <c r="B784" s="306"/>
      <c r="C784" s="207"/>
      <c r="D784" s="208"/>
      <c r="E784" s="133"/>
      <c r="F784" s="244"/>
      <c r="G784" s="138"/>
      <c r="H784" s="139"/>
      <c r="I784" s="206"/>
      <c r="J784" s="206"/>
      <c r="K784" s="206"/>
      <c r="L784" s="137"/>
      <c r="M784" s="74"/>
      <c r="N784" s="19"/>
      <c r="O784" s="217"/>
      <c r="P784" s="205"/>
      <c r="Q784" s="219">
        <f t="shared" si="364"/>
        <v>0</v>
      </c>
      <c r="R784" s="219">
        <f>SUM(S784:T784)</f>
        <v>0</v>
      </c>
      <c r="S784" s="218"/>
      <c r="T784" s="218"/>
      <c r="U784" s="219">
        <f t="shared" si="366"/>
        <v>0</v>
      </c>
      <c r="V784" s="218"/>
      <c r="W784" s="215">
        <f t="shared" si="367"/>
        <v>0</v>
      </c>
      <c r="X784" s="218"/>
      <c r="Y784" s="218"/>
      <c r="Z784" s="218"/>
    </row>
    <row r="785" spans="1:26" hidden="1" outlineLevel="2">
      <c r="A785" s="19"/>
      <c r="B785" s="306"/>
      <c r="C785" s="207"/>
      <c r="D785" s="208"/>
      <c r="E785" s="133"/>
      <c r="F785" s="244"/>
      <c r="G785" s="138"/>
      <c r="H785" s="135"/>
      <c r="I785" s="206"/>
      <c r="J785" s="206"/>
      <c r="K785" s="206"/>
      <c r="L785" s="137"/>
      <c r="M785" s="163"/>
      <c r="N785" s="163"/>
      <c r="O785" s="163"/>
      <c r="P785" s="205"/>
      <c r="Q785" s="219">
        <f>SUM(R785,U785)</f>
        <v>0</v>
      </c>
      <c r="R785" s="219">
        <f>SUM(S785:T785)</f>
        <v>0</v>
      </c>
      <c r="S785" s="219"/>
      <c r="T785" s="219"/>
      <c r="U785" s="219">
        <f>SUM(V785:Y785)</f>
        <v>0</v>
      </c>
      <c r="V785" s="219"/>
      <c r="W785" s="215">
        <f>V785*0.304</f>
        <v>0</v>
      </c>
      <c r="X785" s="219"/>
      <c r="Y785" s="219"/>
      <c r="Z785" s="219"/>
    </row>
    <row r="786" spans="1:26" hidden="1" outlineLevel="2">
      <c r="A786" s="19"/>
      <c r="B786" s="306"/>
      <c r="C786" s="207"/>
      <c r="D786" s="208"/>
      <c r="E786" s="133"/>
      <c r="F786" s="244"/>
      <c r="G786" s="138"/>
      <c r="H786" s="135"/>
      <c r="I786" s="206"/>
      <c r="J786" s="206"/>
      <c r="K786" s="206"/>
      <c r="L786" s="137"/>
      <c r="M786" s="163"/>
      <c r="N786" s="163"/>
      <c r="O786" s="163"/>
      <c r="P786" s="205"/>
      <c r="Q786" s="219">
        <f t="shared" ref="Q786:Q792" si="368">SUM(R786,U786)</f>
        <v>0</v>
      </c>
      <c r="R786" s="219">
        <f t="shared" ref="R786:R791" si="369">SUM(S786:T786)</f>
        <v>0</v>
      </c>
      <c r="S786" s="219"/>
      <c r="T786" s="219"/>
      <c r="U786" s="219">
        <f t="shared" ref="U786:U792" si="370">SUM(V786:Y786)</f>
        <v>0</v>
      </c>
      <c r="V786" s="219"/>
      <c r="W786" s="215">
        <f t="shared" ref="W786:W792" si="371">V786*0.304</f>
        <v>0</v>
      </c>
      <c r="X786" s="219"/>
      <c r="Y786" s="219"/>
      <c r="Z786" s="219"/>
    </row>
    <row r="787" spans="1:26" hidden="1" outlineLevel="2">
      <c r="A787" s="19"/>
      <c r="B787" s="306"/>
      <c r="C787" s="207"/>
      <c r="D787" s="208"/>
      <c r="E787" s="133"/>
      <c r="F787" s="244"/>
      <c r="G787" s="138"/>
      <c r="H787" s="135"/>
      <c r="I787" s="206"/>
      <c r="J787" s="206"/>
      <c r="K787" s="206"/>
      <c r="L787" s="137"/>
      <c r="M787" s="163"/>
      <c r="N787" s="163"/>
      <c r="O787" s="163"/>
      <c r="P787" s="205"/>
      <c r="Q787" s="219">
        <f t="shared" si="368"/>
        <v>0</v>
      </c>
      <c r="R787" s="219">
        <f t="shared" si="369"/>
        <v>0</v>
      </c>
      <c r="S787" s="219"/>
      <c r="T787" s="219"/>
      <c r="U787" s="219">
        <f t="shared" si="370"/>
        <v>0</v>
      </c>
      <c r="V787" s="219"/>
      <c r="W787" s="215">
        <f t="shared" si="371"/>
        <v>0</v>
      </c>
      <c r="X787" s="219"/>
      <c r="Y787" s="219"/>
      <c r="Z787" s="219"/>
    </row>
    <row r="788" spans="1:26" hidden="1" outlineLevel="2">
      <c r="A788" s="19"/>
      <c r="B788" s="306"/>
      <c r="C788" s="207"/>
      <c r="D788" s="208"/>
      <c r="E788" s="133"/>
      <c r="F788" s="244"/>
      <c r="G788" s="138"/>
      <c r="H788" s="135"/>
      <c r="I788" s="206"/>
      <c r="J788" s="206"/>
      <c r="K788" s="206"/>
      <c r="L788" s="137"/>
      <c r="M788" s="163"/>
      <c r="N788" s="163"/>
      <c r="O788" s="163"/>
      <c r="P788" s="205"/>
      <c r="Q788" s="219">
        <f t="shared" si="368"/>
        <v>0</v>
      </c>
      <c r="R788" s="219">
        <f t="shared" si="369"/>
        <v>0</v>
      </c>
      <c r="S788" s="219"/>
      <c r="T788" s="219"/>
      <c r="U788" s="219">
        <f t="shared" si="370"/>
        <v>0</v>
      </c>
      <c r="V788" s="219"/>
      <c r="W788" s="215">
        <f t="shared" si="371"/>
        <v>0</v>
      </c>
      <c r="X788" s="219"/>
      <c r="Y788" s="219"/>
      <c r="Z788" s="219"/>
    </row>
    <row r="789" spans="1:26" hidden="1" outlineLevel="2">
      <c r="A789" s="19"/>
      <c r="B789" s="306"/>
      <c r="C789" s="207"/>
      <c r="D789" s="208"/>
      <c r="E789" s="133"/>
      <c r="F789" s="244"/>
      <c r="G789" s="138"/>
      <c r="H789" s="135"/>
      <c r="I789" s="206"/>
      <c r="J789" s="206"/>
      <c r="K789" s="206"/>
      <c r="L789" s="137"/>
      <c r="M789" s="163"/>
      <c r="N789" s="163"/>
      <c r="O789" s="163"/>
      <c r="P789" s="205"/>
      <c r="Q789" s="219">
        <f t="shared" si="368"/>
        <v>0</v>
      </c>
      <c r="R789" s="219">
        <f t="shared" si="369"/>
        <v>0</v>
      </c>
      <c r="S789" s="219"/>
      <c r="T789" s="219"/>
      <c r="U789" s="219">
        <f t="shared" si="370"/>
        <v>0</v>
      </c>
      <c r="V789" s="219"/>
      <c r="W789" s="215">
        <f t="shared" si="371"/>
        <v>0</v>
      </c>
      <c r="X789" s="219"/>
      <c r="Y789" s="219"/>
      <c r="Z789" s="219"/>
    </row>
    <row r="790" spans="1:26" hidden="1" outlineLevel="2">
      <c r="A790" s="160"/>
      <c r="B790" s="306"/>
      <c r="C790" s="207"/>
      <c r="D790" s="208"/>
      <c r="E790" s="133"/>
      <c r="F790" s="244"/>
      <c r="G790" s="138"/>
      <c r="H790" s="139"/>
      <c r="I790" s="206"/>
      <c r="J790" s="206"/>
      <c r="K790" s="206"/>
      <c r="L790" s="137"/>
      <c r="M790" s="74"/>
      <c r="N790" s="74"/>
      <c r="O790" s="217"/>
      <c r="P790" s="205"/>
      <c r="Q790" s="219">
        <f t="shared" si="368"/>
        <v>0</v>
      </c>
      <c r="R790" s="219">
        <f t="shared" si="369"/>
        <v>0</v>
      </c>
      <c r="S790" s="218"/>
      <c r="T790" s="218"/>
      <c r="U790" s="219">
        <f t="shared" si="370"/>
        <v>0</v>
      </c>
      <c r="V790" s="218"/>
      <c r="W790" s="215">
        <f t="shared" si="371"/>
        <v>0</v>
      </c>
      <c r="X790" s="218"/>
      <c r="Y790" s="218"/>
      <c r="Z790" s="218"/>
    </row>
    <row r="791" spans="1:26" hidden="1" outlineLevel="2">
      <c r="A791" s="160"/>
      <c r="B791" s="306"/>
      <c r="C791" s="207"/>
      <c r="D791" s="208"/>
      <c r="E791" s="133"/>
      <c r="F791" s="244"/>
      <c r="G791" s="138"/>
      <c r="H791" s="139"/>
      <c r="I791" s="206"/>
      <c r="J791" s="206"/>
      <c r="K791" s="206"/>
      <c r="L791" s="137"/>
      <c r="M791" s="74"/>
      <c r="N791" s="19"/>
      <c r="O791" s="217"/>
      <c r="P791" s="205"/>
      <c r="Q791" s="219">
        <f t="shared" si="368"/>
        <v>0</v>
      </c>
      <c r="R791" s="219">
        <f t="shared" si="369"/>
        <v>0</v>
      </c>
      <c r="S791" s="218"/>
      <c r="T791" s="218"/>
      <c r="U791" s="219">
        <f t="shared" si="370"/>
        <v>0</v>
      </c>
      <c r="V791" s="218"/>
      <c r="W791" s="215">
        <f t="shared" si="371"/>
        <v>0</v>
      </c>
      <c r="X791" s="218"/>
      <c r="Y791" s="218"/>
      <c r="Z791" s="218"/>
    </row>
    <row r="792" spans="1:26" hidden="1" outlineLevel="2">
      <c r="A792" s="160"/>
      <c r="B792" s="306"/>
      <c r="C792" s="207"/>
      <c r="D792" s="208"/>
      <c r="E792" s="133"/>
      <c r="F792" s="244"/>
      <c r="G792" s="138"/>
      <c r="H792" s="139"/>
      <c r="I792" s="206"/>
      <c r="J792" s="206"/>
      <c r="K792" s="206"/>
      <c r="L792" s="137"/>
      <c r="M792" s="74"/>
      <c r="N792" s="19"/>
      <c r="O792" s="217"/>
      <c r="P792" s="205"/>
      <c r="Q792" s="219">
        <f t="shared" si="368"/>
        <v>0</v>
      </c>
      <c r="R792" s="219">
        <f>SUM(S792:T792)</f>
        <v>0</v>
      </c>
      <c r="S792" s="218"/>
      <c r="T792" s="218"/>
      <c r="U792" s="219">
        <f t="shared" si="370"/>
        <v>0</v>
      </c>
      <c r="V792" s="218"/>
      <c r="W792" s="215">
        <f t="shared" si="371"/>
        <v>0</v>
      </c>
      <c r="X792" s="218"/>
      <c r="Y792" s="218"/>
      <c r="Z792" s="218"/>
    </row>
    <row r="793" spans="1:26" hidden="1" outlineLevel="2">
      <c r="A793" s="160"/>
      <c r="B793" s="74"/>
      <c r="C793" s="207"/>
      <c r="D793" s="208"/>
      <c r="E793" s="133"/>
      <c r="F793" s="244"/>
      <c r="G793" s="138"/>
      <c r="H793" s="139"/>
      <c r="I793" s="206"/>
      <c r="J793" s="206"/>
      <c r="K793" s="206"/>
      <c r="L793" s="137"/>
      <c r="M793" s="74"/>
      <c r="N793" s="19"/>
      <c r="O793" s="217"/>
      <c r="P793" s="205"/>
      <c r="Q793" s="218"/>
      <c r="R793" s="218"/>
      <c r="S793" s="218"/>
      <c r="T793" s="218"/>
      <c r="U793" s="218"/>
      <c r="V793" s="218"/>
      <c r="W793" s="218"/>
      <c r="X793" s="218"/>
      <c r="Y793" s="218"/>
      <c r="Z793" s="218"/>
    </row>
    <row r="794" spans="1:26" s="75" customFormat="1" outlineLevel="1" collapsed="1">
      <c r="A794" s="220"/>
      <c r="B794" s="221"/>
      <c r="C794" s="222"/>
      <c r="D794" s="223"/>
      <c r="E794" s="224"/>
      <c r="F794" s="247"/>
      <c r="G794" s="225"/>
      <c r="H794" s="226"/>
      <c r="I794" s="227"/>
      <c r="J794" s="227"/>
      <c r="K794" s="227"/>
      <c r="L794" s="150" t="str">
        <f>CONCATENATE(L795," ",N795,M795," ",L796," ",N796,M796," ",L797," ",N797,M797," ",L798," ",N798,M798," ",L799," ",N799,M799," ",L800," ",N800,M800," ",L801," ",N801,M801," ",L802," ",N802,M802," ",L803," ",N803,M803," ",L804," ",N804,M804," "," ",L805," ",N805,M805," ",L806," ",N806,M806," ",L807," ",N807,M807," ",L808," ",N808,M808," ",L809," ",N809,M809," ",L810," ",N810,M810)</f>
        <v xml:space="preserve">                                </v>
      </c>
      <c r="M794" s="226"/>
      <c r="N794" s="226"/>
      <c r="O794" s="270">
        <f>SUM(O803:O810)</f>
        <v>0</v>
      </c>
      <c r="P794" s="228"/>
      <c r="Q794" s="229">
        <f>SUM(Q803:Q810)</f>
        <v>0</v>
      </c>
      <c r="R794" s="229">
        <f t="shared" ref="R794:Y794" si="372">SUM(R803:R810)</f>
        <v>0</v>
      </c>
      <c r="S794" s="229">
        <f t="shared" si="372"/>
        <v>0</v>
      </c>
      <c r="T794" s="229">
        <f t="shared" si="372"/>
        <v>0</v>
      </c>
      <c r="U794" s="229">
        <f t="shared" si="372"/>
        <v>0</v>
      </c>
      <c r="V794" s="229">
        <f t="shared" si="372"/>
        <v>0</v>
      </c>
      <c r="W794" s="229">
        <f t="shared" si="372"/>
        <v>0</v>
      </c>
      <c r="X794" s="229">
        <f t="shared" si="372"/>
        <v>0</v>
      </c>
      <c r="Y794" s="229">
        <f t="shared" si="372"/>
        <v>0</v>
      </c>
      <c r="Z794" s="229">
        <f>SUM(Z803:Z810)</f>
        <v>0</v>
      </c>
    </row>
    <row r="795" spans="1:26" hidden="1" outlineLevel="2">
      <c r="A795" s="19"/>
      <c r="B795" s="306"/>
      <c r="C795" s="207"/>
      <c r="D795" s="208"/>
      <c r="E795" s="133"/>
      <c r="F795" s="244"/>
      <c r="G795" s="138"/>
      <c r="H795" s="135"/>
      <c r="I795" s="206"/>
      <c r="J795" s="206"/>
      <c r="K795" s="206"/>
      <c r="L795" s="137"/>
      <c r="M795" s="163"/>
      <c r="N795" s="163"/>
      <c r="O795" s="163"/>
      <c r="P795" s="205"/>
      <c r="Q795" s="219">
        <f>SUM(R795,U795)</f>
        <v>0</v>
      </c>
      <c r="R795" s="219">
        <f>SUM(S795:T795)</f>
        <v>0</v>
      </c>
      <c r="S795" s="219"/>
      <c r="T795" s="219"/>
      <c r="U795" s="219">
        <f>SUM(V795:Y795)</f>
        <v>0</v>
      </c>
      <c r="V795" s="219"/>
      <c r="W795" s="215">
        <f>V795*0.304</f>
        <v>0</v>
      </c>
      <c r="X795" s="219"/>
      <c r="Y795" s="219"/>
      <c r="Z795" s="219"/>
    </row>
    <row r="796" spans="1:26" hidden="1" outlineLevel="2">
      <c r="A796" s="19"/>
      <c r="B796" s="306"/>
      <c r="C796" s="207"/>
      <c r="D796" s="208"/>
      <c r="E796" s="133"/>
      <c r="F796" s="244"/>
      <c r="G796" s="138"/>
      <c r="H796" s="135"/>
      <c r="I796" s="206"/>
      <c r="J796" s="206"/>
      <c r="K796" s="206"/>
      <c r="L796" s="137"/>
      <c r="M796" s="163"/>
      <c r="N796" s="163"/>
      <c r="O796" s="163"/>
      <c r="P796" s="205"/>
      <c r="Q796" s="219">
        <f t="shared" ref="Q796:Q802" si="373">SUM(R796,U796)</f>
        <v>0</v>
      </c>
      <c r="R796" s="219">
        <f t="shared" ref="R796:R801" si="374">SUM(S796:T796)</f>
        <v>0</v>
      </c>
      <c r="S796" s="219"/>
      <c r="T796" s="219"/>
      <c r="U796" s="219">
        <f t="shared" ref="U796:U802" si="375">SUM(V796:Y796)</f>
        <v>0</v>
      </c>
      <c r="V796" s="219"/>
      <c r="W796" s="215">
        <f t="shared" ref="W796:W802" si="376">V796*0.304</f>
        <v>0</v>
      </c>
      <c r="X796" s="219"/>
      <c r="Y796" s="219"/>
      <c r="Z796" s="219"/>
    </row>
    <row r="797" spans="1:26" hidden="1" outlineLevel="2">
      <c r="A797" s="19"/>
      <c r="B797" s="306"/>
      <c r="C797" s="207"/>
      <c r="D797" s="208"/>
      <c r="E797" s="133"/>
      <c r="F797" s="244"/>
      <c r="G797" s="138"/>
      <c r="H797" s="135"/>
      <c r="I797" s="206"/>
      <c r="J797" s="206"/>
      <c r="K797" s="206"/>
      <c r="L797" s="137"/>
      <c r="M797" s="163"/>
      <c r="N797" s="163"/>
      <c r="O797" s="163"/>
      <c r="P797" s="205"/>
      <c r="Q797" s="219">
        <f t="shared" si="373"/>
        <v>0</v>
      </c>
      <c r="R797" s="219">
        <f t="shared" si="374"/>
        <v>0</v>
      </c>
      <c r="S797" s="219"/>
      <c r="T797" s="219"/>
      <c r="U797" s="219">
        <f t="shared" si="375"/>
        <v>0</v>
      </c>
      <c r="V797" s="219"/>
      <c r="W797" s="215">
        <f t="shared" si="376"/>
        <v>0</v>
      </c>
      <c r="X797" s="219"/>
      <c r="Y797" s="219"/>
      <c r="Z797" s="219"/>
    </row>
    <row r="798" spans="1:26" hidden="1" outlineLevel="2">
      <c r="A798" s="19"/>
      <c r="B798" s="306"/>
      <c r="C798" s="207"/>
      <c r="D798" s="208"/>
      <c r="E798" s="133"/>
      <c r="F798" s="244"/>
      <c r="G798" s="138"/>
      <c r="H798" s="135"/>
      <c r="I798" s="206"/>
      <c r="J798" s="206"/>
      <c r="K798" s="206"/>
      <c r="L798" s="137"/>
      <c r="M798" s="163"/>
      <c r="N798" s="163"/>
      <c r="O798" s="163"/>
      <c r="P798" s="205"/>
      <c r="Q798" s="219">
        <f t="shared" si="373"/>
        <v>0</v>
      </c>
      <c r="R798" s="219">
        <f t="shared" si="374"/>
        <v>0</v>
      </c>
      <c r="S798" s="219"/>
      <c r="T798" s="219"/>
      <c r="U798" s="219">
        <f t="shared" si="375"/>
        <v>0</v>
      </c>
      <c r="V798" s="219"/>
      <c r="W798" s="215">
        <f t="shared" si="376"/>
        <v>0</v>
      </c>
      <c r="X798" s="219"/>
      <c r="Y798" s="219"/>
      <c r="Z798" s="219"/>
    </row>
    <row r="799" spans="1:26" hidden="1" outlineLevel="2">
      <c r="A799" s="19"/>
      <c r="B799" s="306"/>
      <c r="C799" s="207"/>
      <c r="D799" s="208"/>
      <c r="E799" s="133"/>
      <c r="F799" s="244"/>
      <c r="G799" s="138"/>
      <c r="H799" s="135"/>
      <c r="I799" s="206"/>
      <c r="J799" s="206"/>
      <c r="K799" s="206"/>
      <c r="L799" s="137"/>
      <c r="M799" s="163"/>
      <c r="N799" s="163"/>
      <c r="O799" s="163"/>
      <c r="P799" s="205"/>
      <c r="Q799" s="219">
        <f t="shared" si="373"/>
        <v>0</v>
      </c>
      <c r="R799" s="219">
        <f t="shared" si="374"/>
        <v>0</v>
      </c>
      <c r="S799" s="219"/>
      <c r="T799" s="219"/>
      <c r="U799" s="219">
        <f t="shared" si="375"/>
        <v>0</v>
      </c>
      <c r="V799" s="219"/>
      <c r="W799" s="215">
        <f t="shared" si="376"/>
        <v>0</v>
      </c>
      <c r="X799" s="219"/>
      <c r="Y799" s="219"/>
      <c r="Z799" s="219"/>
    </row>
    <row r="800" spans="1:26" hidden="1" outlineLevel="2">
      <c r="A800" s="160"/>
      <c r="B800" s="306"/>
      <c r="C800" s="207"/>
      <c r="D800" s="208"/>
      <c r="E800" s="133"/>
      <c r="F800" s="244"/>
      <c r="G800" s="138"/>
      <c r="H800" s="139"/>
      <c r="I800" s="206"/>
      <c r="J800" s="206"/>
      <c r="K800" s="206"/>
      <c r="L800" s="137"/>
      <c r="M800" s="74"/>
      <c r="N800" s="74"/>
      <c r="O800" s="217"/>
      <c r="P800" s="205"/>
      <c r="Q800" s="219">
        <f t="shared" si="373"/>
        <v>0</v>
      </c>
      <c r="R800" s="219">
        <f t="shared" si="374"/>
        <v>0</v>
      </c>
      <c r="S800" s="218"/>
      <c r="T800" s="218"/>
      <c r="U800" s="219">
        <f t="shared" si="375"/>
        <v>0</v>
      </c>
      <c r="V800" s="218"/>
      <c r="W800" s="215">
        <f t="shared" si="376"/>
        <v>0</v>
      </c>
      <c r="X800" s="218"/>
      <c r="Y800" s="218"/>
      <c r="Z800" s="218"/>
    </row>
    <row r="801" spans="1:26" hidden="1" outlineLevel="2">
      <c r="A801" s="160"/>
      <c r="B801" s="306"/>
      <c r="C801" s="207"/>
      <c r="D801" s="208"/>
      <c r="E801" s="133"/>
      <c r="F801" s="244"/>
      <c r="G801" s="138"/>
      <c r="H801" s="139"/>
      <c r="I801" s="206"/>
      <c r="J801" s="206"/>
      <c r="K801" s="206"/>
      <c r="L801" s="137"/>
      <c r="M801" s="74"/>
      <c r="N801" s="19"/>
      <c r="O801" s="217"/>
      <c r="P801" s="205"/>
      <c r="Q801" s="219">
        <f t="shared" si="373"/>
        <v>0</v>
      </c>
      <c r="R801" s="219">
        <f t="shared" si="374"/>
        <v>0</v>
      </c>
      <c r="S801" s="218"/>
      <c r="T801" s="218"/>
      <c r="U801" s="219">
        <f t="shared" si="375"/>
        <v>0</v>
      </c>
      <c r="V801" s="218"/>
      <c r="W801" s="215">
        <f t="shared" si="376"/>
        <v>0</v>
      </c>
      <c r="X801" s="218"/>
      <c r="Y801" s="218"/>
      <c r="Z801" s="218"/>
    </row>
    <row r="802" spans="1:26" hidden="1" outlineLevel="2">
      <c r="A802" s="160"/>
      <c r="B802" s="306"/>
      <c r="C802" s="207"/>
      <c r="D802" s="208"/>
      <c r="E802" s="133"/>
      <c r="F802" s="244"/>
      <c r="G802" s="138"/>
      <c r="H802" s="139"/>
      <c r="I802" s="206"/>
      <c r="J802" s="206"/>
      <c r="K802" s="206"/>
      <c r="L802" s="137"/>
      <c r="M802" s="74"/>
      <c r="N802" s="19"/>
      <c r="O802" s="217"/>
      <c r="P802" s="205"/>
      <c r="Q802" s="219">
        <f t="shared" si="373"/>
        <v>0</v>
      </c>
      <c r="R802" s="219">
        <f>SUM(S802:T802)</f>
        <v>0</v>
      </c>
      <c r="S802" s="218"/>
      <c r="T802" s="218"/>
      <c r="U802" s="219">
        <f t="shared" si="375"/>
        <v>0</v>
      </c>
      <c r="V802" s="218"/>
      <c r="W802" s="215">
        <f t="shared" si="376"/>
        <v>0</v>
      </c>
      <c r="X802" s="218"/>
      <c r="Y802" s="218"/>
      <c r="Z802" s="218"/>
    </row>
    <row r="803" spans="1:26" hidden="1" outlineLevel="2">
      <c r="A803" s="19"/>
      <c r="B803" s="306"/>
      <c r="C803" s="207"/>
      <c r="D803" s="208"/>
      <c r="E803" s="133"/>
      <c r="F803" s="244"/>
      <c r="G803" s="138"/>
      <c r="H803" s="135"/>
      <c r="I803" s="206"/>
      <c r="J803" s="206"/>
      <c r="K803" s="206"/>
      <c r="L803" s="137"/>
      <c r="M803" s="163"/>
      <c r="N803" s="163"/>
      <c r="O803" s="163"/>
      <c r="P803" s="205"/>
      <c r="Q803" s="219">
        <f>SUM(R803,U803)</f>
        <v>0</v>
      </c>
      <c r="R803" s="219">
        <f>SUM(S803:T803)</f>
        <v>0</v>
      </c>
      <c r="S803" s="219"/>
      <c r="T803" s="219"/>
      <c r="U803" s="219">
        <f>SUM(V803:Y803)</f>
        <v>0</v>
      </c>
      <c r="V803" s="219"/>
      <c r="W803" s="215">
        <f>V803*0.304</f>
        <v>0</v>
      </c>
      <c r="X803" s="219"/>
      <c r="Y803" s="219"/>
      <c r="Z803" s="219"/>
    </row>
    <row r="804" spans="1:26" hidden="1" outlineLevel="2">
      <c r="A804" s="19"/>
      <c r="B804" s="306"/>
      <c r="C804" s="207"/>
      <c r="D804" s="208"/>
      <c r="E804" s="133"/>
      <c r="F804" s="244"/>
      <c r="G804" s="138"/>
      <c r="H804" s="135"/>
      <c r="I804" s="206"/>
      <c r="J804" s="206"/>
      <c r="K804" s="206"/>
      <c r="L804" s="137"/>
      <c r="M804" s="163"/>
      <c r="N804" s="163"/>
      <c r="O804" s="163"/>
      <c r="P804" s="205"/>
      <c r="Q804" s="219">
        <f t="shared" ref="Q804:Q810" si="377">SUM(R804,U804)</f>
        <v>0</v>
      </c>
      <c r="R804" s="219">
        <f t="shared" ref="R804:R809" si="378">SUM(S804:T804)</f>
        <v>0</v>
      </c>
      <c r="S804" s="219"/>
      <c r="T804" s="219"/>
      <c r="U804" s="219">
        <f t="shared" ref="U804:U810" si="379">SUM(V804:Y804)</f>
        <v>0</v>
      </c>
      <c r="V804" s="219"/>
      <c r="W804" s="215">
        <f t="shared" ref="W804:W810" si="380">V804*0.304</f>
        <v>0</v>
      </c>
      <c r="X804" s="219"/>
      <c r="Y804" s="219"/>
      <c r="Z804" s="219"/>
    </row>
    <row r="805" spans="1:26" hidden="1" outlineLevel="2">
      <c r="A805" s="19"/>
      <c r="B805" s="306"/>
      <c r="C805" s="207"/>
      <c r="D805" s="208"/>
      <c r="E805" s="133"/>
      <c r="F805" s="244"/>
      <c r="G805" s="138"/>
      <c r="H805" s="135"/>
      <c r="I805" s="206"/>
      <c r="J805" s="206"/>
      <c r="K805" s="206"/>
      <c r="L805" s="137"/>
      <c r="M805" s="163"/>
      <c r="N805" s="163"/>
      <c r="O805" s="163"/>
      <c r="P805" s="205"/>
      <c r="Q805" s="219">
        <f t="shared" si="377"/>
        <v>0</v>
      </c>
      <c r="R805" s="219">
        <f t="shared" si="378"/>
        <v>0</v>
      </c>
      <c r="S805" s="219"/>
      <c r="T805" s="219"/>
      <c r="U805" s="219">
        <f t="shared" si="379"/>
        <v>0</v>
      </c>
      <c r="V805" s="219"/>
      <c r="W805" s="215">
        <f t="shared" si="380"/>
        <v>0</v>
      </c>
      <c r="X805" s="219"/>
      <c r="Y805" s="219"/>
      <c r="Z805" s="219"/>
    </row>
    <row r="806" spans="1:26" hidden="1" outlineLevel="2">
      <c r="A806" s="19"/>
      <c r="B806" s="306"/>
      <c r="C806" s="207"/>
      <c r="D806" s="208"/>
      <c r="E806" s="133"/>
      <c r="F806" s="244"/>
      <c r="G806" s="138"/>
      <c r="H806" s="135"/>
      <c r="I806" s="206"/>
      <c r="J806" s="206"/>
      <c r="K806" s="206"/>
      <c r="L806" s="137"/>
      <c r="M806" s="163"/>
      <c r="N806" s="163"/>
      <c r="O806" s="163"/>
      <c r="P806" s="205"/>
      <c r="Q806" s="219">
        <f t="shared" si="377"/>
        <v>0</v>
      </c>
      <c r="R806" s="219">
        <f t="shared" si="378"/>
        <v>0</v>
      </c>
      <c r="S806" s="219"/>
      <c r="T806" s="219"/>
      <c r="U806" s="219">
        <f t="shared" si="379"/>
        <v>0</v>
      </c>
      <c r="V806" s="219"/>
      <c r="W806" s="215">
        <f t="shared" si="380"/>
        <v>0</v>
      </c>
      <c r="X806" s="219"/>
      <c r="Y806" s="219"/>
      <c r="Z806" s="219"/>
    </row>
    <row r="807" spans="1:26" hidden="1" outlineLevel="2">
      <c r="A807" s="19"/>
      <c r="B807" s="306"/>
      <c r="C807" s="207"/>
      <c r="D807" s="208"/>
      <c r="E807" s="133"/>
      <c r="F807" s="244"/>
      <c r="G807" s="138"/>
      <c r="H807" s="135"/>
      <c r="I807" s="206"/>
      <c r="J807" s="206"/>
      <c r="K807" s="206"/>
      <c r="L807" s="137"/>
      <c r="M807" s="163"/>
      <c r="N807" s="163"/>
      <c r="O807" s="163"/>
      <c r="P807" s="205"/>
      <c r="Q807" s="219">
        <f t="shared" si="377"/>
        <v>0</v>
      </c>
      <c r="R807" s="219">
        <f t="shared" si="378"/>
        <v>0</v>
      </c>
      <c r="S807" s="219"/>
      <c r="T807" s="219"/>
      <c r="U807" s="219">
        <f t="shared" si="379"/>
        <v>0</v>
      </c>
      <c r="V807" s="219"/>
      <c r="W807" s="215">
        <f t="shared" si="380"/>
        <v>0</v>
      </c>
      <c r="X807" s="219"/>
      <c r="Y807" s="219"/>
      <c r="Z807" s="219"/>
    </row>
    <row r="808" spans="1:26" hidden="1" outlineLevel="2">
      <c r="A808" s="160"/>
      <c r="B808" s="306"/>
      <c r="C808" s="207"/>
      <c r="D808" s="208"/>
      <c r="E808" s="133"/>
      <c r="F808" s="244"/>
      <c r="G808" s="138"/>
      <c r="H808" s="139"/>
      <c r="I808" s="206"/>
      <c r="J808" s="206"/>
      <c r="K808" s="206"/>
      <c r="L808" s="137"/>
      <c r="M808" s="74"/>
      <c r="N808" s="74"/>
      <c r="O808" s="217"/>
      <c r="P808" s="205"/>
      <c r="Q808" s="219">
        <f t="shared" si="377"/>
        <v>0</v>
      </c>
      <c r="R808" s="219">
        <f t="shared" si="378"/>
        <v>0</v>
      </c>
      <c r="S808" s="218"/>
      <c r="T808" s="218"/>
      <c r="U808" s="219">
        <f t="shared" si="379"/>
        <v>0</v>
      </c>
      <c r="V808" s="218"/>
      <c r="W808" s="215">
        <f t="shared" si="380"/>
        <v>0</v>
      </c>
      <c r="X808" s="218"/>
      <c r="Y808" s="218"/>
      <c r="Z808" s="218"/>
    </row>
    <row r="809" spans="1:26" hidden="1" outlineLevel="2">
      <c r="A809" s="160"/>
      <c r="B809" s="306"/>
      <c r="C809" s="207"/>
      <c r="D809" s="208"/>
      <c r="E809" s="133"/>
      <c r="F809" s="244"/>
      <c r="G809" s="138"/>
      <c r="H809" s="139"/>
      <c r="I809" s="206"/>
      <c r="J809" s="206"/>
      <c r="K809" s="206"/>
      <c r="L809" s="137"/>
      <c r="M809" s="74"/>
      <c r="N809" s="19"/>
      <c r="O809" s="217"/>
      <c r="P809" s="205"/>
      <c r="Q809" s="219">
        <f t="shared" si="377"/>
        <v>0</v>
      </c>
      <c r="R809" s="219">
        <f t="shared" si="378"/>
        <v>0</v>
      </c>
      <c r="S809" s="218"/>
      <c r="T809" s="218"/>
      <c r="U809" s="219">
        <f t="shared" si="379"/>
        <v>0</v>
      </c>
      <c r="V809" s="218"/>
      <c r="W809" s="215">
        <f t="shared" si="380"/>
        <v>0</v>
      </c>
      <c r="X809" s="218"/>
      <c r="Y809" s="218"/>
      <c r="Z809" s="218"/>
    </row>
    <row r="810" spans="1:26" hidden="1" outlineLevel="2">
      <c r="A810" s="160"/>
      <c r="B810" s="306"/>
      <c r="C810" s="207"/>
      <c r="D810" s="208"/>
      <c r="E810" s="133"/>
      <c r="F810" s="244"/>
      <c r="G810" s="138"/>
      <c r="H810" s="139"/>
      <c r="I810" s="206"/>
      <c r="J810" s="206"/>
      <c r="K810" s="206"/>
      <c r="L810" s="137"/>
      <c r="M810" s="74"/>
      <c r="N810" s="19"/>
      <c r="O810" s="217"/>
      <c r="P810" s="205"/>
      <c r="Q810" s="219">
        <f t="shared" si="377"/>
        <v>0</v>
      </c>
      <c r="R810" s="219">
        <f>SUM(S810:T810)</f>
        <v>0</v>
      </c>
      <c r="S810" s="218"/>
      <c r="T810" s="218"/>
      <c r="U810" s="219">
        <f t="shared" si="379"/>
        <v>0</v>
      </c>
      <c r="V810" s="218"/>
      <c r="W810" s="215">
        <f t="shared" si="380"/>
        <v>0</v>
      </c>
      <c r="X810" s="218"/>
      <c r="Y810" s="218"/>
      <c r="Z810" s="218"/>
    </row>
    <row r="811" spans="1:26" hidden="1" outlineLevel="2">
      <c r="A811" s="160"/>
      <c r="B811" s="74"/>
      <c r="C811" s="207"/>
      <c r="D811" s="208"/>
      <c r="E811" s="133"/>
      <c r="F811" s="244"/>
      <c r="G811" s="138"/>
      <c r="H811" s="139"/>
      <c r="I811" s="206"/>
      <c r="J811" s="206"/>
      <c r="K811" s="206"/>
      <c r="L811" s="137"/>
      <c r="M811" s="74"/>
      <c r="N811" s="19"/>
      <c r="O811" s="217"/>
      <c r="P811" s="205"/>
      <c r="Q811" s="218"/>
      <c r="R811" s="218"/>
      <c r="S811" s="218"/>
      <c r="T811" s="218"/>
      <c r="U811" s="218"/>
      <c r="V811" s="218"/>
      <c r="W811" s="218"/>
      <c r="X811" s="218"/>
      <c r="Y811" s="218"/>
      <c r="Z811" s="218"/>
    </row>
    <row r="812" spans="1:26" s="75" customFormat="1" outlineLevel="1" collapsed="1">
      <c r="A812" s="220"/>
      <c r="B812" s="221"/>
      <c r="C812" s="222"/>
      <c r="D812" s="223"/>
      <c r="E812" s="224"/>
      <c r="F812" s="247"/>
      <c r="G812" s="225"/>
      <c r="H812" s="226"/>
      <c r="I812" s="227"/>
      <c r="J812" s="227"/>
      <c r="K812" s="227"/>
      <c r="L812" s="150" t="str">
        <f>CONCATENATE(L813," ",N813,M813," ",L814," ",N814,M814," ",L815," ",N815,M815," ",L816," ",N816,M816," ",L817," ",N817,M817," ",L818," ",N818,M818," ",L819," ",N819,M819," ",L820," ",N820,M820," ",L821," ",N821,M821," ",L822," ",N822,M822," "," ",L823," ",N823,M823," ",L824," ",N824,M824," ",L825," ",N825,M825," ",L826," ",N826,M826," ",L827," ",N827,M827," ",L828," ",N828,M828)</f>
        <v xml:space="preserve">                                </v>
      </c>
      <c r="M812" s="226"/>
      <c r="N812" s="226"/>
      <c r="O812" s="270">
        <f>SUM(O821:O828)</f>
        <v>0</v>
      </c>
      <c r="P812" s="228"/>
      <c r="Q812" s="229">
        <f>SUM(Q821:Q828)</f>
        <v>0</v>
      </c>
      <c r="R812" s="229">
        <f t="shared" ref="R812:Y812" si="381">SUM(R821:R828)</f>
        <v>0</v>
      </c>
      <c r="S812" s="229">
        <f t="shared" si="381"/>
        <v>0</v>
      </c>
      <c r="T812" s="229">
        <f t="shared" si="381"/>
        <v>0</v>
      </c>
      <c r="U812" s="229">
        <f t="shared" si="381"/>
        <v>0</v>
      </c>
      <c r="V812" s="229">
        <f t="shared" si="381"/>
        <v>0</v>
      </c>
      <c r="W812" s="229">
        <f t="shared" si="381"/>
        <v>0</v>
      </c>
      <c r="X812" s="229">
        <f t="shared" si="381"/>
        <v>0</v>
      </c>
      <c r="Y812" s="229">
        <f t="shared" si="381"/>
        <v>0</v>
      </c>
      <c r="Z812" s="229">
        <f>SUM(Z821:Z828)</f>
        <v>0</v>
      </c>
    </row>
    <row r="813" spans="1:26" hidden="1" outlineLevel="2">
      <c r="A813" s="19"/>
      <c r="B813" s="306"/>
      <c r="C813" s="207"/>
      <c r="D813" s="208"/>
      <c r="E813" s="133"/>
      <c r="F813" s="244"/>
      <c r="G813" s="138"/>
      <c r="H813" s="135"/>
      <c r="I813" s="206"/>
      <c r="J813" s="206"/>
      <c r="K813" s="206"/>
      <c r="L813" s="137"/>
      <c r="M813" s="163"/>
      <c r="N813" s="163"/>
      <c r="O813" s="163"/>
      <c r="P813" s="205"/>
      <c r="Q813" s="219">
        <f>SUM(R813,U813)</f>
        <v>0</v>
      </c>
      <c r="R813" s="219">
        <f>SUM(S813:T813)</f>
        <v>0</v>
      </c>
      <c r="S813" s="219"/>
      <c r="T813" s="219"/>
      <c r="U813" s="219">
        <f>SUM(V813:Y813)</f>
        <v>0</v>
      </c>
      <c r="V813" s="219"/>
      <c r="W813" s="215">
        <f>V813*0.304</f>
        <v>0</v>
      </c>
      <c r="X813" s="219"/>
      <c r="Y813" s="219"/>
      <c r="Z813" s="219"/>
    </row>
    <row r="814" spans="1:26" hidden="1" outlineLevel="2">
      <c r="A814" s="19"/>
      <c r="B814" s="306"/>
      <c r="C814" s="207"/>
      <c r="D814" s="208"/>
      <c r="E814" s="133"/>
      <c r="F814" s="244"/>
      <c r="G814" s="138"/>
      <c r="H814" s="135"/>
      <c r="I814" s="206"/>
      <c r="J814" s="206"/>
      <c r="K814" s="206"/>
      <c r="L814" s="137"/>
      <c r="M814" s="163"/>
      <c r="N814" s="163"/>
      <c r="O814" s="163"/>
      <c r="P814" s="205"/>
      <c r="Q814" s="219">
        <f t="shared" ref="Q814:Q820" si="382">SUM(R814,U814)</f>
        <v>0</v>
      </c>
      <c r="R814" s="219">
        <f t="shared" ref="R814:R819" si="383">SUM(S814:T814)</f>
        <v>0</v>
      </c>
      <c r="S814" s="219"/>
      <c r="T814" s="219"/>
      <c r="U814" s="219">
        <f t="shared" ref="U814:U820" si="384">SUM(V814:Y814)</f>
        <v>0</v>
      </c>
      <c r="V814" s="219"/>
      <c r="W814" s="215">
        <f t="shared" ref="W814:W820" si="385">V814*0.304</f>
        <v>0</v>
      </c>
      <c r="X814" s="219"/>
      <c r="Y814" s="219"/>
      <c r="Z814" s="219"/>
    </row>
    <row r="815" spans="1:26" hidden="1" outlineLevel="2">
      <c r="A815" s="19"/>
      <c r="B815" s="306"/>
      <c r="C815" s="207"/>
      <c r="D815" s="208"/>
      <c r="E815" s="133"/>
      <c r="F815" s="244"/>
      <c r="G815" s="138"/>
      <c r="H815" s="135"/>
      <c r="I815" s="206"/>
      <c r="J815" s="206"/>
      <c r="K815" s="206"/>
      <c r="L815" s="137"/>
      <c r="M815" s="163"/>
      <c r="N815" s="163"/>
      <c r="O815" s="163"/>
      <c r="P815" s="205"/>
      <c r="Q815" s="219">
        <f t="shared" si="382"/>
        <v>0</v>
      </c>
      <c r="R815" s="219">
        <f t="shared" si="383"/>
        <v>0</v>
      </c>
      <c r="S815" s="219"/>
      <c r="T815" s="219"/>
      <c r="U815" s="219">
        <f t="shared" si="384"/>
        <v>0</v>
      </c>
      <c r="V815" s="219"/>
      <c r="W815" s="215">
        <f t="shared" si="385"/>
        <v>0</v>
      </c>
      <c r="X815" s="219"/>
      <c r="Y815" s="219"/>
      <c r="Z815" s="219"/>
    </row>
    <row r="816" spans="1:26" hidden="1" outlineLevel="2">
      <c r="A816" s="19"/>
      <c r="B816" s="306"/>
      <c r="C816" s="207"/>
      <c r="D816" s="208"/>
      <c r="E816" s="133"/>
      <c r="F816" s="244"/>
      <c r="G816" s="138"/>
      <c r="H816" s="135"/>
      <c r="I816" s="206"/>
      <c r="J816" s="206"/>
      <c r="K816" s="206"/>
      <c r="L816" s="137"/>
      <c r="M816" s="163"/>
      <c r="N816" s="163"/>
      <c r="O816" s="163"/>
      <c r="P816" s="205"/>
      <c r="Q816" s="219">
        <f t="shared" si="382"/>
        <v>0</v>
      </c>
      <c r="R816" s="219">
        <f t="shared" si="383"/>
        <v>0</v>
      </c>
      <c r="S816" s="219"/>
      <c r="T816" s="219"/>
      <c r="U816" s="219">
        <f t="shared" si="384"/>
        <v>0</v>
      </c>
      <c r="V816" s="219"/>
      <c r="W816" s="215">
        <f t="shared" si="385"/>
        <v>0</v>
      </c>
      <c r="X816" s="219"/>
      <c r="Y816" s="219"/>
      <c r="Z816" s="219"/>
    </row>
    <row r="817" spans="1:26" hidden="1" outlineLevel="2">
      <c r="A817" s="19"/>
      <c r="B817" s="306"/>
      <c r="C817" s="207"/>
      <c r="D817" s="208"/>
      <c r="E817" s="133"/>
      <c r="F817" s="244"/>
      <c r="G817" s="138"/>
      <c r="H817" s="135"/>
      <c r="I817" s="206"/>
      <c r="J817" s="206"/>
      <c r="K817" s="206"/>
      <c r="L817" s="137"/>
      <c r="M817" s="163"/>
      <c r="N817" s="163"/>
      <c r="O817" s="163"/>
      <c r="P817" s="205"/>
      <c r="Q817" s="219">
        <f t="shared" si="382"/>
        <v>0</v>
      </c>
      <c r="R817" s="219">
        <f t="shared" si="383"/>
        <v>0</v>
      </c>
      <c r="S817" s="219"/>
      <c r="T817" s="219"/>
      <c r="U817" s="219">
        <f t="shared" si="384"/>
        <v>0</v>
      </c>
      <c r="V817" s="219"/>
      <c r="W817" s="215">
        <f t="shared" si="385"/>
        <v>0</v>
      </c>
      <c r="X817" s="219"/>
      <c r="Y817" s="219"/>
      <c r="Z817" s="219"/>
    </row>
    <row r="818" spans="1:26" hidden="1" outlineLevel="2">
      <c r="A818" s="160"/>
      <c r="B818" s="306"/>
      <c r="C818" s="207"/>
      <c r="D818" s="208"/>
      <c r="E818" s="133"/>
      <c r="F818" s="244"/>
      <c r="G818" s="138"/>
      <c r="H818" s="139"/>
      <c r="I818" s="206"/>
      <c r="J818" s="206"/>
      <c r="K818" s="206"/>
      <c r="L818" s="137"/>
      <c r="M818" s="74"/>
      <c r="N818" s="74"/>
      <c r="O818" s="217"/>
      <c r="P818" s="205"/>
      <c r="Q818" s="219">
        <f t="shared" si="382"/>
        <v>0</v>
      </c>
      <c r="R818" s="219">
        <f t="shared" si="383"/>
        <v>0</v>
      </c>
      <c r="S818" s="218"/>
      <c r="T818" s="218"/>
      <c r="U818" s="219">
        <f t="shared" si="384"/>
        <v>0</v>
      </c>
      <c r="V818" s="218"/>
      <c r="W818" s="215">
        <f t="shared" si="385"/>
        <v>0</v>
      </c>
      <c r="X818" s="218"/>
      <c r="Y818" s="218"/>
      <c r="Z818" s="218"/>
    </row>
    <row r="819" spans="1:26" hidden="1" outlineLevel="2">
      <c r="A819" s="160"/>
      <c r="B819" s="306"/>
      <c r="C819" s="207"/>
      <c r="D819" s="208"/>
      <c r="E819" s="133"/>
      <c r="F819" s="244"/>
      <c r="G819" s="138"/>
      <c r="H819" s="139"/>
      <c r="I819" s="206"/>
      <c r="J819" s="206"/>
      <c r="K819" s="206"/>
      <c r="L819" s="137"/>
      <c r="M819" s="74"/>
      <c r="N819" s="19"/>
      <c r="O819" s="217"/>
      <c r="P819" s="205"/>
      <c r="Q819" s="219">
        <f t="shared" si="382"/>
        <v>0</v>
      </c>
      <c r="R819" s="219">
        <f t="shared" si="383"/>
        <v>0</v>
      </c>
      <c r="S819" s="218"/>
      <c r="T819" s="218"/>
      <c r="U819" s="219">
        <f t="shared" si="384"/>
        <v>0</v>
      </c>
      <c r="V819" s="218"/>
      <c r="W819" s="215">
        <f t="shared" si="385"/>
        <v>0</v>
      </c>
      <c r="X819" s="218"/>
      <c r="Y819" s="218"/>
      <c r="Z819" s="218"/>
    </row>
    <row r="820" spans="1:26" hidden="1" outlineLevel="2">
      <c r="A820" s="160"/>
      <c r="B820" s="306"/>
      <c r="C820" s="207"/>
      <c r="D820" s="208"/>
      <c r="E820" s="133"/>
      <c r="F820" s="244"/>
      <c r="G820" s="138"/>
      <c r="H820" s="139"/>
      <c r="I820" s="206"/>
      <c r="J820" s="206"/>
      <c r="K820" s="206"/>
      <c r="L820" s="137"/>
      <c r="M820" s="74"/>
      <c r="N820" s="19"/>
      <c r="O820" s="217"/>
      <c r="P820" s="205"/>
      <c r="Q820" s="219">
        <f t="shared" si="382"/>
        <v>0</v>
      </c>
      <c r="R820" s="219">
        <f>SUM(S820:T820)</f>
        <v>0</v>
      </c>
      <c r="S820" s="218"/>
      <c r="T820" s="218"/>
      <c r="U820" s="219">
        <f t="shared" si="384"/>
        <v>0</v>
      </c>
      <c r="V820" s="218"/>
      <c r="W820" s="215">
        <f t="shared" si="385"/>
        <v>0</v>
      </c>
      <c r="X820" s="218"/>
      <c r="Y820" s="218"/>
      <c r="Z820" s="218"/>
    </row>
    <row r="821" spans="1:26" hidden="1" outlineLevel="2">
      <c r="A821" s="19"/>
      <c r="B821" s="306"/>
      <c r="C821" s="207"/>
      <c r="D821" s="208"/>
      <c r="E821" s="133"/>
      <c r="F821" s="244"/>
      <c r="G821" s="138"/>
      <c r="H821" s="135"/>
      <c r="I821" s="206"/>
      <c r="J821" s="206"/>
      <c r="K821" s="206"/>
      <c r="L821" s="137"/>
      <c r="M821" s="163"/>
      <c r="N821" s="163"/>
      <c r="O821" s="163"/>
      <c r="P821" s="205"/>
      <c r="Q821" s="219">
        <f>SUM(R821,U821)</f>
        <v>0</v>
      </c>
      <c r="R821" s="219">
        <f>SUM(S821:T821)</f>
        <v>0</v>
      </c>
      <c r="S821" s="219"/>
      <c r="T821" s="219"/>
      <c r="U821" s="219">
        <f>SUM(V821:Y821)</f>
        <v>0</v>
      </c>
      <c r="V821" s="219"/>
      <c r="W821" s="215">
        <f>V821*0.304</f>
        <v>0</v>
      </c>
      <c r="X821" s="219"/>
      <c r="Y821" s="219"/>
      <c r="Z821" s="219"/>
    </row>
    <row r="822" spans="1:26" hidden="1" outlineLevel="2">
      <c r="A822" s="19"/>
      <c r="B822" s="306"/>
      <c r="C822" s="207"/>
      <c r="D822" s="208"/>
      <c r="E822" s="133"/>
      <c r="F822" s="244"/>
      <c r="G822" s="138"/>
      <c r="H822" s="135"/>
      <c r="I822" s="206"/>
      <c r="J822" s="206"/>
      <c r="K822" s="206"/>
      <c r="L822" s="137"/>
      <c r="M822" s="163"/>
      <c r="N822" s="163"/>
      <c r="O822" s="163"/>
      <c r="P822" s="205"/>
      <c r="Q822" s="219">
        <f t="shared" ref="Q822:Q828" si="386">SUM(R822,U822)</f>
        <v>0</v>
      </c>
      <c r="R822" s="219">
        <f t="shared" ref="R822:R827" si="387">SUM(S822:T822)</f>
        <v>0</v>
      </c>
      <c r="S822" s="219"/>
      <c r="T822" s="219"/>
      <c r="U822" s="219">
        <f t="shared" ref="U822:U828" si="388">SUM(V822:Y822)</f>
        <v>0</v>
      </c>
      <c r="V822" s="219"/>
      <c r="W822" s="215">
        <f t="shared" ref="W822:W828" si="389">V822*0.304</f>
        <v>0</v>
      </c>
      <c r="X822" s="219"/>
      <c r="Y822" s="219"/>
      <c r="Z822" s="219"/>
    </row>
    <row r="823" spans="1:26" hidden="1" outlineLevel="2">
      <c r="A823" s="19"/>
      <c r="B823" s="306"/>
      <c r="C823" s="207"/>
      <c r="D823" s="208"/>
      <c r="E823" s="133"/>
      <c r="F823" s="244"/>
      <c r="G823" s="138"/>
      <c r="H823" s="135"/>
      <c r="I823" s="206"/>
      <c r="J823" s="206"/>
      <c r="K823" s="206"/>
      <c r="L823" s="137"/>
      <c r="M823" s="163"/>
      <c r="N823" s="163"/>
      <c r="O823" s="163"/>
      <c r="P823" s="205"/>
      <c r="Q823" s="219">
        <f t="shared" si="386"/>
        <v>0</v>
      </c>
      <c r="R823" s="219">
        <f t="shared" si="387"/>
        <v>0</v>
      </c>
      <c r="S823" s="219"/>
      <c r="T823" s="219"/>
      <c r="U823" s="219">
        <f t="shared" si="388"/>
        <v>0</v>
      </c>
      <c r="V823" s="219"/>
      <c r="W823" s="215">
        <f t="shared" si="389"/>
        <v>0</v>
      </c>
      <c r="X823" s="219"/>
      <c r="Y823" s="219"/>
      <c r="Z823" s="219"/>
    </row>
    <row r="824" spans="1:26" hidden="1" outlineLevel="2">
      <c r="A824" s="19"/>
      <c r="B824" s="306"/>
      <c r="C824" s="207"/>
      <c r="D824" s="208"/>
      <c r="E824" s="133"/>
      <c r="F824" s="244"/>
      <c r="G824" s="138"/>
      <c r="H824" s="135"/>
      <c r="I824" s="206"/>
      <c r="J824" s="206"/>
      <c r="K824" s="206"/>
      <c r="L824" s="137"/>
      <c r="M824" s="163"/>
      <c r="N824" s="163"/>
      <c r="O824" s="163"/>
      <c r="P824" s="205"/>
      <c r="Q824" s="219">
        <f t="shared" si="386"/>
        <v>0</v>
      </c>
      <c r="R824" s="219">
        <f t="shared" si="387"/>
        <v>0</v>
      </c>
      <c r="S824" s="219"/>
      <c r="T824" s="219"/>
      <c r="U824" s="219">
        <f t="shared" si="388"/>
        <v>0</v>
      </c>
      <c r="V824" s="219"/>
      <c r="W824" s="215">
        <f t="shared" si="389"/>
        <v>0</v>
      </c>
      <c r="X824" s="219"/>
      <c r="Y824" s="219"/>
      <c r="Z824" s="219"/>
    </row>
    <row r="825" spans="1:26" hidden="1" outlineLevel="2">
      <c r="A825" s="19"/>
      <c r="B825" s="306"/>
      <c r="C825" s="207"/>
      <c r="D825" s="208"/>
      <c r="E825" s="133"/>
      <c r="F825" s="244"/>
      <c r="G825" s="138"/>
      <c r="H825" s="135"/>
      <c r="I825" s="206"/>
      <c r="J825" s="206"/>
      <c r="K825" s="206"/>
      <c r="L825" s="137"/>
      <c r="M825" s="163"/>
      <c r="N825" s="163"/>
      <c r="O825" s="163"/>
      <c r="P825" s="205"/>
      <c r="Q825" s="219">
        <f t="shared" si="386"/>
        <v>0</v>
      </c>
      <c r="R825" s="219">
        <f t="shared" si="387"/>
        <v>0</v>
      </c>
      <c r="S825" s="219"/>
      <c r="T825" s="219"/>
      <c r="U825" s="219">
        <f t="shared" si="388"/>
        <v>0</v>
      </c>
      <c r="V825" s="219"/>
      <c r="W825" s="215">
        <f t="shared" si="389"/>
        <v>0</v>
      </c>
      <c r="X825" s="219"/>
      <c r="Y825" s="219"/>
      <c r="Z825" s="219"/>
    </row>
    <row r="826" spans="1:26" hidden="1" outlineLevel="2">
      <c r="A826" s="160"/>
      <c r="B826" s="306"/>
      <c r="C826" s="207"/>
      <c r="D826" s="208"/>
      <c r="E826" s="133"/>
      <c r="F826" s="244"/>
      <c r="G826" s="138"/>
      <c r="H826" s="139"/>
      <c r="I826" s="206"/>
      <c r="J826" s="206"/>
      <c r="K826" s="206"/>
      <c r="L826" s="137"/>
      <c r="M826" s="74"/>
      <c r="N826" s="74"/>
      <c r="O826" s="217"/>
      <c r="P826" s="205"/>
      <c r="Q826" s="219">
        <f t="shared" si="386"/>
        <v>0</v>
      </c>
      <c r="R826" s="219">
        <f t="shared" si="387"/>
        <v>0</v>
      </c>
      <c r="S826" s="218"/>
      <c r="T826" s="218"/>
      <c r="U826" s="219">
        <f t="shared" si="388"/>
        <v>0</v>
      </c>
      <c r="V826" s="218"/>
      <c r="W826" s="215">
        <f t="shared" si="389"/>
        <v>0</v>
      </c>
      <c r="X826" s="218"/>
      <c r="Y826" s="218"/>
      <c r="Z826" s="218"/>
    </row>
    <row r="827" spans="1:26" hidden="1" outlineLevel="2">
      <c r="A827" s="160"/>
      <c r="B827" s="306"/>
      <c r="C827" s="207"/>
      <c r="D827" s="208"/>
      <c r="E827" s="133"/>
      <c r="F827" s="244"/>
      <c r="G827" s="138"/>
      <c r="H827" s="139"/>
      <c r="I827" s="206"/>
      <c r="J827" s="206"/>
      <c r="K827" s="206"/>
      <c r="L827" s="137"/>
      <c r="M827" s="74"/>
      <c r="N827" s="19"/>
      <c r="O827" s="217"/>
      <c r="P827" s="205"/>
      <c r="Q827" s="219">
        <f t="shared" si="386"/>
        <v>0</v>
      </c>
      <c r="R827" s="219">
        <f t="shared" si="387"/>
        <v>0</v>
      </c>
      <c r="S827" s="218"/>
      <c r="T827" s="218"/>
      <c r="U827" s="219">
        <f t="shared" si="388"/>
        <v>0</v>
      </c>
      <c r="V827" s="218"/>
      <c r="W827" s="215">
        <f t="shared" si="389"/>
        <v>0</v>
      </c>
      <c r="X827" s="218"/>
      <c r="Y827" s="218"/>
      <c r="Z827" s="218"/>
    </row>
    <row r="828" spans="1:26" hidden="1" outlineLevel="2">
      <c r="A828" s="160"/>
      <c r="B828" s="306"/>
      <c r="C828" s="207"/>
      <c r="D828" s="208"/>
      <c r="E828" s="133"/>
      <c r="F828" s="244"/>
      <c r="G828" s="138"/>
      <c r="H828" s="139"/>
      <c r="I828" s="206"/>
      <c r="J828" s="206"/>
      <c r="K828" s="206"/>
      <c r="L828" s="137"/>
      <c r="M828" s="74"/>
      <c r="N828" s="19"/>
      <c r="O828" s="217"/>
      <c r="P828" s="205"/>
      <c r="Q828" s="219">
        <f t="shared" si="386"/>
        <v>0</v>
      </c>
      <c r="R828" s="219">
        <f>SUM(S828:T828)</f>
        <v>0</v>
      </c>
      <c r="S828" s="218"/>
      <c r="T828" s="218"/>
      <c r="U828" s="219">
        <f t="shared" si="388"/>
        <v>0</v>
      </c>
      <c r="V828" s="218"/>
      <c r="W828" s="215">
        <f t="shared" si="389"/>
        <v>0</v>
      </c>
      <c r="X828" s="218"/>
      <c r="Y828" s="218"/>
      <c r="Z828" s="218"/>
    </row>
    <row r="829" spans="1:26" hidden="1" outlineLevel="2">
      <c r="A829" s="160"/>
      <c r="B829" s="74"/>
      <c r="C829" s="207"/>
      <c r="D829" s="208"/>
      <c r="E829" s="133"/>
      <c r="F829" s="244"/>
      <c r="G829" s="138"/>
      <c r="H829" s="139"/>
      <c r="I829" s="206"/>
      <c r="J829" s="206"/>
      <c r="K829" s="206"/>
      <c r="L829" s="137"/>
      <c r="M829" s="74"/>
      <c r="N829" s="19"/>
      <c r="O829" s="217"/>
      <c r="P829" s="205"/>
      <c r="Q829" s="218"/>
      <c r="R829" s="218"/>
      <c r="S829" s="218"/>
      <c r="T829" s="218"/>
      <c r="U829" s="218"/>
      <c r="V829" s="218"/>
      <c r="W829" s="218"/>
      <c r="X829" s="218"/>
      <c r="Y829" s="218"/>
      <c r="Z829" s="218"/>
    </row>
    <row r="830" spans="1:26" s="75" customFormat="1" outlineLevel="1" collapsed="1">
      <c r="A830" s="220"/>
      <c r="B830" s="221"/>
      <c r="C830" s="222"/>
      <c r="D830" s="223"/>
      <c r="E830" s="224"/>
      <c r="F830" s="247"/>
      <c r="G830" s="225"/>
      <c r="H830" s="226"/>
      <c r="I830" s="227"/>
      <c r="J830" s="227"/>
      <c r="K830" s="227"/>
      <c r="L830" s="150" t="str">
        <f>CONCATENATE(L831," ",N831,M831," ",L832," ",N832,M832," ",L833," ",N833,M833," ",L834," ",N834,M834," ",L835," ",N835,M835," ",L836," ",N836,M836," ",L837," ",N837,M837," ",L838," ",N838,M838," ",L839," ",N839,M839," ",L840," ",N840,M840," "," ",L841," ",N841,M841," ",L842," ",N842,M842," ",L843," ",N843,M843," ",L844," ",N844,M844," ",L845," ",N845,M845," ",L846," ",N846,M846)</f>
        <v xml:space="preserve">                                </v>
      </c>
      <c r="M830" s="226"/>
      <c r="N830" s="226"/>
      <c r="O830" s="270">
        <f>SUM(O839:O846)</f>
        <v>0</v>
      </c>
      <c r="P830" s="228"/>
      <c r="Q830" s="229">
        <f>SUM(Q839:Q846)</f>
        <v>0</v>
      </c>
      <c r="R830" s="229">
        <f t="shared" ref="R830:Y830" si="390">SUM(R839:R846)</f>
        <v>0</v>
      </c>
      <c r="S830" s="229">
        <f t="shared" si="390"/>
        <v>0</v>
      </c>
      <c r="T830" s="229">
        <f t="shared" si="390"/>
        <v>0</v>
      </c>
      <c r="U830" s="229">
        <f t="shared" si="390"/>
        <v>0</v>
      </c>
      <c r="V830" s="229">
        <f t="shared" si="390"/>
        <v>0</v>
      </c>
      <c r="W830" s="229">
        <f t="shared" si="390"/>
        <v>0</v>
      </c>
      <c r="X830" s="229">
        <f t="shared" si="390"/>
        <v>0</v>
      </c>
      <c r="Y830" s="229">
        <f t="shared" si="390"/>
        <v>0</v>
      </c>
      <c r="Z830" s="229">
        <f>SUM(Z839:Z846)</f>
        <v>0</v>
      </c>
    </row>
    <row r="831" spans="1:26" hidden="1" outlineLevel="2">
      <c r="A831" s="19"/>
      <c r="B831" s="306"/>
      <c r="C831" s="207"/>
      <c r="D831" s="208"/>
      <c r="E831" s="133"/>
      <c r="F831" s="244"/>
      <c r="G831" s="138"/>
      <c r="H831" s="135"/>
      <c r="I831" s="206"/>
      <c r="J831" s="206"/>
      <c r="K831" s="206"/>
      <c r="L831" s="137"/>
      <c r="M831" s="163"/>
      <c r="N831" s="163"/>
      <c r="O831" s="163"/>
      <c r="P831" s="205"/>
      <c r="Q831" s="219">
        <f>SUM(R831,U831)</f>
        <v>0</v>
      </c>
      <c r="R831" s="219">
        <f>SUM(S831:T831)</f>
        <v>0</v>
      </c>
      <c r="S831" s="219"/>
      <c r="T831" s="219"/>
      <c r="U831" s="219">
        <f>SUM(V831:Y831)</f>
        <v>0</v>
      </c>
      <c r="V831" s="219"/>
      <c r="W831" s="215">
        <f>V831*0.304</f>
        <v>0</v>
      </c>
      <c r="X831" s="219"/>
      <c r="Y831" s="219"/>
      <c r="Z831" s="219"/>
    </row>
    <row r="832" spans="1:26" hidden="1" outlineLevel="2">
      <c r="A832" s="19"/>
      <c r="B832" s="306"/>
      <c r="C832" s="207"/>
      <c r="D832" s="208"/>
      <c r="E832" s="133"/>
      <c r="F832" s="244"/>
      <c r="G832" s="138"/>
      <c r="H832" s="135"/>
      <c r="I832" s="206"/>
      <c r="J832" s="206"/>
      <c r="K832" s="206"/>
      <c r="L832" s="137"/>
      <c r="M832" s="163"/>
      <c r="N832" s="163"/>
      <c r="O832" s="163"/>
      <c r="P832" s="205"/>
      <c r="Q832" s="219">
        <f t="shared" ref="Q832:Q838" si="391">SUM(R832,U832)</f>
        <v>0</v>
      </c>
      <c r="R832" s="219">
        <f t="shared" ref="R832:R837" si="392">SUM(S832:T832)</f>
        <v>0</v>
      </c>
      <c r="S832" s="219"/>
      <c r="T832" s="219"/>
      <c r="U832" s="219">
        <f t="shared" ref="U832:U838" si="393">SUM(V832:Y832)</f>
        <v>0</v>
      </c>
      <c r="V832" s="219"/>
      <c r="W832" s="215">
        <f t="shared" ref="W832:W838" si="394">V832*0.304</f>
        <v>0</v>
      </c>
      <c r="X832" s="219"/>
      <c r="Y832" s="219"/>
      <c r="Z832" s="219"/>
    </row>
    <row r="833" spans="1:26" hidden="1" outlineLevel="2">
      <c r="A833" s="19"/>
      <c r="B833" s="306"/>
      <c r="C833" s="207"/>
      <c r="D833" s="208"/>
      <c r="E833" s="133"/>
      <c r="F833" s="244"/>
      <c r="G833" s="138"/>
      <c r="H833" s="135"/>
      <c r="I833" s="206"/>
      <c r="J833" s="206"/>
      <c r="K833" s="206"/>
      <c r="L833" s="137"/>
      <c r="M833" s="163"/>
      <c r="N833" s="163"/>
      <c r="O833" s="163"/>
      <c r="P833" s="205"/>
      <c r="Q833" s="219">
        <f t="shared" si="391"/>
        <v>0</v>
      </c>
      <c r="R833" s="219">
        <f t="shared" si="392"/>
        <v>0</v>
      </c>
      <c r="S833" s="219"/>
      <c r="T833" s="219"/>
      <c r="U833" s="219">
        <f t="shared" si="393"/>
        <v>0</v>
      </c>
      <c r="V833" s="219"/>
      <c r="W833" s="215">
        <f t="shared" si="394"/>
        <v>0</v>
      </c>
      <c r="X833" s="219"/>
      <c r="Y833" s="219"/>
      <c r="Z833" s="219"/>
    </row>
    <row r="834" spans="1:26" hidden="1" outlineLevel="2">
      <c r="A834" s="19"/>
      <c r="B834" s="306"/>
      <c r="C834" s="207"/>
      <c r="D834" s="208"/>
      <c r="E834" s="133"/>
      <c r="F834" s="244"/>
      <c r="G834" s="138"/>
      <c r="H834" s="135"/>
      <c r="I834" s="206"/>
      <c r="J834" s="206"/>
      <c r="K834" s="206"/>
      <c r="L834" s="137"/>
      <c r="M834" s="163"/>
      <c r="N834" s="163"/>
      <c r="O834" s="163"/>
      <c r="P834" s="205"/>
      <c r="Q834" s="219">
        <f t="shared" si="391"/>
        <v>0</v>
      </c>
      <c r="R834" s="219">
        <f t="shared" si="392"/>
        <v>0</v>
      </c>
      <c r="S834" s="219"/>
      <c r="T834" s="219"/>
      <c r="U834" s="219">
        <f t="shared" si="393"/>
        <v>0</v>
      </c>
      <c r="V834" s="219"/>
      <c r="W834" s="215">
        <f t="shared" si="394"/>
        <v>0</v>
      </c>
      <c r="X834" s="219"/>
      <c r="Y834" s="219"/>
      <c r="Z834" s="219"/>
    </row>
    <row r="835" spans="1:26" hidden="1" outlineLevel="2">
      <c r="A835" s="19"/>
      <c r="B835" s="306"/>
      <c r="C835" s="207"/>
      <c r="D835" s="208"/>
      <c r="E835" s="133"/>
      <c r="F835" s="244"/>
      <c r="G835" s="138"/>
      <c r="H835" s="135"/>
      <c r="I835" s="206"/>
      <c r="J835" s="206"/>
      <c r="K835" s="206"/>
      <c r="L835" s="137"/>
      <c r="M835" s="163"/>
      <c r="N835" s="163"/>
      <c r="O835" s="163"/>
      <c r="P835" s="205"/>
      <c r="Q835" s="219">
        <f t="shared" si="391"/>
        <v>0</v>
      </c>
      <c r="R835" s="219">
        <f t="shared" si="392"/>
        <v>0</v>
      </c>
      <c r="S835" s="219"/>
      <c r="T835" s="219"/>
      <c r="U835" s="219">
        <f t="shared" si="393"/>
        <v>0</v>
      </c>
      <c r="V835" s="219"/>
      <c r="W835" s="215">
        <f t="shared" si="394"/>
        <v>0</v>
      </c>
      <c r="X835" s="219"/>
      <c r="Y835" s="219"/>
      <c r="Z835" s="219"/>
    </row>
    <row r="836" spans="1:26" hidden="1" outlineLevel="2">
      <c r="A836" s="160"/>
      <c r="B836" s="306"/>
      <c r="C836" s="207"/>
      <c r="D836" s="208"/>
      <c r="E836" s="133"/>
      <c r="F836" s="244"/>
      <c r="G836" s="138"/>
      <c r="H836" s="139"/>
      <c r="I836" s="206"/>
      <c r="J836" s="206"/>
      <c r="K836" s="206"/>
      <c r="L836" s="137"/>
      <c r="M836" s="74"/>
      <c r="N836" s="74"/>
      <c r="O836" s="217"/>
      <c r="P836" s="205"/>
      <c r="Q836" s="219">
        <f t="shared" si="391"/>
        <v>0</v>
      </c>
      <c r="R836" s="219">
        <f t="shared" si="392"/>
        <v>0</v>
      </c>
      <c r="S836" s="218"/>
      <c r="T836" s="218"/>
      <c r="U836" s="219">
        <f t="shared" si="393"/>
        <v>0</v>
      </c>
      <c r="V836" s="218"/>
      <c r="W836" s="215">
        <f t="shared" si="394"/>
        <v>0</v>
      </c>
      <c r="X836" s="218"/>
      <c r="Y836" s="218"/>
      <c r="Z836" s="218"/>
    </row>
    <row r="837" spans="1:26" hidden="1" outlineLevel="2">
      <c r="A837" s="160"/>
      <c r="B837" s="306"/>
      <c r="C837" s="207"/>
      <c r="D837" s="208"/>
      <c r="E837" s="133"/>
      <c r="F837" s="244"/>
      <c r="G837" s="138"/>
      <c r="H837" s="139"/>
      <c r="I837" s="206"/>
      <c r="J837" s="206"/>
      <c r="K837" s="206"/>
      <c r="L837" s="137"/>
      <c r="M837" s="74"/>
      <c r="N837" s="19"/>
      <c r="O837" s="217"/>
      <c r="P837" s="205"/>
      <c r="Q837" s="219">
        <f t="shared" si="391"/>
        <v>0</v>
      </c>
      <c r="R837" s="219">
        <f t="shared" si="392"/>
        <v>0</v>
      </c>
      <c r="S837" s="218"/>
      <c r="T837" s="218"/>
      <c r="U837" s="219">
        <f t="shared" si="393"/>
        <v>0</v>
      </c>
      <c r="V837" s="218"/>
      <c r="W837" s="215">
        <f t="shared" si="394"/>
        <v>0</v>
      </c>
      <c r="X837" s="218"/>
      <c r="Y837" s="218"/>
      <c r="Z837" s="218"/>
    </row>
    <row r="838" spans="1:26" hidden="1" outlineLevel="2">
      <c r="A838" s="160"/>
      <c r="B838" s="306"/>
      <c r="C838" s="207"/>
      <c r="D838" s="208"/>
      <c r="E838" s="133"/>
      <c r="F838" s="244"/>
      <c r="G838" s="138"/>
      <c r="H838" s="139"/>
      <c r="I838" s="206"/>
      <c r="J838" s="206"/>
      <c r="K838" s="206"/>
      <c r="L838" s="137"/>
      <c r="M838" s="74"/>
      <c r="N838" s="19"/>
      <c r="O838" s="217"/>
      <c r="P838" s="205"/>
      <c r="Q838" s="219">
        <f t="shared" si="391"/>
        <v>0</v>
      </c>
      <c r="R838" s="219">
        <f>SUM(S838:T838)</f>
        <v>0</v>
      </c>
      <c r="S838" s="218"/>
      <c r="T838" s="218"/>
      <c r="U838" s="219">
        <f t="shared" si="393"/>
        <v>0</v>
      </c>
      <c r="V838" s="218"/>
      <c r="W838" s="215">
        <f t="shared" si="394"/>
        <v>0</v>
      </c>
      <c r="X838" s="218"/>
      <c r="Y838" s="218"/>
      <c r="Z838" s="218"/>
    </row>
    <row r="839" spans="1:26" hidden="1" outlineLevel="2">
      <c r="A839" s="19"/>
      <c r="B839" s="306"/>
      <c r="C839" s="207"/>
      <c r="D839" s="208"/>
      <c r="E839" s="133"/>
      <c r="F839" s="244"/>
      <c r="G839" s="138"/>
      <c r="H839" s="135"/>
      <c r="I839" s="206"/>
      <c r="J839" s="206"/>
      <c r="K839" s="206"/>
      <c r="L839" s="137"/>
      <c r="M839" s="163"/>
      <c r="N839" s="163"/>
      <c r="O839" s="163"/>
      <c r="P839" s="205"/>
      <c r="Q839" s="219">
        <f>SUM(R839,U839)</f>
        <v>0</v>
      </c>
      <c r="R839" s="219">
        <f>SUM(S839:T839)</f>
        <v>0</v>
      </c>
      <c r="S839" s="219"/>
      <c r="T839" s="219"/>
      <c r="U839" s="219">
        <f>SUM(V839:Y839)</f>
        <v>0</v>
      </c>
      <c r="V839" s="219"/>
      <c r="W839" s="215">
        <f>V839*0.304</f>
        <v>0</v>
      </c>
      <c r="X839" s="219"/>
      <c r="Y839" s="219"/>
      <c r="Z839" s="219"/>
    </row>
    <row r="840" spans="1:26" hidden="1" outlineLevel="2">
      <c r="A840" s="19"/>
      <c r="B840" s="306"/>
      <c r="C840" s="207"/>
      <c r="D840" s="208"/>
      <c r="E840" s="133"/>
      <c r="F840" s="244"/>
      <c r="G840" s="138"/>
      <c r="H840" s="135"/>
      <c r="I840" s="206"/>
      <c r="J840" s="206"/>
      <c r="K840" s="206"/>
      <c r="L840" s="137"/>
      <c r="M840" s="163"/>
      <c r="N840" s="163"/>
      <c r="O840" s="163"/>
      <c r="P840" s="205"/>
      <c r="Q840" s="219">
        <f t="shared" ref="Q840:Q846" si="395">SUM(R840,U840)</f>
        <v>0</v>
      </c>
      <c r="R840" s="219">
        <f t="shared" ref="R840:R845" si="396">SUM(S840:T840)</f>
        <v>0</v>
      </c>
      <c r="S840" s="219"/>
      <c r="T840" s="219"/>
      <c r="U840" s="219">
        <f t="shared" ref="U840:U846" si="397">SUM(V840:Y840)</f>
        <v>0</v>
      </c>
      <c r="V840" s="219"/>
      <c r="W840" s="215">
        <f t="shared" ref="W840:W846" si="398">V840*0.304</f>
        <v>0</v>
      </c>
      <c r="X840" s="219"/>
      <c r="Y840" s="219"/>
      <c r="Z840" s="219"/>
    </row>
    <row r="841" spans="1:26" hidden="1" outlineLevel="2">
      <c r="A841" s="19"/>
      <c r="B841" s="306"/>
      <c r="C841" s="207"/>
      <c r="D841" s="208"/>
      <c r="E841" s="133"/>
      <c r="F841" s="244"/>
      <c r="G841" s="138"/>
      <c r="H841" s="135"/>
      <c r="I841" s="206"/>
      <c r="J841" s="206"/>
      <c r="K841" s="206"/>
      <c r="L841" s="137"/>
      <c r="M841" s="163"/>
      <c r="N841" s="163"/>
      <c r="O841" s="163"/>
      <c r="P841" s="205"/>
      <c r="Q841" s="219">
        <f t="shared" si="395"/>
        <v>0</v>
      </c>
      <c r="R841" s="219">
        <f t="shared" si="396"/>
        <v>0</v>
      </c>
      <c r="S841" s="219"/>
      <c r="T841" s="219"/>
      <c r="U841" s="219">
        <f t="shared" si="397"/>
        <v>0</v>
      </c>
      <c r="V841" s="219"/>
      <c r="W841" s="215">
        <f t="shared" si="398"/>
        <v>0</v>
      </c>
      <c r="X841" s="219"/>
      <c r="Y841" s="219"/>
      <c r="Z841" s="219"/>
    </row>
    <row r="842" spans="1:26" hidden="1" outlineLevel="2">
      <c r="A842" s="19"/>
      <c r="B842" s="306"/>
      <c r="C842" s="207"/>
      <c r="D842" s="208"/>
      <c r="E842" s="133"/>
      <c r="F842" s="244"/>
      <c r="G842" s="138"/>
      <c r="H842" s="135"/>
      <c r="I842" s="206"/>
      <c r="J842" s="206"/>
      <c r="K842" s="206"/>
      <c r="L842" s="137"/>
      <c r="M842" s="163"/>
      <c r="N842" s="163"/>
      <c r="O842" s="163"/>
      <c r="P842" s="205"/>
      <c r="Q842" s="219">
        <f t="shared" si="395"/>
        <v>0</v>
      </c>
      <c r="R842" s="219">
        <f t="shared" si="396"/>
        <v>0</v>
      </c>
      <c r="S842" s="219"/>
      <c r="T842" s="219"/>
      <c r="U842" s="219">
        <f t="shared" si="397"/>
        <v>0</v>
      </c>
      <c r="V842" s="219"/>
      <c r="W842" s="215">
        <f t="shared" si="398"/>
        <v>0</v>
      </c>
      <c r="X842" s="219"/>
      <c r="Y842" s="219"/>
      <c r="Z842" s="219"/>
    </row>
    <row r="843" spans="1:26" hidden="1" outlineLevel="2">
      <c r="A843" s="19"/>
      <c r="B843" s="306"/>
      <c r="C843" s="207"/>
      <c r="D843" s="208"/>
      <c r="E843" s="133"/>
      <c r="F843" s="244"/>
      <c r="G843" s="138"/>
      <c r="H843" s="135"/>
      <c r="I843" s="206"/>
      <c r="J843" s="206"/>
      <c r="K843" s="206"/>
      <c r="L843" s="137"/>
      <c r="M843" s="163"/>
      <c r="N843" s="163"/>
      <c r="O843" s="163"/>
      <c r="P843" s="205"/>
      <c r="Q843" s="219">
        <f t="shared" si="395"/>
        <v>0</v>
      </c>
      <c r="R843" s="219">
        <f t="shared" si="396"/>
        <v>0</v>
      </c>
      <c r="S843" s="219"/>
      <c r="T843" s="219"/>
      <c r="U843" s="219">
        <f t="shared" si="397"/>
        <v>0</v>
      </c>
      <c r="V843" s="219"/>
      <c r="W843" s="215">
        <f t="shared" si="398"/>
        <v>0</v>
      </c>
      <c r="X843" s="219"/>
      <c r="Y843" s="219"/>
      <c r="Z843" s="219"/>
    </row>
    <row r="844" spans="1:26" hidden="1" outlineLevel="2">
      <c r="A844" s="160"/>
      <c r="B844" s="306"/>
      <c r="C844" s="207"/>
      <c r="D844" s="208"/>
      <c r="E844" s="133"/>
      <c r="F844" s="244"/>
      <c r="G844" s="138"/>
      <c r="H844" s="139"/>
      <c r="I844" s="206"/>
      <c r="J844" s="206"/>
      <c r="K844" s="206"/>
      <c r="L844" s="137"/>
      <c r="M844" s="74"/>
      <c r="N844" s="74"/>
      <c r="O844" s="217"/>
      <c r="P844" s="205"/>
      <c r="Q844" s="219">
        <f t="shared" si="395"/>
        <v>0</v>
      </c>
      <c r="R844" s="219">
        <f t="shared" si="396"/>
        <v>0</v>
      </c>
      <c r="S844" s="218"/>
      <c r="T844" s="218"/>
      <c r="U844" s="219">
        <f t="shared" si="397"/>
        <v>0</v>
      </c>
      <c r="V844" s="218"/>
      <c r="W844" s="215">
        <f t="shared" si="398"/>
        <v>0</v>
      </c>
      <c r="X844" s="218"/>
      <c r="Y844" s="218"/>
      <c r="Z844" s="218"/>
    </row>
    <row r="845" spans="1:26" hidden="1" outlineLevel="2">
      <c r="A845" s="160"/>
      <c r="B845" s="306"/>
      <c r="C845" s="207"/>
      <c r="D845" s="208"/>
      <c r="E845" s="133"/>
      <c r="F845" s="244"/>
      <c r="G845" s="138"/>
      <c r="H845" s="139"/>
      <c r="I845" s="206"/>
      <c r="J845" s="206"/>
      <c r="K845" s="206"/>
      <c r="L845" s="137"/>
      <c r="M845" s="74"/>
      <c r="N845" s="19"/>
      <c r="O845" s="217"/>
      <c r="P845" s="205"/>
      <c r="Q845" s="219">
        <f t="shared" si="395"/>
        <v>0</v>
      </c>
      <c r="R845" s="219">
        <f t="shared" si="396"/>
        <v>0</v>
      </c>
      <c r="S845" s="218"/>
      <c r="T845" s="218"/>
      <c r="U845" s="219">
        <f t="shared" si="397"/>
        <v>0</v>
      </c>
      <c r="V845" s="218"/>
      <c r="W845" s="215">
        <f t="shared" si="398"/>
        <v>0</v>
      </c>
      <c r="X845" s="218"/>
      <c r="Y845" s="218"/>
      <c r="Z845" s="218"/>
    </row>
    <row r="846" spans="1:26" hidden="1" outlineLevel="2">
      <c r="A846" s="160"/>
      <c r="B846" s="306"/>
      <c r="C846" s="207"/>
      <c r="D846" s="208"/>
      <c r="E846" s="133"/>
      <c r="F846" s="244"/>
      <c r="G846" s="138"/>
      <c r="H846" s="139"/>
      <c r="I846" s="206"/>
      <c r="J846" s="206"/>
      <c r="K846" s="206"/>
      <c r="L846" s="137"/>
      <c r="M846" s="74"/>
      <c r="N846" s="19"/>
      <c r="O846" s="217"/>
      <c r="P846" s="205"/>
      <c r="Q846" s="219">
        <f t="shared" si="395"/>
        <v>0</v>
      </c>
      <c r="R846" s="219">
        <f>SUM(S846:T846)</f>
        <v>0</v>
      </c>
      <c r="S846" s="218"/>
      <c r="T846" s="218"/>
      <c r="U846" s="219">
        <f t="shared" si="397"/>
        <v>0</v>
      </c>
      <c r="V846" s="218"/>
      <c r="W846" s="215">
        <f t="shared" si="398"/>
        <v>0</v>
      </c>
      <c r="X846" s="218"/>
      <c r="Y846" s="218"/>
      <c r="Z846" s="218"/>
    </row>
    <row r="847" spans="1:26" hidden="1" outlineLevel="2">
      <c r="A847" s="160"/>
      <c r="B847" s="74"/>
      <c r="C847" s="207"/>
      <c r="D847" s="208"/>
      <c r="E847" s="133"/>
      <c r="F847" s="244"/>
      <c r="G847" s="138"/>
      <c r="H847" s="139"/>
      <c r="I847" s="206"/>
      <c r="J847" s="206"/>
      <c r="K847" s="206"/>
      <c r="L847" s="137"/>
      <c r="M847" s="74"/>
      <c r="N847" s="19"/>
      <c r="O847" s="217"/>
      <c r="P847" s="205"/>
      <c r="Q847" s="218"/>
      <c r="R847" s="218"/>
      <c r="S847" s="218"/>
      <c r="T847" s="218"/>
      <c r="U847" s="218"/>
      <c r="V847" s="218"/>
      <c r="W847" s="218"/>
      <c r="X847" s="218"/>
      <c r="Y847" s="218"/>
      <c r="Z847" s="218"/>
    </row>
    <row r="848" spans="1:26" s="75" customFormat="1" outlineLevel="1" collapsed="1">
      <c r="A848" s="220"/>
      <c r="B848" s="221"/>
      <c r="C848" s="222"/>
      <c r="D848" s="223"/>
      <c r="E848" s="224"/>
      <c r="F848" s="247"/>
      <c r="G848" s="225"/>
      <c r="H848" s="226"/>
      <c r="I848" s="227"/>
      <c r="J848" s="227"/>
      <c r="K848" s="227"/>
      <c r="L848" s="150" t="str">
        <f>CONCATENATE(L849," ",N849,M849," ",L850," ",N850,M850," ",L851," ",N851,M851," ",L852," ",N852,M852," ",L853," ",N853,M853," ",L854," ",N854,M854," ",L855," ",N855,M855," ",L856," ",N856,M856," ",L857," ",N857,M857," ",L858," ",N858,M858," "," ",L859," ",N859,M859," ",L860," ",N860,M860," ",L861," ",N861,M861," ",L862," ",N862,M862," ",L863," ",N863,M863," ",L864," ",N864,M864)</f>
        <v xml:space="preserve">                                </v>
      </c>
      <c r="M848" s="226"/>
      <c r="N848" s="226"/>
      <c r="O848" s="270">
        <f>SUM(O857:O864)</f>
        <v>0</v>
      </c>
      <c r="P848" s="228"/>
      <c r="Q848" s="229">
        <f>SUM(Q857:Q864)</f>
        <v>0</v>
      </c>
      <c r="R848" s="229">
        <f t="shared" ref="R848:Y848" si="399">SUM(R857:R864)</f>
        <v>0</v>
      </c>
      <c r="S848" s="229">
        <f t="shared" si="399"/>
        <v>0</v>
      </c>
      <c r="T848" s="229">
        <f t="shared" si="399"/>
        <v>0</v>
      </c>
      <c r="U848" s="229">
        <f t="shared" si="399"/>
        <v>0</v>
      </c>
      <c r="V848" s="229">
        <f t="shared" si="399"/>
        <v>0</v>
      </c>
      <c r="W848" s="229">
        <f t="shared" si="399"/>
        <v>0</v>
      </c>
      <c r="X848" s="229">
        <f t="shared" si="399"/>
        <v>0</v>
      </c>
      <c r="Y848" s="229">
        <f t="shared" si="399"/>
        <v>0</v>
      </c>
      <c r="Z848" s="229">
        <f>SUM(Z857:Z864)</f>
        <v>0</v>
      </c>
    </row>
    <row r="849" spans="1:26" hidden="1" outlineLevel="2">
      <c r="A849" s="19"/>
      <c r="B849" s="306"/>
      <c r="C849" s="207"/>
      <c r="D849" s="208"/>
      <c r="E849" s="133"/>
      <c r="F849" s="244"/>
      <c r="G849" s="138"/>
      <c r="H849" s="135"/>
      <c r="I849" s="206"/>
      <c r="J849" s="206"/>
      <c r="K849" s="206"/>
      <c r="L849" s="137"/>
      <c r="M849" s="163"/>
      <c r="N849" s="163"/>
      <c r="O849" s="163"/>
      <c r="P849" s="205"/>
      <c r="Q849" s="219">
        <f>SUM(R849,U849)</f>
        <v>0</v>
      </c>
      <c r="R849" s="219">
        <f>SUM(S849:T849)</f>
        <v>0</v>
      </c>
      <c r="S849" s="219"/>
      <c r="T849" s="219"/>
      <c r="U849" s="219">
        <f>SUM(V849:Y849)</f>
        <v>0</v>
      </c>
      <c r="V849" s="219"/>
      <c r="W849" s="215">
        <f>V849*0.304</f>
        <v>0</v>
      </c>
      <c r="X849" s="219"/>
      <c r="Y849" s="219"/>
      <c r="Z849" s="219"/>
    </row>
    <row r="850" spans="1:26" hidden="1" outlineLevel="2">
      <c r="A850" s="19"/>
      <c r="B850" s="306"/>
      <c r="C850" s="207"/>
      <c r="D850" s="208"/>
      <c r="E850" s="133"/>
      <c r="F850" s="244"/>
      <c r="G850" s="138"/>
      <c r="H850" s="135"/>
      <c r="I850" s="206"/>
      <c r="J850" s="206"/>
      <c r="K850" s="206"/>
      <c r="L850" s="137"/>
      <c r="M850" s="163"/>
      <c r="N850" s="163"/>
      <c r="O850" s="163"/>
      <c r="P850" s="205"/>
      <c r="Q850" s="219">
        <f t="shared" ref="Q850:Q856" si="400">SUM(R850,U850)</f>
        <v>0</v>
      </c>
      <c r="R850" s="219">
        <f t="shared" ref="R850:R855" si="401">SUM(S850:T850)</f>
        <v>0</v>
      </c>
      <c r="S850" s="219"/>
      <c r="T850" s="219"/>
      <c r="U850" s="219">
        <f t="shared" ref="U850:U856" si="402">SUM(V850:Y850)</f>
        <v>0</v>
      </c>
      <c r="V850" s="219"/>
      <c r="W850" s="215">
        <f t="shared" ref="W850:W856" si="403">V850*0.304</f>
        <v>0</v>
      </c>
      <c r="X850" s="219"/>
      <c r="Y850" s="219"/>
      <c r="Z850" s="219"/>
    </row>
    <row r="851" spans="1:26" hidden="1" outlineLevel="2">
      <c r="A851" s="19"/>
      <c r="B851" s="306"/>
      <c r="C851" s="207"/>
      <c r="D851" s="208"/>
      <c r="E851" s="133"/>
      <c r="F851" s="244"/>
      <c r="G851" s="138"/>
      <c r="H851" s="135"/>
      <c r="I851" s="206"/>
      <c r="J851" s="206"/>
      <c r="K851" s="206"/>
      <c r="L851" s="137"/>
      <c r="M851" s="163"/>
      <c r="N851" s="163"/>
      <c r="O851" s="163"/>
      <c r="P851" s="205"/>
      <c r="Q851" s="219">
        <f t="shared" si="400"/>
        <v>0</v>
      </c>
      <c r="R851" s="219">
        <f t="shared" si="401"/>
        <v>0</v>
      </c>
      <c r="S851" s="219"/>
      <c r="T851" s="219"/>
      <c r="U851" s="219">
        <f t="shared" si="402"/>
        <v>0</v>
      </c>
      <c r="V851" s="219"/>
      <c r="W851" s="215">
        <f t="shared" si="403"/>
        <v>0</v>
      </c>
      <c r="X851" s="219"/>
      <c r="Y851" s="219"/>
      <c r="Z851" s="219"/>
    </row>
    <row r="852" spans="1:26" hidden="1" outlineLevel="2">
      <c r="A852" s="19"/>
      <c r="B852" s="306"/>
      <c r="C852" s="207"/>
      <c r="D852" s="208"/>
      <c r="E852" s="133"/>
      <c r="F852" s="244"/>
      <c r="G852" s="138"/>
      <c r="H852" s="135"/>
      <c r="I852" s="206"/>
      <c r="J852" s="206"/>
      <c r="K852" s="206"/>
      <c r="L852" s="137"/>
      <c r="M852" s="163"/>
      <c r="N852" s="163"/>
      <c r="O852" s="163"/>
      <c r="P852" s="205"/>
      <c r="Q852" s="219">
        <f t="shared" si="400"/>
        <v>0</v>
      </c>
      <c r="R852" s="219">
        <f t="shared" si="401"/>
        <v>0</v>
      </c>
      <c r="S852" s="219"/>
      <c r="T852" s="219"/>
      <c r="U852" s="219">
        <f t="shared" si="402"/>
        <v>0</v>
      </c>
      <c r="V852" s="219"/>
      <c r="W852" s="215">
        <f t="shared" si="403"/>
        <v>0</v>
      </c>
      <c r="X852" s="219"/>
      <c r="Y852" s="219"/>
      <c r="Z852" s="219"/>
    </row>
    <row r="853" spans="1:26" hidden="1" outlineLevel="2">
      <c r="A853" s="19"/>
      <c r="B853" s="306"/>
      <c r="C853" s="207"/>
      <c r="D853" s="208"/>
      <c r="E853" s="133"/>
      <c r="F853" s="244"/>
      <c r="G853" s="138"/>
      <c r="H853" s="135"/>
      <c r="I853" s="206"/>
      <c r="J853" s="206"/>
      <c r="K853" s="206"/>
      <c r="L853" s="137"/>
      <c r="M853" s="163"/>
      <c r="N853" s="163"/>
      <c r="O853" s="163"/>
      <c r="P853" s="205"/>
      <c r="Q853" s="219">
        <f t="shared" si="400"/>
        <v>0</v>
      </c>
      <c r="R853" s="219">
        <f t="shared" si="401"/>
        <v>0</v>
      </c>
      <c r="S853" s="219"/>
      <c r="T853" s="219"/>
      <c r="U853" s="219">
        <f t="shared" si="402"/>
        <v>0</v>
      </c>
      <c r="V853" s="219"/>
      <c r="W853" s="215">
        <f t="shared" si="403"/>
        <v>0</v>
      </c>
      <c r="X853" s="219"/>
      <c r="Y853" s="219"/>
      <c r="Z853" s="219"/>
    </row>
    <row r="854" spans="1:26" hidden="1" outlineLevel="2">
      <c r="A854" s="160"/>
      <c r="B854" s="306"/>
      <c r="C854" s="207"/>
      <c r="D854" s="208"/>
      <c r="E854" s="133"/>
      <c r="F854" s="244"/>
      <c r="G854" s="138"/>
      <c r="H854" s="139"/>
      <c r="I854" s="206"/>
      <c r="J854" s="206"/>
      <c r="K854" s="206"/>
      <c r="L854" s="137"/>
      <c r="M854" s="74"/>
      <c r="N854" s="74"/>
      <c r="O854" s="217"/>
      <c r="P854" s="205"/>
      <c r="Q854" s="219">
        <f t="shared" si="400"/>
        <v>0</v>
      </c>
      <c r="R854" s="219">
        <f t="shared" si="401"/>
        <v>0</v>
      </c>
      <c r="S854" s="218"/>
      <c r="T854" s="218"/>
      <c r="U854" s="219">
        <f t="shared" si="402"/>
        <v>0</v>
      </c>
      <c r="V854" s="218"/>
      <c r="W854" s="215">
        <f t="shared" si="403"/>
        <v>0</v>
      </c>
      <c r="X854" s="218"/>
      <c r="Y854" s="218"/>
      <c r="Z854" s="218"/>
    </row>
    <row r="855" spans="1:26" hidden="1" outlineLevel="2">
      <c r="A855" s="160"/>
      <c r="B855" s="306"/>
      <c r="C855" s="207"/>
      <c r="D855" s="208"/>
      <c r="E855" s="133"/>
      <c r="F855" s="244"/>
      <c r="G855" s="138"/>
      <c r="H855" s="139"/>
      <c r="I855" s="206"/>
      <c r="J855" s="206"/>
      <c r="K855" s="206"/>
      <c r="L855" s="137"/>
      <c r="M855" s="74"/>
      <c r="N855" s="19"/>
      <c r="O855" s="217"/>
      <c r="P855" s="205"/>
      <c r="Q855" s="219">
        <f t="shared" si="400"/>
        <v>0</v>
      </c>
      <c r="R855" s="219">
        <f t="shared" si="401"/>
        <v>0</v>
      </c>
      <c r="S855" s="218"/>
      <c r="T855" s="218"/>
      <c r="U855" s="219">
        <f t="shared" si="402"/>
        <v>0</v>
      </c>
      <c r="V855" s="218"/>
      <c r="W855" s="215">
        <f t="shared" si="403"/>
        <v>0</v>
      </c>
      <c r="X855" s="218"/>
      <c r="Y855" s="218"/>
      <c r="Z855" s="218"/>
    </row>
    <row r="856" spans="1:26" hidden="1" outlineLevel="2">
      <c r="A856" s="160"/>
      <c r="B856" s="306"/>
      <c r="C856" s="207"/>
      <c r="D856" s="208"/>
      <c r="E856" s="133"/>
      <c r="F856" s="244"/>
      <c r="G856" s="138"/>
      <c r="H856" s="139"/>
      <c r="I856" s="206"/>
      <c r="J856" s="206"/>
      <c r="K856" s="206"/>
      <c r="L856" s="137"/>
      <c r="M856" s="74"/>
      <c r="N856" s="19"/>
      <c r="O856" s="217"/>
      <c r="P856" s="205"/>
      <c r="Q856" s="219">
        <f t="shared" si="400"/>
        <v>0</v>
      </c>
      <c r="R856" s="219">
        <f>SUM(S856:T856)</f>
        <v>0</v>
      </c>
      <c r="S856" s="218"/>
      <c r="T856" s="218"/>
      <c r="U856" s="219">
        <f t="shared" si="402"/>
        <v>0</v>
      </c>
      <c r="V856" s="218"/>
      <c r="W856" s="215">
        <f t="shared" si="403"/>
        <v>0</v>
      </c>
      <c r="X856" s="218"/>
      <c r="Y856" s="218"/>
      <c r="Z856" s="218"/>
    </row>
    <row r="857" spans="1:26" hidden="1" outlineLevel="2">
      <c r="A857" s="19"/>
      <c r="B857" s="306"/>
      <c r="C857" s="207"/>
      <c r="D857" s="208"/>
      <c r="E857" s="133"/>
      <c r="F857" s="244"/>
      <c r="G857" s="138"/>
      <c r="H857" s="135"/>
      <c r="I857" s="206"/>
      <c r="J857" s="206"/>
      <c r="K857" s="206"/>
      <c r="L857" s="137"/>
      <c r="M857" s="163"/>
      <c r="N857" s="163"/>
      <c r="O857" s="163"/>
      <c r="P857" s="205"/>
      <c r="Q857" s="219">
        <f>SUM(R857,U857)</f>
        <v>0</v>
      </c>
      <c r="R857" s="219">
        <f>SUM(S857:T857)</f>
        <v>0</v>
      </c>
      <c r="S857" s="219"/>
      <c r="T857" s="219"/>
      <c r="U857" s="219">
        <f>SUM(V857:Y857)</f>
        <v>0</v>
      </c>
      <c r="V857" s="219"/>
      <c r="W857" s="215">
        <f>V857*0.304</f>
        <v>0</v>
      </c>
      <c r="X857" s="219"/>
      <c r="Y857" s="219"/>
      <c r="Z857" s="219"/>
    </row>
    <row r="858" spans="1:26" hidden="1" outlineLevel="2">
      <c r="A858" s="19"/>
      <c r="B858" s="306"/>
      <c r="C858" s="207"/>
      <c r="D858" s="208"/>
      <c r="E858" s="133"/>
      <c r="F858" s="244"/>
      <c r="G858" s="138"/>
      <c r="H858" s="135"/>
      <c r="I858" s="206"/>
      <c r="J858" s="206"/>
      <c r="K858" s="206"/>
      <c r="L858" s="137"/>
      <c r="M858" s="163"/>
      <c r="N858" s="163"/>
      <c r="O858" s="163"/>
      <c r="P858" s="205"/>
      <c r="Q858" s="219">
        <f t="shared" ref="Q858:Q864" si="404">SUM(R858,U858)</f>
        <v>0</v>
      </c>
      <c r="R858" s="219">
        <f t="shared" ref="R858:R863" si="405">SUM(S858:T858)</f>
        <v>0</v>
      </c>
      <c r="S858" s="219"/>
      <c r="T858" s="219"/>
      <c r="U858" s="219">
        <f t="shared" ref="U858:U864" si="406">SUM(V858:Y858)</f>
        <v>0</v>
      </c>
      <c r="V858" s="219"/>
      <c r="W858" s="215">
        <f t="shared" ref="W858:W864" si="407">V858*0.304</f>
        <v>0</v>
      </c>
      <c r="X858" s="219"/>
      <c r="Y858" s="219"/>
      <c r="Z858" s="219"/>
    </row>
    <row r="859" spans="1:26" hidden="1" outlineLevel="2">
      <c r="A859" s="19"/>
      <c r="B859" s="306"/>
      <c r="C859" s="207"/>
      <c r="D859" s="208"/>
      <c r="E859" s="133"/>
      <c r="F859" s="244"/>
      <c r="G859" s="138"/>
      <c r="H859" s="135"/>
      <c r="I859" s="206"/>
      <c r="J859" s="206"/>
      <c r="K859" s="206"/>
      <c r="L859" s="137"/>
      <c r="M859" s="163"/>
      <c r="N859" s="163"/>
      <c r="O859" s="163"/>
      <c r="P859" s="205"/>
      <c r="Q859" s="219">
        <f t="shared" si="404"/>
        <v>0</v>
      </c>
      <c r="R859" s="219">
        <f t="shared" si="405"/>
        <v>0</v>
      </c>
      <c r="S859" s="219"/>
      <c r="T859" s="219"/>
      <c r="U859" s="219">
        <f t="shared" si="406"/>
        <v>0</v>
      </c>
      <c r="V859" s="219"/>
      <c r="W859" s="215">
        <f t="shared" si="407"/>
        <v>0</v>
      </c>
      <c r="X859" s="219"/>
      <c r="Y859" s="219"/>
      <c r="Z859" s="219"/>
    </row>
    <row r="860" spans="1:26" hidden="1" outlineLevel="2">
      <c r="A860" s="19"/>
      <c r="B860" s="306"/>
      <c r="C860" s="207"/>
      <c r="D860" s="208"/>
      <c r="E860" s="133"/>
      <c r="F860" s="244"/>
      <c r="G860" s="138"/>
      <c r="H860" s="135"/>
      <c r="I860" s="206"/>
      <c r="J860" s="206"/>
      <c r="K860" s="206"/>
      <c r="L860" s="137"/>
      <c r="M860" s="163"/>
      <c r="N860" s="163"/>
      <c r="O860" s="163"/>
      <c r="P860" s="205"/>
      <c r="Q860" s="219">
        <f t="shared" si="404"/>
        <v>0</v>
      </c>
      <c r="R860" s="219">
        <f t="shared" si="405"/>
        <v>0</v>
      </c>
      <c r="S860" s="219"/>
      <c r="T860" s="219"/>
      <c r="U860" s="219">
        <f t="shared" si="406"/>
        <v>0</v>
      </c>
      <c r="V860" s="219"/>
      <c r="W860" s="215">
        <f t="shared" si="407"/>
        <v>0</v>
      </c>
      <c r="X860" s="219"/>
      <c r="Y860" s="219"/>
      <c r="Z860" s="219"/>
    </row>
    <row r="861" spans="1:26" hidden="1" outlineLevel="2">
      <c r="A861" s="19"/>
      <c r="B861" s="306"/>
      <c r="C861" s="207"/>
      <c r="D861" s="208"/>
      <c r="E861" s="133"/>
      <c r="F861" s="244"/>
      <c r="G861" s="138"/>
      <c r="H861" s="135"/>
      <c r="I861" s="206"/>
      <c r="J861" s="206"/>
      <c r="K861" s="206"/>
      <c r="L861" s="137"/>
      <c r="M861" s="163"/>
      <c r="N861" s="163"/>
      <c r="O861" s="163"/>
      <c r="P861" s="205"/>
      <c r="Q861" s="219">
        <f t="shared" si="404"/>
        <v>0</v>
      </c>
      <c r="R861" s="219">
        <f t="shared" si="405"/>
        <v>0</v>
      </c>
      <c r="S861" s="219"/>
      <c r="T861" s="219"/>
      <c r="U861" s="219">
        <f t="shared" si="406"/>
        <v>0</v>
      </c>
      <c r="V861" s="219"/>
      <c r="W861" s="215">
        <f t="shared" si="407"/>
        <v>0</v>
      </c>
      <c r="X861" s="219"/>
      <c r="Y861" s="219"/>
      <c r="Z861" s="219"/>
    </row>
    <row r="862" spans="1:26" hidden="1" outlineLevel="2">
      <c r="A862" s="160"/>
      <c r="B862" s="306"/>
      <c r="C862" s="207"/>
      <c r="D862" s="208"/>
      <c r="E862" s="133"/>
      <c r="F862" s="244"/>
      <c r="G862" s="138"/>
      <c r="H862" s="139"/>
      <c r="I862" s="206"/>
      <c r="J862" s="206"/>
      <c r="K862" s="206"/>
      <c r="L862" s="137"/>
      <c r="M862" s="74"/>
      <c r="N862" s="74"/>
      <c r="O862" s="217"/>
      <c r="P862" s="205"/>
      <c r="Q862" s="219">
        <f t="shared" si="404"/>
        <v>0</v>
      </c>
      <c r="R862" s="219">
        <f t="shared" si="405"/>
        <v>0</v>
      </c>
      <c r="S862" s="218"/>
      <c r="T862" s="218"/>
      <c r="U862" s="219">
        <f t="shared" si="406"/>
        <v>0</v>
      </c>
      <c r="V862" s="218"/>
      <c r="W862" s="215">
        <f t="shared" si="407"/>
        <v>0</v>
      </c>
      <c r="X862" s="218"/>
      <c r="Y862" s="218"/>
      <c r="Z862" s="218"/>
    </row>
    <row r="863" spans="1:26" hidden="1" outlineLevel="2">
      <c r="A863" s="160"/>
      <c r="B863" s="306"/>
      <c r="C863" s="207"/>
      <c r="D863" s="208"/>
      <c r="E863" s="133"/>
      <c r="F863" s="244"/>
      <c r="G863" s="138"/>
      <c r="H863" s="139"/>
      <c r="I863" s="206"/>
      <c r="J863" s="206"/>
      <c r="K863" s="206"/>
      <c r="L863" s="137"/>
      <c r="M863" s="74"/>
      <c r="N863" s="19"/>
      <c r="O863" s="217"/>
      <c r="P863" s="205"/>
      <c r="Q863" s="219">
        <f t="shared" si="404"/>
        <v>0</v>
      </c>
      <c r="R863" s="219">
        <f t="shared" si="405"/>
        <v>0</v>
      </c>
      <c r="S863" s="218"/>
      <c r="T863" s="218"/>
      <c r="U863" s="219">
        <f t="shared" si="406"/>
        <v>0</v>
      </c>
      <c r="V863" s="218"/>
      <c r="W863" s="215">
        <f t="shared" si="407"/>
        <v>0</v>
      </c>
      <c r="X863" s="218"/>
      <c r="Y863" s="218"/>
      <c r="Z863" s="218"/>
    </row>
    <row r="864" spans="1:26" hidden="1" outlineLevel="2">
      <c r="A864" s="160"/>
      <c r="B864" s="306"/>
      <c r="C864" s="207"/>
      <c r="D864" s="208"/>
      <c r="E864" s="133"/>
      <c r="F864" s="244"/>
      <c r="G864" s="138"/>
      <c r="H864" s="139"/>
      <c r="I864" s="206"/>
      <c r="J864" s="206"/>
      <c r="K864" s="206"/>
      <c r="L864" s="137"/>
      <c r="M864" s="74"/>
      <c r="N864" s="19"/>
      <c r="O864" s="217"/>
      <c r="P864" s="205"/>
      <c r="Q864" s="219">
        <f t="shared" si="404"/>
        <v>0</v>
      </c>
      <c r="R864" s="219">
        <f>SUM(S864:T864)</f>
        <v>0</v>
      </c>
      <c r="S864" s="218"/>
      <c r="T864" s="218"/>
      <c r="U864" s="219">
        <f t="shared" si="406"/>
        <v>0</v>
      </c>
      <c r="V864" s="218"/>
      <c r="W864" s="215">
        <f t="shared" si="407"/>
        <v>0</v>
      </c>
      <c r="X864" s="218"/>
      <c r="Y864" s="218"/>
      <c r="Z864" s="218"/>
    </row>
    <row r="865" spans="1:26" hidden="1" outlineLevel="2">
      <c r="A865" s="160"/>
      <c r="B865" s="74"/>
      <c r="C865" s="207"/>
      <c r="D865" s="208"/>
      <c r="E865" s="133"/>
      <c r="F865" s="244"/>
      <c r="G865" s="138"/>
      <c r="H865" s="139"/>
      <c r="I865" s="206"/>
      <c r="J865" s="206"/>
      <c r="K865" s="206"/>
      <c r="L865" s="137"/>
      <c r="M865" s="74"/>
      <c r="N865" s="19"/>
      <c r="O865" s="217"/>
      <c r="P865" s="205"/>
      <c r="Q865" s="218"/>
      <c r="R865" s="218"/>
      <c r="S865" s="218"/>
      <c r="T865" s="218"/>
      <c r="U865" s="218"/>
      <c r="V865" s="218"/>
      <c r="W865" s="218"/>
      <c r="X865" s="218"/>
      <c r="Y865" s="218"/>
      <c r="Z865" s="218"/>
    </row>
    <row r="866" spans="1:26" s="75" customFormat="1" outlineLevel="1" collapsed="1">
      <c r="A866" s="220"/>
      <c r="B866" s="221"/>
      <c r="C866" s="222"/>
      <c r="D866" s="223"/>
      <c r="E866" s="224"/>
      <c r="F866" s="247"/>
      <c r="G866" s="225"/>
      <c r="H866" s="226"/>
      <c r="I866" s="227"/>
      <c r="J866" s="227"/>
      <c r="K866" s="227"/>
      <c r="L866" s="150" t="str">
        <f>CONCATENATE(L867," ",N867,M867," ",L868," ",N868,M868," ",L869," ",N869,M869," ",L870," ",N870,M870," ",L871," ",N871,M871," ",L872," ",N872,M872," ",L873," ",N873,M873," ",L874," ",N874,M874," ",L875," ",N875,M875," ",L876," ",N876,M876," "," ",L877," ",N877,M877," ",L878," ",N878,M878," ",L879," ",N879,M879," ",L880," ",N880,M880," ",L881," ",N881,M881," ",L882," ",N882,M882)</f>
        <v xml:space="preserve">                                </v>
      </c>
      <c r="M866" s="226"/>
      <c r="N866" s="226"/>
      <c r="O866" s="270">
        <f>SUM(O875:O882)</f>
        <v>0</v>
      </c>
      <c r="P866" s="228"/>
      <c r="Q866" s="229">
        <f>SUM(Q875:Q882)</f>
        <v>0</v>
      </c>
      <c r="R866" s="229">
        <f t="shared" ref="R866:Y866" si="408">SUM(R875:R882)</f>
        <v>0</v>
      </c>
      <c r="S866" s="229">
        <f t="shared" si="408"/>
        <v>0</v>
      </c>
      <c r="T866" s="229">
        <f t="shared" si="408"/>
        <v>0</v>
      </c>
      <c r="U866" s="229">
        <f t="shared" si="408"/>
        <v>0</v>
      </c>
      <c r="V866" s="229">
        <f t="shared" si="408"/>
        <v>0</v>
      </c>
      <c r="W866" s="229">
        <f t="shared" si="408"/>
        <v>0</v>
      </c>
      <c r="X866" s="229">
        <f t="shared" si="408"/>
        <v>0</v>
      </c>
      <c r="Y866" s="229">
        <f t="shared" si="408"/>
        <v>0</v>
      </c>
      <c r="Z866" s="229">
        <f>SUM(Z875:Z882)</f>
        <v>0</v>
      </c>
    </row>
    <row r="867" spans="1:26" hidden="1" outlineLevel="2">
      <c r="A867" s="19"/>
      <c r="B867" s="306"/>
      <c r="C867" s="207"/>
      <c r="D867" s="208"/>
      <c r="E867" s="133"/>
      <c r="F867" s="244"/>
      <c r="G867" s="138"/>
      <c r="H867" s="135"/>
      <c r="I867" s="206"/>
      <c r="J867" s="206"/>
      <c r="K867" s="206"/>
      <c r="L867" s="137"/>
      <c r="M867" s="163"/>
      <c r="N867" s="163"/>
      <c r="O867" s="163"/>
      <c r="P867" s="205"/>
      <c r="Q867" s="219">
        <f>SUM(R867,U867)</f>
        <v>0</v>
      </c>
      <c r="R867" s="219">
        <f>SUM(S867:T867)</f>
        <v>0</v>
      </c>
      <c r="S867" s="219"/>
      <c r="T867" s="219"/>
      <c r="U867" s="219">
        <f>SUM(V867:Y867)</f>
        <v>0</v>
      </c>
      <c r="V867" s="219"/>
      <c r="W867" s="215">
        <f>V867*0.304</f>
        <v>0</v>
      </c>
      <c r="X867" s="219"/>
      <c r="Y867" s="219"/>
      <c r="Z867" s="219"/>
    </row>
    <row r="868" spans="1:26" hidden="1" outlineLevel="2">
      <c r="A868" s="19"/>
      <c r="B868" s="306"/>
      <c r="C868" s="207"/>
      <c r="D868" s="208"/>
      <c r="E868" s="133"/>
      <c r="F868" s="244"/>
      <c r="G868" s="138"/>
      <c r="H868" s="135"/>
      <c r="I868" s="206"/>
      <c r="J868" s="206"/>
      <c r="K868" s="206"/>
      <c r="L868" s="137"/>
      <c r="M868" s="163"/>
      <c r="N868" s="163"/>
      <c r="O868" s="163"/>
      <c r="P868" s="205"/>
      <c r="Q868" s="219">
        <f t="shared" ref="Q868:Q874" si="409">SUM(R868,U868)</f>
        <v>0</v>
      </c>
      <c r="R868" s="219">
        <f t="shared" ref="R868:R873" si="410">SUM(S868:T868)</f>
        <v>0</v>
      </c>
      <c r="S868" s="219"/>
      <c r="T868" s="219"/>
      <c r="U868" s="219">
        <f t="shared" ref="U868:U874" si="411">SUM(V868:Y868)</f>
        <v>0</v>
      </c>
      <c r="V868" s="219"/>
      <c r="W868" s="215">
        <f t="shared" ref="W868:W874" si="412">V868*0.304</f>
        <v>0</v>
      </c>
      <c r="X868" s="219"/>
      <c r="Y868" s="219"/>
      <c r="Z868" s="219"/>
    </row>
    <row r="869" spans="1:26" hidden="1" outlineLevel="2">
      <c r="A869" s="19"/>
      <c r="B869" s="306"/>
      <c r="C869" s="207"/>
      <c r="D869" s="208"/>
      <c r="E869" s="133"/>
      <c r="F869" s="244"/>
      <c r="G869" s="138"/>
      <c r="H869" s="135"/>
      <c r="I869" s="206"/>
      <c r="J869" s="206"/>
      <c r="K869" s="206"/>
      <c r="L869" s="137"/>
      <c r="M869" s="163"/>
      <c r="N869" s="163"/>
      <c r="O869" s="163"/>
      <c r="P869" s="205"/>
      <c r="Q869" s="219">
        <f t="shared" si="409"/>
        <v>0</v>
      </c>
      <c r="R869" s="219">
        <f t="shared" si="410"/>
        <v>0</v>
      </c>
      <c r="S869" s="219"/>
      <c r="T869" s="219"/>
      <c r="U869" s="219">
        <f t="shared" si="411"/>
        <v>0</v>
      </c>
      <c r="V869" s="219"/>
      <c r="W869" s="215">
        <f t="shared" si="412"/>
        <v>0</v>
      </c>
      <c r="X869" s="219"/>
      <c r="Y869" s="219"/>
      <c r="Z869" s="219"/>
    </row>
    <row r="870" spans="1:26" hidden="1" outlineLevel="2">
      <c r="A870" s="19"/>
      <c r="B870" s="306"/>
      <c r="C870" s="207"/>
      <c r="D870" s="208"/>
      <c r="E870" s="133"/>
      <c r="F870" s="244"/>
      <c r="G870" s="138"/>
      <c r="H870" s="135"/>
      <c r="I870" s="206"/>
      <c r="J870" s="206"/>
      <c r="K870" s="206"/>
      <c r="L870" s="137"/>
      <c r="M870" s="163"/>
      <c r="N870" s="163"/>
      <c r="O870" s="163"/>
      <c r="P870" s="205"/>
      <c r="Q870" s="219">
        <f t="shared" si="409"/>
        <v>0</v>
      </c>
      <c r="R870" s="219">
        <f t="shared" si="410"/>
        <v>0</v>
      </c>
      <c r="S870" s="219"/>
      <c r="T870" s="219"/>
      <c r="U870" s="219">
        <f t="shared" si="411"/>
        <v>0</v>
      </c>
      <c r="V870" s="219"/>
      <c r="W870" s="215">
        <f t="shared" si="412"/>
        <v>0</v>
      </c>
      <c r="X870" s="219"/>
      <c r="Y870" s="219"/>
      <c r="Z870" s="219"/>
    </row>
    <row r="871" spans="1:26" hidden="1" outlineLevel="2">
      <c r="A871" s="19"/>
      <c r="B871" s="306"/>
      <c r="C871" s="207"/>
      <c r="D871" s="208"/>
      <c r="E871" s="133"/>
      <c r="F871" s="244"/>
      <c r="G871" s="138"/>
      <c r="H871" s="135"/>
      <c r="I871" s="206"/>
      <c r="J871" s="206"/>
      <c r="K871" s="206"/>
      <c r="L871" s="137"/>
      <c r="M871" s="163"/>
      <c r="N871" s="163"/>
      <c r="O871" s="163"/>
      <c r="P871" s="205"/>
      <c r="Q871" s="219">
        <f t="shared" si="409"/>
        <v>0</v>
      </c>
      <c r="R871" s="219">
        <f t="shared" si="410"/>
        <v>0</v>
      </c>
      <c r="S871" s="219"/>
      <c r="T871" s="219"/>
      <c r="U871" s="219">
        <f t="shared" si="411"/>
        <v>0</v>
      </c>
      <c r="V871" s="219"/>
      <c r="W871" s="215">
        <f t="shared" si="412"/>
        <v>0</v>
      </c>
      <c r="X871" s="219"/>
      <c r="Y871" s="219"/>
      <c r="Z871" s="219"/>
    </row>
    <row r="872" spans="1:26" hidden="1" outlineLevel="2">
      <c r="A872" s="160"/>
      <c r="B872" s="306"/>
      <c r="C872" s="207"/>
      <c r="D872" s="208"/>
      <c r="E872" s="133"/>
      <c r="F872" s="244"/>
      <c r="G872" s="138"/>
      <c r="H872" s="139"/>
      <c r="I872" s="206"/>
      <c r="J872" s="206"/>
      <c r="K872" s="206"/>
      <c r="L872" s="137"/>
      <c r="M872" s="74"/>
      <c r="N872" s="74"/>
      <c r="O872" s="217"/>
      <c r="P872" s="205"/>
      <c r="Q872" s="219">
        <f t="shared" si="409"/>
        <v>0</v>
      </c>
      <c r="R872" s="219">
        <f t="shared" si="410"/>
        <v>0</v>
      </c>
      <c r="S872" s="218"/>
      <c r="T872" s="218"/>
      <c r="U872" s="219">
        <f t="shared" si="411"/>
        <v>0</v>
      </c>
      <c r="V872" s="218"/>
      <c r="W872" s="215">
        <f t="shared" si="412"/>
        <v>0</v>
      </c>
      <c r="X872" s="218"/>
      <c r="Y872" s="218"/>
      <c r="Z872" s="218"/>
    </row>
    <row r="873" spans="1:26" hidden="1" outlineLevel="2">
      <c r="A873" s="160"/>
      <c r="B873" s="306"/>
      <c r="C873" s="207"/>
      <c r="D873" s="208"/>
      <c r="E873" s="133"/>
      <c r="F873" s="244"/>
      <c r="G873" s="138"/>
      <c r="H873" s="139"/>
      <c r="I873" s="206"/>
      <c r="J873" s="206"/>
      <c r="K873" s="206"/>
      <c r="L873" s="137"/>
      <c r="M873" s="74"/>
      <c r="N873" s="19"/>
      <c r="O873" s="217"/>
      <c r="P873" s="205"/>
      <c r="Q873" s="219">
        <f t="shared" si="409"/>
        <v>0</v>
      </c>
      <c r="R873" s="219">
        <f t="shared" si="410"/>
        <v>0</v>
      </c>
      <c r="S873" s="218"/>
      <c r="T873" s="218"/>
      <c r="U873" s="219">
        <f t="shared" si="411"/>
        <v>0</v>
      </c>
      <c r="V873" s="218"/>
      <c r="W873" s="215">
        <f t="shared" si="412"/>
        <v>0</v>
      </c>
      <c r="X873" s="218"/>
      <c r="Y873" s="218"/>
      <c r="Z873" s="218"/>
    </row>
    <row r="874" spans="1:26" hidden="1" outlineLevel="2">
      <c r="A874" s="160"/>
      <c r="B874" s="306"/>
      <c r="C874" s="207"/>
      <c r="D874" s="208"/>
      <c r="E874" s="133"/>
      <c r="F874" s="244"/>
      <c r="G874" s="138"/>
      <c r="H874" s="139"/>
      <c r="I874" s="206"/>
      <c r="J874" s="206"/>
      <c r="K874" s="206"/>
      <c r="L874" s="137"/>
      <c r="M874" s="74"/>
      <c r="N874" s="19"/>
      <c r="O874" s="217"/>
      <c r="P874" s="205"/>
      <c r="Q874" s="219">
        <f t="shared" si="409"/>
        <v>0</v>
      </c>
      <c r="R874" s="219">
        <f>SUM(S874:T874)</f>
        <v>0</v>
      </c>
      <c r="S874" s="218"/>
      <c r="T874" s="218"/>
      <c r="U874" s="219">
        <f t="shared" si="411"/>
        <v>0</v>
      </c>
      <c r="V874" s="218"/>
      <c r="W874" s="215">
        <f t="shared" si="412"/>
        <v>0</v>
      </c>
      <c r="X874" s="218"/>
      <c r="Y874" s="218"/>
      <c r="Z874" s="218"/>
    </row>
    <row r="875" spans="1:26" hidden="1" outlineLevel="2">
      <c r="A875" s="19"/>
      <c r="B875" s="306"/>
      <c r="C875" s="207"/>
      <c r="D875" s="208"/>
      <c r="E875" s="133"/>
      <c r="F875" s="244"/>
      <c r="G875" s="138"/>
      <c r="H875" s="135"/>
      <c r="I875" s="206"/>
      <c r="J875" s="206"/>
      <c r="K875" s="206"/>
      <c r="L875" s="137"/>
      <c r="M875" s="163"/>
      <c r="N875" s="163"/>
      <c r="O875" s="163"/>
      <c r="P875" s="205"/>
      <c r="Q875" s="219">
        <f>SUM(R875,U875)</f>
        <v>0</v>
      </c>
      <c r="R875" s="219">
        <f>SUM(S875:T875)</f>
        <v>0</v>
      </c>
      <c r="S875" s="219"/>
      <c r="T875" s="219"/>
      <c r="U875" s="219">
        <f>SUM(V875:Y875)</f>
        <v>0</v>
      </c>
      <c r="V875" s="219"/>
      <c r="W875" s="215">
        <f>V875*0.304</f>
        <v>0</v>
      </c>
      <c r="X875" s="219"/>
      <c r="Y875" s="219"/>
      <c r="Z875" s="219"/>
    </row>
    <row r="876" spans="1:26" hidden="1" outlineLevel="2">
      <c r="A876" s="19"/>
      <c r="B876" s="306"/>
      <c r="C876" s="207"/>
      <c r="D876" s="208"/>
      <c r="E876" s="133"/>
      <c r="F876" s="244"/>
      <c r="G876" s="138"/>
      <c r="H876" s="135"/>
      <c r="I876" s="206"/>
      <c r="J876" s="206"/>
      <c r="K876" s="206"/>
      <c r="L876" s="137"/>
      <c r="M876" s="163"/>
      <c r="N876" s="163"/>
      <c r="O876" s="163"/>
      <c r="P876" s="205"/>
      <c r="Q876" s="219">
        <f t="shared" ref="Q876:Q882" si="413">SUM(R876,U876)</f>
        <v>0</v>
      </c>
      <c r="R876" s="219">
        <f t="shared" ref="R876:R881" si="414">SUM(S876:T876)</f>
        <v>0</v>
      </c>
      <c r="S876" s="219"/>
      <c r="T876" s="219"/>
      <c r="U876" s="219">
        <f t="shared" ref="U876:U882" si="415">SUM(V876:Y876)</f>
        <v>0</v>
      </c>
      <c r="V876" s="219"/>
      <c r="W876" s="215">
        <f t="shared" ref="W876:W882" si="416">V876*0.304</f>
        <v>0</v>
      </c>
      <c r="X876" s="219"/>
      <c r="Y876" s="219"/>
      <c r="Z876" s="219"/>
    </row>
    <row r="877" spans="1:26" hidden="1" outlineLevel="2">
      <c r="A877" s="19"/>
      <c r="B877" s="306"/>
      <c r="C877" s="207"/>
      <c r="D877" s="208"/>
      <c r="E877" s="133"/>
      <c r="F877" s="244"/>
      <c r="G877" s="138"/>
      <c r="H877" s="135"/>
      <c r="I877" s="206"/>
      <c r="J877" s="206"/>
      <c r="K877" s="206"/>
      <c r="L877" s="137"/>
      <c r="M877" s="163"/>
      <c r="N877" s="163"/>
      <c r="O877" s="163"/>
      <c r="P877" s="205"/>
      <c r="Q877" s="219">
        <f t="shared" si="413"/>
        <v>0</v>
      </c>
      <c r="R877" s="219">
        <f t="shared" si="414"/>
        <v>0</v>
      </c>
      <c r="S877" s="219"/>
      <c r="T877" s="219"/>
      <c r="U877" s="219">
        <f t="shared" si="415"/>
        <v>0</v>
      </c>
      <c r="V877" s="219"/>
      <c r="W877" s="215">
        <f t="shared" si="416"/>
        <v>0</v>
      </c>
      <c r="X877" s="219"/>
      <c r="Y877" s="219"/>
      <c r="Z877" s="219"/>
    </row>
    <row r="878" spans="1:26" hidden="1" outlineLevel="2">
      <c r="A878" s="19"/>
      <c r="B878" s="306"/>
      <c r="C878" s="207"/>
      <c r="D878" s="208"/>
      <c r="E878" s="133"/>
      <c r="F878" s="244"/>
      <c r="G878" s="138"/>
      <c r="H878" s="135"/>
      <c r="I878" s="206"/>
      <c r="J878" s="206"/>
      <c r="K878" s="206"/>
      <c r="L878" s="137"/>
      <c r="M878" s="163"/>
      <c r="N878" s="163"/>
      <c r="O878" s="163"/>
      <c r="P878" s="205"/>
      <c r="Q878" s="219">
        <f t="shared" si="413"/>
        <v>0</v>
      </c>
      <c r="R878" s="219">
        <f t="shared" si="414"/>
        <v>0</v>
      </c>
      <c r="S878" s="219"/>
      <c r="T878" s="219"/>
      <c r="U878" s="219">
        <f t="shared" si="415"/>
        <v>0</v>
      </c>
      <c r="V878" s="219"/>
      <c r="W878" s="215">
        <f t="shared" si="416"/>
        <v>0</v>
      </c>
      <c r="X878" s="219"/>
      <c r="Y878" s="219"/>
      <c r="Z878" s="219"/>
    </row>
    <row r="879" spans="1:26" hidden="1" outlineLevel="2">
      <c r="A879" s="19"/>
      <c r="B879" s="306"/>
      <c r="C879" s="207"/>
      <c r="D879" s="208"/>
      <c r="E879" s="133"/>
      <c r="F879" s="244"/>
      <c r="G879" s="138"/>
      <c r="H879" s="135"/>
      <c r="I879" s="206"/>
      <c r="J879" s="206"/>
      <c r="K879" s="206"/>
      <c r="L879" s="137"/>
      <c r="M879" s="163"/>
      <c r="N879" s="163"/>
      <c r="O879" s="163"/>
      <c r="P879" s="205"/>
      <c r="Q879" s="219">
        <f t="shared" si="413"/>
        <v>0</v>
      </c>
      <c r="R879" s="219">
        <f t="shared" si="414"/>
        <v>0</v>
      </c>
      <c r="S879" s="219"/>
      <c r="T879" s="219"/>
      <c r="U879" s="219">
        <f t="shared" si="415"/>
        <v>0</v>
      </c>
      <c r="V879" s="219"/>
      <c r="W879" s="215">
        <f t="shared" si="416"/>
        <v>0</v>
      </c>
      <c r="X879" s="219"/>
      <c r="Y879" s="219"/>
      <c r="Z879" s="219"/>
    </row>
    <row r="880" spans="1:26" hidden="1" outlineLevel="2">
      <c r="A880" s="160"/>
      <c r="B880" s="306"/>
      <c r="C880" s="207"/>
      <c r="D880" s="208"/>
      <c r="E880" s="133"/>
      <c r="F880" s="244"/>
      <c r="G880" s="138"/>
      <c r="H880" s="139"/>
      <c r="I880" s="206"/>
      <c r="J880" s="206"/>
      <c r="K880" s="206"/>
      <c r="L880" s="137"/>
      <c r="M880" s="74"/>
      <c r="N880" s="74"/>
      <c r="O880" s="217"/>
      <c r="P880" s="205"/>
      <c r="Q880" s="219">
        <f t="shared" si="413"/>
        <v>0</v>
      </c>
      <c r="R880" s="219">
        <f t="shared" si="414"/>
        <v>0</v>
      </c>
      <c r="S880" s="218"/>
      <c r="T880" s="218"/>
      <c r="U880" s="219">
        <f t="shared" si="415"/>
        <v>0</v>
      </c>
      <c r="V880" s="218"/>
      <c r="W880" s="215">
        <f t="shared" si="416"/>
        <v>0</v>
      </c>
      <c r="X880" s="218"/>
      <c r="Y880" s="218"/>
      <c r="Z880" s="218"/>
    </row>
    <row r="881" spans="1:26" hidden="1" outlineLevel="2">
      <c r="A881" s="160"/>
      <c r="B881" s="306"/>
      <c r="C881" s="207"/>
      <c r="D881" s="208"/>
      <c r="E881" s="133"/>
      <c r="F881" s="244"/>
      <c r="G881" s="138"/>
      <c r="H881" s="139"/>
      <c r="I881" s="206"/>
      <c r="J881" s="206"/>
      <c r="K881" s="206"/>
      <c r="L881" s="137"/>
      <c r="M881" s="74"/>
      <c r="N881" s="19"/>
      <c r="O881" s="217"/>
      <c r="P881" s="205"/>
      <c r="Q881" s="219">
        <f t="shared" si="413"/>
        <v>0</v>
      </c>
      <c r="R881" s="219">
        <f t="shared" si="414"/>
        <v>0</v>
      </c>
      <c r="S881" s="218"/>
      <c r="T881" s="218"/>
      <c r="U881" s="219">
        <f t="shared" si="415"/>
        <v>0</v>
      </c>
      <c r="V881" s="218"/>
      <c r="W881" s="215">
        <f t="shared" si="416"/>
        <v>0</v>
      </c>
      <c r="X881" s="218"/>
      <c r="Y881" s="218"/>
      <c r="Z881" s="218"/>
    </row>
    <row r="882" spans="1:26" hidden="1" outlineLevel="2">
      <c r="A882" s="160"/>
      <c r="B882" s="306"/>
      <c r="C882" s="207"/>
      <c r="D882" s="208"/>
      <c r="E882" s="133"/>
      <c r="F882" s="244"/>
      <c r="G882" s="138"/>
      <c r="H882" s="139"/>
      <c r="I882" s="206"/>
      <c r="J882" s="206"/>
      <c r="K882" s="206"/>
      <c r="L882" s="137"/>
      <c r="M882" s="74"/>
      <c r="N882" s="19"/>
      <c r="O882" s="217"/>
      <c r="P882" s="205"/>
      <c r="Q882" s="219">
        <f t="shared" si="413"/>
        <v>0</v>
      </c>
      <c r="R882" s="219">
        <f>SUM(S882:T882)</f>
        <v>0</v>
      </c>
      <c r="S882" s="218"/>
      <c r="T882" s="218"/>
      <c r="U882" s="219">
        <f t="shared" si="415"/>
        <v>0</v>
      </c>
      <c r="V882" s="218"/>
      <c r="W882" s="215">
        <f t="shared" si="416"/>
        <v>0</v>
      </c>
      <c r="X882" s="218"/>
      <c r="Y882" s="218"/>
      <c r="Z882" s="218"/>
    </row>
    <row r="883" spans="1:26" hidden="1" outlineLevel="2">
      <c r="A883" s="160"/>
      <c r="B883" s="74"/>
      <c r="C883" s="207"/>
      <c r="D883" s="208"/>
      <c r="E883" s="133"/>
      <c r="F883" s="244"/>
      <c r="G883" s="138"/>
      <c r="H883" s="139"/>
      <c r="I883" s="206"/>
      <c r="J883" s="206"/>
      <c r="K883" s="206"/>
      <c r="L883" s="137"/>
      <c r="M883" s="74"/>
      <c r="N883" s="19"/>
      <c r="O883" s="217"/>
      <c r="P883" s="205"/>
      <c r="Q883" s="218"/>
      <c r="R883" s="218"/>
      <c r="S883" s="218"/>
      <c r="T883" s="218"/>
      <c r="U883" s="218"/>
      <c r="V883" s="218"/>
      <c r="W883" s="218"/>
      <c r="X883" s="218"/>
      <c r="Y883" s="218"/>
      <c r="Z883" s="218"/>
    </row>
    <row r="884" spans="1:26" s="75" customFormat="1" outlineLevel="1" collapsed="1">
      <c r="A884" s="220"/>
      <c r="B884" s="221"/>
      <c r="C884" s="222"/>
      <c r="D884" s="223"/>
      <c r="E884" s="224"/>
      <c r="F884" s="247"/>
      <c r="G884" s="225"/>
      <c r="H884" s="226"/>
      <c r="I884" s="227"/>
      <c r="J884" s="227"/>
      <c r="K884" s="227"/>
      <c r="L884" s="150" t="str">
        <f>CONCATENATE(L885," ",N885,M885," ",L886," ",N886,M886," ",L887," ",N887,M887," ",L888," ",N888,M888," ",L889," ",N889,M889," ",L890," ",N890,M890," ",L891," ",N891,M891," ",L892," ",N892,M892," ",L893," ",N893,M893," ",L894," ",N894,M894," "," ",L895," ",N895,M895," ",L896," ",N896,M896," ",L897," ",N897,M897," ",L898," ",N898,M898," ",L899," ",N899,M899," ",L900," ",N900,M900)</f>
        <v xml:space="preserve">                                </v>
      </c>
      <c r="M884" s="226"/>
      <c r="N884" s="226"/>
      <c r="O884" s="270">
        <f>SUM(O893:O900)</f>
        <v>0</v>
      </c>
      <c r="P884" s="228"/>
      <c r="Q884" s="229">
        <f>SUM(Q893:Q900)</f>
        <v>0</v>
      </c>
      <c r="R884" s="229">
        <f t="shared" ref="R884:Y884" si="417">SUM(R893:R900)</f>
        <v>0</v>
      </c>
      <c r="S884" s="229">
        <f t="shared" si="417"/>
        <v>0</v>
      </c>
      <c r="T884" s="229">
        <f t="shared" si="417"/>
        <v>0</v>
      </c>
      <c r="U884" s="229">
        <f t="shared" si="417"/>
        <v>0</v>
      </c>
      <c r="V884" s="229">
        <f t="shared" si="417"/>
        <v>0</v>
      </c>
      <c r="W884" s="229">
        <f t="shared" si="417"/>
        <v>0</v>
      </c>
      <c r="X884" s="229">
        <f t="shared" si="417"/>
        <v>0</v>
      </c>
      <c r="Y884" s="229">
        <f t="shared" si="417"/>
        <v>0</v>
      </c>
      <c r="Z884" s="229">
        <f>SUM(Z893:Z900)</f>
        <v>0</v>
      </c>
    </row>
    <row r="885" spans="1:26" hidden="1" outlineLevel="2">
      <c r="A885" s="19"/>
      <c r="B885" s="306"/>
      <c r="C885" s="207"/>
      <c r="D885" s="208"/>
      <c r="E885" s="133"/>
      <c r="F885" s="244"/>
      <c r="G885" s="138"/>
      <c r="H885" s="135"/>
      <c r="I885" s="206"/>
      <c r="J885" s="206"/>
      <c r="K885" s="206"/>
      <c r="L885" s="137"/>
      <c r="M885" s="163"/>
      <c r="N885" s="163"/>
      <c r="O885" s="163"/>
      <c r="P885" s="205"/>
      <c r="Q885" s="219">
        <f>SUM(R885,U885)</f>
        <v>0</v>
      </c>
      <c r="R885" s="219">
        <f>SUM(S885:T885)</f>
        <v>0</v>
      </c>
      <c r="S885" s="219"/>
      <c r="T885" s="219"/>
      <c r="U885" s="219">
        <f>SUM(V885:Y885)</f>
        <v>0</v>
      </c>
      <c r="V885" s="219"/>
      <c r="W885" s="215">
        <f>V885*0.304</f>
        <v>0</v>
      </c>
      <c r="X885" s="219"/>
      <c r="Y885" s="219"/>
      <c r="Z885" s="219"/>
    </row>
    <row r="886" spans="1:26" hidden="1" outlineLevel="2">
      <c r="A886" s="19"/>
      <c r="B886" s="306"/>
      <c r="C886" s="207"/>
      <c r="D886" s="208"/>
      <c r="E886" s="133"/>
      <c r="F886" s="244"/>
      <c r="G886" s="138"/>
      <c r="H886" s="135"/>
      <c r="I886" s="206"/>
      <c r="J886" s="206"/>
      <c r="K886" s="206"/>
      <c r="L886" s="137"/>
      <c r="M886" s="163"/>
      <c r="N886" s="163"/>
      <c r="O886" s="163"/>
      <c r="P886" s="205"/>
      <c r="Q886" s="219">
        <f t="shared" ref="Q886:Q892" si="418">SUM(R886,U886)</f>
        <v>0</v>
      </c>
      <c r="R886" s="219">
        <f t="shared" ref="R886:R891" si="419">SUM(S886:T886)</f>
        <v>0</v>
      </c>
      <c r="S886" s="219"/>
      <c r="T886" s="219"/>
      <c r="U886" s="219">
        <f t="shared" ref="U886:U892" si="420">SUM(V886:Y886)</f>
        <v>0</v>
      </c>
      <c r="V886" s="219"/>
      <c r="W886" s="215">
        <f t="shared" ref="W886:W892" si="421">V886*0.304</f>
        <v>0</v>
      </c>
      <c r="X886" s="219"/>
      <c r="Y886" s="219"/>
      <c r="Z886" s="219"/>
    </row>
    <row r="887" spans="1:26" hidden="1" outlineLevel="2">
      <c r="A887" s="19"/>
      <c r="B887" s="306"/>
      <c r="C887" s="207"/>
      <c r="D887" s="208"/>
      <c r="E887" s="133"/>
      <c r="F887" s="244"/>
      <c r="G887" s="138"/>
      <c r="H887" s="135"/>
      <c r="I887" s="206"/>
      <c r="J887" s="206"/>
      <c r="K887" s="206"/>
      <c r="L887" s="137"/>
      <c r="M887" s="163"/>
      <c r="N887" s="163"/>
      <c r="O887" s="163"/>
      <c r="P887" s="205"/>
      <c r="Q887" s="219">
        <f t="shared" si="418"/>
        <v>0</v>
      </c>
      <c r="R887" s="219">
        <f t="shared" si="419"/>
        <v>0</v>
      </c>
      <c r="S887" s="219"/>
      <c r="T887" s="219"/>
      <c r="U887" s="219">
        <f t="shared" si="420"/>
        <v>0</v>
      </c>
      <c r="V887" s="219"/>
      <c r="W887" s="215">
        <f t="shared" si="421"/>
        <v>0</v>
      </c>
      <c r="X887" s="219"/>
      <c r="Y887" s="219"/>
      <c r="Z887" s="219"/>
    </row>
    <row r="888" spans="1:26" hidden="1" outlineLevel="2">
      <c r="A888" s="19"/>
      <c r="B888" s="306"/>
      <c r="C888" s="207"/>
      <c r="D888" s="208"/>
      <c r="E888" s="133"/>
      <c r="F888" s="244"/>
      <c r="G888" s="138"/>
      <c r="H888" s="135"/>
      <c r="I888" s="206"/>
      <c r="J888" s="206"/>
      <c r="K888" s="206"/>
      <c r="L888" s="137"/>
      <c r="M888" s="163"/>
      <c r="N888" s="163"/>
      <c r="O888" s="163"/>
      <c r="P888" s="205"/>
      <c r="Q888" s="219">
        <f t="shared" si="418"/>
        <v>0</v>
      </c>
      <c r="R888" s="219">
        <f t="shared" si="419"/>
        <v>0</v>
      </c>
      <c r="S888" s="219"/>
      <c r="T888" s="219"/>
      <c r="U888" s="219">
        <f t="shared" si="420"/>
        <v>0</v>
      </c>
      <c r="V888" s="219"/>
      <c r="W888" s="215">
        <f t="shared" si="421"/>
        <v>0</v>
      </c>
      <c r="X888" s="219"/>
      <c r="Y888" s="219"/>
      <c r="Z888" s="219"/>
    </row>
    <row r="889" spans="1:26" hidden="1" outlineLevel="2">
      <c r="A889" s="19"/>
      <c r="B889" s="306"/>
      <c r="C889" s="207"/>
      <c r="D889" s="208"/>
      <c r="E889" s="133"/>
      <c r="F889" s="244"/>
      <c r="G889" s="138"/>
      <c r="H889" s="135"/>
      <c r="I889" s="206"/>
      <c r="J889" s="206"/>
      <c r="K889" s="206"/>
      <c r="L889" s="137"/>
      <c r="M889" s="163"/>
      <c r="N889" s="163"/>
      <c r="O889" s="163"/>
      <c r="P889" s="205"/>
      <c r="Q889" s="219">
        <f t="shared" si="418"/>
        <v>0</v>
      </c>
      <c r="R889" s="219">
        <f t="shared" si="419"/>
        <v>0</v>
      </c>
      <c r="S889" s="219"/>
      <c r="T889" s="219"/>
      <c r="U889" s="219">
        <f t="shared" si="420"/>
        <v>0</v>
      </c>
      <c r="V889" s="219"/>
      <c r="W889" s="215">
        <f t="shared" si="421"/>
        <v>0</v>
      </c>
      <c r="X889" s="219"/>
      <c r="Y889" s="219"/>
      <c r="Z889" s="219"/>
    </row>
    <row r="890" spans="1:26" hidden="1" outlineLevel="2">
      <c r="A890" s="160"/>
      <c r="B890" s="306"/>
      <c r="C890" s="207"/>
      <c r="D890" s="208"/>
      <c r="E890" s="133"/>
      <c r="F890" s="244"/>
      <c r="G890" s="138"/>
      <c r="H890" s="139"/>
      <c r="I890" s="206"/>
      <c r="J890" s="206"/>
      <c r="K890" s="206"/>
      <c r="L890" s="137"/>
      <c r="M890" s="74"/>
      <c r="N890" s="74"/>
      <c r="O890" s="217"/>
      <c r="P890" s="205"/>
      <c r="Q890" s="219">
        <f t="shared" si="418"/>
        <v>0</v>
      </c>
      <c r="R890" s="219">
        <f t="shared" si="419"/>
        <v>0</v>
      </c>
      <c r="S890" s="218"/>
      <c r="T890" s="218"/>
      <c r="U890" s="219">
        <f t="shared" si="420"/>
        <v>0</v>
      </c>
      <c r="V890" s="218"/>
      <c r="W890" s="215">
        <f t="shared" si="421"/>
        <v>0</v>
      </c>
      <c r="X890" s="218"/>
      <c r="Y890" s="218"/>
      <c r="Z890" s="218"/>
    </row>
    <row r="891" spans="1:26" hidden="1" outlineLevel="2">
      <c r="A891" s="160"/>
      <c r="B891" s="306"/>
      <c r="C891" s="207"/>
      <c r="D891" s="208"/>
      <c r="E891" s="133"/>
      <c r="F891" s="244"/>
      <c r="G891" s="138"/>
      <c r="H891" s="139"/>
      <c r="I891" s="206"/>
      <c r="J891" s="206"/>
      <c r="K891" s="206"/>
      <c r="L891" s="137"/>
      <c r="M891" s="74"/>
      <c r="N891" s="19"/>
      <c r="O891" s="217"/>
      <c r="P891" s="205"/>
      <c r="Q891" s="219">
        <f t="shared" si="418"/>
        <v>0</v>
      </c>
      <c r="R891" s="219">
        <f t="shared" si="419"/>
        <v>0</v>
      </c>
      <c r="S891" s="218"/>
      <c r="T891" s="218"/>
      <c r="U891" s="219">
        <f t="shared" si="420"/>
        <v>0</v>
      </c>
      <c r="V891" s="218"/>
      <c r="W891" s="215">
        <f t="shared" si="421"/>
        <v>0</v>
      </c>
      <c r="X891" s="218"/>
      <c r="Y891" s="218"/>
      <c r="Z891" s="218"/>
    </row>
    <row r="892" spans="1:26" hidden="1" outlineLevel="2">
      <c r="A892" s="160"/>
      <c r="B892" s="306"/>
      <c r="C892" s="207"/>
      <c r="D892" s="208"/>
      <c r="E892" s="133"/>
      <c r="F892" s="244"/>
      <c r="G892" s="138"/>
      <c r="H892" s="139"/>
      <c r="I892" s="206"/>
      <c r="J892" s="206"/>
      <c r="K892" s="206"/>
      <c r="L892" s="137"/>
      <c r="M892" s="74"/>
      <c r="N892" s="19"/>
      <c r="O892" s="217"/>
      <c r="P892" s="205"/>
      <c r="Q892" s="219">
        <f t="shared" si="418"/>
        <v>0</v>
      </c>
      <c r="R892" s="219">
        <f>SUM(S892:T892)</f>
        <v>0</v>
      </c>
      <c r="S892" s="218"/>
      <c r="T892" s="218"/>
      <c r="U892" s="219">
        <f t="shared" si="420"/>
        <v>0</v>
      </c>
      <c r="V892" s="218"/>
      <c r="W892" s="215">
        <f t="shared" si="421"/>
        <v>0</v>
      </c>
      <c r="X892" s="218"/>
      <c r="Y892" s="218"/>
      <c r="Z892" s="218"/>
    </row>
    <row r="893" spans="1:26" hidden="1" outlineLevel="2">
      <c r="A893" s="19"/>
      <c r="B893" s="306"/>
      <c r="C893" s="207"/>
      <c r="D893" s="208"/>
      <c r="E893" s="133"/>
      <c r="F893" s="244"/>
      <c r="G893" s="138"/>
      <c r="H893" s="135"/>
      <c r="I893" s="206"/>
      <c r="J893" s="206"/>
      <c r="K893" s="206"/>
      <c r="L893" s="137"/>
      <c r="M893" s="163"/>
      <c r="N893" s="163"/>
      <c r="O893" s="163"/>
      <c r="P893" s="205"/>
      <c r="Q893" s="219">
        <f>SUM(R893,U893)</f>
        <v>0</v>
      </c>
      <c r="R893" s="219">
        <f>SUM(S893:T893)</f>
        <v>0</v>
      </c>
      <c r="S893" s="219"/>
      <c r="T893" s="219"/>
      <c r="U893" s="219">
        <f>SUM(V893:Y893)</f>
        <v>0</v>
      </c>
      <c r="V893" s="219"/>
      <c r="W893" s="215">
        <f>V893*0.304</f>
        <v>0</v>
      </c>
      <c r="X893" s="219"/>
      <c r="Y893" s="219"/>
      <c r="Z893" s="219"/>
    </row>
    <row r="894" spans="1:26" hidden="1" outlineLevel="2">
      <c r="A894" s="19"/>
      <c r="B894" s="306"/>
      <c r="C894" s="207"/>
      <c r="D894" s="208"/>
      <c r="E894" s="133"/>
      <c r="F894" s="244"/>
      <c r="G894" s="138"/>
      <c r="H894" s="135"/>
      <c r="I894" s="206"/>
      <c r="J894" s="206"/>
      <c r="K894" s="206"/>
      <c r="L894" s="137"/>
      <c r="M894" s="163"/>
      <c r="N894" s="163"/>
      <c r="O894" s="163"/>
      <c r="P894" s="205"/>
      <c r="Q894" s="219">
        <f t="shared" ref="Q894:Q900" si="422">SUM(R894,U894)</f>
        <v>0</v>
      </c>
      <c r="R894" s="219">
        <f t="shared" ref="R894:R899" si="423">SUM(S894:T894)</f>
        <v>0</v>
      </c>
      <c r="S894" s="219"/>
      <c r="T894" s="219"/>
      <c r="U894" s="219">
        <f t="shared" ref="U894:U900" si="424">SUM(V894:Y894)</f>
        <v>0</v>
      </c>
      <c r="V894" s="219"/>
      <c r="W894" s="215">
        <f t="shared" ref="W894:W900" si="425">V894*0.304</f>
        <v>0</v>
      </c>
      <c r="X894" s="219"/>
      <c r="Y894" s="219"/>
      <c r="Z894" s="219"/>
    </row>
    <row r="895" spans="1:26" hidden="1" outlineLevel="2">
      <c r="A895" s="19"/>
      <c r="B895" s="306"/>
      <c r="C895" s="207"/>
      <c r="D895" s="208"/>
      <c r="E895" s="133"/>
      <c r="F895" s="244"/>
      <c r="G895" s="138"/>
      <c r="H895" s="135"/>
      <c r="I895" s="206"/>
      <c r="J895" s="206"/>
      <c r="K895" s="206"/>
      <c r="L895" s="137"/>
      <c r="M895" s="163"/>
      <c r="N895" s="163"/>
      <c r="O895" s="163"/>
      <c r="P895" s="205"/>
      <c r="Q895" s="219">
        <f t="shared" si="422"/>
        <v>0</v>
      </c>
      <c r="R895" s="219">
        <f t="shared" si="423"/>
        <v>0</v>
      </c>
      <c r="S895" s="219"/>
      <c r="T895" s="219"/>
      <c r="U895" s="219">
        <f t="shared" si="424"/>
        <v>0</v>
      </c>
      <c r="V895" s="219"/>
      <c r="W895" s="215">
        <f t="shared" si="425"/>
        <v>0</v>
      </c>
      <c r="X895" s="219"/>
      <c r="Y895" s="219"/>
      <c r="Z895" s="219"/>
    </row>
    <row r="896" spans="1:26" hidden="1" outlineLevel="2">
      <c r="A896" s="19"/>
      <c r="B896" s="306"/>
      <c r="C896" s="207"/>
      <c r="D896" s="208"/>
      <c r="E896" s="133"/>
      <c r="F896" s="244"/>
      <c r="G896" s="138"/>
      <c r="H896" s="135"/>
      <c r="I896" s="206"/>
      <c r="J896" s="206"/>
      <c r="K896" s="206"/>
      <c r="L896" s="137"/>
      <c r="M896" s="163"/>
      <c r="N896" s="163"/>
      <c r="O896" s="163"/>
      <c r="P896" s="205"/>
      <c r="Q896" s="219">
        <f t="shared" si="422"/>
        <v>0</v>
      </c>
      <c r="R896" s="219">
        <f t="shared" si="423"/>
        <v>0</v>
      </c>
      <c r="S896" s="219"/>
      <c r="T896" s="219"/>
      <c r="U896" s="219">
        <f t="shared" si="424"/>
        <v>0</v>
      </c>
      <c r="V896" s="219"/>
      <c r="W896" s="215">
        <f t="shared" si="425"/>
        <v>0</v>
      </c>
      <c r="X896" s="219"/>
      <c r="Y896" s="219"/>
      <c r="Z896" s="219"/>
    </row>
    <row r="897" spans="1:26" hidden="1" outlineLevel="2">
      <c r="A897" s="19"/>
      <c r="B897" s="306"/>
      <c r="C897" s="207"/>
      <c r="D897" s="208"/>
      <c r="E897" s="133"/>
      <c r="F897" s="244"/>
      <c r="G897" s="138"/>
      <c r="H897" s="135"/>
      <c r="I897" s="206"/>
      <c r="J897" s="206"/>
      <c r="K897" s="206"/>
      <c r="L897" s="137"/>
      <c r="M897" s="163"/>
      <c r="N897" s="163"/>
      <c r="O897" s="163"/>
      <c r="P897" s="205"/>
      <c r="Q897" s="219">
        <f t="shared" si="422"/>
        <v>0</v>
      </c>
      <c r="R897" s="219">
        <f t="shared" si="423"/>
        <v>0</v>
      </c>
      <c r="S897" s="219"/>
      <c r="T897" s="219"/>
      <c r="U897" s="219">
        <f t="shared" si="424"/>
        <v>0</v>
      </c>
      <c r="V897" s="219"/>
      <c r="W897" s="215">
        <f t="shared" si="425"/>
        <v>0</v>
      </c>
      <c r="X897" s="219"/>
      <c r="Y897" s="219"/>
      <c r="Z897" s="219"/>
    </row>
    <row r="898" spans="1:26" hidden="1" outlineLevel="2">
      <c r="A898" s="160"/>
      <c r="B898" s="306"/>
      <c r="C898" s="207"/>
      <c r="D898" s="208"/>
      <c r="E898" s="133"/>
      <c r="F898" s="244"/>
      <c r="G898" s="138"/>
      <c r="H898" s="139"/>
      <c r="I898" s="206"/>
      <c r="J898" s="206"/>
      <c r="K898" s="206"/>
      <c r="L898" s="137"/>
      <c r="M898" s="74"/>
      <c r="N898" s="74"/>
      <c r="O898" s="217"/>
      <c r="P898" s="205"/>
      <c r="Q898" s="219">
        <f t="shared" si="422"/>
        <v>0</v>
      </c>
      <c r="R898" s="219">
        <f t="shared" si="423"/>
        <v>0</v>
      </c>
      <c r="S898" s="218"/>
      <c r="T898" s="218"/>
      <c r="U898" s="219">
        <f t="shared" si="424"/>
        <v>0</v>
      </c>
      <c r="V898" s="218"/>
      <c r="W898" s="215">
        <f t="shared" si="425"/>
        <v>0</v>
      </c>
      <c r="X898" s="218"/>
      <c r="Y898" s="218"/>
      <c r="Z898" s="218"/>
    </row>
    <row r="899" spans="1:26" hidden="1" outlineLevel="2">
      <c r="A899" s="160"/>
      <c r="B899" s="306"/>
      <c r="C899" s="207"/>
      <c r="D899" s="208"/>
      <c r="E899" s="133"/>
      <c r="F899" s="244"/>
      <c r="G899" s="138"/>
      <c r="H899" s="139"/>
      <c r="I899" s="206"/>
      <c r="J899" s="206"/>
      <c r="K899" s="206"/>
      <c r="L899" s="137"/>
      <c r="M899" s="74"/>
      <c r="N899" s="19"/>
      <c r="O899" s="217"/>
      <c r="P899" s="205"/>
      <c r="Q899" s="219">
        <f t="shared" si="422"/>
        <v>0</v>
      </c>
      <c r="R899" s="219">
        <f t="shared" si="423"/>
        <v>0</v>
      </c>
      <c r="S899" s="218"/>
      <c r="T899" s="218"/>
      <c r="U899" s="219">
        <f t="shared" si="424"/>
        <v>0</v>
      </c>
      <c r="V899" s="218"/>
      <c r="W899" s="215">
        <f t="shared" si="425"/>
        <v>0</v>
      </c>
      <c r="X899" s="218"/>
      <c r="Y899" s="218"/>
      <c r="Z899" s="218"/>
    </row>
    <row r="900" spans="1:26" hidden="1" outlineLevel="2">
      <c r="A900" s="160"/>
      <c r="B900" s="306"/>
      <c r="C900" s="207"/>
      <c r="D900" s="208"/>
      <c r="E900" s="133"/>
      <c r="F900" s="244"/>
      <c r="G900" s="138"/>
      <c r="H900" s="139"/>
      <c r="I900" s="206"/>
      <c r="J900" s="206"/>
      <c r="K900" s="206"/>
      <c r="L900" s="137"/>
      <c r="M900" s="74"/>
      <c r="N900" s="19"/>
      <c r="O900" s="217"/>
      <c r="P900" s="205"/>
      <c r="Q900" s="219">
        <f t="shared" si="422"/>
        <v>0</v>
      </c>
      <c r="R900" s="219">
        <f>SUM(S900:T900)</f>
        <v>0</v>
      </c>
      <c r="S900" s="218"/>
      <c r="T900" s="218"/>
      <c r="U900" s="219">
        <f t="shared" si="424"/>
        <v>0</v>
      </c>
      <c r="V900" s="218"/>
      <c r="W900" s="215">
        <f t="shared" si="425"/>
        <v>0</v>
      </c>
      <c r="X900" s="218"/>
      <c r="Y900" s="218"/>
      <c r="Z900" s="218"/>
    </row>
    <row r="901" spans="1:26" hidden="1" outlineLevel="2">
      <c r="A901" s="160"/>
      <c r="B901" s="74"/>
      <c r="C901" s="207"/>
      <c r="D901" s="208"/>
      <c r="E901" s="133"/>
      <c r="F901" s="244"/>
      <c r="G901" s="138"/>
      <c r="H901" s="139"/>
      <c r="I901" s="206"/>
      <c r="J901" s="206"/>
      <c r="K901" s="206"/>
      <c r="L901" s="137"/>
      <c r="M901" s="74"/>
      <c r="N901" s="19"/>
      <c r="O901" s="217"/>
      <c r="P901" s="205"/>
      <c r="Q901" s="218"/>
      <c r="R901" s="218"/>
      <c r="S901" s="218"/>
      <c r="T901" s="218"/>
      <c r="U901" s="218"/>
      <c r="V901" s="218"/>
      <c r="W901" s="218"/>
      <c r="X901" s="218"/>
      <c r="Y901" s="218"/>
      <c r="Z901" s="218"/>
    </row>
    <row r="902" spans="1:26" s="75" customFormat="1" outlineLevel="1" collapsed="1">
      <c r="A902" s="220"/>
      <c r="B902" s="221"/>
      <c r="C902" s="222"/>
      <c r="D902" s="223"/>
      <c r="E902" s="224"/>
      <c r="F902" s="247"/>
      <c r="G902" s="225"/>
      <c r="H902" s="226"/>
      <c r="I902" s="227"/>
      <c r="J902" s="227"/>
      <c r="K902" s="227"/>
      <c r="L902" s="150" t="str">
        <f>CONCATENATE(L903," ",N903,M903," ",L904," ",N904,M904," ",L905," ",N905,M905," ",L906," ",N906,M906," ",L907," ",N907,M907," ",L908," ",N908,M908," ",L909," ",N909,M909," ",L910," ",N910,M910," ",L911," ",N911,M911," ",L912," ",N912,M912," "," ",L913," ",N913,M913," ",L914," ",N914,M914," ",L915," ",N915,M915," ",L916," ",N916,M916," ",L917," ",N917,M917," ",L918," ",N918,M918)</f>
        <v xml:space="preserve">                                </v>
      </c>
      <c r="M902" s="226"/>
      <c r="N902" s="226"/>
      <c r="O902" s="270">
        <f>SUM(O911:O918)</f>
        <v>0</v>
      </c>
      <c r="P902" s="228"/>
      <c r="Q902" s="229">
        <f>SUM(Q911:Q918)</f>
        <v>0</v>
      </c>
      <c r="R902" s="229">
        <f t="shared" ref="R902:Y902" si="426">SUM(R911:R918)</f>
        <v>0</v>
      </c>
      <c r="S902" s="229">
        <f t="shared" si="426"/>
        <v>0</v>
      </c>
      <c r="T902" s="229">
        <f t="shared" si="426"/>
        <v>0</v>
      </c>
      <c r="U902" s="229">
        <f t="shared" si="426"/>
        <v>0</v>
      </c>
      <c r="V902" s="229">
        <f t="shared" si="426"/>
        <v>0</v>
      </c>
      <c r="W902" s="229">
        <f t="shared" si="426"/>
        <v>0</v>
      </c>
      <c r="X902" s="229">
        <f t="shared" si="426"/>
        <v>0</v>
      </c>
      <c r="Y902" s="229">
        <f t="shared" si="426"/>
        <v>0</v>
      </c>
      <c r="Z902" s="229">
        <f>SUM(Z911:Z918)</f>
        <v>0</v>
      </c>
    </row>
    <row r="903" spans="1:26" hidden="1" outlineLevel="2">
      <c r="A903" s="19"/>
      <c r="B903" s="306"/>
      <c r="C903" s="207"/>
      <c r="D903" s="208"/>
      <c r="E903" s="133"/>
      <c r="F903" s="244"/>
      <c r="G903" s="138"/>
      <c r="H903" s="135"/>
      <c r="I903" s="206"/>
      <c r="J903" s="206"/>
      <c r="K903" s="206"/>
      <c r="L903" s="137"/>
      <c r="M903" s="163"/>
      <c r="N903" s="163"/>
      <c r="O903" s="163"/>
      <c r="P903" s="205"/>
      <c r="Q903" s="219">
        <f>SUM(R903,U903)</f>
        <v>0</v>
      </c>
      <c r="R903" s="219">
        <f>SUM(S903:T903)</f>
        <v>0</v>
      </c>
      <c r="S903" s="219"/>
      <c r="T903" s="219"/>
      <c r="U903" s="219">
        <f>SUM(V903:Y903)</f>
        <v>0</v>
      </c>
      <c r="V903" s="219"/>
      <c r="W903" s="215">
        <f>V903*0.304</f>
        <v>0</v>
      </c>
      <c r="X903" s="219"/>
      <c r="Y903" s="219"/>
      <c r="Z903" s="219"/>
    </row>
    <row r="904" spans="1:26" hidden="1" outlineLevel="2">
      <c r="A904" s="19"/>
      <c r="B904" s="306"/>
      <c r="C904" s="207"/>
      <c r="D904" s="208"/>
      <c r="E904" s="133"/>
      <c r="F904" s="244"/>
      <c r="G904" s="138"/>
      <c r="H904" s="135"/>
      <c r="I904" s="206"/>
      <c r="J904" s="206"/>
      <c r="K904" s="206"/>
      <c r="L904" s="137"/>
      <c r="M904" s="163"/>
      <c r="N904" s="163"/>
      <c r="O904" s="163"/>
      <c r="P904" s="205"/>
      <c r="Q904" s="219">
        <f t="shared" ref="Q904:Q910" si="427">SUM(R904,U904)</f>
        <v>0</v>
      </c>
      <c r="R904" s="219">
        <f t="shared" ref="R904:R909" si="428">SUM(S904:T904)</f>
        <v>0</v>
      </c>
      <c r="S904" s="219"/>
      <c r="T904" s="219"/>
      <c r="U904" s="219">
        <f t="shared" ref="U904:U910" si="429">SUM(V904:Y904)</f>
        <v>0</v>
      </c>
      <c r="V904" s="219"/>
      <c r="W904" s="215">
        <f t="shared" ref="W904:W910" si="430">V904*0.304</f>
        <v>0</v>
      </c>
      <c r="X904" s="219"/>
      <c r="Y904" s="219"/>
      <c r="Z904" s="219"/>
    </row>
    <row r="905" spans="1:26" hidden="1" outlineLevel="2">
      <c r="A905" s="19"/>
      <c r="B905" s="306"/>
      <c r="C905" s="207"/>
      <c r="D905" s="208"/>
      <c r="E905" s="133"/>
      <c r="F905" s="244"/>
      <c r="G905" s="138"/>
      <c r="H905" s="135"/>
      <c r="I905" s="206"/>
      <c r="J905" s="206"/>
      <c r="K905" s="206"/>
      <c r="L905" s="137"/>
      <c r="M905" s="163"/>
      <c r="N905" s="163"/>
      <c r="O905" s="163"/>
      <c r="P905" s="205"/>
      <c r="Q905" s="219">
        <f t="shared" si="427"/>
        <v>0</v>
      </c>
      <c r="R905" s="219">
        <f t="shared" si="428"/>
        <v>0</v>
      </c>
      <c r="S905" s="219"/>
      <c r="T905" s="219"/>
      <c r="U905" s="219">
        <f t="shared" si="429"/>
        <v>0</v>
      </c>
      <c r="V905" s="219"/>
      <c r="W905" s="215">
        <f t="shared" si="430"/>
        <v>0</v>
      </c>
      <c r="X905" s="219"/>
      <c r="Y905" s="219"/>
      <c r="Z905" s="219"/>
    </row>
    <row r="906" spans="1:26" hidden="1" outlineLevel="2">
      <c r="A906" s="19"/>
      <c r="B906" s="306"/>
      <c r="C906" s="207"/>
      <c r="D906" s="208"/>
      <c r="E906" s="133"/>
      <c r="F906" s="244"/>
      <c r="G906" s="138"/>
      <c r="H906" s="135"/>
      <c r="I906" s="206"/>
      <c r="J906" s="206"/>
      <c r="K906" s="206"/>
      <c r="L906" s="137"/>
      <c r="M906" s="163"/>
      <c r="N906" s="163"/>
      <c r="O906" s="163"/>
      <c r="P906" s="205"/>
      <c r="Q906" s="219">
        <f t="shared" si="427"/>
        <v>0</v>
      </c>
      <c r="R906" s="219">
        <f t="shared" si="428"/>
        <v>0</v>
      </c>
      <c r="S906" s="219"/>
      <c r="T906" s="219"/>
      <c r="U906" s="219">
        <f t="shared" si="429"/>
        <v>0</v>
      </c>
      <c r="V906" s="219"/>
      <c r="W906" s="215">
        <f t="shared" si="430"/>
        <v>0</v>
      </c>
      <c r="X906" s="219"/>
      <c r="Y906" s="219"/>
      <c r="Z906" s="219"/>
    </row>
    <row r="907" spans="1:26" hidden="1" outlineLevel="2">
      <c r="A907" s="19"/>
      <c r="B907" s="306"/>
      <c r="C907" s="207"/>
      <c r="D907" s="208"/>
      <c r="E907" s="133"/>
      <c r="F907" s="244"/>
      <c r="G907" s="138"/>
      <c r="H907" s="135"/>
      <c r="I907" s="206"/>
      <c r="J907" s="206"/>
      <c r="K907" s="206"/>
      <c r="L907" s="137"/>
      <c r="M907" s="163"/>
      <c r="N907" s="163"/>
      <c r="O907" s="163"/>
      <c r="P907" s="205"/>
      <c r="Q907" s="219">
        <f t="shared" si="427"/>
        <v>0</v>
      </c>
      <c r="R907" s="219">
        <f t="shared" si="428"/>
        <v>0</v>
      </c>
      <c r="S907" s="219"/>
      <c r="T907" s="219"/>
      <c r="U907" s="219">
        <f t="shared" si="429"/>
        <v>0</v>
      </c>
      <c r="V907" s="219"/>
      <c r="W907" s="215">
        <f t="shared" si="430"/>
        <v>0</v>
      </c>
      <c r="X907" s="219"/>
      <c r="Y907" s="219"/>
      <c r="Z907" s="219"/>
    </row>
    <row r="908" spans="1:26" hidden="1" outlineLevel="2">
      <c r="A908" s="160"/>
      <c r="B908" s="306"/>
      <c r="C908" s="207"/>
      <c r="D908" s="208"/>
      <c r="E908" s="133"/>
      <c r="F908" s="244"/>
      <c r="G908" s="138"/>
      <c r="H908" s="139"/>
      <c r="I908" s="206"/>
      <c r="J908" s="206"/>
      <c r="K908" s="206"/>
      <c r="L908" s="137"/>
      <c r="M908" s="74"/>
      <c r="N908" s="74"/>
      <c r="O908" s="217"/>
      <c r="P908" s="205"/>
      <c r="Q908" s="219">
        <f t="shared" si="427"/>
        <v>0</v>
      </c>
      <c r="R908" s="219">
        <f t="shared" si="428"/>
        <v>0</v>
      </c>
      <c r="S908" s="218"/>
      <c r="T908" s="218"/>
      <c r="U908" s="219">
        <f t="shared" si="429"/>
        <v>0</v>
      </c>
      <c r="V908" s="218"/>
      <c r="W908" s="215">
        <f t="shared" si="430"/>
        <v>0</v>
      </c>
      <c r="X908" s="218"/>
      <c r="Y908" s="218"/>
      <c r="Z908" s="218"/>
    </row>
    <row r="909" spans="1:26" hidden="1" outlineLevel="2">
      <c r="A909" s="160"/>
      <c r="B909" s="306"/>
      <c r="C909" s="207"/>
      <c r="D909" s="208"/>
      <c r="E909" s="133"/>
      <c r="F909" s="244"/>
      <c r="G909" s="138"/>
      <c r="H909" s="139"/>
      <c r="I909" s="206"/>
      <c r="J909" s="206"/>
      <c r="K909" s="206"/>
      <c r="L909" s="137"/>
      <c r="M909" s="74"/>
      <c r="N909" s="19"/>
      <c r="O909" s="217"/>
      <c r="P909" s="205"/>
      <c r="Q909" s="219">
        <f t="shared" si="427"/>
        <v>0</v>
      </c>
      <c r="R909" s="219">
        <f t="shared" si="428"/>
        <v>0</v>
      </c>
      <c r="S909" s="218"/>
      <c r="T909" s="218"/>
      <c r="U909" s="219">
        <f t="shared" si="429"/>
        <v>0</v>
      </c>
      <c r="V909" s="218"/>
      <c r="W909" s="215">
        <f t="shared" si="430"/>
        <v>0</v>
      </c>
      <c r="X909" s="218"/>
      <c r="Y909" s="218"/>
      <c r="Z909" s="218"/>
    </row>
    <row r="910" spans="1:26" hidden="1" outlineLevel="2">
      <c r="A910" s="160"/>
      <c r="B910" s="306"/>
      <c r="C910" s="207"/>
      <c r="D910" s="208"/>
      <c r="E910" s="133"/>
      <c r="F910" s="244"/>
      <c r="G910" s="138"/>
      <c r="H910" s="139"/>
      <c r="I910" s="206"/>
      <c r="J910" s="206"/>
      <c r="K910" s="206"/>
      <c r="L910" s="137"/>
      <c r="M910" s="74"/>
      <c r="N910" s="19"/>
      <c r="O910" s="217"/>
      <c r="P910" s="205"/>
      <c r="Q910" s="219">
        <f t="shared" si="427"/>
        <v>0</v>
      </c>
      <c r="R910" s="219">
        <f>SUM(S910:T910)</f>
        <v>0</v>
      </c>
      <c r="S910" s="218"/>
      <c r="T910" s="218"/>
      <c r="U910" s="219">
        <f t="shared" si="429"/>
        <v>0</v>
      </c>
      <c r="V910" s="218"/>
      <c r="W910" s="215">
        <f t="shared" si="430"/>
        <v>0</v>
      </c>
      <c r="X910" s="218"/>
      <c r="Y910" s="218"/>
      <c r="Z910" s="218"/>
    </row>
    <row r="911" spans="1:26" hidden="1" outlineLevel="2">
      <c r="A911" s="19"/>
      <c r="B911" s="306"/>
      <c r="C911" s="207"/>
      <c r="D911" s="208"/>
      <c r="E911" s="133"/>
      <c r="F911" s="244"/>
      <c r="G911" s="138"/>
      <c r="H911" s="135"/>
      <c r="I911" s="206"/>
      <c r="J911" s="206"/>
      <c r="K911" s="206"/>
      <c r="L911" s="137"/>
      <c r="M911" s="163"/>
      <c r="N911" s="163"/>
      <c r="O911" s="163"/>
      <c r="P911" s="205"/>
      <c r="Q911" s="219">
        <f>SUM(R911,U911)</f>
        <v>0</v>
      </c>
      <c r="R911" s="219">
        <f>SUM(S911:T911)</f>
        <v>0</v>
      </c>
      <c r="S911" s="219"/>
      <c r="T911" s="219"/>
      <c r="U911" s="219">
        <f>SUM(V911:Y911)</f>
        <v>0</v>
      </c>
      <c r="V911" s="219"/>
      <c r="W911" s="215">
        <f>V911*0.304</f>
        <v>0</v>
      </c>
      <c r="X911" s="219"/>
      <c r="Y911" s="219"/>
      <c r="Z911" s="219"/>
    </row>
    <row r="912" spans="1:26" hidden="1" outlineLevel="2">
      <c r="A912" s="19"/>
      <c r="B912" s="306"/>
      <c r="C912" s="207"/>
      <c r="D912" s="208"/>
      <c r="E912" s="133"/>
      <c r="F912" s="244"/>
      <c r="G912" s="138"/>
      <c r="H912" s="135"/>
      <c r="I912" s="206"/>
      <c r="J912" s="206"/>
      <c r="K912" s="206"/>
      <c r="L912" s="137"/>
      <c r="M912" s="163"/>
      <c r="N912" s="163"/>
      <c r="O912" s="163"/>
      <c r="P912" s="205"/>
      <c r="Q912" s="219">
        <f t="shared" ref="Q912:Q918" si="431">SUM(R912,U912)</f>
        <v>0</v>
      </c>
      <c r="R912" s="219">
        <f t="shared" ref="R912:R917" si="432">SUM(S912:T912)</f>
        <v>0</v>
      </c>
      <c r="S912" s="219"/>
      <c r="T912" s="219"/>
      <c r="U912" s="219">
        <f t="shared" ref="U912:U918" si="433">SUM(V912:Y912)</f>
        <v>0</v>
      </c>
      <c r="V912" s="219"/>
      <c r="W912" s="215">
        <f t="shared" ref="W912:W918" si="434">V912*0.304</f>
        <v>0</v>
      </c>
      <c r="X912" s="219"/>
      <c r="Y912" s="219"/>
      <c r="Z912" s="219"/>
    </row>
    <row r="913" spans="1:26" hidden="1" outlineLevel="2">
      <c r="A913" s="19"/>
      <c r="B913" s="306"/>
      <c r="C913" s="207"/>
      <c r="D913" s="208"/>
      <c r="E913" s="133"/>
      <c r="F913" s="244"/>
      <c r="G913" s="138"/>
      <c r="H913" s="135"/>
      <c r="I913" s="206"/>
      <c r="J913" s="206"/>
      <c r="K913" s="206"/>
      <c r="L913" s="137"/>
      <c r="M913" s="163"/>
      <c r="N913" s="163"/>
      <c r="O913" s="163"/>
      <c r="P913" s="205"/>
      <c r="Q913" s="219">
        <f t="shared" si="431"/>
        <v>0</v>
      </c>
      <c r="R913" s="219">
        <f t="shared" si="432"/>
        <v>0</v>
      </c>
      <c r="S913" s="219"/>
      <c r="T913" s="219"/>
      <c r="U913" s="219">
        <f t="shared" si="433"/>
        <v>0</v>
      </c>
      <c r="V913" s="219"/>
      <c r="W913" s="215">
        <f t="shared" si="434"/>
        <v>0</v>
      </c>
      <c r="X913" s="219"/>
      <c r="Y913" s="219"/>
      <c r="Z913" s="219"/>
    </row>
    <row r="914" spans="1:26" hidden="1" outlineLevel="2">
      <c r="A914" s="19"/>
      <c r="B914" s="306"/>
      <c r="C914" s="207"/>
      <c r="D914" s="208"/>
      <c r="E914" s="133"/>
      <c r="F914" s="244"/>
      <c r="G914" s="138"/>
      <c r="H914" s="135"/>
      <c r="I914" s="206"/>
      <c r="J914" s="206"/>
      <c r="K914" s="206"/>
      <c r="L914" s="137"/>
      <c r="M914" s="163"/>
      <c r="N914" s="163"/>
      <c r="O914" s="163"/>
      <c r="P914" s="205"/>
      <c r="Q914" s="219">
        <f t="shared" si="431"/>
        <v>0</v>
      </c>
      <c r="R914" s="219">
        <f t="shared" si="432"/>
        <v>0</v>
      </c>
      <c r="S914" s="219"/>
      <c r="T914" s="219"/>
      <c r="U914" s="219">
        <f t="shared" si="433"/>
        <v>0</v>
      </c>
      <c r="V914" s="219"/>
      <c r="W914" s="215">
        <f t="shared" si="434"/>
        <v>0</v>
      </c>
      <c r="X914" s="219"/>
      <c r="Y914" s="219"/>
      <c r="Z914" s="219"/>
    </row>
    <row r="915" spans="1:26" hidden="1" outlineLevel="2">
      <c r="A915" s="19"/>
      <c r="B915" s="306"/>
      <c r="C915" s="207"/>
      <c r="D915" s="208"/>
      <c r="E915" s="133"/>
      <c r="F915" s="244"/>
      <c r="G915" s="138"/>
      <c r="H915" s="135"/>
      <c r="I915" s="206"/>
      <c r="J915" s="206"/>
      <c r="K915" s="206"/>
      <c r="L915" s="137"/>
      <c r="M915" s="163"/>
      <c r="N915" s="163"/>
      <c r="O915" s="163"/>
      <c r="P915" s="205"/>
      <c r="Q915" s="219">
        <f t="shared" si="431"/>
        <v>0</v>
      </c>
      <c r="R915" s="219">
        <f t="shared" si="432"/>
        <v>0</v>
      </c>
      <c r="S915" s="219"/>
      <c r="T915" s="219"/>
      <c r="U915" s="219">
        <f t="shared" si="433"/>
        <v>0</v>
      </c>
      <c r="V915" s="219"/>
      <c r="W915" s="215">
        <f t="shared" si="434"/>
        <v>0</v>
      </c>
      <c r="X915" s="219"/>
      <c r="Y915" s="219"/>
      <c r="Z915" s="219"/>
    </row>
    <row r="916" spans="1:26" hidden="1" outlineLevel="2">
      <c r="A916" s="160"/>
      <c r="B916" s="306"/>
      <c r="C916" s="207"/>
      <c r="D916" s="208"/>
      <c r="E916" s="133"/>
      <c r="F916" s="244"/>
      <c r="G916" s="138"/>
      <c r="H916" s="139"/>
      <c r="I916" s="206"/>
      <c r="J916" s="206"/>
      <c r="K916" s="206"/>
      <c r="L916" s="137"/>
      <c r="M916" s="74"/>
      <c r="N916" s="74"/>
      <c r="O916" s="217"/>
      <c r="P916" s="205"/>
      <c r="Q916" s="219">
        <f t="shared" si="431"/>
        <v>0</v>
      </c>
      <c r="R916" s="219">
        <f t="shared" si="432"/>
        <v>0</v>
      </c>
      <c r="S916" s="218"/>
      <c r="T916" s="218"/>
      <c r="U916" s="219">
        <f t="shared" si="433"/>
        <v>0</v>
      </c>
      <c r="V916" s="218"/>
      <c r="W916" s="215">
        <f t="shared" si="434"/>
        <v>0</v>
      </c>
      <c r="X916" s="218"/>
      <c r="Y916" s="218"/>
      <c r="Z916" s="218"/>
    </row>
    <row r="917" spans="1:26" hidden="1" outlineLevel="2">
      <c r="A917" s="160"/>
      <c r="B917" s="306"/>
      <c r="C917" s="207"/>
      <c r="D917" s="208"/>
      <c r="E917" s="133"/>
      <c r="F917" s="244"/>
      <c r="G917" s="138"/>
      <c r="H917" s="139"/>
      <c r="I917" s="206"/>
      <c r="J917" s="206"/>
      <c r="K917" s="206"/>
      <c r="L917" s="137"/>
      <c r="M917" s="74"/>
      <c r="N917" s="19"/>
      <c r="O917" s="217"/>
      <c r="P917" s="205"/>
      <c r="Q917" s="219">
        <f t="shared" si="431"/>
        <v>0</v>
      </c>
      <c r="R917" s="219">
        <f t="shared" si="432"/>
        <v>0</v>
      </c>
      <c r="S917" s="218"/>
      <c r="T917" s="218"/>
      <c r="U917" s="219">
        <f t="shared" si="433"/>
        <v>0</v>
      </c>
      <c r="V917" s="218"/>
      <c r="W917" s="215">
        <f t="shared" si="434"/>
        <v>0</v>
      </c>
      <c r="X917" s="218"/>
      <c r="Y917" s="218"/>
      <c r="Z917" s="218"/>
    </row>
    <row r="918" spans="1:26" hidden="1" outlineLevel="2">
      <c r="A918" s="160"/>
      <c r="B918" s="306"/>
      <c r="C918" s="207"/>
      <c r="D918" s="208"/>
      <c r="E918" s="133"/>
      <c r="F918" s="244"/>
      <c r="G918" s="138"/>
      <c r="H918" s="139"/>
      <c r="I918" s="206"/>
      <c r="J918" s="206"/>
      <c r="K918" s="206"/>
      <c r="L918" s="137"/>
      <c r="M918" s="74"/>
      <c r="N918" s="19"/>
      <c r="O918" s="217"/>
      <c r="P918" s="205"/>
      <c r="Q918" s="219">
        <f t="shared" si="431"/>
        <v>0</v>
      </c>
      <c r="R918" s="219">
        <f>SUM(S918:T918)</f>
        <v>0</v>
      </c>
      <c r="S918" s="218"/>
      <c r="T918" s="218"/>
      <c r="U918" s="219">
        <f t="shared" si="433"/>
        <v>0</v>
      </c>
      <c r="V918" s="218"/>
      <c r="W918" s="215">
        <f t="shared" si="434"/>
        <v>0</v>
      </c>
      <c r="X918" s="218"/>
      <c r="Y918" s="218"/>
      <c r="Z918" s="218"/>
    </row>
    <row r="919" spans="1:26" hidden="1" outlineLevel="2">
      <c r="A919" s="160"/>
      <c r="B919" s="74"/>
      <c r="C919" s="207"/>
      <c r="D919" s="208"/>
      <c r="E919" s="133"/>
      <c r="F919" s="244"/>
      <c r="G919" s="138"/>
      <c r="H919" s="139"/>
      <c r="I919" s="206"/>
      <c r="J919" s="206"/>
      <c r="K919" s="206"/>
      <c r="L919" s="137"/>
      <c r="M919" s="74"/>
      <c r="N919" s="19"/>
      <c r="O919" s="217"/>
      <c r="P919" s="205"/>
      <c r="Q919" s="218"/>
      <c r="R919" s="218"/>
      <c r="S919" s="218"/>
      <c r="T919" s="218"/>
      <c r="U919" s="218"/>
      <c r="V919" s="218"/>
      <c r="W919" s="218"/>
      <c r="X919" s="218"/>
      <c r="Y919" s="218"/>
      <c r="Z919" s="218"/>
    </row>
    <row r="920" spans="1:26" s="75" customFormat="1" outlineLevel="1" collapsed="1">
      <c r="A920" s="220"/>
      <c r="B920" s="221"/>
      <c r="C920" s="222"/>
      <c r="D920" s="223"/>
      <c r="E920" s="224"/>
      <c r="F920" s="247"/>
      <c r="G920" s="225"/>
      <c r="H920" s="226"/>
      <c r="I920" s="227"/>
      <c r="J920" s="227"/>
      <c r="K920" s="227"/>
      <c r="L920" s="150" t="str">
        <f>CONCATENATE(L921," ",N921,M921," ",L922," ",N922,M922," ",L923," ",N923,M923," ",L924," ",N924,M924," ",L925," ",N925,M925," ",L926," ",N926,M926," ",L927," ",N927,M927," ",L928," ",N928,M928," ",L929," ",N929,M929," ",L930," ",N930,M930," "," ",L931," ",N931,M931," ",L932," ",N932,M932," ",L933," ",N933,M933," ",L934," ",N934,M934," ",L935," ",N935,M935," ",L936," ",N936,M936)</f>
        <v xml:space="preserve">                                </v>
      </c>
      <c r="M920" s="226"/>
      <c r="N920" s="226"/>
      <c r="O920" s="270">
        <f>SUM(O929:O936)</f>
        <v>0</v>
      </c>
      <c r="P920" s="228"/>
      <c r="Q920" s="229">
        <f>SUM(Q929:Q936)</f>
        <v>0</v>
      </c>
      <c r="R920" s="229">
        <f t="shared" ref="R920:Y920" si="435">SUM(R929:R936)</f>
        <v>0</v>
      </c>
      <c r="S920" s="229">
        <f t="shared" si="435"/>
        <v>0</v>
      </c>
      <c r="T920" s="229">
        <f t="shared" si="435"/>
        <v>0</v>
      </c>
      <c r="U920" s="229">
        <f t="shared" si="435"/>
        <v>0</v>
      </c>
      <c r="V920" s="229">
        <f t="shared" si="435"/>
        <v>0</v>
      </c>
      <c r="W920" s="229">
        <f t="shared" si="435"/>
        <v>0</v>
      </c>
      <c r="X920" s="229">
        <f t="shared" si="435"/>
        <v>0</v>
      </c>
      <c r="Y920" s="229">
        <f t="shared" si="435"/>
        <v>0</v>
      </c>
      <c r="Z920" s="229">
        <f>SUM(Z929:Z936)</f>
        <v>0</v>
      </c>
    </row>
    <row r="921" spans="1:26" hidden="1" outlineLevel="2">
      <c r="A921" s="19"/>
      <c r="B921" s="306"/>
      <c r="C921" s="207"/>
      <c r="D921" s="208"/>
      <c r="E921" s="133"/>
      <c r="F921" s="244"/>
      <c r="G921" s="138"/>
      <c r="H921" s="135"/>
      <c r="I921" s="206"/>
      <c r="J921" s="206"/>
      <c r="K921" s="206"/>
      <c r="L921" s="137"/>
      <c r="M921" s="163"/>
      <c r="N921" s="163"/>
      <c r="O921" s="163"/>
      <c r="P921" s="205"/>
      <c r="Q921" s="219">
        <f>SUM(R921,U921)</f>
        <v>0</v>
      </c>
      <c r="R921" s="219">
        <f>SUM(S921:T921)</f>
        <v>0</v>
      </c>
      <c r="S921" s="219"/>
      <c r="T921" s="219"/>
      <c r="U921" s="219">
        <f>SUM(V921:Y921)</f>
        <v>0</v>
      </c>
      <c r="V921" s="219"/>
      <c r="W921" s="215">
        <f>V921*0.304</f>
        <v>0</v>
      </c>
      <c r="X921" s="219"/>
      <c r="Y921" s="219"/>
      <c r="Z921" s="219"/>
    </row>
    <row r="922" spans="1:26" hidden="1" outlineLevel="2">
      <c r="A922" s="19"/>
      <c r="B922" s="306"/>
      <c r="C922" s="207"/>
      <c r="D922" s="208"/>
      <c r="E922" s="133"/>
      <c r="F922" s="244"/>
      <c r="G922" s="138"/>
      <c r="H922" s="135"/>
      <c r="I922" s="206"/>
      <c r="J922" s="206"/>
      <c r="K922" s="206"/>
      <c r="L922" s="137"/>
      <c r="M922" s="163"/>
      <c r="N922" s="163"/>
      <c r="O922" s="163"/>
      <c r="P922" s="205"/>
      <c r="Q922" s="219">
        <f t="shared" ref="Q922:Q928" si="436">SUM(R922,U922)</f>
        <v>0</v>
      </c>
      <c r="R922" s="219">
        <f t="shared" ref="R922:R927" si="437">SUM(S922:T922)</f>
        <v>0</v>
      </c>
      <c r="S922" s="219"/>
      <c r="T922" s="219"/>
      <c r="U922" s="219">
        <f t="shared" ref="U922:U928" si="438">SUM(V922:Y922)</f>
        <v>0</v>
      </c>
      <c r="V922" s="219"/>
      <c r="W922" s="215">
        <f t="shared" ref="W922:W928" si="439">V922*0.304</f>
        <v>0</v>
      </c>
      <c r="X922" s="219"/>
      <c r="Y922" s="219"/>
      <c r="Z922" s="219"/>
    </row>
    <row r="923" spans="1:26" hidden="1" outlineLevel="2">
      <c r="A923" s="19"/>
      <c r="B923" s="306"/>
      <c r="C923" s="207"/>
      <c r="D923" s="208"/>
      <c r="E923" s="133"/>
      <c r="F923" s="244"/>
      <c r="G923" s="138"/>
      <c r="H923" s="135"/>
      <c r="I923" s="206"/>
      <c r="J923" s="206"/>
      <c r="K923" s="206"/>
      <c r="L923" s="137"/>
      <c r="M923" s="163"/>
      <c r="N923" s="163"/>
      <c r="O923" s="163"/>
      <c r="P923" s="205"/>
      <c r="Q923" s="219">
        <f t="shared" si="436"/>
        <v>0</v>
      </c>
      <c r="R923" s="219">
        <f t="shared" si="437"/>
        <v>0</v>
      </c>
      <c r="S923" s="219"/>
      <c r="T923" s="219"/>
      <c r="U923" s="219">
        <f t="shared" si="438"/>
        <v>0</v>
      </c>
      <c r="V923" s="219"/>
      <c r="W923" s="215">
        <f t="shared" si="439"/>
        <v>0</v>
      </c>
      <c r="X923" s="219"/>
      <c r="Y923" s="219"/>
      <c r="Z923" s="219"/>
    </row>
    <row r="924" spans="1:26" hidden="1" outlineLevel="2">
      <c r="A924" s="19"/>
      <c r="B924" s="306"/>
      <c r="C924" s="207"/>
      <c r="D924" s="208"/>
      <c r="E924" s="133"/>
      <c r="F924" s="244"/>
      <c r="G924" s="138"/>
      <c r="H924" s="135"/>
      <c r="I924" s="206"/>
      <c r="J924" s="206"/>
      <c r="K924" s="206"/>
      <c r="L924" s="137"/>
      <c r="M924" s="163"/>
      <c r="N924" s="163"/>
      <c r="O924" s="163"/>
      <c r="P924" s="205"/>
      <c r="Q924" s="219">
        <f t="shared" si="436"/>
        <v>0</v>
      </c>
      <c r="R924" s="219">
        <f t="shared" si="437"/>
        <v>0</v>
      </c>
      <c r="S924" s="219"/>
      <c r="T924" s="219"/>
      <c r="U924" s="219">
        <f t="shared" si="438"/>
        <v>0</v>
      </c>
      <c r="V924" s="219"/>
      <c r="W924" s="215">
        <f t="shared" si="439"/>
        <v>0</v>
      </c>
      <c r="X924" s="219"/>
      <c r="Y924" s="219"/>
      <c r="Z924" s="219"/>
    </row>
    <row r="925" spans="1:26" hidden="1" outlineLevel="2">
      <c r="A925" s="19"/>
      <c r="B925" s="306"/>
      <c r="C925" s="207"/>
      <c r="D925" s="208"/>
      <c r="E925" s="133"/>
      <c r="F925" s="244"/>
      <c r="G925" s="138"/>
      <c r="H925" s="135"/>
      <c r="I925" s="206"/>
      <c r="J925" s="206"/>
      <c r="K925" s="206"/>
      <c r="L925" s="137"/>
      <c r="M925" s="163"/>
      <c r="N925" s="163"/>
      <c r="O925" s="163"/>
      <c r="P925" s="205"/>
      <c r="Q925" s="219">
        <f t="shared" si="436"/>
        <v>0</v>
      </c>
      <c r="R925" s="219">
        <f t="shared" si="437"/>
        <v>0</v>
      </c>
      <c r="S925" s="219"/>
      <c r="T925" s="219"/>
      <c r="U925" s="219">
        <f t="shared" si="438"/>
        <v>0</v>
      </c>
      <c r="V925" s="219"/>
      <c r="W925" s="215">
        <f t="shared" si="439"/>
        <v>0</v>
      </c>
      <c r="X925" s="219"/>
      <c r="Y925" s="219"/>
      <c r="Z925" s="219"/>
    </row>
    <row r="926" spans="1:26" hidden="1" outlineLevel="2">
      <c r="A926" s="160"/>
      <c r="B926" s="306"/>
      <c r="C926" s="207"/>
      <c r="D926" s="208"/>
      <c r="E926" s="133"/>
      <c r="F926" s="244"/>
      <c r="G926" s="138"/>
      <c r="H926" s="139"/>
      <c r="I926" s="206"/>
      <c r="J926" s="206"/>
      <c r="K926" s="206"/>
      <c r="L926" s="137"/>
      <c r="M926" s="74"/>
      <c r="N926" s="74"/>
      <c r="O926" s="217"/>
      <c r="P926" s="205"/>
      <c r="Q926" s="219">
        <f t="shared" si="436"/>
        <v>0</v>
      </c>
      <c r="R926" s="219">
        <f t="shared" si="437"/>
        <v>0</v>
      </c>
      <c r="S926" s="218"/>
      <c r="T926" s="218"/>
      <c r="U926" s="219">
        <f t="shared" si="438"/>
        <v>0</v>
      </c>
      <c r="V926" s="218"/>
      <c r="W926" s="215">
        <f t="shared" si="439"/>
        <v>0</v>
      </c>
      <c r="X926" s="218"/>
      <c r="Y926" s="218"/>
      <c r="Z926" s="218"/>
    </row>
    <row r="927" spans="1:26" hidden="1" outlineLevel="2">
      <c r="A927" s="160"/>
      <c r="B927" s="306"/>
      <c r="C927" s="207"/>
      <c r="D927" s="208"/>
      <c r="E927" s="133"/>
      <c r="F927" s="244"/>
      <c r="G927" s="138"/>
      <c r="H927" s="139"/>
      <c r="I927" s="206"/>
      <c r="J927" s="206"/>
      <c r="K927" s="206"/>
      <c r="L927" s="137"/>
      <c r="M927" s="74"/>
      <c r="N927" s="19"/>
      <c r="O927" s="217"/>
      <c r="P927" s="205"/>
      <c r="Q927" s="219">
        <f t="shared" si="436"/>
        <v>0</v>
      </c>
      <c r="R927" s="219">
        <f t="shared" si="437"/>
        <v>0</v>
      </c>
      <c r="S927" s="218"/>
      <c r="T927" s="218"/>
      <c r="U927" s="219">
        <f t="shared" si="438"/>
        <v>0</v>
      </c>
      <c r="V927" s="218"/>
      <c r="W927" s="215">
        <f t="shared" si="439"/>
        <v>0</v>
      </c>
      <c r="X927" s="218"/>
      <c r="Y927" s="218"/>
      <c r="Z927" s="218"/>
    </row>
    <row r="928" spans="1:26" hidden="1" outlineLevel="2">
      <c r="A928" s="160"/>
      <c r="B928" s="306"/>
      <c r="C928" s="207"/>
      <c r="D928" s="208"/>
      <c r="E928" s="133"/>
      <c r="F928" s="244"/>
      <c r="G928" s="138"/>
      <c r="H928" s="139"/>
      <c r="I928" s="206"/>
      <c r="J928" s="206"/>
      <c r="K928" s="206"/>
      <c r="L928" s="137"/>
      <c r="M928" s="74"/>
      <c r="N928" s="19"/>
      <c r="O928" s="217"/>
      <c r="P928" s="205"/>
      <c r="Q928" s="219">
        <f t="shared" si="436"/>
        <v>0</v>
      </c>
      <c r="R928" s="219">
        <f>SUM(S928:T928)</f>
        <v>0</v>
      </c>
      <c r="S928" s="218"/>
      <c r="T928" s="218"/>
      <c r="U928" s="219">
        <f t="shared" si="438"/>
        <v>0</v>
      </c>
      <c r="V928" s="218"/>
      <c r="W928" s="215">
        <f t="shared" si="439"/>
        <v>0</v>
      </c>
      <c r="X928" s="218"/>
      <c r="Y928" s="218"/>
      <c r="Z928" s="218"/>
    </row>
    <row r="929" spans="1:26" hidden="1" outlineLevel="2">
      <c r="A929" s="19"/>
      <c r="B929" s="306"/>
      <c r="C929" s="207"/>
      <c r="D929" s="208"/>
      <c r="E929" s="133"/>
      <c r="F929" s="244"/>
      <c r="G929" s="138"/>
      <c r="H929" s="135"/>
      <c r="I929" s="206"/>
      <c r="J929" s="206"/>
      <c r="K929" s="206"/>
      <c r="L929" s="137"/>
      <c r="M929" s="163"/>
      <c r="N929" s="163"/>
      <c r="O929" s="163"/>
      <c r="P929" s="205"/>
      <c r="Q929" s="219">
        <f>SUM(R929,U929)</f>
        <v>0</v>
      </c>
      <c r="R929" s="219">
        <f>SUM(S929:T929)</f>
        <v>0</v>
      </c>
      <c r="S929" s="219"/>
      <c r="T929" s="219"/>
      <c r="U929" s="219">
        <f>SUM(V929:Y929)</f>
        <v>0</v>
      </c>
      <c r="V929" s="219"/>
      <c r="W929" s="215">
        <f>V929*0.304</f>
        <v>0</v>
      </c>
      <c r="X929" s="219"/>
      <c r="Y929" s="219"/>
      <c r="Z929" s="219"/>
    </row>
    <row r="930" spans="1:26" hidden="1" outlineLevel="2">
      <c r="A930" s="19"/>
      <c r="B930" s="306"/>
      <c r="C930" s="207"/>
      <c r="D930" s="208"/>
      <c r="E930" s="133"/>
      <c r="F930" s="244"/>
      <c r="G930" s="138"/>
      <c r="H930" s="135"/>
      <c r="I930" s="206"/>
      <c r="J930" s="206"/>
      <c r="K930" s="206"/>
      <c r="L930" s="137"/>
      <c r="M930" s="163"/>
      <c r="N930" s="163"/>
      <c r="O930" s="163"/>
      <c r="P930" s="205"/>
      <c r="Q930" s="219">
        <f t="shared" ref="Q930:Q936" si="440">SUM(R930,U930)</f>
        <v>0</v>
      </c>
      <c r="R930" s="219">
        <f t="shared" ref="R930:R935" si="441">SUM(S930:T930)</f>
        <v>0</v>
      </c>
      <c r="S930" s="219"/>
      <c r="T930" s="219"/>
      <c r="U930" s="219">
        <f t="shared" ref="U930:U936" si="442">SUM(V930:Y930)</f>
        <v>0</v>
      </c>
      <c r="V930" s="219"/>
      <c r="W930" s="215">
        <f t="shared" ref="W930:W936" si="443">V930*0.304</f>
        <v>0</v>
      </c>
      <c r="X930" s="219"/>
      <c r="Y930" s="219"/>
      <c r="Z930" s="219"/>
    </row>
    <row r="931" spans="1:26" hidden="1" outlineLevel="2">
      <c r="A931" s="19"/>
      <c r="B931" s="306"/>
      <c r="C931" s="207"/>
      <c r="D931" s="208"/>
      <c r="E931" s="133"/>
      <c r="F931" s="244"/>
      <c r="G931" s="138"/>
      <c r="H931" s="135"/>
      <c r="I931" s="206"/>
      <c r="J931" s="206"/>
      <c r="K931" s="206"/>
      <c r="L931" s="137"/>
      <c r="M931" s="163"/>
      <c r="N931" s="163"/>
      <c r="O931" s="163"/>
      <c r="P931" s="205"/>
      <c r="Q931" s="219">
        <f t="shared" si="440"/>
        <v>0</v>
      </c>
      <c r="R931" s="219">
        <f t="shared" si="441"/>
        <v>0</v>
      </c>
      <c r="S931" s="219"/>
      <c r="T931" s="219"/>
      <c r="U931" s="219">
        <f t="shared" si="442"/>
        <v>0</v>
      </c>
      <c r="V931" s="219"/>
      <c r="W931" s="215">
        <f t="shared" si="443"/>
        <v>0</v>
      </c>
      <c r="X931" s="219"/>
      <c r="Y931" s="219"/>
      <c r="Z931" s="219"/>
    </row>
    <row r="932" spans="1:26" hidden="1" outlineLevel="2">
      <c r="A932" s="19"/>
      <c r="B932" s="306"/>
      <c r="C932" s="207"/>
      <c r="D932" s="208"/>
      <c r="E932" s="133"/>
      <c r="F932" s="244"/>
      <c r="G932" s="138"/>
      <c r="H932" s="135"/>
      <c r="I932" s="206"/>
      <c r="J932" s="206"/>
      <c r="K932" s="206"/>
      <c r="L932" s="137"/>
      <c r="M932" s="163"/>
      <c r="N932" s="163"/>
      <c r="O932" s="163"/>
      <c r="P932" s="205"/>
      <c r="Q932" s="219">
        <f t="shared" si="440"/>
        <v>0</v>
      </c>
      <c r="R932" s="219">
        <f t="shared" si="441"/>
        <v>0</v>
      </c>
      <c r="S932" s="219"/>
      <c r="T932" s="219"/>
      <c r="U932" s="219">
        <f t="shared" si="442"/>
        <v>0</v>
      </c>
      <c r="V932" s="219"/>
      <c r="W932" s="215">
        <f t="shared" si="443"/>
        <v>0</v>
      </c>
      <c r="X932" s="219"/>
      <c r="Y932" s="219"/>
      <c r="Z932" s="219"/>
    </row>
    <row r="933" spans="1:26" hidden="1" outlineLevel="2">
      <c r="A933" s="19"/>
      <c r="B933" s="306"/>
      <c r="C933" s="207"/>
      <c r="D933" s="208"/>
      <c r="E933" s="133"/>
      <c r="F933" s="244"/>
      <c r="G933" s="138"/>
      <c r="H933" s="135"/>
      <c r="I933" s="206"/>
      <c r="J933" s="206"/>
      <c r="K933" s="206"/>
      <c r="L933" s="137"/>
      <c r="M933" s="163"/>
      <c r="N933" s="163"/>
      <c r="O933" s="163"/>
      <c r="P933" s="205"/>
      <c r="Q933" s="219">
        <f t="shared" si="440"/>
        <v>0</v>
      </c>
      <c r="R933" s="219">
        <f t="shared" si="441"/>
        <v>0</v>
      </c>
      <c r="S933" s="219"/>
      <c r="T933" s="219"/>
      <c r="U933" s="219">
        <f t="shared" si="442"/>
        <v>0</v>
      </c>
      <c r="V933" s="219"/>
      <c r="W933" s="215">
        <f t="shared" si="443"/>
        <v>0</v>
      </c>
      <c r="X933" s="219"/>
      <c r="Y933" s="219"/>
      <c r="Z933" s="219"/>
    </row>
    <row r="934" spans="1:26" hidden="1" outlineLevel="2">
      <c r="A934" s="160"/>
      <c r="B934" s="306"/>
      <c r="C934" s="207"/>
      <c r="D934" s="208"/>
      <c r="E934" s="133"/>
      <c r="F934" s="244"/>
      <c r="G934" s="138"/>
      <c r="H934" s="139"/>
      <c r="I934" s="206"/>
      <c r="J934" s="206"/>
      <c r="K934" s="206"/>
      <c r="L934" s="137"/>
      <c r="M934" s="74"/>
      <c r="N934" s="74"/>
      <c r="O934" s="217"/>
      <c r="P934" s="205"/>
      <c r="Q934" s="219">
        <f t="shared" si="440"/>
        <v>0</v>
      </c>
      <c r="R934" s="219">
        <f t="shared" si="441"/>
        <v>0</v>
      </c>
      <c r="S934" s="218"/>
      <c r="T934" s="218"/>
      <c r="U934" s="219">
        <f t="shared" si="442"/>
        <v>0</v>
      </c>
      <c r="V934" s="218"/>
      <c r="W934" s="215">
        <f t="shared" si="443"/>
        <v>0</v>
      </c>
      <c r="X934" s="218"/>
      <c r="Y934" s="218"/>
      <c r="Z934" s="218"/>
    </row>
    <row r="935" spans="1:26" hidden="1" outlineLevel="2">
      <c r="A935" s="160"/>
      <c r="B935" s="306"/>
      <c r="C935" s="207"/>
      <c r="D935" s="208"/>
      <c r="E935" s="133"/>
      <c r="F935" s="244"/>
      <c r="G935" s="138"/>
      <c r="H935" s="139"/>
      <c r="I935" s="206"/>
      <c r="J935" s="206"/>
      <c r="K935" s="206"/>
      <c r="L935" s="137"/>
      <c r="M935" s="74"/>
      <c r="N935" s="19"/>
      <c r="O935" s="217"/>
      <c r="P935" s="205"/>
      <c r="Q935" s="219">
        <f t="shared" si="440"/>
        <v>0</v>
      </c>
      <c r="R935" s="219">
        <f t="shared" si="441"/>
        <v>0</v>
      </c>
      <c r="S935" s="218"/>
      <c r="T935" s="218"/>
      <c r="U935" s="219">
        <f t="shared" si="442"/>
        <v>0</v>
      </c>
      <c r="V935" s="218"/>
      <c r="W935" s="215">
        <f t="shared" si="443"/>
        <v>0</v>
      </c>
      <c r="X935" s="218"/>
      <c r="Y935" s="218"/>
      <c r="Z935" s="218"/>
    </row>
    <row r="936" spans="1:26" hidden="1" outlineLevel="2">
      <c r="A936" s="160"/>
      <c r="B936" s="306"/>
      <c r="C936" s="207"/>
      <c r="D936" s="208"/>
      <c r="E936" s="133"/>
      <c r="F936" s="244"/>
      <c r="G936" s="138"/>
      <c r="H936" s="139"/>
      <c r="I936" s="206"/>
      <c r="J936" s="206"/>
      <c r="K936" s="206"/>
      <c r="L936" s="137"/>
      <c r="M936" s="74"/>
      <c r="N936" s="19"/>
      <c r="O936" s="217"/>
      <c r="P936" s="205"/>
      <c r="Q936" s="219">
        <f t="shared" si="440"/>
        <v>0</v>
      </c>
      <c r="R936" s="219">
        <f>SUM(S936:T936)</f>
        <v>0</v>
      </c>
      <c r="S936" s="218"/>
      <c r="T936" s="218"/>
      <c r="U936" s="219">
        <f t="shared" si="442"/>
        <v>0</v>
      </c>
      <c r="V936" s="218"/>
      <c r="W936" s="215">
        <f t="shared" si="443"/>
        <v>0</v>
      </c>
      <c r="X936" s="218"/>
      <c r="Y936" s="218"/>
      <c r="Z936" s="218"/>
    </row>
    <row r="937" spans="1:26" hidden="1" outlineLevel="2">
      <c r="A937" s="160"/>
      <c r="B937" s="74"/>
      <c r="C937" s="207"/>
      <c r="D937" s="208"/>
      <c r="E937" s="133"/>
      <c r="F937" s="244"/>
      <c r="G937" s="138"/>
      <c r="H937" s="139"/>
      <c r="I937" s="206"/>
      <c r="J937" s="206"/>
      <c r="K937" s="206"/>
      <c r="L937" s="137"/>
      <c r="M937" s="74"/>
      <c r="N937" s="19"/>
      <c r="O937" s="217"/>
      <c r="P937" s="205"/>
      <c r="Q937" s="218"/>
      <c r="R937" s="218"/>
      <c r="S937" s="218"/>
      <c r="T937" s="218"/>
      <c r="U937" s="218"/>
      <c r="V937" s="218"/>
      <c r="W937" s="218"/>
      <c r="X937" s="218"/>
      <c r="Y937" s="218"/>
      <c r="Z937" s="218"/>
    </row>
    <row r="938" spans="1:26" s="75" customFormat="1" outlineLevel="1" collapsed="1">
      <c r="A938" s="220"/>
      <c r="B938" s="221"/>
      <c r="C938" s="222"/>
      <c r="D938" s="223"/>
      <c r="E938" s="224"/>
      <c r="F938" s="247"/>
      <c r="G938" s="225"/>
      <c r="H938" s="226"/>
      <c r="I938" s="227"/>
      <c r="J938" s="227"/>
      <c r="K938" s="227"/>
      <c r="L938" s="150" t="str">
        <f>CONCATENATE(L939," ",N939,M939," ",L940," ",N940,M940," ",L941," ",N941,M941," ",L942," ",N942,M942," ",L943," ",N943,M943," ",L944," ",N944,M944," ",L945," ",N945,M945," ",L946," ",N946,M946," ",L947," ",N947,M947," ",L948," ",N948,M948," "," ",L949," ",N949,M949," ",L950," ",N950,M950," ",L951," ",N951,M951," ",L952," ",N952,M952," ",L953," ",N953,M953," ",L954," ",N954,M954)</f>
        <v xml:space="preserve">                                </v>
      </c>
      <c r="M938" s="226"/>
      <c r="N938" s="226"/>
      <c r="O938" s="270">
        <f>SUM(O947:O954)</f>
        <v>0</v>
      </c>
      <c r="P938" s="228"/>
      <c r="Q938" s="229">
        <f>SUM(Q947:Q954)</f>
        <v>0</v>
      </c>
      <c r="R938" s="229">
        <f t="shared" ref="R938:Y938" si="444">SUM(R947:R954)</f>
        <v>0</v>
      </c>
      <c r="S938" s="229">
        <f t="shared" si="444"/>
        <v>0</v>
      </c>
      <c r="T938" s="229">
        <f t="shared" si="444"/>
        <v>0</v>
      </c>
      <c r="U938" s="229">
        <f t="shared" si="444"/>
        <v>0</v>
      </c>
      <c r="V938" s="229">
        <f t="shared" si="444"/>
        <v>0</v>
      </c>
      <c r="W938" s="229">
        <f t="shared" si="444"/>
        <v>0</v>
      </c>
      <c r="X938" s="229">
        <f t="shared" si="444"/>
        <v>0</v>
      </c>
      <c r="Y938" s="229">
        <f t="shared" si="444"/>
        <v>0</v>
      </c>
      <c r="Z938" s="229">
        <f>SUM(Z947:Z954)</f>
        <v>0</v>
      </c>
    </row>
    <row r="939" spans="1:26" hidden="1" outlineLevel="2">
      <c r="A939" s="19"/>
      <c r="B939" s="306"/>
      <c r="C939" s="207"/>
      <c r="D939" s="208"/>
      <c r="E939" s="133"/>
      <c r="F939" s="244"/>
      <c r="G939" s="138"/>
      <c r="H939" s="135"/>
      <c r="I939" s="206"/>
      <c r="J939" s="206"/>
      <c r="K939" s="206"/>
      <c r="L939" s="137"/>
      <c r="M939" s="163"/>
      <c r="N939" s="163"/>
      <c r="O939" s="163"/>
      <c r="P939" s="205"/>
      <c r="Q939" s="219">
        <f>SUM(R939,U939)</f>
        <v>0</v>
      </c>
      <c r="R939" s="219">
        <f>SUM(S939:T939)</f>
        <v>0</v>
      </c>
      <c r="S939" s="219"/>
      <c r="T939" s="219"/>
      <c r="U939" s="219">
        <f>SUM(V939:Y939)</f>
        <v>0</v>
      </c>
      <c r="V939" s="219"/>
      <c r="W939" s="215">
        <f>V939*0.304</f>
        <v>0</v>
      </c>
      <c r="X939" s="219"/>
      <c r="Y939" s="219"/>
      <c r="Z939" s="219"/>
    </row>
    <row r="940" spans="1:26" hidden="1" outlineLevel="2">
      <c r="A940" s="19"/>
      <c r="B940" s="306"/>
      <c r="C940" s="207"/>
      <c r="D940" s="208"/>
      <c r="E940" s="133"/>
      <c r="F940" s="244"/>
      <c r="G940" s="138"/>
      <c r="H940" s="135"/>
      <c r="I940" s="206"/>
      <c r="J940" s="206"/>
      <c r="K940" s="206"/>
      <c r="L940" s="137"/>
      <c r="M940" s="163"/>
      <c r="N940" s="163"/>
      <c r="O940" s="163"/>
      <c r="P940" s="205"/>
      <c r="Q940" s="219">
        <f t="shared" ref="Q940:Q946" si="445">SUM(R940,U940)</f>
        <v>0</v>
      </c>
      <c r="R940" s="219">
        <f t="shared" ref="R940:R945" si="446">SUM(S940:T940)</f>
        <v>0</v>
      </c>
      <c r="S940" s="219"/>
      <c r="T940" s="219"/>
      <c r="U940" s="219">
        <f t="shared" ref="U940:U946" si="447">SUM(V940:Y940)</f>
        <v>0</v>
      </c>
      <c r="V940" s="219"/>
      <c r="W940" s="215">
        <f t="shared" ref="W940:W946" si="448">V940*0.304</f>
        <v>0</v>
      </c>
      <c r="X940" s="219"/>
      <c r="Y940" s="219"/>
      <c r="Z940" s="219"/>
    </row>
    <row r="941" spans="1:26" hidden="1" outlineLevel="2">
      <c r="A941" s="19"/>
      <c r="B941" s="306"/>
      <c r="C941" s="207"/>
      <c r="D941" s="208"/>
      <c r="E941" s="133"/>
      <c r="F941" s="244"/>
      <c r="G941" s="138"/>
      <c r="H941" s="135"/>
      <c r="I941" s="206"/>
      <c r="J941" s="206"/>
      <c r="K941" s="206"/>
      <c r="L941" s="137"/>
      <c r="M941" s="163"/>
      <c r="N941" s="163"/>
      <c r="O941" s="163"/>
      <c r="P941" s="205"/>
      <c r="Q941" s="219">
        <f t="shared" si="445"/>
        <v>0</v>
      </c>
      <c r="R941" s="219">
        <f t="shared" si="446"/>
        <v>0</v>
      </c>
      <c r="S941" s="219"/>
      <c r="T941" s="219"/>
      <c r="U941" s="219">
        <f t="shared" si="447"/>
        <v>0</v>
      </c>
      <c r="V941" s="219"/>
      <c r="W941" s="215">
        <f t="shared" si="448"/>
        <v>0</v>
      </c>
      <c r="X941" s="219"/>
      <c r="Y941" s="219"/>
      <c r="Z941" s="219"/>
    </row>
    <row r="942" spans="1:26" hidden="1" outlineLevel="2">
      <c r="A942" s="19"/>
      <c r="B942" s="306"/>
      <c r="C942" s="207"/>
      <c r="D942" s="208"/>
      <c r="E942" s="133"/>
      <c r="F942" s="244"/>
      <c r="G942" s="138"/>
      <c r="H942" s="135"/>
      <c r="I942" s="206"/>
      <c r="J942" s="206"/>
      <c r="K942" s="206"/>
      <c r="L942" s="137"/>
      <c r="M942" s="163"/>
      <c r="N942" s="163"/>
      <c r="O942" s="163"/>
      <c r="P942" s="205"/>
      <c r="Q942" s="219">
        <f t="shared" si="445"/>
        <v>0</v>
      </c>
      <c r="R942" s="219">
        <f t="shared" si="446"/>
        <v>0</v>
      </c>
      <c r="S942" s="219"/>
      <c r="T942" s="219"/>
      <c r="U942" s="219">
        <f t="shared" si="447"/>
        <v>0</v>
      </c>
      <c r="V942" s="219"/>
      <c r="W942" s="215">
        <f t="shared" si="448"/>
        <v>0</v>
      </c>
      <c r="X942" s="219"/>
      <c r="Y942" s="219"/>
      <c r="Z942" s="219"/>
    </row>
    <row r="943" spans="1:26" hidden="1" outlineLevel="2">
      <c r="A943" s="19"/>
      <c r="B943" s="306"/>
      <c r="C943" s="207"/>
      <c r="D943" s="208"/>
      <c r="E943" s="133"/>
      <c r="F943" s="244"/>
      <c r="G943" s="138"/>
      <c r="H943" s="135"/>
      <c r="I943" s="206"/>
      <c r="J943" s="206"/>
      <c r="K943" s="206"/>
      <c r="L943" s="137"/>
      <c r="M943" s="163"/>
      <c r="N943" s="163"/>
      <c r="O943" s="163"/>
      <c r="P943" s="205"/>
      <c r="Q943" s="219">
        <f t="shared" si="445"/>
        <v>0</v>
      </c>
      <c r="R943" s="219">
        <f t="shared" si="446"/>
        <v>0</v>
      </c>
      <c r="S943" s="219"/>
      <c r="T943" s="219"/>
      <c r="U943" s="219">
        <f t="shared" si="447"/>
        <v>0</v>
      </c>
      <c r="V943" s="219"/>
      <c r="W943" s="215">
        <f t="shared" si="448"/>
        <v>0</v>
      </c>
      <c r="X943" s="219"/>
      <c r="Y943" s="219"/>
      <c r="Z943" s="219"/>
    </row>
    <row r="944" spans="1:26" hidden="1" outlineLevel="2">
      <c r="A944" s="160"/>
      <c r="B944" s="306"/>
      <c r="C944" s="207"/>
      <c r="D944" s="208"/>
      <c r="E944" s="133"/>
      <c r="F944" s="244"/>
      <c r="G944" s="138"/>
      <c r="H944" s="139"/>
      <c r="I944" s="206"/>
      <c r="J944" s="206"/>
      <c r="K944" s="206"/>
      <c r="L944" s="137"/>
      <c r="M944" s="74"/>
      <c r="N944" s="74"/>
      <c r="O944" s="217"/>
      <c r="P944" s="205"/>
      <c r="Q944" s="219">
        <f t="shared" si="445"/>
        <v>0</v>
      </c>
      <c r="R944" s="219">
        <f t="shared" si="446"/>
        <v>0</v>
      </c>
      <c r="S944" s="218"/>
      <c r="T944" s="218"/>
      <c r="U944" s="219">
        <f t="shared" si="447"/>
        <v>0</v>
      </c>
      <c r="V944" s="218"/>
      <c r="W944" s="215">
        <f t="shared" si="448"/>
        <v>0</v>
      </c>
      <c r="X944" s="218"/>
      <c r="Y944" s="218"/>
      <c r="Z944" s="218"/>
    </row>
    <row r="945" spans="1:26" hidden="1" outlineLevel="2">
      <c r="A945" s="160"/>
      <c r="B945" s="306"/>
      <c r="C945" s="207"/>
      <c r="D945" s="208"/>
      <c r="E945" s="133"/>
      <c r="F945" s="244"/>
      <c r="G945" s="138"/>
      <c r="H945" s="139"/>
      <c r="I945" s="206"/>
      <c r="J945" s="206"/>
      <c r="K945" s="206"/>
      <c r="L945" s="137"/>
      <c r="M945" s="74"/>
      <c r="N945" s="19"/>
      <c r="O945" s="217"/>
      <c r="P945" s="205"/>
      <c r="Q945" s="219">
        <f t="shared" si="445"/>
        <v>0</v>
      </c>
      <c r="R945" s="219">
        <f t="shared" si="446"/>
        <v>0</v>
      </c>
      <c r="S945" s="218"/>
      <c r="T945" s="218"/>
      <c r="U945" s="219">
        <f t="shared" si="447"/>
        <v>0</v>
      </c>
      <c r="V945" s="218"/>
      <c r="W945" s="215">
        <f t="shared" si="448"/>
        <v>0</v>
      </c>
      <c r="X945" s="218"/>
      <c r="Y945" s="218"/>
      <c r="Z945" s="218"/>
    </row>
    <row r="946" spans="1:26" hidden="1" outlineLevel="2">
      <c r="A946" s="160"/>
      <c r="B946" s="306"/>
      <c r="C946" s="207"/>
      <c r="D946" s="208"/>
      <c r="E946" s="133"/>
      <c r="F946" s="244"/>
      <c r="G946" s="138"/>
      <c r="H946" s="139"/>
      <c r="I946" s="206"/>
      <c r="J946" s="206"/>
      <c r="K946" s="206"/>
      <c r="L946" s="137"/>
      <c r="M946" s="74"/>
      <c r="N946" s="19"/>
      <c r="O946" s="217"/>
      <c r="P946" s="205"/>
      <c r="Q946" s="219">
        <f t="shared" si="445"/>
        <v>0</v>
      </c>
      <c r="R946" s="219">
        <f>SUM(S946:T946)</f>
        <v>0</v>
      </c>
      <c r="S946" s="218"/>
      <c r="T946" s="218"/>
      <c r="U946" s="219">
        <f t="shared" si="447"/>
        <v>0</v>
      </c>
      <c r="V946" s="218"/>
      <c r="W946" s="215">
        <f t="shared" si="448"/>
        <v>0</v>
      </c>
      <c r="X946" s="218"/>
      <c r="Y946" s="218"/>
      <c r="Z946" s="218"/>
    </row>
    <row r="947" spans="1:26" hidden="1" outlineLevel="2">
      <c r="A947" s="19"/>
      <c r="B947" s="306"/>
      <c r="C947" s="207"/>
      <c r="D947" s="208"/>
      <c r="E947" s="133"/>
      <c r="F947" s="244"/>
      <c r="G947" s="138"/>
      <c r="H947" s="135"/>
      <c r="I947" s="206"/>
      <c r="J947" s="206"/>
      <c r="K947" s="206"/>
      <c r="L947" s="137"/>
      <c r="M947" s="163"/>
      <c r="N947" s="163"/>
      <c r="O947" s="163"/>
      <c r="P947" s="205"/>
      <c r="Q947" s="219">
        <f>SUM(R947,U947)</f>
        <v>0</v>
      </c>
      <c r="R947" s="219">
        <f>SUM(S947:T947)</f>
        <v>0</v>
      </c>
      <c r="S947" s="219"/>
      <c r="T947" s="219"/>
      <c r="U947" s="219">
        <f>SUM(V947:Y947)</f>
        <v>0</v>
      </c>
      <c r="V947" s="219"/>
      <c r="W947" s="215">
        <f>V947*0.304</f>
        <v>0</v>
      </c>
      <c r="X947" s="219"/>
      <c r="Y947" s="219"/>
      <c r="Z947" s="219"/>
    </row>
    <row r="948" spans="1:26" hidden="1" outlineLevel="2">
      <c r="A948" s="19"/>
      <c r="B948" s="306"/>
      <c r="C948" s="207"/>
      <c r="D948" s="208"/>
      <c r="E948" s="133"/>
      <c r="F948" s="244"/>
      <c r="G948" s="138"/>
      <c r="H948" s="135"/>
      <c r="I948" s="206"/>
      <c r="J948" s="206"/>
      <c r="K948" s="206"/>
      <c r="L948" s="137"/>
      <c r="M948" s="163"/>
      <c r="N948" s="163"/>
      <c r="O948" s="163"/>
      <c r="P948" s="205"/>
      <c r="Q948" s="219">
        <f t="shared" ref="Q948:Q954" si="449">SUM(R948,U948)</f>
        <v>0</v>
      </c>
      <c r="R948" s="219">
        <f t="shared" ref="R948:R953" si="450">SUM(S948:T948)</f>
        <v>0</v>
      </c>
      <c r="S948" s="219"/>
      <c r="T948" s="219"/>
      <c r="U948" s="219">
        <f t="shared" ref="U948:U954" si="451">SUM(V948:Y948)</f>
        <v>0</v>
      </c>
      <c r="V948" s="219"/>
      <c r="W948" s="215">
        <f t="shared" ref="W948:W954" si="452">V948*0.304</f>
        <v>0</v>
      </c>
      <c r="X948" s="219"/>
      <c r="Y948" s="219"/>
      <c r="Z948" s="219"/>
    </row>
    <row r="949" spans="1:26" hidden="1" outlineLevel="2">
      <c r="A949" s="19"/>
      <c r="B949" s="306"/>
      <c r="C949" s="207"/>
      <c r="D949" s="208"/>
      <c r="E949" s="133"/>
      <c r="F949" s="244"/>
      <c r="G949" s="138"/>
      <c r="H949" s="135"/>
      <c r="I949" s="206"/>
      <c r="J949" s="206"/>
      <c r="K949" s="206"/>
      <c r="L949" s="137"/>
      <c r="M949" s="163"/>
      <c r="N949" s="163"/>
      <c r="O949" s="163"/>
      <c r="P949" s="205"/>
      <c r="Q949" s="219">
        <f t="shared" si="449"/>
        <v>0</v>
      </c>
      <c r="R949" s="219">
        <f t="shared" si="450"/>
        <v>0</v>
      </c>
      <c r="S949" s="219"/>
      <c r="T949" s="219"/>
      <c r="U949" s="219">
        <f t="shared" si="451"/>
        <v>0</v>
      </c>
      <c r="V949" s="219"/>
      <c r="W949" s="215">
        <f t="shared" si="452"/>
        <v>0</v>
      </c>
      <c r="X949" s="219"/>
      <c r="Y949" s="219"/>
      <c r="Z949" s="219"/>
    </row>
    <row r="950" spans="1:26" hidden="1" outlineLevel="2">
      <c r="A950" s="19"/>
      <c r="B950" s="306"/>
      <c r="C950" s="207"/>
      <c r="D950" s="208"/>
      <c r="E950" s="133"/>
      <c r="F950" s="244"/>
      <c r="G950" s="138"/>
      <c r="H950" s="135"/>
      <c r="I950" s="206"/>
      <c r="J950" s="206"/>
      <c r="K950" s="206"/>
      <c r="L950" s="137"/>
      <c r="M950" s="163"/>
      <c r="N950" s="163"/>
      <c r="O950" s="163"/>
      <c r="P950" s="205"/>
      <c r="Q950" s="219">
        <f t="shared" si="449"/>
        <v>0</v>
      </c>
      <c r="R950" s="219">
        <f t="shared" si="450"/>
        <v>0</v>
      </c>
      <c r="S950" s="219"/>
      <c r="T950" s="219"/>
      <c r="U950" s="219">
        <f t="shared" si="451"/>
        <v>0</v>
      </c>
      <c r="V950" s="219"/>
      <c r="W950" s="215">
        <f t="shared" si="452"/>
        <v>0</v>
      </c>
      <c r="X950" s="219"/>
      <c r="Y950" s="219"/>
      <c r="Z950" s="219"/>
    </row>
    <row r="951" spans="1:26" hidden="1" outlineLevel="2">
      <c r="A951" s="19"/>
      <c r="B951" s="306"/>
      <c r="C951" s="207"/>
      <c r="D951" s="208"/>
      <c r="E951" s="133"/>
      <c r="F951" s="244"/>
      <c r="G951" s="138"/>
      <c r="H951" s="135"/>
      <c r="I951" s="206"/>
      <c r="J951" s="206"/>
      <c r="K951" s="206"/>
      <c r="L951" s="137"/>
      <c r="M951" s="163"/>
      <c r="N951" s="163"/>
      <c r="O951" s="163"/>
      <c r="P951" s="205"/>
      <c r="Q951" s="219">
        <f t="shared" si="449"/>
        <v>0</v>
      </c>
      <c r="R951" s="219">
        <f t="shared" si="450"/>
        <v>0</v>
      </c>
      <c r="S951" s="219"/>
      <c r="T951" s="219"/>
      <c r="U951" s="219">
        <f t="shared" si="451"/>
        <v>0</v>
      </c>
      <c r="V951" s="219"/>
      <c r="W951" s="215">
        <f t="shared" si="452"/>
        <v>0</v>
      </c>
      <c r="X951" s="219"/>
      <c r="Y951" s="219"/>
      <c r="Z951" s="219"/>
    </row>
    <row r="952" spans="1:26" hidden="1" outlineLevel="2">
      <c r="A952" s="160"/>
      <c r="B952" s="306"/>
      <c r="C952" s="207"/>
      <c r="D952" s="208"/>
      <c r="E952" s="133"/>
      <c r="F952" s="244"/>
      <c r="G952" s="138"/>
      <c r="H952" s="139"/>
      <c r="I952" s="206"/>
      <c r="J952" s="206"/>
      <c r="K952" s="206"/>
      <c r="L952" s="137"/>
      <c r="M952" s="74"/>
      <c r="N952" s="74"/>
      <c r="O952" s="217"/>
      <c r="P952" s="205"/>
      <c r="Q952" s="219">
        <f t="shared" si="449"/>
        <v>0</v>
      </c>
      <c r="R952" s="219">
        <f t="shared" si="450"/>
        <v>0</v>
      </c>
      <c r="S952" s="218"/>
      <c r="T952" s="218"/>
      <c r="U952" s="219">
        <f t="shared" si="451"/>
        <v>0</v>
      </c>
      <c r="V952" s="218"/>
      <c r="W952" s="215">
        <f t="shared" si="452"/>
        <v>0</v>
      </c>
      <c r="X952" s="218"/>
      <c r="Y952" s="218"/>
      <c r="Z952" s="218"/>
    </row>
    <row r="953" spans="1:26" hidden="1" outlineLevel="2">
      <c r="A953" s="160"/>
      <c r="B953" s="306"/>
      <c r="C953" s="207"/>
      <c r="D953" s="208"/>
      <c r="E953" s="133"/>
      <c r="F953" s="244"/>
      <c r="G953" s="138"/>
      <c r="H953" s="139"/>
      <c r="I953" s="206"/>
      <c r="J953" s="206"/>
      <c r="K953" s="206"/>
      <c r="L953" s="137"/>
      <c r="M953" s="74"/>
      <c r="N953" s="19"/>
      <c r="O953" s="217"/>
      <c r="P953" s="205"/>
      <c r="Q953" s="219">
        <f t="shared" si="449"/>
        <v>0</v>
      </c>
      <c r="R953" s="219">
        <f t="shared" si="450"/>
        <v>0</v>
      </c>
      <c r="S953" s="218"/>
      <c r="T953" s="218"/>
      <c r="U953" s="219">
        <f t="shared" si="451"/>
        <v>0</v>
      </c>
      <c r="V953" s="218"/>
      <c r="W953" s="215">
        <f t="shared" si="452"/>
        <v>0</v>
      </c>
      <c r="X953" s="218"/>
      <c r="Y953" s="218"/>
      <c r="Z953" s="218"/>
    </row>
    <row r="954" spans="1:26" hidden="1" outlineLevel="2">
      <c r="A954" s="160"/>
      <c r="B954" s="306"/>
      <c r="C954" s="207"/>
      <c r="D954" s="208"/>
      <c r="E954" s="133"/>
      <c r="F954" s="244"/>
      <c r="G954" s="138"/>
      <c r="H954" s="139"/>
      <c r="I954" s="206"/>
      <c r="J954" s="206"/>
      <c r="K954" s="206"/>
      <c r="L954" s="137"/>
      <c r="M954" s="74"/>
      <c r="N954" s="19"/>
      <c r="O954" s="217"/>
      <c r="P954" s="205"/>
      <c r="Q954" s="219">
        <f t="shared" si="449"/>
        <v>0</v>
      </c>
      <c r="R954" s="219">
        <f>SUM(S954:T954)</f>
        <v>0</v>
      </c>
      <c r="S954" s="218"/>
      <c r="T954" s="218"/>
      <c r="U954" s="219">
        <f t="shared" si="451"/>
        <v>0</v>
      </c>
      <c r="V954" s="218"/>
      <c r="W954" s="215">
        <f t="shared" si="452"/>
        <v>0</v>
      </c>
      <c r="X954" s="218"/>
      <c r="Y954" s="218"/>
      <c r="Z954" s="218"/>
    </row>
    <row r="955" spans="1:26" hidden="1" outlineLevel="2">
      <c r="A955" s="160"/>
      <c r="B955" s="74"/>
      <c r="C955" s="207"/>
      <c r="D955" s="208"/>
      <c r="E955" s="133"/>
      <c r="F955" s="244"/>
      <c r="G955" s="138"/>
      <c r="H955" s="139"/>
      <c r="I955" s="206"/>
      <c r="J955" s="206"/>
      <c r="K955" s="206"/>
      <c r="L955" s="137"/>
      <c r="M955" s="74"/>
      <c r="N955" s="19"/>
      <c r="O955" s="217"/>
      <c r="P955" s="205"/>
      <c r="Q955" s="218"/>
      <c r="R955" s="218"/>
      <c r="S955" s="218"/>
      <c r="T955" s="218"/>
      <c r="U955" s="218"/>
      <c r="V955" s="218"/>
      <c r="W955" s="218"/>
      <c r="X955" s="218"/>
      <c r="Y955" s="218"/>
      <c r="Z955" s="218"/>
    </row>
    <row r="956" spans="1:26" s="75" customFormat="1" outlineLevel="1" collapsed="1">
      <c r="A956" s="220"/>
      <c r="B956" s="221"/>
      <c r="C956" s="222"/>
      <c r="D956" s="223"/>
      <c r="E956" s="224"/>
      <c r="F956" s="247"/>
      <c r="G956" s="225"/>
      <c r="H956" s="226"/>
      <c r="I956" s="227"/>
      <c r="J956" s="227"/>
      <c r="K956" s="227"/>
      <c r="L956" s="150" t="str">
        <f>CONCATENATE(L957," ",N957,M957," ",L958," ",N958,M958," ",L959," ",N959,M959," ",L960," ",N960,M960," ",L961," ",N961,M961," ",L962," ",N962,M962," ",L963," ",N963,M963," ",L964," ",N964,M964," ",L965," ",N965,M965," ",L966," ",N966,M966," "," ",L967," ",N967,M967," ",L968," ",N968,M968," ",L969," ",N969,M969," ",L970," ",N970,M970," ",L971," ",N971,M971," ",L972," ",N972,M972)</f>
        <v xml:space="preserve">                                </v>
      </c>
      <c r="M956" s="226"/>
      <c r="N956" s="226"/>
      <c r="O956" s="270">
        <f>SUM(O965:O972)</f>
        <v>0</v>
      </c>
      <c r="P956" s="228"/>
      <c r="Q956" s="229">
        <f>SUM(Q965:Q972)</f>
        <v>0</v>
      </c>
      <c r="R956" s="229">
        <f t="shared" ref="R956:Y956" si="453">SUM(R965:R972)</f>
        <v>0</v>
      </c>
      <c r="S956" s="229">
        <f t="shared" si="453"/>
        <v>0</v>
      </c>
      <c r="T956" s="229">
        <f t="shared" si="453"/>
        <v>0</v>
      </c>
      <c r="U956" s="229">
        <f t="shared" si="453"/>
        <v>0</v>
      </c>
      <c r="V956" s="229">
        <f t="shared" si="453"/>
        <v>0</v>
      </c>
      <c r="W956" s="229">
        <f t="shared" si="453"/>
        <v>0</v>
      </c>
      <c r="X956" s="229">
        <f t="shared" si="453"/>
        <v>0</v>
      </c>
      <c r="Y956" s="229">
        <f t="shared" si="453"/>
        <v>0</v>
      </c>
      <c r="Z956" s="229">
        <f>SUM(Z965:Z972)</f>
        <v>0</v>
      </c>
    </row>
    <row r="957" spans="1:26" hidden="1" outlineLevel="2">
      <c r="A957" s="19"/>
      <c r="B957" s="306"/>
      <c r="C957" s="207"/>
      <c r="D957" s="208"/>
      <c r="E957" s="133"/>
      <c r="F957" s="244"/>
      <c r="G957" s="138"/>
      <c r="H957" s="135"/>
      <c r="I957" s="206"/>
      <c r="J957" s="206"/>
      <c r="K957" s="206"/>
      <c r="L957" s="137"/>
      <c r="M957" s="163"/>
      <c r="N957" s="163"/>
      <c r="O957" s="163"/>
      <c r="P957" s="205"/>
      <c r="Q957" s="219">
        <f>SUM(R957,U957)</f>
        <v>0</v>
      </c>
      <c r="R957" s="219">
        <f>SUM(S957:T957)</f>
        <v>0</v>
      </c>
      <c r="S957" s="219"/>
      <c r="T957" s="219"/>
      <c r="U957" s="219">
        <f>SUM(V957:Y957)</f>
        <v>0</v>
      </c>
      <c r="V957" s="219"/>
      <c r="W957" s="215">
        <f>V957*0.304</f>
        <v>0</v>
      </c>
      <c r="X957" s="219"/>
      <c r="Y957" s="219"/>
      <c r="Z957" s="219"/>
    </row>
    <row r="958" spans="1:26" hidden="1" outlineLevel="2">
      <c r="A958" s="19"/>
      <c r="B958" s="306"/>
      <c r="C958" s="207"/>
      <c r="D958" s="208"/>
      <c r="E958" s="133"/>
      <c r="F958" s="244"/>
      <c r="G958" s="138"/>
      <c r="H958" s="135"/>
      <c r="I958" s="206"/>
      <c r="J958" s="206"/>
      <c r="K958" s="206"/>
      <c r="L958" s="137"/>
      <c r="M958" s="163"/>
      <c r="N958" s="163"/>
      <c r="O958" s="163"/>
      <c r="P958" s="205"/>
      <c r="Q958" s="219">
        <f t="shared" ref="Q958:Q964" si="454">SUM(R958,U958)</f>
        <v>0</v>
      </c>
      <c r="R958" s="219">
        <f t="shared" ref="R958:R963" si="455">SUM(S958:T958)</f>
        <v>0</v>
      </c>
      <c r="S958" s="219"/>
      <c r="T958" s="219"/>
      <c r="U958" s="219">
        <f t="shared" ref="U958:U964" si="456">SUM(V958:Y958)</f>
        <v>0</v>
      </c>
      <c r="V958" s="219"/>
      <c r="W958" s="215">
        <f t="shared" ref="W958:W964" si="457">V958*0.304</f>
        <v>0</v>
      </c>
      <c r="X958" s="219"/>
      <c r="Y958" s="219"/>
      <c r="Z958" s="219"/>
    </row>
    <row r="959" spans="1:26" hidden="1" outlineLevel="2">
      <c r="A959" s="19"/>
      <c r="B959" s="306"/>
      <c r="C959" s="207"/>
      <c r="D959" s="208"/>
      <c r="E959" s="133"/>
      <c r="F959" s="244"/>
      <c r="G959" s="138"/>
      <c r="H959" s="135"/>
      <c r="I959" s="206"/>
      <c r="J959" s="206"/>
      <c r="K959" s="206"/>
      <c r="L959" s="137"/>
      <c r="M959" s="163"/>
      <c r="N959" s="163"/>
      <c r="O959" s="163"/>
      <c r="P959" s="205"/>
      <c r="Q959" s="219">
        <f t="shared" si="454"/>
        <v>0</v>
      </c>
      <c r="R959" s="219">
        <f t="shared" si="455"/>
        <v>0</v>
      </c>
      <c r="S959" s="219"/>
      <c r="T959" s="219"/>
      <c r="U959" s="219">
        <f t="shared" si="456"/>
        <v>0</v>
      </c>
      <c r="V959" s="219"/>
      <c r="W959" s="215">
        <f t="shared" si="457"/>
        <v>0</v>
      </c>
      <c r="X959" s="219"/>
      <c r="Y959" s="219"/>
      <c r="Z959" s="219"/>
    </row>
    <row r="960" spans="1:26" hidden="1" outlineLevel="2">
      <c r="A960" s="19"/>
      <c r="B960" s="306"/>
      <c r="C960" s="207"/>
      <c r="D960" s="208"/>
      <c r="E960" s="133"/>
      <c r="F960" s="244"/>
      <c r="G960" s="138"/>
      <c r="H960" s="135"/>
      <c r="I960" s="206"/>
      <c r="J960" s="206"/>
      <c r="K960" s="206"/>
      <c r="L960" s="137"/>
      <c r="M960" s="163"/>
      <c r="N960" s="163"/>
      <c r="O960" s="163"/>
      <c r="P960" s="205"/>
      <c r="Q960" s="219">
        <f t="shared" si="454"/>
        <v>0</v>
      </c>
      <c r="R960" s="219">
        <f t="shared" si="455"/>
        <v>0</v>
      </c>
      <c r="S960" s="219"/>
      <c r="T960" s="219"/>
      <c r="U960" s="219">
        <f t="shared" si="456"/>
        <v>0</v>
      </c>
      <c r="V960" s="219"/>
      <c r="W960" s="215">
        <f t="shared" si="457"/>
        <v>0</v>
      </c>
      <c r="X960" s="219"/>
      <c r="Y960" s="219"/>
      <c r="Z960" s="219"/>
    </row>
    <row r="961" spans="1:26" hidden="1" outlineLevel="2">
      <c r="A961" s="19"/>
      <c r="B961" s="306"/>
      <c r="C961" s="207"/>
      <c r="D961" s="208"/>
      <c r="E961" s="133"/>
      <c r="F961" s="244"/>
      <c r="G961" s="138"/>
      <c r="H961" s="135"/>
      <c r="I961" s="206"/>
      <c r="J961" s="206"/>
      <c r="K961" s="206"/>
      <c r="L961" s="137"/>
      <c r="M961" s="163"/>
      <c r="N961" s="163"/>
      <c r="O961" s="163"/>
      <c r="P961" s="205"/>
      <c r="Q961" s="219">
        <f t="shared" si="454"/>
        <v>0</v>
      </c>
      <c r="R961" s="219">
        <f t="shared" si="455"/>
        <v>0</v>
      </c>
      <c r="S961" s="219"/>
      <c r="T961" s="219"/>
      <c r="U961" s="219">
        <f t="shared" si="456"/>
        <v>0</v>
      </c>
      <c r="V961" s="219"/>
      <c r="W961" s="215">
        <f t="shared" si="457"/>
        <v>0</v>
      </c>
      <c r="X961" s="219"/>
      <c r="Y961" s="219"/>
      <c r="Z961" s="219"/>
    </row>
    <row r="962" spans="1:26" hidden="1" outlineLevel="2">
      <c r="A962" s="160"/>
      <c r="B962" s="306"/>
      <c r="C962" s="207"/>
      <c r="D962" s="208"/>
      <c r="E962" s="133"/>
      <c r="F962" s="244"/>
      <c r="G962" s="138"/>
      <c r="H962" s="139"/>
      <c r="I962" s="206"/>
      <c r="J962" s="206"/>
      <c r="K962" s="206"/>
      <c r="L962" s="137"/>
      <c r="M962" s="74"/>
      <c r="N962" s="74"/>
      <c r="O962" s="217"/>
      <c r="P962" s="205"/>
      <c r="Q962" s="219">
        <f t="shared" si="454"/>
        <v>0</v>
      </c>
      <c r="R962" s="219">
        <f t="shared" si="455"/>
        <v>0</v>
      </c>
      <c r="S962" s="218"/>
      <c r="T962" s="218"/>
      <c r="U962" s="219">
        <f t="shared" si="456"/>
        <v>0</v>
      </c>
      <c r="V962" s="218"/>
      <c r="W962" s="215">
        <f t="shared" si="457"/>
        <v>0</v>
      </c>
      <c r="X962" s="218"/>
      <c r="Y962" s="218"/>
      <c r="Z962" s="218"/>
    </row>
    <row r="963" spans="1:26" hidden="1" outlineLevel="2">
      <c r="A963" s="160"/>
      <c r="B963" s="306"/>
      <c r="C963" s="207"/>
      <c r="D963" s="208"/>
      <c r="E963" s="133"/>
      <c r="F963" s="244"/>
      <c r="G963" s="138"/>
      <c r="H963" s="139"/>
      <c r="I963" s="206"/>
      <c r="J963" s="206"/>
      <c r="K963" s="206"/>
      <c r="L963" s="137"/>
      <c r="M963" s="74"/>
      <c r="N963" s="19"/>
      <c r="O963" s="217"/>
      <c r="P963" s="205"/>
      <c r="Q963" s="219">
        <f t="shared" si="454"/>
        <v>0</v>
      </c>
      <c r="R963" s="219">
        <f t="shared" si="455"/>
        <v>0</v>
      </c>
      <c r="S963" s="218"/>
      <c r="T963" s="218"/>
      <c r="U963" s="219">
        <f t="shared" si="456"/>
        <v>0</v>
      </c>
      <c r="V963" s="218"/>
      <c r="W963" s="215">
        <f t="shared" si="457"/>
        <v>0</v>
      </c>
      <c r="X963" s="218"/>
      <c r="Y963" s="218"/>
      <c r="Z963" s="218"/>
    </row>
    <row r="964" spans="1:26" hidden="1" outlineLevel="2">
      <c r="A964" s="160"/>
      <c r="B964" s="306"/>
      <c r="C964" s="207"/>
      <c r="D964" s="208"/>
      <c r="E964" s="133"/>
      <c r="F964" s="244"/>
      <c r="G964" s="138"/>
      <c r="H964" s="139"/>
      <c r="I964" s="206"/>
      <c r="J964" s="206"/>
      <c r="K964" s="206"/>
      <c r="L964" s="137"/>
      <c r="M964" s="74"/>
      <c r="N964" s="19"/>
      <c r="O964" s="217"/>
      <c r="P964" s="205"/>
      <c r="Q964" s="219">
        <f t="shared" si="454"/>
        <v>0</v>
      </c>
      <c r="R964" s="219">
        <f>SUM(S964:T964)</f>
        <v>0</v>
      </c>
      <c r="S964" s="218"/>
      <c r="T964" s="218"/>
      <c r="U964" s="219">
        <f t="shared" si="456"/>
        <v>0</v>
      </c>
      <c r="V964" s="218"/>
      <c r="W964" s="215">
        <f t="shared" si="457"/>
        <v>0</v>
      </c>
      <c r="X964" s="218"/>
      <c r="Y964" s="218"/>
      <c r="Z964" s="218"/>
    </row>
    <row r="965" spans="1:26" hidden="1" outlineLevel="2">
      <c r="A965" s="19"/>
      <c r="B965" s="306"/>
      <c r="C965" s="207"/>
      <c r="D965" s="208"/>
      <c r="E965" s="133"/>
      <c r="F965" s="244"/>
      <c r="G965" s="138"/>
      <c r="H965" s="135"/>
      <c r="I965" s="206"/>
      <c r="J965" s="206"/>
      <c r="K965" s="206"/>
      <c r="L965" s="137"/>
      <c r="M965" s="163"/>
      <c r="N965" s="163"/>
      <c r="O965" s="163"/>
      <c r="P965" s="205"/>
      <c r="Q965" s="219">
        <f>SUM(R965,U965)</f>
        <v>0</v>
      </c>
      <c r="R965" s="219">
        <f>SUM(S965:T965)</f>
        <v>0</v>
      </c>
      <c r="S965" s="219"/>
      <c r="T965" s="219"/>
      <c r="U965" s="219">
        <f>SUM(V965:Y965)</f>
        <v>0</v>
      </c>
      <c r="V965" s="219"/>
      <c r="W965" s="215">
        <f>V965*0.304</f>
        <v>0</v>
      </c>
      <c r="X965" s="219"/>
      <c r="Y965" s="219"/>
      <c r="Z965" s="219"/>
    </row>
    <row r="966" spans="1:26" hidden="1" outlineLevel="2">
      <c r="A966" s="19"/>
      <c r="B966" s="306"/>
      <c r="C966" s="207"/>
      <c r="D966" s="208"/>
      <c r="E966" s="133"/>
      <c r="F966" s="244"/>
      <c r="G966" s="138"/>
      <c r="H966" s="135"/>
      <c r="I966" s="206"/>
      <c r="J966" s="206"/>
      <c r="K966" s="206"/>
      <c r="L966" s="137"/>
      <c r="M966" s="163"/>
      <c r="N966" s="163"/>
      <c r="O966" s="163"/>
      <c r="P966" s="205"/>
      <c r="Q966" s="219">
        <f t="shared" ref="Q966:Q972" si="458">SUM(R966,U966)</f>
        <v>0</v>
      </c>
      <c r="R966" s="219">
        <f t="shared" ref="R966:R971" si="459">SUM(S966:T966)</f>
        <v>0</v>
      </c>
      <c r="S966" s="219"/>
      <c r="T966" s="219"/>
      <c r="U966" s="219">
        <f t="shared" ref="U966:U972" si="460">SUM(V966:Y966)</f>
        <v>0</v>
      </c>
      <c r="V966" s="219"/>
      <c r="W966" s="215">
        <f t="shared" ref="W966:W972" si="461">V966*0.304</f>
        <v>0</v>
      </c>
      <c r="X966" s="219"/>
      <c r="Y966" s="219"/>
      <c r="Z966" s="219"/>
    </row>
    <row r="967" spans="1:26" hidden="1" outlineLevel="2">
      <c r="A967" s="19"/>
      <c r="B967" s="306"/>
      <c r="C967" s="207"/>
      <c r="D967" s="208"/>
      <c r="E967" s="133"/>
      <c r="F967" s="244"/>
      <c r="G967" s="138"/>
      <c r="H967" s="135"/>
      <c r="I967" s="206"/>
      <c r="J967" s="206"/>
      <c r="K967" s="206"/>
      <c r="L967" s="137"/>
      <c r="M967" s="163"/>
      <c r="N967" s="163"/>
      <c r="O967" s="163"/>
      <c r="P967" s="205"/>
      <c r="Q967" s="219">
        <f t="shared" si="458"/>
        <v>0</v>
      </c>
      <c r="R967" s="219">
        <f t="shared" si="459"/>
        <v>0</v>
      </c>
      <c r="S967" s="219"/>
      <c r="T967" s="219"/>
      <c r="U967" s="219">
        <f t="shared" si="460"/>
        <v>0</v>
      </c>
      <c r="V967" s="219"/>
      <c r="W967" s="215">
        <f t="shared" si="461"/>
        <v>0</v>
      </c>
      <c r="X967" s="219"/>
      <c r="Y967" s="219"/>
      <c r="Z967" s="219"/>
    </row>
    <row r="968" spans="1:26" hidden="1" outlineLevel="2">
      <c r="A968" s="19"/>
      <c r="B968" s="306"/>
      <c r="C968" s="207"/>
      <c r="D968" s="208"/>
      <c r="E968" s="133"/>
      <c r="F968" s="244"/>
      <c r="G968" s="138"/>
      <c r="H968" s="135"/>
      <c r="I968" s="206"/>
      <c r="J968" s="206"/>
      <c r="K968" s="206"/>
      <c r="L968" s="137"/>
      <c r="M968" s="163"/>
      <c r="N968" s="163"/>
      <c r="O968" s="163"/>
      <c r="P968" s="205"/>
      <c r="Q968" s="219">
        <f t="shared" si="458"/>
        <v>0</v>
      </c>
      <c r="R968" s="219">
        <f t="shared" si="459"/>
        <v>0</v>
      </c>
      <c r="S968" s="219"/>
      <c r="T968" s="219"/>
      <c r="U968" s="219">
        <f t="shared" si="460"/>
        <v>0</v>
      </c>
      <c r="V968" s="219"/>
      <c r="W968" s="215">
        <f t="shared" si="461"/>
        <v>0</v>
      </c>
      <c r="X968" s="219"/>
      <c r="Y968" s="219"/>
      <c r="Z968" s="219"/>
    </row>
    <row r="969" spans="1:26" hidden="1" outlineLevel="2">
      <c r="A969" s="19"/>
      <c r="B969" s="306"/>
      <c r="C969" s="207"/>
      <c r="D969" s="208"/>
      <c r="E969" s="133"/>
      <c r="F969" s="244"/>
      <c r="G969" s="138"/>
      <c r="H969" s="135"/>
      <c r="I969" s="206"/>
      <c r="J969" s="206"/>
      <c r="K969" s="206"/>
      <c r="L969" s="137"/>
      <c r="M969" s="163"/>
      <c r="N969" s="163"/>
      <c r="O969" s="163"/>
      <c r="P969" s="205"/>
      <c r="Q969" s="219">
        <f t="shared" si="458"/>
        <v>0</v>
      </c>
      <c r="R969" s="219">
        <f t="shared" si="459"/>
        <v>0</v>
      </c>
      <c r="S969" s="219"/>
      <c r="T969" s="219"/>
      <c r="U969" s="219">
        <f t="shared" si="460"/>
        <v>0</v>
      </c>
      <c r="V969" s="219"/>
      <c r="W969" s="215">
        <f t="shared" si="461"/>
        <v>0</v>
      </c>
      <c r="X969" s="219"/>
      <c r="Y969" s="219"/>
      <c r="Z969" s="219"/>
    </row>
    <row r="970" spans="1:26" hidden="1" outlineLevel="2">
      <c r="A970" s="160"/>
      <c r="B970" s="306"/>
      <c r="C970" s="207"/>
      <c r="D970" s="208"/>
      <c r="E970" s="133"/>
      <c r="F970" s="244"/>
      <c r="G970" s="138"/>
      <c r="H970" s="139"/>
      <c r="I970" s="206"/>
      <c r="J970" s="206"/>
      <c r="K970" s="206"/>
      <c r="L970" s="137"/>
      <c r="M970" s="74"/>
      <c r="N970" s="74"/>
      <c r="O970" s="217"/>
      <c r="P970" s="205"/>
      <c r="Q970" s="219">
        <f t="shared" si="458"/>
        <v>0</v>
      </c>
      <c r="R970" s="219">
        <f t="shared" si="459"/>
        <v>0</v>
      </c>
      <c r="S970" s="218"/>
      <c r="T970" s="218"/>
      <c r="U970" s="219">
        <f t="shared" si="460"/>
        <v>0</v>
      </c>
      <c r="V970" s="218"/>
      <c r="W970" s="215">
        <f t="shared" si="461"/>
        <v>0</v>
      </c>
      <c r="X970" s="218"/>
      <c r="Y970" s="218"/>
      <c r="Z970" s="218"/>
    </row>
    <row r="971" spans="1:26" hidden="1" outlineLevel="2">
      <c r="A971" s="160"/>
      <c r="B971" s="306"/>
      <c r="C971" s="207"/>
      <c r="D971" s="208"/>
      <c r="E971" s="133"/>
      <c r="F971" s="244"/>
      <c r="G971" s="138"/>
      <c r="H971" s="139"/>
      <c r="I971" s="206"/>
      <c r="J971" s="206"/>
      <c r="K971" s="206"/>
      <c r="L971" s="137"/>
      <c r="M971" s="74"/>
      <c r="N971" s="19"/>
      <c r="O971" s="217"/>
      <c r="P971" s="205"/>
      <c r="Q971" s="219">
        <f t="shared" si="458"/>
        <v>0</v>
      </c>
      <c r="R971" s="219">
        <f t="shared" si="459"/>
        <v>0</v>
      </c>
      <c r="S971" s="218"/>
      <c r="T971" s="218"/>
      <c r="U971" s="219">
        <f t="shared" si="460"/>
        <v>0</v>
      </c>
      <c r="V971" s="218"/>
      <c r="W971" s="215">
        <f t="shared" si="461"/>
        <v>0</v>
      </c>
      <c r="X971" s="218"/>
      <c r="Y971" s="218"/>
      <c r="Z971" s="218"/>
    </row>
    <row r="972" spans="1:26" hidden="1" outlineLevel="2">
      <c r="A972" s="160"/>
      <c r="B972" s="306"/>
      <c r="C972" s="207"/>
      <c r="D972" s="208"/>
      <c r="E972" s="133"/>
      <c r="F972" s="244"/>
      <c r="G972" s="138"/>
      <c r="H972" s="139"/>
      <c r="I972" s="206"/>
      <c r="J972" s="206"/>
      <c r="K972" s="206"/>
      <c r="L972" s="137"/>
      <c r="M972" s="74"/>
      <c r="N972" s="19"/>
      <c r="O972" s="217"/>
      <c r="P972" s="205"/>
      <c r="Q972" s="219">
        <f t="shared" si="458"/>
        <v>0</v>
      </c>
      <c r="R972" s="219">
        <f>SUM(S972:T972)</f>
        <v>0</v>
      </c>
      <c r="S972" s="218"/>
      <c r="T972" s="218"/>
      <c r="U972" s="219">
        <f t="shared" si="460"/>
        <v>0</v>
      </c>
      <c r="V972" s="218"/>
      <c r="W972" s="215">
        <f t="shared" si="461"/>
        <v>0</v>
      </c>
      <c r="X972" s="218"/>
      <c r="Y972" s="218"/>
      <c r="Z972" s="218"/>
    </row>
    <row r="973" spans="1:26" hidden="1" outlineLevel="2">
      <c r="A973" s="160"/>
      <c r="B973" s="74"/>
      <c r="C973" s="207"/>
      <c r="D973" s="208"/>
      <c r="E973" s="133"/>
      <c r="F973" s="244"/>
      <c r="G973" s="138"/>
      <c r="H973" s="139"/>
      <c r="I973" s="206"/>
      <c r="J973" s="206"/>
      <c r="K973" s="206"/>
      <c r="L973" s="137"/>
      <c r="M973" s="74"/>
      <c r="N973" s="19"/>
      <c r="O973" s="217"/>
      <c r="P973" s="205"/>
      <c r="Q973" s="218"/>
      <c r="R973" s="218"/>
      <c r="S973" s="218"/>
      <c r="T973" s="218"/>
      <c r="U973" s="218"/>
      <c r="V973" s="218"/>
      <c r="W973" s="218"/>
      <c r="X973" s="218"/>
      <c r="Y973" s="218"/>
      <c r="Z973" s="218"/>
    </row>
    <row r="974" spans="1:26" s="75" customFormat="1" outlineLevel="1" collapsed="1">
      <c r="A974" s="220"/>
      <c r="B974" s="221"/>
      <c r="C974" s="222"/>
      <c r="D974" s="223"/>
      <c r="E974" s="224"/>
      <c r="F974" s="247"/>
      <c r="G974" s="225"/>
      <c r="H974" s="226"/>
      <c r="I974" s="227"/>
      <c r="J974" s="227"/>
      <c r="K974" s="227"/>
      <c r="L974" s="150" t="str">
        <f>CONCATENATE(L975," ",N975,M975," ",L976," ",N976,M976," ",L977," ",N977,M977," ",L978," ",N978,M978," ",L979," ",N979,M979," ",L980," ",N980,M980," ",L981," ",N981,M981," ",L982," ",N982,M982," ",L983," ",N983,M983," ",L984," ",N984,M984," "," ",L985," ",N985,M985," ",L986," ",N986,M986," ",L987," ",N987,M987," ",L988," ",N988,M988," ",L989," ",N989,M989," ",L990," ",N990,M990)</f>
        <v xml:space="preserve">                                </v>
      </c>
      <c r="M974" s="226"/>
      <c r="N974" s="226"/>
      <c r="O974" s="270">
        <f>SUM(O983:O990)</f>
        <v>0</v>
      </c>
      <c r="P974" s="228"/>
      <c r="Q974" s="229">
        <f>SUM(Q983:Q990)</f>
        <v>0</v>
      </c>
      <c r="R974" s="229">
        <f t="shared" ref="R974:Y974" si="462">SUM(R983:R990)</f>
        <v>0</v>
      </c>
      <c r="S974" s="229">
        <f t="shared" si="462"/>
        <v>0</v>
      </c>
      <c r="T974" s="229">
        <f t="shared" si="462"/>
        <v>0</v>
      </c>
      <c r="U974" s="229">
        <f t="shared" si="462"/>
        <v>0</v>
      </c>
      <c r="V974" s="229">
        <f t="shared" si="462"/>
        <v>0</v>
      </c>
      <c r="W974" s="229">
        <f t="shared" si="462"/>
        <v>0</v>
      </c>
      <c r="X974" s="229">
        <f t="shared" si="462"/>
        <v>0</v>
      </c>
      <c r="Y974" s="229">
        <f t="shared" si="462"/>
        <v>0</v>
      </c>
      <c r="Z974" s="229">
        <f>SUM(Z983:Z990)</f>
        <v>0</v>
      </c>
    </row>
    <row r="975" spans="1:26" hidden="1" outlineLevel="2">
      <c r="A975" s="19"/>
      <c r="B975" s="306"/>
      <c r="C975" s="207"/>
      <c r="D975" s="208"/>
      <c r="E975" s="133"/>
      <c r="F975" s="244"/>
      <c r="G975" s="138"/>
      <c r="H975" s="135"/>
      <c r="I975" s="206"/>
      <c r="J975" s="206"/>
      <c r="K975" s="206"/>
      <c r="L975" s="137"/>
      <c r="M975" s="163"/>
      <c r="N975" s="163"/>
      <c r="O975" s="163"/>
      <c r="P975" s="205"/>
      <c r="Q975" s="219">
        <f>SUM(R975,U975)</f>
        <v>0</v>
      </c>
      <c r="R975" s="219">
        <f>SUM(S975:T975)</f>
        <v>0</v>
      </c>
      <c r="S975" s="219"/>
      <c r="T975" s="219"/>
      <c r="U975" s="219">
        <f>SUM(V975:Y975)</f>
        <v>0</v>
      </c>
      <c r="V975" s="219"/>
      <c r="W975" s="215">
        <f>V975*0.304</f>
        <v>0</v>
      </c>
      <c r="X975" s="219"/>
      <c r="Y975" s="219"/>
      <c r="Z975" s="219"/>
    </row>
    <row r="976" spans="1:26" hidden="1" outlineLevel="2">
      <c r="A976" s="19"/>
      <c r="B976" s="306"/>
      <c r="C976" s="207"/>
      <c r="D976" s="208"/>
      <c r="E976" s="133"/>
      <c r="F976" s="244"/>
      <c r="G976" s="138"/>
      <c r="H976" s="135"/>
      <c r="I976" s="206"/>
      <c r="J976" s="206"/>
      <c r="K976" s="206"/>
      <c r="L976" s="137"/>
      <c r="M976" s="163"/>
      <c r="N976" s="163"/>
      <c r="O976" s="163"/>
      <c r="P976" s="205"/>
      <c r="Q976" s="219">
        <f t="shared" ref="Q976:Q982" si="463">SUM(R976,U976)</f>
        <v>0</v>
      </c>
      <c r="R976" s="219">
        <f t="shared" ref="R976:R981" si="464">SUM(S976:T976)</f>
        <v>0</v>
      </c>
      <c r="S976" s="219"/>
      <c r="T976" s="219"/>
      <c r="U976" s="219">
        <f t="shared" ref="U976:U982" si="465">SUM(V976:Y976)</f>
        <v>0</v>
      </c>
      <c r="V976" s="219"/>
      <c r="W976" s="215">
        <f t="shared" ref="W976:W982" si="466">V976*0.304</f>
        <v>0</v>
      </c>
      <c r="X976" s="219"/>
      <c r="Y976" s="219"/>
      <c r="Z976" s="219"/>
    </row>
    <row r="977" spans="1:26" hidden="1" outlineLevel="2">
      <c r="A977" s="19"/>
      <c r="B977" s="306"/>
      <c r="C977" s="207"/>
      <c r="D977" s="208"/>
      <c r="E977" s="133"/>
      <c r="F977" s="244"/>
      <c r="G977" s="138"/>
      <c r="H977" s="135"/>
      <c r="I977" s="206"/>
      <c r="J977" s="206"/>
      <c r="K977" s="206"/>
      <c r="L977" s="137"/>
      <c r="M977" s="163"/>
      <c r="N977" s="163"/>
      <c r="O977" s="163"/>
      <c r="P977" s="205"/>
      <c r="Q977" s="219">
        <f t="shared" si="463"/>
        <v>0</v>
      </c>
      <c r="R977" s="219">
        <f t="shared" si="464"/>
        <v>0</v>
      </c>
      <c r="S977" s="219"/>
      <c r="T977" s="219"/>
      <c r="U977" s="219">
        <f t="shared" si="465"/>
        <v>0</v>
      </c>
      <c r="V977" s="219"/>
      <c r="W977" s="215">
        <f t="shared" si="466"/>
        <v>0</v>
      </c>
      <c r="X977" s="219"/>
      <c r="Y977" s="219"/>
      <c r="Z977" s="219"/>
    </row>
    <row r="978" spans="1:26" hidden="1" outlineLevel="2">
      <c r="A978" s="19"/>
      <c r="B978" s="306"/>
      <c r="C978" s="207"/>
      <c r="D978" s="208"/>
      <c r="E978" s="133"/>
      <c r="F978" s="244"/>
      <c r="G978" s="138"/>
      <c r="H978" s="135"/>
      <c r="I978" s="206"/>
      <c r="J978" s="206"/>
      <c r="K978" s="206"/>
      <c r="L978" s="137"/>
      <c r="M978" s="163"/>
      <c r="N978" s="163"/>
      <c r="O978" s="163"/>
      <c r="P978" s="205"/>
      <c r="Q978" s="219">
        <f t="shared" si="463"/>
        <v>0</v>
      </c>
      <c r="R978" s="219">
        <f t="shared" si="464"/>
        <v>0</v>
      </c>
      <c r="S978" s="219"/>
      <c r="T978" s="219"/>
      <c r="U978" s="219">
        <f t="shared" si="465"/>
        <v>0</v>
      </c>
      <c r="V978" s="219"/>
      <c r="W978" s="215">
        <f t="shared" si="466"/>
        <v>0</v>
      </c>
      <c r="X978" s="219"/>
      <c r="Y978" s="219"/>
      <c r="Z978" s="219"/>
    </row>
    <row r="979" spans="1:26" hidden="1" outlineLevel="2">
      <c r="A979" s="19"/>
      <c r="B979" s="306"/>
      <c r="C979" s="207"/>
      <c r="D979" s="208"/>
      <c r="E979" s="133"/>
      <c r="F979" s="244"/>
      <c r="G979" s="138"/>
      <c r="H979" s="135"/>
      <c r="I979" s="206"/>
      <c r="J979" s="206"/>
      <c r="K979" s="206"/>
      <c r="L979" s="137"/>
      <c r="M979" s="163"/>
      <c r="N979" s="163"/>
      <c r="O979" s="163"/>
      <c r="P979" s="205"/>
      <c r="Q979" s="219">
        <f t="shared" si="463"/>
        <v>0</v>
      </c>
      <c r="R979" s="219">
        <f t="shared" si="464"/>
        <v>0</v>
      </c>
      <c r="S979" s="219"/>
      <c r="T979" s="219"/>
      <c r="U979" s="219">
        <f t="shared" si="465"/>
        <v>0</v>
      </c>
      <c r="V979" s="219"/>
      <c r="W979" s="215">
        <f t="shared" si="466"/>
        <v>0</v>
      </c>
      <c r="X979" s="219"/>
      <c r="Y979" s="219"/>
      <c r="Z979" s="219"/>
    </row>
    <row r="980" spans="1:26" hidden="1" outlineLevel="2">
      <c r="A980" s="160"/>
      <c r="B980" s="306"/>
      <c r="C980" s="207"/>
      <c r="D980" s="208"/>
      <c r="E980" s="133"/>
      <c r="F980" s="244"/>
      <c r="G980" s="138"/>
      <c r="H980" s="139"/>
      <c r="I980" s="206"/>
      <c r="J980" s="206"/>
      <c r="K980" s="206"/>
      <c r="L980" s="137"/>
      <c r="M980" s="74"/>
      <c r="N980" s="74"/>
      <c r="O980" s="217"/>
      <c r="P980" s="205"/>
      <c r="Q980" s="219">
        <f t="shared" si="463"/>
        <v>0</v>
      </c>
      <c r="R980" s="219">
        <f t="shared" si="464"/>
        <v>0</v>
      </c>
      <c r="S980" s="218"/>
      <c r="T980" s="218"/>
      <c r="U980" s="219">
        <f t="shared" si="465"/>
        <v>0</v>
      </c>
      <c r="V980" s="218"/>
      <c r="W980" s="215">
        <f t="shared" si="466"/>
        <v>0</v>
      </c>
      <c r="X980" s="218"/>
      <c r="Y980" s="218"/>
      <c r="Z980" s="218"/>
    </row>
    <row r="981" spans="1:26" hidden="1" outlineLevel="2">
      <c r="A981" s="160"/>
      <c r="B981" s="306"/>
      <c r="C981" s="207"/>
      <c r="D981" s="208"/>
      <c r="E981" s="133"/>
      <c r="F981" s="244"/>
      <c r="G981" s="138"/>
      <c r="H981" s="139"/>
      <c r="I981" s="206"/>
      <c r="J981" s="206"/>
      <c r="K981" s="206"/>
      <c r="L981" s="137"/>
      <c r="M981" s="74"/>
      <c r="N981" s="19"/>
      <c r="O981" s="217"/>
      <c r="P981" s="205"/>
      <c r="Q981" s="219">
        <f t="shared" si="463"/>
        <v>0</v>
      </c>
      <c r="R981" s="219">
        <f t="shared" si="464"/>
        <v>0</v>
      </c>
      <c r="S981" s="218"/>
      <c r="T981" s="218"/>
      <c r="U981" s="219">
        <f t="shared" si="465"/>
        <v>0</v>
      </c>
      <c r="V981" s="218"/>
      <c r="W981" s="215">
        <f t="shared" si="466"/>
        <v>0</v>
      </c>
      <c r="X981" s="218"/>
      <c r="Y981" s="218"/>
      <c r="Z981" s="218"/>
    </row>
    <row r="982" spans="1:26" hidden="1" outlineLevel="2">
      <c r="A982" s="160"/>
      <c r="B982" s="306"/>
      <c r="C982" s="207"/>
      <c r="D982" s="208"/>
      <c r="E982" s="133"/>
      <c r="F982" s="244"/>
      <c r="G982" s="138"/>
      <c r="H982" s="139"/>
      <c r="I982" s="206"/>
      <c r="J982" s="206"/>
      <c r="K982" s="206"/>
      <c r="L982" s="137"/>
      <c r="M982" s="74"/>
      <c r="N982" s="19"/>
      <c r="O982" s="217"/>
      <c r="P982" s="205"/>
      <c r="Q982" s="219">
        <f t="shared" si="463"/>
        <v>0</v>
      </c>
      <c r="R982" s="219">
        <f>SUM(S982:T982)</f>
        <v>0</v>
      </c>
      <c r="S982" s="218"/>
      <c r="T982" s="218"/>
      <c r="U982" s="219">
        <f t="shared" si="465"/>
        <v>0</v>
      </c>
      <c r="V982" s="218"/>
      <c r="W982" s="215">
        <f t="shared" si="466"/>
        <v>0</v>
      </c>
      <c r="X982" s="218"/>
      <c r="Y982" s="218"/>
      <c r="Z982" s="218"/>
    </row>
    <row r="983" spans="1:26" hidden="1" outlineLevel="2">
      <c r="A983" s="19"/>
      <c r="B983" s="306"/>
      <c r="C983" s="207"/>
      <c r="D983" s="208"/>
      <c r="E983" s="133"/>
      <c r="F983" s="244"/>
      <c r="G983" s="138"/>
      <c r="H983" s="135"/>
      <c r="I983" s="206"/>
      <c r="J983" s="206"/>
      <c r="K983" s="206"/>
      <c r="L983" s="137"/>
      <c r="M983" s="163"/>
      <c r="N983" s="163"/>
      <c r="O983" s="163"/>
      <c r="P983" s="205"/>
      <c r="Q983" s="219">
        <f>SUM(R983,U983)</f>
        <v>0</v>
      </c>
      <c r="R983" s="219">
        <f>SUM(S983:T983)</f>
        <v>0</v>
      </c>
      <c r="S983" s="219"/>
      <c r="T983" s="219"/>
      <c r="U983" s="219">
        <f>SUM(V983:Y983)</f>
        <v>0</v>
      </c>
      <c r="V983" s="219"/>
      <c r="W983" s="215">
        <f>V983*0.304</f>
        <v>0</v>
      </c>
      <c r="X983" s="219"/>
      <c r="Y983" s="219"/>
      <c r="Z983" s="219"/>
    </row>
    <row r="984" spans="1:26" hidden="1" outlineLevel="2">
      <c r="A984" s="19"/>
      <c r="B984" s="306"/>
      <c r="C984" s="207"/>
      <c r="D984" s="208"/>
      <c r="E984" s="133"/>
      <c r="F984" s="244"/>
      <c r="G984" s="138"/>
      <c r="H984" s="135"/>
      <c r="I984" s="206"/>
      <c r="J984" s="206"/>
      <c r="K984" s="206"/>
      <c r="L984" s="137"/>
      <c r="M984" s="163"/>
      <c r="N984" s="163"/>
      <c r="O984" s="163"/>
      <c r="P984" s="205"/>
      <c r="Q984" s="219">
        <f t="shared" ref="Q984:Q990" si="467">SUM(R984,U984)</f>
        <v>0</v>
      </c>
      <c r="R984" s="219">
        <f t="shared" ref="R984:R989" si="468">SUM(S984:T984)</f>
        <v>0</v>
      </c>
      <c r="S984" s="219"/>
      <c r="T984" s="219"/>
      <c r="U984" s="219">
        <f t="shared" ref="U984:U990" si="469">SUM(V984:Y984)</f>
        <v>0</v>
      </c>
      <c r="V984" s="219"/>
      <c r="W984" s="215">
        <f t="shared" ref="W984:W990" si="470">V984*0.304</f>
        <v>0</v>
      </c>
      <c r="X984" s="219"/>
      <c r="Y984" s="219"/>
      <c r="Z984" s="219"/>
    </row>
    <row r="985" spans="1:26" hidden="1" outlineLevel="2">
      <c r="A985" s="19"/>
      <c r="B985" s="306"/>
      <c r="C985" s="207"/>
      <c r="D985" s="208"/>
      <c r="E985" s="133"/>
      <c r="F985" s="244"/>
      <c r="G985" s="138"/>
      <c r="H985" s="135"/>
      <c r="I985" s="206"/>
      <c r="J985" s="206"/>
      <c r="K985" s="206"/>
      <c r="L985" s="137"/>
      <c r="M985" s="163"/>
      <c r="N985" s="163"/>
      <c r="O985" s="163"/>
      <c r="P985" s="205"/>
      <c r="Q985" s="219">
        <f t="shared" si="467"/>
        <v>0</v>
      </c>
      <c r="R985" s="219">
        <f t="shared" si="468"/>
        <v>0</v>
      </c>
      <c r="S985" s="219"/>
      <c r="T985" s="219"/>
      <c r="U985" s="219">
        <f t="shared" si="469"/>
        <v>0</v>
      </c>
      <c r="V985" s="219"/>
      <c r="W985" s="215">
        <f t="shared" si="470"/>
        <v>0</v>
      </c>
      <c r="X985" s="219"/>
      <c r="Y985" s="219"/>
      <c r="Z985" s="219"/>
    </row>
    <row r="986" spans="1:26" hidden="1" outlineLevel="2">
      <c r="A986" s="19"/>
      <c r="B986" s="306"/>
      <c r="C986" s="207"/>
      <c r="D986" s="208"/>
      <c r="E986" s="133"/>
      <c r="F986" s="244"/>
      <c r="G986" s="138"/>
      <c r="H986" s="135"/>
      <c r="I986" s="206"/>
      <c r="J986" s="206"/>
      <c r="K986" s="206"/>
      <c r="L986" s="137"/>
      <c r="M986" s="163"/>
      <c r="N986" s="163"/>
      <c r="O986" s="163"/>
      <c r="P986" s="205"/>
      <c r="Q986" s="219">
        <f t="shared" si="467"/>
        <v>0</v>
      </c>
      <c r="R986" s="219">
        <f t="shared" si="468"/>
        <v>0</v>
      </c>
      <c r="S986" s="219"/>
      <c r="T986" s="219"/>
      <c r="U986" s="219">
        <f t="shared" si="469"/>
        <v>0</v>
      </c>
      <c r="V986" s="219"/>
      <c r="W986" s="215">
        <f t="shared" si="470"/>
        <v>0</v>
      </c>
      <c r="X986" s="219"/>
      <c r="Y986" s="219"/>
      <c r="Z986" s="219"/>
    </row>
    <row r="987" spans="1:26" hidden="1" outlineLevel="2">
      <c r="A987" s="19"/>
      <c r="B987" s="306"/>
      <c r="C987" s="207"/>
      <c r="D987" s="208"/>
      <c r="E987" s="133"/>
      <c r="F987" s="244"/>
      <c r="G987" s="138"/>
      <c r="H987" s="135"/>
      <c r="I987" s="206"/>
      <c r="J987" s="206"/>
      <c r="K987" s="206"/>
      <c r="L987" s="137"/>
      <c r="M987" s="163"/>
      <c r="N987" s="163"/>
      <c r="O987" s="163"/>
      <c r="P987" s="205"/>
      <c r="Q987" s="219">
        <f t="shared" si="467"/>
        <v>0</v>
      </c>
      <c r="R987" s="219">
        <f t="shared" si="468"/>
        <v>0</v>
      </c>
      <c r="S987" s="219"/>
      <c r="T987" s="219"/>
      <c r="U987" s="219">
        <f t="shared" si="469"/>
        <v>0</v>
      </c>
      <c r="V987" s="219"/>
      <c r="W987" s="215">
        <f t="shared" si="470"/>
        <v>0</v>
      </c>
      <c r="X987" s="219"/>
      <c r="Y987" s="219"/>
      <c r="Z987" s="219"/>
    </row>
    <row r="988" spans="1:26" hidden="1" outlineLevel="2">
      <c r="A988" s="160"/>
      <c r="B988" s="306"/>
      <c r="C988" s="207"/>
      <c r="D988" s="208"/>
      <c r="E988" s="133"/>
      <c r="F988" s="244"/>
      <c r="G988" s="138"/>
      <c r="H988" s="139"/>
      <c r="I988" s="206"/>
      <c r="J988" s="206"/>
      <c r="K988" s="206"/>
      <c r="L988" s="137"/>
      <c r="M988" s="74"/>
      <c r="N988" s="74"/>
      <c r="O988" s="217"/>
      <c r="P988" s="205"/>
      <c r="Q988" s="219">
        <f t="shared" si="467"/>
        <v>0</v>
      </c>
      <c r="R988" s="219">
        <f t="shared" si="468"/>
        <v>0</v>
      </c>
      <c r="S988" s="218"/>
      <c r="T988" s="218"/>
      <c r="U988" s="219">
        <f t="shared" si="469"/>
        <v>0</v>
      </c>
      <c r="V988" s="218"/>
      <c r="W988" s="215">
        <f t="shared" si="470"/>
        <v>0</v>
      </c>
      <c r="X988" s="218"/>
      <c r="Y988" s="218"/>
      <c r="Z988" s="218"/>
    </row>
    <row r="989" spans="1:26" hidden="1" outlineLevel="2">
      <c r="A989" s="160"/>
      <c r="B989" s="306"/>
      <c r="C989" s="207"/>
      <c r="D989" s="208"/>
      <c r="E989" s="133"/>
      <c r="F989" s="244"/>
      <c r="G989" s="138"/>
      <c r="H989" s="139"/>
      <c r="I989" s="206"/>
      <c r="J989" s="206"/>
      <c r="K989" s="206"/>
      <c r="L989" s="137"/>
      <c r="M989" s="74"/>
      <c r="N989" s="19"/>
      <c r="O989" s="217"/>
      <c r="P989" s="205"/>
      <c r="Q989" s="219">
        <f t="shared" si="467"/>
        <v>0</v>
      </c>
      <c r="R989" s="219">
        <f t="shared" si="468"/>
        <v>0</v>
      </c>
      <c r="S989" s="218"/>
      <c r="T989" s="218"/>
      <c r="U989" s="219">
        <f t="shared" si="469"/>
        <v>0</v>
      </c>
      <c r="V989" s="218"/>
      <c r="W989" s="215">
        <f t="shared" si="470"/>
        <v>0</v>
      </c>
      <c r="X989" s="218"/>
      <c r="Y989" s="218"/>
      <c r="Z989" s="218"/>
    </row>
    <row r="990" spans="1:26" hidden="1" outlineLevel="2">
      <c r="A990" s="160"/>
      <c r="B990" s="306"/>
      <c r="C990" s="207"/>
      <c r="D990" s="208"/>
      <c r="E990" s="133"/>
      <c r="F990" s="244"/>
      <c r="G990" s="138"/>
      <c r="H990" s="139"/>
      <c r="I990" s="206"/>
      <c r="J990" s="206"/>
      <c r="K990" s="206"/>
      <c r="L990" s="137"/>
      <c r="M990" s="74"/>
      <c r="N990" s="19"/>
      <c r="O990" s="217"/>
      <c r="P990" s="205"/>
      <c r="Q990" s="219">
        <f t="shared" si="467"/>
        <v>0</v>
      </c>
      <c r="R990" s="219">
        <f>SUM(S990:T990)</f>
        <v>0</v>
      </c>
      <c r="S990" s="218"/>
      <c r="T990" s="218"/>
      <c r="U990" s="219">
        <f t="shared" si="469"/>
        <v>0</v>
      </c>
      <c r="V990" s="218"/>
      <c r="W990" s="215">
        <f t="shared" si="470"/>
        <v>0</v>
      </c>
      <c r="X990" s="218"/>
      <c r="Y990" s="218"/>
      <c r="Z990" s="218"/>
    </row>
    <row r="991" spans="1:26" hidden="1" outlineLevel="2">
      <c r="A991" s="160"/>
      <c r="B991" s="74"/>
      <c r="C991" s="207"/>
      <c r="D991" s="208"/>
      <c r="E991" s="133"/>
      <c r="F991" s="244"/>
      <c r="G991" s="138"/>
      <c r="H991" s="139"/>
      <c r="I991" s="206"/>
      <c r="J991" s="206"/>
      <c r="K991" s="206"/>
      <c r="L991" s="137"/>
      <c r="M991" s="74"/>
      <c r="N991" s="19"/>
      <c r="O991" s="217"/>
      <c r="P991" s="205"/>
      <c r="Q991" s="218"/>
      <c r="R991" s="218"/>
      <c r="S991" s="218"/>
      <c r="T991" s="218"/>
      <c r="U991" s="218"/>
      <c r="V991" s="218"/>
      <c r="W991" s="218"/>
      <c r="X991" s="218"/>
      <c r="Y991" s="218"/>
      <c r="Z991" s="218"/>
    </row>
    <row r="992" spans="1:26" s="75" customFormat="1" outlineLevel="1" collapsed="1">
      <c r="A992" s="220"/>
      <c r="B992" s="221"/>
      <c r="C992" s="222"/>
      <c r="D992" s="223"/>
      <c r="E992" s="224"/>
      <c r="F992" s="247"/>
      <c r="G992" s="225"/>
      <c r="H992" s="226"/>
      <c r="I992" s="227"/>
      <c r="J992" s="227"/>
      <c r="K992" s="227"/>
      <c r="L992" s="150" t="str">
        <f>CONCATENATE(L993," ",N993,M993," ",L994," ",N994,M994," ",L995," ",N995,M995," ",L996," ",N996,M996," ",L997," ",N997,M997," ",L998," ",N998,M998," ",L999," ",N999,M999," ",L1000," ",N1000,M1000," ",L1001," ",N1001,M1001," ",L1002," ",N1002,M1002," "," ",L1003," ",N1003,M1003," ",L1004," ",N1004,M1004," ",L1005," ",N1005,M1005," ",L1006," ",N1006,M1006," ",L1007," ",N1007,M1007," ",L1008," ",N1008,M1008)</f>
        <v xml:space="preserve">                                </v>
      </c>
      <c r="M992" s="226"/>
      <c r="N992" s="226"/>
      <c r="O992" s="270">
        <f>SUM(O1001:O1008)</f>
        <v>0</v>
      </c>
      <c r="P992" s="228"/>
      <c r="Q992" s="229">
        <f>SUM(Q1001:Q1008)</f>
        <v>0</v>
      </c>
      <c r="R992" s="229">
        <f t="shared" ref="R992:Y992" si="471">SUM(R1001:R1008)</f>
        <v>0</v>
      </c>
      <c r="S992" s="229">
        <f t="shared" si="471"/>
        <v>0</v>
      </c>
      <c r="T992" s="229">
        <f t="shared" si="471"/>
        <v>0</v>
      </c>
      <c r="U992" s="229">
        <f t="shared" si="471"/>
        <v>0</v>
      </c>
      <c r="V992" s="229">
        <f t="shared" si="471"/>
        <v>0</v>
      </c>
      <c r="W992" s="229">
        <f t="shared" si="471"/>
        <v>0</v>
      </c>
      <c r="X992" s="229">
        <f t="shared" si="471"/>
        <v>0</v>
      </c>
      <c r="Y992" s="229">
        <f t="shared" si="471"/>
        <v>0</v>
      </c>
      <c r="Z992" s="229">
        <f>SUM(Z1001:Z1008)</f>
        <v>0</v>
      </c>
    </row>
    <row r="993" spans="1:26" hidden="1" outlineLevel="2">
      <c r="A993" s="19"/>
      <c r="B993" s="306"/>
      <c r="C993" s="207"/>
      <c r="D993" s="208"/>
      <c r="E993" s="133"/>
      <c r="F993" s="244"/>
      <c r="G993" s="138"/>
      <c r="H993" s="135"/>
      <c r="I993" s="206"/>
      <c r="J993" s="206"/>
      <c r="K993" s="206"/>
      <c r="L993" s="137"/>
      <c r="M993" s="163"/>
      <c r="N993" s="163"/>
      <c r="O993" s="163"/>
      <c r="P993" s="205"/>
      <c r="Q993" s="219">
        <f>SUM(R993,U993)</f>
        <v>0</v>
      </c>
      <c r="R993" s="219">
        <f>SUM(S993:T993)</f>
        <v>0</v>
      </c>
      <c r="S993" s="219"/>
      <c r="T993" s="219"/>
      <c r="U993" s="219">
        <f>SUM(V993:Y993)</f>
        <v>0</v>
      </c>
      <c r="V993" s="219"/>
      <c r="W993" s="215">
        <f>V993*0.304</f>
        <v>0</v>
      </c>
      <c r="X993" s="219"/>
      <c r="Y993" s="219"/>
      <c r="Z993" s="219"/>
    </row>
    <row r="994" spans="1:26" hidden="1" outlineLevel="2">
      <c r="A994" s="19"/>
      <c r="B994" s="306"/>
      <c r="C994" s="207"/>
      <c r="D994" s="208"/>
      <c r="E994" s="133"/>
      <c r="F994" s="244"/>
      <c r="G994" s="138"/>
      <c r="H994" s="135"/>
      <c r="I994" s="206"/>
      <c r="J994" s="206"/>
      <c r="K994" s="206"/>
      <c r="L994" s="137"/>
      <c r="M994" s="163"/>
      <c r="N994" s="163"/>
      <c r="O994" s="163"/>
      <c r="P994" s="205"/>
      <c r="Q994" s="219">
        <f t="shared" ref="Q994:Q1000" si="472">SUM(R994,U994)</f>
        <v>0</v>
      </c>
      <c r="R994" s="219">
        <f t="shared" ref="R994:R999" si="473">SUM(S994:T994)</f>
        <v>0</v>
      </c>
      <c r="S994" s="219"/>
      <c r="T994" s="219"/>
      <c r="U994" s="219">
        <f t="shared" ref="U994:U1000" si="474">SUM(V994:Y994)</f>
        <v>0</v>
      </c>
      <c r="V994" s="219"/>
      <c r="W994" s="215">
        <f t="shared" ref="W994:W1000" si="475">V994*0.304</f>
        <v>0</v>
      </c>
      <c r="X994" s="219"/>
      <c r="Y994" s="219"/>
      <c r="Z994" s="219"/>
    </row>
    <row r="995" spans="1:26" hidden="1" outlineLevel="2">
      <c r="A995" s="19"/>
      <c r="B995" s="306"/>
      <c r="C995" s="207"/>
      <c r="D995" s="208"/>
      <c r="E995" s="133"/>
      <c r="F995" s="244"/>
      <c r="G995" s="138"/>
      <c r="H995" s="135"/>
      <c r="I995" s="206"/>
      <c r="J995" s="206"/>
      <c r="K995" s="206"/>
      <c r="L995" s="137"/>
      <c r="M995" s="163"/>
      <c r="N995" s="163"/>
      <c r="O995" s="163"/>
      <c r="P995" s="205"/>
      <c r="Q995" s="219">
        <f t="shared" si="472"/>
        <v>0</v>
      </c>
      <c r="R995" s="219">
        <f t="shared" si="473"/>
        <v>0</v>
      </c>
      <c r="S995" s="219"/>
      <c r="T995" s="219"/>
      <c r="U995" s="219">
        <f t="shared" si="474"/>
        <v>0</v>
      </c>
      <c r="V995" s="219"/>
      <c r="W995" s="215">
        <f t="shared" si="475"/>
        <v>0</v>
      </c>
      <c r="X995" s="219"/>
      <c r="Y995" s="219"/>
      <c r="Z995" s="219"/>
    </row>
    <row r="996" spans="1:26" hidden="1" outlineLevel="2">
      <c r="A996" s="19"/>
      <c r="B996" s="306"/>
      <c r="C996" s="207"/>
      <c r="D996" s="208"/>
      <c r="E996" s="133"/>
      <c r="F996" s="244"/>
      <c r="G996" s="138"/>
      <c r="H996" s="135"/>
      <c r="I996" s="206"/>
      <c r="J996" s="206"/>
      <c r="K996" s="206"/>
      <c r="L996" s="137"/>
      <c r="M996" s="163"/>
      <c r="N996" s="163"/>
      <c r="O996" s="163"/>
      <c r="P996" s="205"/>
      <c r="Q996" s="219">
        <f t="shared" si="472"/>
        <v>0</v>
      </c>
      <c r="R996" s="219">
        <f t="shared" si="473"/>
        <v>0</v>
      </c>
      <c r="S996" s="219"/>
      <c r="T996" s="219"/>
      <c r="U996" s="219">
        <f t="shared" si="474"/>
        <v>0</v>
      </c>
      <c r="V996" s="219"/>
      <c r="W996" s="215">
        <f t="shared" si="475"/>
        <v>0</v>
      </c>
      <c r="X996" s="219"/>
      <c r="Y996" s="219"/>
      <c r="Z996" s="219"/>
    </row>
    <row r="997" spans="1:26" hidden="1" outlineLevel="2">
      <c r="A997" s="19"/>
      <c r="B997" s="306"/>
      <c r="C997" s="207"/>
      <c r="D997" s="208"/>
      <c r="E997" s="133"/>
      <c r="F997" s="244"/>
      <c r="G997" s="138"/>
      <c r="H997" s="135"/>
      <c r="I997" s="206"/>
      <c r="J997" s="206"/>
      <c r="K997" s="206"/>
      <c r="L997" s="137"/>
      <c r="M997" s="163"/>
      <c r="N997" s="163"/>
      <c r="O997" s="163"/>
      <c r="P997" s="205"/>
      <c r="Q997" s="219">
        <f t="shared" si="472"/>
        <v>0</v>
      </c>
      <c r="R997" s="219">
        <f t="shared" si="473"/>
        <v>0</v>
      </c>
      <c r="S997" s="219"/>
      <c r="T997" s="219"/>
      <c r="U997" s="219">
        <f t="shared" si="474"/>
        <v>0</v>
      </c>
      <c r="V997" s="219"/>
      <c r="W997" s="215">
        <f t="shared" si="475"/>
        <v>0</v>
      </c>
      <c r="X997" s="219"/>
      <c r="Y997" s="219"/>
      <c r="Z997" s="219"/>
    </row>
    <row r="998" spans="1:26" hidden="1" outlineLevel="2">
      <c r="A998" s="160"/>
      <c r="B998" s="306"/>
      <c r="C998" s="207"/>
      <c r="D998" s="208"/>
      <c r="E998" s="133"/>
      <c r="F998" s="244"/>
      <c r="G998" s="138"/>
      <c r="H998" s="139"/>
      <c r="I998" s="206"/>
      <c r="J998" s="206"/>
      <c r="K998" s="206"/>
      <c r="L998" s="137"/>
      <c r="M998" s="74"/>
      <c r="N998" s="74"/>
      <c r="O998" s="217"/>
      <c r="P998" s="205"/>
      <c r="Q998" s="219">
        <f t="shared" si="472"/>
        <v>0</v>
      </c>
      <c r="R998" s="219">
        <f t="shared" si="473"/>
        <v>0</v>
      </c>
      <c r="S998" s="218"/>
      <c r="T998" s="218"/>
      <c r="U998" s="219">
        <f t="shared" si="474"/>
        <v>0</v>
      </c>
      <c r="V998" s="218"/>
      <c r="W998" s="215">
        <f t="shared" si="475"/>
        <v>0</v>
      </c>
      <c r="X998" s="218"/>
      <c r="Y998" s="218"/>
      <c r="Z998" s="218"/>
    </row>
    <row r="999" spans="1:26" hidden="1" outlineLevel="2">
      <c r="A999" s="160"/>
      <c r="B999" s="306"/>
      <c r="C999" s="207"/>
      <c r="D999" s="208"/>
      <c r="E999" s="133"/>
      <c r="F999" s="244"/>
      <c r="G999" s="138"/>
      <c r="H999" s="139"/>
      <c r="I999" s="206"/>
      <c r="J999" s="206"/>
      <c r="K999" s="206"/>
      <c r="L999" s="137"/>
      <c r="M999" s="74"/>
      <c r="N999" s="19"/>
      <c r="O999" s="217"/>
      <c r="P999" s="205"/>
      <c r="Q999" s="219">
        <f t="shared" si="472"/>
        <v>0</v>
      </c>
      <c r="R999" s="219">
        <f t="shared" si="473"/>
        <v>0</v>
      </c>
      <c r="S999" s="218"/>
      <c r="T999" s="218"/>
      <c r="U999" s="219">
        <f t="shared" si="474"/>
        <v>0</v>
      </c>
      <c r="V999" s="218"/>
      <c r="W999" s="215">
        <f t="shared" si="475"/>
        <v>0</v>
      </c>
      <c r="X999" s="218"/>
      <c r="Y999" s="218"/>
      <c r="Z999" s="218"/>
    </row>
    <row r="1000" spans="1:26" hidden="1" outlineLevel="2">
      <c r="A1000" s="160"/>
      <c r="B1000" s="306"/>
      <c r="C1000" s="207"/>
      <c r="D1000" s="208"/>
      <c r="E1000" s="133"/>
      <c r="F1000" s="244"/>
      <c r="G1000" s="138"/>
      <c r="H1000" s="139"/>
      <c r="I1000" s="206"/>
      <c r="J1000" s="206"/>
      <c r="K1000" s="206"/>
      <c r="L1000" s="137"/>
      <c r="M1000" s="74"/>
      <c r="N1000" s="19"/>
      <c r="O1000" s="217"/>
      <c r="P1000" s="205"/>
      <c r="Q1000" s="219">
        <f t="shared" si="472"/>
        <v>0</v>
      </c>
      <c r="R1000" s="219">
        <f>SUM(S1000:T1000)</f>
        <v>0</v>
      </c>
      <c r="S1000" s="218"/>
      <c r="T1000" s="218"/>
      <c r="U1000" s="219">
        <f t="shared" si="474"/>
        <v>0</v>
      </c>
      <c r="V1000" s="218"/>
      <c r="W1000" s="215">
        <f t="shared" si="475"/>
        <v>0</v>
      </c>
      <c r="X1000" s="218"/>
      <c r="Y1000" s="218"/>
      <c r="Z1000" s="218"/>
    </row>
    <row r="1001" spans="1:26" hidden="1" outlineLevel="2">
      <c r="A1001" s="19"/>
      <c r="B1001" s="306"/>
      <c r="C1001" s="207"/>
      <c r="D1001" s="208"/>
      <c r="E1001" s="133"/>
      <c r="F1001" s="244"/>
      <c r="G1001" s="138"/>
      <c r="H1001" s="135"/>
      <c r="I1001" s="206"/>
      <c r="J1001" s="206"/>
      <c r="K1001" s="206"/>
      <c r="L1001" s="137"/>
      <c r="M1001" s="163"/>
      <c r="N1001" s="163"/>
      <c r="O1001" s="163"/>
      <c r="P1001" s="205"/>
      <c r="Q1001" s="219">
        <f>SUM(R1001,U1001)</f>
        <v>0</v>
      </c>
      <c r="R1001" s="219">
        <f>SUM(S1001:T1001)</f>
        <v>0</v>
      </c>
      <c r="S1001" s="219"/>
      <c r="T1001" s="219"/>
      <c r="U1001" s="219">
        <f>SUM(V1001:Y1001)</f>
        <v>0</v>
      </c>
      <c r="V1001" s="219"/>
      <c r="W1001" s="215">
        <f>V1001*0.304</f>
        <v>0</v>
      </c>
      <c r="X1001" s="219"/>
      <c r="Y1001" s="219"/>
      <c r="Z1001" s="219"/>
    </row>
    <row r="1002" spans="1:26" hidden="1" outlineLevel="2">
      <c r="A1002" s="19"/>
      <c r="B1002" s="306"/>
      <c r="C1002" s="207"/>
      <c r="D1002" s="208"/>
      <c r="E1002" s="133"/>
      <c r="F1002" s="244"/>
      <c r="G1002" s="138"/>
      <c r="H1002" s="135"/>
      <c r="I1002" s="206"/>
      <c r="J1002" s="206"/>
      <c r="K1002" s="206"/>
      <c r="L1002" s="137"/>
      <c r="M1002" s="163"/>
      <c r="N1002" s="163"/>
      <c r="O1002" s="163"/>
      <c r="P1002" s="205"/>
      <c r="Q1002" s="219">
        <f t="shared" ref="Q1002:Q1008" si="476">SUM(R1002,U1002)</f>
        <v>0</v>
      </c>
      <c r="R1002" s="219">
        <f t="shared" ref="R1002:R1007" si="477">SUM(S1002:T1002)</f>
        <v>0</v>
      </c>
      <c r="S1002" s="219"/>
      <c r="T1002" s="219"/>
      <c r="U1002" s="219">
        <f t="shared" ref="U1002:U1008" si="478">SUM(V1002:Y1002)</f>
        <v>0</v>
      </c>
      <c r="V1002" s="219"/>
      <c r="W1002" s="215">
        <f t="shared" ref="W1002:W1008" si="479">V1002*0.304</f>
        <v>0</v>
      </c>
      <c r="X1002" s="219"/>
      <c r="Y1002" s="219"/>
      <c r="Z1002" s="219"/>
    </row>
    <row r="1003" spans="1:26" hidden="1" outlineLevel="2">
      <c r="A1003" s="19"/>
      <c r="B1003" s="306"/>
      <c r="C1003" s="207"/>
      <c r="D1003" s="208"/>
      <c r="E1003" s="133"/>
      <c r="F1003" s="244"/>
      <c r="G1003" s="138"/>
      <c r="H1003" s="135"/>
      <c r="I1003" s="206"/>
      <c r="J1003" s="206"/>
      <c r="K1003" s="206"/>
      <c r="L1003" s="137"/>
      <c r="M1003" s="163"/>
      <c r="N1003" s="163"/>
      <c r="O1003" s="163"/>
      <c r="P1003" s="205"/>
      <c r="Q1003" s="219">
        <f t="shared" si="476"/>
        <v>0</v>
      </c>
      <c r="R1003" s="219">
        <f t="shared" si="477"/>
        <v>0</v>
      </c>
      <c r="S1003" s="219"/>
      <c r="T1003" s="219"/>
      <c r="U1003" s="219">
        <f t="shared" si="478"/>
        <v>0</v>
      </c>
      <c r="V1003" s="219"/>
      <c r="W1003" s="215">
        <f t="shared" si="479"/>
        <v>0</v>
      </c>
      <c r="X1003" s="219"/>
      <c r="Y1003" s="219"/>
      <c r="Z1003" s="219"/>
    </row>
    <row r="1004" spans="1:26" hidden="1" outlineLevel="2">
      <c r="A1004" s="19"/>
      <c r="B1004" s="306"/>
      <c r="C1004" s="207"/>
      <c r="D1004" s="208"/>
      <c r="E1004" s="133"/>
      <c r="F1004" s="244"/>
      <c r="G1004" s="138"/>
      <c r="H1004" s="135"/>
      <c r="I1004" s="206"/>
      <c r="J1004" s="206"/>
      <c r="K1004" s="206"/>
      <c r="L1004" s="137"/>
      <c r="M1004" s="163"/>
      <c r="N1004" s="163"/>
      <c r="O1004" s="163"/>
      <c r="P1004" s="205"/>
      <c r="Q1004" s="219">
        <f t="shared" si="476"/>
        <v>0</v>
      </c>
      <c r="R1004" s="219">
        <f t="shared" si="477"/>
        <v>0</v>
      </c>
      <c r="S1004" s="219"/>
      <c r="T1004" s="219"/>
      <c r="U1004" s="219">
        <f t="shared" si="478"/>
        <v>0</v>
      </c>
      <c r="V1004" s="219"/>
      <c r="W1004" s="215">
        <f t="shared" si="479"/>
        <v>0</v>
      </c>
      <c r="X1004" s="219"/>
      <c r="Y1004" s="219"/>
      <c r="Z1004" s="219"/>
    </row>
    <row r="1005" spans="1:26" hidden="1" outlineLevel="2">
      <c r="A1005" s="19"/>
      <c r="B1005" s="306"/>
      <c r="C1005" s="207"/>
      <c r="D1005" s="208"/>
      <c r="E1005" s="133"/>
      <c r="F1005" s="244"/>
      <c r="G1005" s="138"/>
      <c r="H1005" s="135"/>
      <c r="I1005" s="206"/>
      <c r="J1005" s="206"/>
      <c r="K1005" s="206"/>
      <c r="L1005" s="137"/>
      <c r="M1005" s="163"/>
      <c r="N1005" s="163"/>
      <c r="O1005" s="163"/>
      <c r="P1005" s="205"/>
      <c r="Q1005" s="219">
        <f t="shared" si="476"/>
        <v>0</v>
      </c>
      <c r="R1005" s="219">
        <f t="shared" si="477"/>
        <v>0</v>
      </c>
      <c r="S1005" s="219"/>
      <c r="T1005" s="219"/>
      <c r="U1005" s="219">
        <f t="shared" si="478"/>
        <v>0</v>
      </c>
      <c r="V1005" s="219"/>
      <c r="W1005" s="215">
        <f t="shared" si="479"/>
        <v>0</v>
      </c>
      <c r="X1005" s="219"/>
      <c r="Y1005" s="219"/>
      <c r="Z1005" s="219"/>
    </row>
    <row r="1006" spans="1:26" hidden="1" outlineLevel="2">
      <c r="A1006" s="160"/>
      <c r="B1006" s="306"/>
      <c r="C1006" s="207"/>
      <c r="D1006" s="208"/>
      <c r="E1006" s="133"/>
      <c r="F1006" s="244"/>
      <c r="G1006" s="138"/>
      <c r="H1006" s="139"/>
      <c r="I1006" s="206"/>
      <c r="J1006" s="206"/>
      <c r="K1006" s="206"/>
      <c r="L1006" s="137"/>
      <c r="M1006" s="74"/>
      <c r="N1006" s="74"/>
      <c r="O1006" s="217"/>
      <c r="P1006" s="205"/>
      <c r="Q1006" s="219">
        <f t="shared" si="476"/>
        <v>0</v>
      </c>
      <c r="R1006" s="219">
        <f t="shared" si="477"/>
        <v>0</v>
      </c>
      <c r="S1006" s="218"/>
      <c r="T1006" s="218"/>
      <c r="U1006" s="219">
        <f t="shared" si="478"/>
        <v>0</v>
      </c>
      <c r="V1006" s="218"/>
      <c r="W1006" s="215">
        <f t="shared" si="479"/>
        <v>0</v>
      </c>
      <c r="X1006" s="218"/>
      <c r="Y1006" s="218"/>
      <c r="Z1006" s="218"/>
    </row>
    <row r="1007" spans="1:26" hidden="1" outlineLevel="2">
      <c r="A1007" s="160"/>
      <c r="B1007" s="306"/>
      <c r="C1007" s="207"/>
      <c r="D1007" s="208"/>
      <c r="E1007" s="133"/>
      <c r="F1007" s="244"/>
      <c r="G1007" s="138"/>
      <c r="H1007" s="139"/>
      <c r="I1007" s="206"/>
      <c r="J1007" s="206"/>
      <c r="K1007" s="206"/>
      <c r="L1007" s="137"/>
      <c r="M1007" s="74"/>
      <c r="N1007" s="19"/>
      <c r="O1007" s="217"/>
      <c r="P1007" s="205"/>
      <c r="Q1007" s="219">
        <f t="shared" si="476"/>
        <v>0</v>
      </c>
      <c r="R1007" s="219">
        <f t="shared" si="477"/>
        <v>0</v>
      </c>
      <c r="S1007" s="218"/>
      <c r="T1007" s="218"/>
      <c r="U1007" s="219">
        <f t="shared" si="478"/>
        <v>0</v>
      </c>
      <c r="V1007" s="218"/>
      <c r="W1007" s="215">
        <f t="shared" si="479"/>
        <v>0</v>
      </c>
      <c r="X1007" s="218"/>
      <c r="Y1007" s="218"/>
      <c r="Z1007" s="218"/>
    </row>
    <row r="1008" spans="1:26" hidden="1" outlineLevel="2">
      <c r="A1008" s="160"/>
      <c r="B1008" s="306"/>
      <c r="C1008" s="207"/>
      <c r="D1008" s="208"/>
      <c r="E1008" s="133"/>
      <c r="F1008" s="244"/>
      <c r="G1008" s="138"/>
      <c r="H1008" s="139"/>
      <c r="I1008" s="206"/>
      <c r="J1008" s="206"/>
      <c r="K1008" s="206"/>
      <c r="L1008" s="137"/>
      <c r="M1008" s="74"/>
      <c r="N1008" s="19"/>
      <c r="O1008" s="217"/>
      <c r="P1008" s="205"/>
      <c r="Q1008" s="219">
        <f t="shared" si="476"/>
        <v>0</v>
      </c>
      <c r="R1008" s="219">
        <f>SUM(S1008:T1008)</f>
        <v>0</v>
      </c>
      <c r="S1008" s="218"/>
      <c r="T1008" s="218"/>
      <c r="U1008" s="219">
        <f t="shared" si="478"/>
        <v>0</v>
      </c>
      <c r="V1008" s="218"/>
      <c r="W1008" s="215">
        <f t="shared" si="479"/>
        <v>0</v>
      </c>
      <c r="X1008" s="218"/>
      <c r="Y1008" s="218"/>
      <c r="Z1008" s="218"/>
    </row>
    <row r="1009" spans="1:26" hidden="1" outlineLevel="2">
      <c r="A1009" s="160"/>
      <c r="B1009" s="74"/>
      <c r="C1009" s="207"/>
      <c r="D1009" s="208"/>
      <c r="E1009" s="133"/>
      <c r="F1009" s="244"/>
      <c r="G1009" s="138"/>
      <c r="H1009" s="139"/>
      <c r="I1009" s="206"/>
      <c r="J1009" s="206"/>
      <c r="K1009" s="206"/>
      <c r="L1009" s="137"/>
      <c r="M1009" s="74"/>
      <c r="N1009" s="19"/>
      <c r="O1009" s="217"/>
      <c r="P1009" s="205"/>
      <c r="Q1009" s="218"/>
      <c r="R1009" s="218"/>
      <c r="S1009" s="218"/>
      <c r="T1009" s="218"/>
      <c r="U1009" s="218"/>
      <c r="V1009" s="218"/>
      <c r="W1009" s="218"/>
      <c r="X1009" s="218"/>
      <c r="Y1009" s="218"/>
      <c r="Z1009" s="218"/>
    </row>
    <row r="1010" spans="1:26" s="75" customFormat="1" outlineLevel="1" collapsed="1">
      <c r="A1010" s="220"/>
      <c r="B1010" s="221"/>
      <c r="C1010" s="222"/>
      <c r="D1010" s="223"/>
      <c r="E1010" s="224"/>
      <c r="F1010" s="247"/>
      <c r="G1010" s="225"/>
      <c r="H1010" s="226"/>
      <c r="I1010" s="227"/>
      <c r="J1010" s="227"/>
      <c r="K1010" s="227"/>
      <c r="L1010" s="150" t="str">
        <f>CONCATENATE(L1011," ",N1011,M1011," ",L1012," ",N1012,M1012," ",L1013," ",N1013,M1013," ",L1014," ",N1014,M1014," ",L1015," ",N1015,M1015," ",L1016," ",N1016,M1016," ",L1017," ",N1017,M1017," ",L1018," ",N1018,M1018," ",L1019," ",N1019,M1019," ",L1020," ",N1020,M1020," "," ",L1021," ",N1021,M1021," ",L1022," ",N1022,M1022," ",L1023," ",N1023,M1023," ",L1024," ",N1024,M1024," ",L1025," ",N1025,M1025," ",L1026," ",N1026,M1026)</f>
        <v xml:space="preserve">                                </v>
      </c>
      <c r="M1010" s="226"/>
      <c r="N1010" s="226"/>
      <c r="O1010" s="270">
        <f>SUM(O1019:O1026)</f>
        <v>0</v>
      </c>
      <c r="P1010" s="228"/>
      <c r="Q1010" s="229">
        <f>SUM(Q1019:Q1026)</f>
        <v>0</v>
      </c>
      <c r="R1010" s="229">
        <f t="shared" ref="R1010:Y1010" si="480">SUM(R1019:R1026)</f>
        <v>0</v>
      </c>
      <c r="S1010" s="229">
        <f t="shared" si="480"/>
        <v>0</v>
      </c>
      <c r="T1010" s="229">
        <f t="shared" si="480"/>
        <v>0</v>
      </c>
      <c r="U1010" s="229">
        <f t="shared" si="480"/>
        <v>0</v>
      </c>
      <c r="V1010" s="229">
        <f t="shared" si="480"/>
        <v>0</v>
      </c>
      <c r="W1010" s="229">
        <f t="shared" si="480"/>
        <v>0</v>
      </c>
      <c r="X1010" s="229">
        <f t="shared" si="480"/>
        <v>0</v>
      </c>
      <c r="Y1010" s="229">
        <f t="shared" si="480"/>
        <v>0</v>
      </c>
      <c r="Z1010" s="229">
        <f>SUM(Z1019:Z1026)</f>
        <v>0</v>
      </c>
    </row>
    <row r="1011" spans="1:26" hidden="1" outlineLevel="2">
      <c r="A1011" s="19"/>
      <c r="B1011" s="306"/>
      <c r="C1011" s="207"/>
      <c r="D1011" s="208"/>
      <c r="E1011" s="133"/>
      <c r="F1011" s="244"/>
      <c r="G1011" s="138"/>
      <c r="H1011" s="135"/>
      <c r="I1011" s="206"/>
      <c r="J1011" s="206"/>
      <c r="K1011" s="206"/>
      <c r="L1011" s="137"/>
      <c r="M1011" s="163"/>
      <c r="N1011" s="163"/>
      <c r="O1011" s="163"/>
      <c r="P1011" s="205"/>
      <c r="Q1011" s="219">
        <f>SUM(R1011,U1011)</f>
        <v>0</v>
      </c>
      <c r="R1011" s="219">
        <f>SUM(S1011:T1011)</f>
        <v>0</v>
      </c>
      <c r="S1011" s="219"/>
      <c r="T1011" s="219"/>
      <c r="U1011" s="219">
        <f>SUM(V1011:Y1011)</f>
        <v>0</v>
      </c>
      <c r="V1011" s="219"/>
      <c r="W1011" s="215">
        <f>V1011*0.304</f>
        <v>0</v>
      </c>
      <c r="X1011" s="219"/>
      <c r="Y1011" s="219"/>
      <c r="Z1011" s="219"/>
    </row>
    <row r="1012" spans="1:26" hidden="1" outlineLevel="2">
      <c r="A1012" s="19"/>
      <c r="B1012" s="306"/>
      <c r="C1012" s="207"/>
      <c r="D1012" s="208"/>
      <c r="E1012" s="133"/>
      <c r="F1012" s="244"/>
      <c r="G1012" s="138"/>
      <c r="H1012" s="135"/>
      <c r="I1012" s="206"/>
      <c r="J1012" s="206"/>
      <c r="K1012" s="206"/>
      <c r="L1012" s="137"/>
      <c r="M1012" s="163"/>
      <c r="N1012" s="163"/>
      <c r="O1012" s="163"/>
      <c r="P1012" s="205"/>
      <c r="Q1012" s="219">
        <f t="shared" ref="Q1012:Q1018" si="481">SUM(R1012,U1012)</f>
        <v>0</v>
      </c>
      <c r="R1012" s="219">
        <f t="shared" ref="R1012:R1017" si="482">SUM(S1012:T1012)</f>
        <v>0</v>
      </c>
      <c r="S1012" s="219"/>
      <c r="T1012" s="219"/>
      <c r="U1012" s="219">
        <f t="shared" ref="U1012:U1018" si="483">SUM(V1012:Y1012)</f>
        <v>0</v>
      </c>
      <c r="V1012" s="219"/>
      <c r="W1012" s="215">
        <f t="shared" ref="W1012:W1018" si="484">V1012*0.304</f>
        <v>0</v>
      </c>
      <c r="X1012" s="219"/>
      <c r="Y1012" s="219"/>
      <c r="Z1012" s="219"/>
    </row>
    <row r="1013" spans="1:26" hidden="1" outlineLevel="2">
      <c r="A1013" s="19"/>
      <c r="B1013" s="306"/>
      <c r="C1013" s="207"/>
      <c r="D1013" s="208"/>
      <c r="E1013" s="133"/>
      <c r="F1013" s="244"/>
      <c r="G1013" s="138"/>
      <c r="H1013" s="135"/>
      <c r="I1013" s="206"/>
      <c r="J1013" s="206"/>
      <c r="K1013" s="206"/>
      <c r="L1013" s="137"/>
      <c r="M1013" s="163"/>
      <c r="N1013" s="163"/>
      <c r="O1013" s="163"/>
      <c r="P1013" s="205"/>
      <c r="Q1013" s="219">
        <f t="shared" si="481"/>
        <v>0</v>
      </c>
      <c r="R1013" s="219">
        <f t="shared" si="482"/>
        <v>0</v>
      </c>
      <c r="S1013" s="219"/>
      <c r="T1013" s="219"/>
      <c r="U1013" s="219">
        <f t="shared" si="483"/>
        <v>0</v>
      </c>
      <c r="V1013" s="219"/>
      <c r="W1013" s="215">
        <f t="shared" si="484"/>
        <v>0</v>
      </c>
      <c r="X1013" s="219"/>
      <c r="Y1013" s="219"/>
      <c r="Z1013" s="219"/>
    </row>
    <row r="1014" spans="1:26" hidden="1" outlineLevel="2">
      <c r="A1014" s="19"/>
      <c r="B1014" s="306"/>
      <c r="C1014" s="207"/>
      <c r="D1014" s="208"/>
      <c r="E1014" s="133"/>
      <c r="F1014" s="244"/>
      <c r="G1014" s="138"/>
      <c r="H1014" s="135"/>
      <c r="I1014" s="206"/>
      <c r="J1014" s="206"/>
      <c r="K1014" s="206"/>
      <c r="L1014" s="137"/>
      <c r="M1014" s="163"/>
      <c r="N1014" s="163"/>
      <c r="O1014" s="163"/>
      <c r="P1014" s="205"/>
      <c r="Q1014" s="219">
        <f t="shared" si="481"/>
        <v>0</v>
      </c>
      <c r="R1014" s="219">
        <f t="shared" si="482"/>
        <v>0</v>
      </c>
      <c r="S1014" s="219"/>
      <c r="T1014" s="219"/>
      <c r="U1014" s="219">
        <f t="shared" si="483"/>
        <v>0</v>
      </c>
      <c r="V1014" s="219"/>
      <c r="W1014" s="215">
        <f t="shared" si="484"/>
        <v>0</v>
      </c>
      <c r="X1014" s="219"/>
      <c r="Y1014" s="219"/>
      <c r="Z1014" s="219"/>
    </row>
    <row r="1015" spans="1:26" hidden="1" outlineLevel="2">
      <c r="A1015" s="19"/>
      <c r="B1015" s="306"/>
      <c r="C1015" s="207"/>
      <c r="D1015" s="208"/>
      <c r="E1015" s="133"/>
      <c r="F1015" s="244"/>
      <c r="G1015" s="138"/>
      <c r="H1015" s="135"/>
      <c r="I1015" s="206"/>
      <c r="J1015" s="206"/>
      <c r="K1015" s="206"/>
      <c r="L1015" s="137"/>
      <c r="M1015" s="163"/>
      <c r="N1015" s="163"/>
      <c r="O1015" s="163"/>
      <c r="P1015" s="205"/>
      <c r="Q1015" s="219">
        <f t="shared" si="481"/>
        <v>0</v>
      </c>
      <c r="R1015" s="219">
        <f t="shared" si="482"/>
        <v>0</v>
      </c>
      <c r="S1015" s="219"/>
      <c r="T1015" s="219"/>
      <c r="U1015" s="219">
        <f t="shared" si="483"/>
        <v>0</v>
      </c>
      <c r="V1015" s="219"/>
      <c r="W1015" s="215">
        <f t="shared" si="484"/>
        <v>0</v>
      </c>
      <c r="X1015" s="219"/>
      <c r="Y1015" s="219"/>
      <c r="Z1015" s="219"/>
    </row>
    <row r="1016" spans="1:26" hidden="1" outlineLevel="2">
      <c r="A1016" s="160"/>
      <c r="B1016" s="306"/>
      <c r="C1016" s="207"/>
      <c r="D1016" s="208"/>
      <c r="E1016" s="133"/>
      <c r="F1016" s="244"/>
      <c r="G1016" s="138"/>
      <c r="H1016" s="139"/>
      <c r="I1016" s="206"/>
      <c r="J1016" s="206"/>
      <c r="K1016" s="206"/>
      <c r="L1016" s="137"/>
      <c r="M1016" s="74"/>
      <c r="N1016" s="74"/>
      <c r="O1016" s="217"/>
      <c r="P1016" s="205"/>
      <c r="Q1016" s="219">
        <f t="shared" si="481"/>
        <v>0</v>
      </c>
      <c r="R1016" s="219">
        <f t="shared" si="482"/>
        <v>0</v>
      </c>
      <c r="S1016" s="218"/>
      <c r="T1016" s="218"/>
      <c r="U1016" s="219">
        <f t="shared" si="483"/>
        <v>0</v>
      </c>
      <c r="V1016" s="218"/>
      <c r="W1016" s="215">
        <f t="shared" si="484"/>
        <v>0</v>
      </c>
      <c r="X1016" s="218"/>
      <c r="Y1016" s="218"/>
      <c r="Z1016" s="218"/>
    </row>
    <row r="1017" spans="1:26" hidden="1" outlineLevel="2">
      <c r="A1017" s="160"/>
      <c r="B1017" s="306"/>
      <c r="C1017" s="207"/>
      <c r="D1017" s="208"/>
      <c r="E1017" s="133"/>
      <c r="F1017" s="244"/>
      <c r="G1017" s="138"/>
      <c r="H1017" s="139"/>
      <c r="I1017" s="206"/>
      <c r="J1017" s="206"/>
      <c r="K1017" s="206"/>
      <c r="L1017" s="137"/>
      <c r="M1017" s="74"/>
      <c r="N1017" s="19"/>
      <c r="O1017" s="217"/>
      <c r="P1017" s="205"/>
      <c r="Q1017" s="219">
        <f t="shared" si="481"/>
        <v>0</v>
      </c>
      <c r="R1017" s="219">
        <f t="shared" si="482"/>
        <v>0</v>
      </c>
      <c r="S1017" s="218"/>
      <c r="T1017" s="218"/>
      <c r="U1017" s="219">
        <f t="shared" si="483"/>
        <v>0</v>
      </c>
      <c r="V1017" s="218"/>
      <c r="W1017" s="215">
        <f t="shared" si="484"/>
        <v>0</v>
      </c>
      <c r="X1017" s="218"/>
      <c r="Y1017" s="218"/>
      <c r="Z1017" s="218"/>
    </row>
    <row r="1018" spans="1:26" hidden="1" outlineLevel="2">
      <c r="A1018" s="160"/>
      <c r="B1018" s="306"/>
      <c r="C1018" s="207"/>
      <c r="D1018" s="208"/>
      <c r="E1018" s="133"/>
      <c r="F1018" s="244"/>
      <c r="G1018" s="138"/>
      <c r="H1018" s="139"/>
      <c r="I1018" s="206"/>
      <c r="J1018" s="206"/>
      <c r="K1018" s="206"/>
      <c r="L1018" s="137"/>
      <c r="M1018" s="74"/>
      <c r="N1018" s="19"/>
      <c r="O1018" s="217"/>
      <c r="P1018" s="205"/>
      <c r="Q1018" s="219">
        <f t="shared" si="481"/>
        <v>0</v>
      </c>
      <c r="R1018" s="219">
        <f>SUM(S1018:T1018)</f>
        <v>0</v>
      </c>
      <c r="S1018" s="218"/>
      <c r="T1018" s="218"/>
      <c r="U1018" s="219">
        <f t="shared" si="483"/>
        <v>0</v>
      </c>
      <c r="V1018" s="218"/>
      <c r="W1018" s="215">
        <f t="shared" si="484"/>
        <v>0</v>
      </c>
      <c r="X1018" s="218"/>
      <c r="Y1018" s="218"/>
      <c r="Z1018" s="218"/>
    </row>
    <row r="1019" spans="1:26" hidden="1" outlineLevel="2">
      <c r="A1019" s="19"/>
      <c r="B1019" s="306"/>
      <c r="C1019" s="207"/>
      <c r="D1019" s="208"/>
      <c r="E1019" s="133"/>
      <c r="F1019" s="244"/>
      <c r="G1019" s="138"/>
      <c r="H1019" s="135"/>
      <c r="I1019" s="206"/>
      <c r="J1019" s="206"/>
      <c r="K1019" s="206"/>
      <c r="L1019" s="137"/>
      <c r="M1019" s="163"/>
      <c r="N1019" s="163"/>
      <c r="O1019" s="163"/>
      <c r="P1019" s="205"/>
      <c r="Q1019" s="219">
        <f>SUM(R1019,U1019)</f>
        <v>0</v>
      </c>
      <c r="R1019" s="219">
        <f>SUM(S1019:T1019)</f>
        <v>0</v>
      </c>
      <c r="S1019" s="219"/>
      <c r="T1019" s="219"/>
      <c r="U1019" s="219">
        <f>SUM(V1019:Y1019)</f>
        <v>0</v>
      </c>
      <c r="V1019" s="219"/>
      <c r="W1019" s="215">
        <f>V1019*0.304</f>
        <v>0</v>
      </c>
      <c r="X1019" s="219"/>
      <c r="Y1019" s="219"/>
      <c r="Z1019" s="219"/>
    </row>
    <row r="1020" spans="1:26" hidden="1" outlineLevel="2">
      <c r="A1020" s="19"/>
      <c r="B1020" s="306"/>
      <c r="C1020" s="207"/>
      <c r="D1020" s="208"/>
      <c r="E1020" s="133"/>
      <c r="F1020" s="244"/>
      <c r="G1020" s="138"/>
      <c r="H1020" s="135"/>
      <c r="I1020" s="206"/>
      <c r="J1020" s="206"/>
      <c r="K1020" s="206"/>
      <c r="L1020" s="137"/>
      <c r="M1020" s="163"/>
      <c r="N1020" s="163"/>
      <c r="O1020" s="163"/>
      <c r="P1020" s="205"/>
      <c r="Q1020" s="219">
        <f t="shared" ref="Q1020:Q1026" si="485">SUM(R1020,U1020)</f>
        <v>0</v>
      </c>
      <c r="R1020" s="219">
        <f t="shared" ref="R1020:R1025" si="486">SUM(S1020:T1020)</f>
        <v>0</v>
      </c>
      <c r="S1020" s="219"/>
      <c r="T1020" s="219"/>
      <c r="U1020" s="219">
        <f t="shared" ref="U1020:U1026" si="487">SUM(V1020:Y1020)</f>
        <v>0</v>
      </c>
      <c r="V1020" s="219"/>
      <c r="W1020" s="215">
        <f t="shared" ref="W1020:W1026" si="488">V1020*0.304</f>
        <v>0</v>
      </c>
      <c r="X1020" s="219"/>
      <c r="Y1020" s="219"/>
      <c r="Z1020" s="219"/>
    </row>
    <row r="1021" spans="1:26" hidden="1" outlineLevel="2">
      <c r="A1021" s="19"/>
      <c r="B1021" s="306"/>
      <c r="C1021" s="207"/>
      <c r="D1021" s="208"/>
      <c r="E1021" s="133"/>
      <c r="F1021" s="244"/>
      <c r="G1021" s="138"/>
      <c r="H1021" s="135"/>
      <c r="I1021" s="206"/>
      <c r="J1021" s="206"/>
      <c r="K1021" s="206"/>
      <c r="L1021" s="137"/>
      <c r="M1021" s="163"/>
      <c r="N1021" s="163"/>
      <c r="O1021" s="163"/>
      <c r="P1021" s="205"/>
      <c r="Q1021" s="219">
        <f t="shared" si="485"/>
        <v>0</v>
      </c>
      <c r="R1021" s="219">
        <f t="shared" si="486"/>
        <v>0</v>
      </c>
      <c r="S1021" s="219"/>
      <c r="T1021" s="219"/>
      <c r="U1021" s="219">
        <f t="shared" si="487"/>
        <v>0</v>
      </c>
      <c r="V1021" s="219"/>
      <c r="W1021" s="215">
        <f t="shared" si="488"/>
        <v>0</v>
      </c>
      <c r="X1021" s="219"/>
      <c r="Y1021" s="219"/>
      <c r="Z1021" s="219"/>
    </row>
    <row r="1022" spans="1:26" hidden="1" outlineLevel="2">
      <c r="A1022" s="19"/>
      <c r="B1022" s="306"/>
      <c r="C1022" s="207"/>
      <c r="D1022" s="208"/>
      <c r="E1022" s="133"/>
      <c r="F1022" s="244"/>
      <c r="G1022" s="138"/>
      <c r="H1022" s="135"/>
      <c r="I1022" s="206"/>
      <c r="J1022" s="206"/>
      <c r="K1022" s="206"/>
      <c r="L1022" s="137"/>
      <c r="M1022" s="163"/>
      <c r="N1022" s="163"/>
      <c r="O1022" s="163"/>
      <c r="P1022" s="205"/>
      <c r="Q1022" s="219">
        <f t="shared" si="485"/>
        <v>0</v>
      </c>
      <c r="R1022" s="219">
        <f t="shared" si="486"/>
        <v>0</v>
      </c>
      <c r="S1022" s="219"/>
      <c r="T1022" s="219"/>
      <c r="U1022" s="219">
        <f t="shared" si="487"/>
        <v>0</v>
      </c>
      <c r="V1022" s="219"/>
      <c r="W1022" s="215">
        <f t="shared" si="488"/>
        <v>0</v>
      </c>
      <c r="X1022" s="219"/>
      <c r="Y1022" s="219"/>
      <c r="Z1022" s="219"/>
    </row>
    <row r="1023" spans="1:26" hidden="1" outlineLevel="2">
      <c r="A1023" s="19"/>
      <c r="B1023" s="306"/>
      <c r="C1023" s="207"/>
      <c r="D1023" s="208"/>
      <c r="E1023" s="133"/>
      <c r="F1023" s="244"/>
      <c r="G1023" s="138"/>
      <c r="H1023" s="135"/>
      <c r="I1023" s="206"/>
      <c r="J1023" s="206"/>
      <c r="K1023" s="206"/>
      <c r="L1023" s="137"/>
      <c r="M1023" s="163"/>
      <c r="N1023" s="163"/>
      <c r="O1023" s="163"/>
      <c r="P1023" s="205"/>
      <c r="Q1023" s="219">
        <f t="shared" si="485"/>
        <v>0</v>
      </c>
      <c r="R1023" s="219">
        <f t="shared" si="486"/>
        <v>0</v>
      </c>
      <c r="S1023" s="219"/>
      <c r="T1023" s="219"/>
      <c r="U1023" s="219">
        <f t="shared" si="487"/>
        <v>0</v>
      </c>
      <c r="V1023" s="219"/>
      <c r="W1023" s="215">
        <f t="shared" si="488"/>
        <v>0</v>
      </c>
      <c r="X1023" s="219"/>
      <c r="Y1023" s="219"/>
      <c r="Z1023" s="219"/>
    </row>
    <row r="1024" spans="1:26" hidden="1" outlineLevel="2">
      <c r="A1024" s="160"/>
      <c r="B1024" s="306"/>
      <c r="C1024" s="207"/>
      <c r="D1024" s="208"/>
      <c r="E1024" s="133"/>
      <c r="F1024" s="244"/>
      <c r="G1024" s="138"/>
      <c r="H1024" s="139"/>
      <c r="I1024" s="206"/>
      <c r="J1024" s="206"/>
      <c r="K1024" s="206"/>
      <c r="L1024" s="137"/>
      <c r="M1024" s="74"/>
      <c r="N1024" s="74"/>
      <c r="O1024" s="217"/>
      <c r="P1024" s="205"/>
      <c r="Q1024" s="219">
        <f t="shared" si="485"/>
        <v>0</v>
      </c>
      <c r="R1024" s="219">
        <f t="shared" si="486"/>
        <v>0</v>
      </c>
      <c r="S1024" s="218"/>
      <c r="T1024" s="218"/>
      <c r="U1024" s="219">
        <f t="shared" si="487"/>
        <v>0</v>
      </c>
      <c r="V1024" s="218"/>
      <c r="W1024" s="215">
        <f t="shared" si="488"/>
        <v>0</v>
      </c>
      <c r="X1024" s="218"/>
      <c r="Y1024" s="218"/>
      <c r="Z1024" s="218"/>
    </row>
    <row r="1025" spans="1:26" hidden="1" outlineLevel="2">
      <c r="A1025" s="160"/>
      <c r="B1025" s="306"/>
      <c r="C1025" s="207"/>
      <c r="D1025" s="208"/>
      <c r="E1025" s="133"/>
      <c r="F1025" s="244"/>
      <c r="G1025" s="138"/>
      <c r="H1025" s="139"/>
      <c r="I1025" s="206"/>
      <c r="J1025" s="206"/>
      <c r="K1025" s="206"/>
      <c r="L1025" s="137"/>
      <c r="M1025" s="74"/>
      <c r="N1025" s="19"/>
      <c r="O1025" s="217"/>
      <c r="P1025" s="205"/>
      <c r="Q1025" s="219">
        <f t="shared" si="485"/>
        <v>0</v>
      </c>
      <c r="R1025" s="219">
        <f t="shared" si="486"/>
        <v>0</v>
      </c>
      <c r="S1025" s="218"/>
      <c r="T1025" s="218"/>
      <c r="U1025" s="219">
        <f t="shared" si="487"/>
        <v>0</v>
      </c>
      <c r="V1025" s="218"/>
      <c r="W1025" s="215">
        <f t="shared" si="488"/>
        <v>0</v>
      </c>
      <c r="X1025" s="218"/>
      <c r="Y1025" s="218"/>
      <c r="Z1025" s="218"/>
    </row>
    <row r="1026" spans="1:26" hidden="1" outlineLevel="2">
      <c r="A1026" s="160"/>
      <c r="B1026" s="306"/>
      <c r="C1026" s="207"/>
      <c r="D1026" s="208"/>
      <c r="E1026" s="133"/>
      <c r="F1026" s="244"/>
      <c r="G1026" s="138"/>
      <c r="H1026" s="139"/>
      <c r="I1026" s="206"/>
      <c r="J1026" s="206"/>
      <c r="K1026" s="206"/>
      <c r="L1026" s="137"/>
      <c r="M1026" s="74"/>
      <c r="N1026" s="19"/>
      <c r="O1026" s="217"/>
      <c r="P1026" s="205"/>
      <c r="Q1026" s="219">
        <f t="shared" si="485"/>
        <v>0</v>
      </c>
      <c r="R1026" s="219">
        <f>SUM(S1026:T1026)</f>
        <v>0</v>
      </c>
      <c r="S1026" s="218"/>
      <c r="T1026" s="218"/>
      <c r="U1026" s="219">
        <f t="shared" si="487"/>
        <v>0</v>
      </c>
      <c r="V1026" s="218"/>
      <c r="W1026" s="215">
        <f t="shared" si="488"/>
        <v>0</v>
      </c>
      <c r="X1026" s="218"/>
      <c r="Y1026" s="218"/>
      <c r="Z1026" s="218"/>
    </row>
    <row r="1027" spans="1:26" hidden="1" outlineLevel="2">
      <c r="A1027" s="160"/>
      <c r="B1027" s="74"/>
      <c r="C1027" s="207"/>
      <c r="D1027" s="208"/>
      <c r="E1027" s="133"/>
      <c r="F1027" s="244"/>
      <c r="G1027" s="138"/>
      <c r="H1027" s="139"/>
      <c r="I1027" s="206"/>
      <c r="J1027" s="206"/>
      <c r="K1027" s="206"/>
      <c r="L1027" s="137"/>
      <c r="M1027" s="74"/>
      <c r="N1027" s="19"/>
      <c r="O1027" s="217"/>
      <c r="P1027" s="205"/>
      <c r="Q1027" s="218"/>
      <c r="R1027" s="218"/>
      <c r="S1027" s="218"/>
      <c r="T1027" s="218"/>
      <c r="U1027" s="218"/>
      <c r="V1027" s="218"/>
      <c r="W1027" s="218"/>
      <c r="X1027" s="218"/>
      <c r="Y1027" s="218"/>
      <c r="Z1027" s="218"/>
    </row>
    <row r="1028" spans="1:26" s="75" customFormat="1" outlineLevel="1" collapsed="1">
      <c r="A1028" s="220"/>
      <c r="B1028" s="221"/>
      <c r="C1028" s="222"/>
      <c r="D1028" s="223"/>
      <c r="E1028" s="224"/>
      <c r="F1028" s="247"/>
      <c r="G1028" s="225"/>
      <c r="H1028" s="226"/>
      <c r="I1028" s="227"/>
      <c r="J1028" s="227"/>
      <c r="K1028" s="227"/>
      <c r="L1028" s="150" t="str">
        <f>CONCATENATE(L1029," ",N1029,M1029," ",L1030," ",N1030,M1030," ",L1031," ",N1031,M1031," ",L1032," ",N1032,M1032," ",L1033," ",N1033,M1033," ",L1034," ",N1034,M1034," ",L1035," ",N1035,M1035," ",L1036," ",N1036,M1036," ",L1037," ",N1037,M1037," ",L1038," ",N1038,M1038," "," ",L1039," ",N1039,M1039," ",L1040," ",N1040,M1040," ",L1041," ",N1041,M1041," ",L1042," ",N1042,M1042," ",L1043," ",N1043,M1043," ",L1044," ",N1044,M1044)</f>
        <v xml:space="preserve">                                </v>
      </c>
      <c r="M1028" s="226"/>
      <c r="N1028" s="226"/>
      <c r="O1028" s="270">
        <f>SUM(O1037:O1044)</f>
        <v>0</v>
      </c>
      <c r="P1028" s="228"/>
      <c r="Q1028" s="229">
        <f>SUM(Q1037:Q1044)</f>
        <v>0</v>
      </c>
      <c r="R1028" s="229">
        <f t="shared" ref="R1028:Y1028" si="489">SUM(R1037:R1044)</f>
        <v>0</v>
      </c>
      <c r="S1028" s="229">
        <f t="shared" si="489"/>
        <v>0</v>
      </c>
      <c r="T1028" s="229">
        <f t="shared" si="489"/>
        <v>0</v>
      </c>
      <c r="U1028" s="229">
        <f t="shared" si="489"/>
        <v>0</v>
      </c>
      <c r="V1028" s="229">
        <f t="shared" si="489"/>
        <v>0</v>
      </c>
      <c r="W1028" s="229">
        <f t="shared" si="489"/>
        <v>0</v>
      </c>
      <c r="X1028" s="229">
        <f t="shared" si="489"/>
        <v>0</v>
      </c>
      <c r="Y1028" s="229">
        <f t="shared" si="489"/>
        <v>0</v>
      </c>
      <c r="Z1028" s="229">
        <f>SUM(Z1037:Z1044)</f>
        <v>0</v>
      </c>
    </row>
    <row r="1029" spans="1:26" hidden="1" outlineLevel="2">
      <c r="A1029" s="19"/>
      <c r="B1029" s="306"/>
      <c r="C1029" s="207"/>
      <c r="D1029" s="208"/>
      <c r="E1029" s="133"/>
      <c r="F1029" s="244"/>
      <c r="G1029" s="138"/>
      <c r="H1029" s="135"/>
      <c r="I1029" s="206"/>
      <c r="J1029" s="206"/>
      <c r="K1029" s="206"/>
      <c r="L1029" s="137"/>
      <c r="M1029" s="163"/>
      <c r="N1029" s="163"/>
      <c r="O1029" s="163"/>
      <c r="P1029" s="205"/>
      <c r="Q1029" s="219">
        <f>SUM(R1029,U1029)</f>
        <v>0</v>
      </c>
      <c r="R1029" s="219">
        <f>SUM(S1029:T1029)</f>
        <v>0</v>
      </c>
      <c r="S1029" s="219"/>
      <c r="T1029" s="219"/>
      <c r="U1029" s="219">
        <f>SUM(V1029:Y1029)</f>
        <v>0</v>
      </c>
      <c r="V1029" s="219"/>
      <c r="W1029" s="215">
        <f>V1029*0.304</f>
        <v>0</v>
      </c>
      <c r="X1029" s="219"/>
      <c r="Y1029" s="219"/>
      <c r="Z1029" s="219"/>
    </row>
    <row r="1030" spans="1:26" hidden="1" outlineLevel="2">
      <c r="A1030" s="19"/>
      <c r="B1030" s="306"/>
      <c r="C1030" s="207"/>
      <c r="D1030" s="208"/>
      <c r="E1030" s="133"/>
      <c r="F1030" s="244"/>
      <c r="G1030" s="138"/>
      <c r="H1030" s="135"/>
      <c r="I1030" s="206"/>
      <c r="J1030" s="206"/>
      <c r="K1030" s="206"/>
      <c r="L1030" s="137"/>
      <c r="M1030" s="163"/>
      <c r="N1030" s="163"/>
      <c r="O1030" s="163"/>
      <c r="P1030" s="205"/>
      <c r="Q1030" s="219">
        <f t="shared" ref="Q1030:Q1036" si="490">SUM(R1030,U1030)</f>
        <v>0</v>
      </c>
      <c r="R1030" s="219">
        <f t="shared" ref="R1030:R1035" si="491">SUM(S1030:T1030)</f>
        <v>0</v>
      </c>
      <c r="S1030" s="219"/>
      <c r="T1030" s="219"/>
      <c r="U1030" s="219">
        <f t="shared" ref="U1030:U1036" si="492">SUM(V1030:Y1030)</f>
        <v>0</v>
      </c>
      <c r="V1030" s="219"/>
      <c r="W1030" s="215">
        <f t="shared" ref="W1030:W1036" si="493">V1030*0.304</f>
        <v>0</v>
      </c>
      <c r="X1030" s="219"/>
      <c r="Y1030" s="219"/>
      <c r="Z1030" s="219"/>
    </row>
    <row r="1031" spans="1:26" hidden="1" outlineLevel="2">
      <c r="A1031" s="19"/>
      <c r="B1031" s="306"/>
      <c r="C1031" s="207"/>
      <c r="D1031" s="208"/>
      <c r="E1031" s="133"/>
      <c r="F1031" s="244"/>
      <c r="G1031" s="138"/>
      <c r="H1031" s="135"/>
      <c r="I1031" s="206"/>
      <c r="J1031" s="206"/>
      <c r="K1031" s="206"/>
      <c r="L1031" s="137"/>
      <c r="M1031" s="163"/>
      <c r="N1031" s="163"/>
      <c r="O1031" s="163"/>
      <c r="P1031" s="205"/>
      <c r="Q1031" s="219">
        <f t="shared" si="490"/>
        <v>0</v>
      </c>
      <c r="R1031" s="219">
        <f t="shared" si="491"/>
        <v>0</v>
      </c>
      <c r="S1031" s="219"/>
      <c r="T1031" s="219"/>
      <c r="U1031" s="219">
        <f t="shared" si="492"/>
        <v>0</v>
      </c>
      <c r="V1031" s="219"/>
      <c r="W1031" s="215">
        <f t="shared" si="493"/>
        <v>0</v>
      </c>
      <c r="X1031" s="219"/>
      <c r="Y1031" s="219"/>
      <c r="Z1031" s="219"/>
    </row>
    <row r="1032" spans="1:26" hidden="1" outlineLevel="2">
      <c r="A1032" s="19"/>
      <c r="B1032" s="306"/>
      <c r="C1032" s="207"/>
      <c r="D1032" s="208"/>
      <c r="E1032" s="133"/>
      <c r="F1032" s="244"/>
      <c r="G1032" s="138"/>
      <c r="H1032" s="135"/>
      <c r="I1032" s="206"/>
      <c r="J1032" s="206"/>
      <c r="K1032" s="206"/>
      <c r="L1032" s="137"/>
      <c r="M1032" s="163"/>
      <c r="N1032" s="163"/>
      <c r="O1032" s="163"/>
      <c r="P1032" s="205"/>
      <c r="Q1032" s="219">
        <f t="shared" si="490"/>
        <v>0</v>
      </c>
      <c r="R1032" s="219">
        <f t="shared" si="491"/>
        <v>0</v>
      </c>
      <c r="S1032" s="219"/>
      <c r="T1032" s="219"/>
      <c r="U1032" s="219">
        <f t="shared" si="492"/>
        <v>0</v>
      </c>
      <c r="V1032" s="219"/>
      <c r="W1032" s="215">
        <f t="shared" si="493"/>
        <v>0</v>
      </c>
      <c r="X1032" s="219"/>
      <c r="Y1032" s="219"/>
      <c r="Z1032" s="219"/>
    </row>
    <row r="1033" spans="1:26" hidden="1" outlineLevel="2">
      <c r="A1033" s="19"/>
      <c r="B1033" s="306"/>
      <c r="C1033" s="207"/>
      <c r="D1033" s="208"/>
      <c r="E1033" s="133"/>
      <c r="F1033" s="244"/>
      <c r="G1033" s="138"/>
      <c r="H1033" s="135"/>
      <c r="I1033" s="206"/>
      <c r="J1033" s="206"/>
      <c r="K1033" s="206"/>
      <c r="L1033" s="137"/>
      <c r="M1033" s="163"/>
      <c r="N1033" s="163"/>
      <c r="O1033" s="163"/>
      <c r="P1033" s="205"/>
      <c r="Q1033" s="219">
        <f t="shared" si="490"/>
        <v>0</v>
      </c>
      <c r="R1033" s="219">
        <f t="shared" si="491"/>
        <v>0</v>
      </c>
      <c r="S1033" s="219"/>
      <c r="T1033" s="219"/>
      <c r="U1033" s="219">
        <f t="shared" si="492"/>
        <v>0</v>
      </c>
      <c r="V1033" s="219"/>
      <c r="W1033" s="215">
        <f t="shared" si="493"/>
        <v>0</v>
      </c>
      <c r="X1033" s="219"/>
      <c r="Y1033" s="219"/>
      <c r="Z1033" s="219"/>
    </row>
    <row r="1034" spans="1:26" hidden="1" outlineLevel="2">
      <c r="A1034" s="160"/>
      <c r="B1034" s="306"/>
      <c r="C1034" s="207"/>
      <c r="D1034" s="208"/>
      <c r="E1034" s="133"/>
      <c r="F1034" s="244"/>
      <c r="G1034" s="138"/>
      <c r="H1034" s="139"/>
      <c r="I1034" s="206"/>
      <c r="J1034" s="206"/>
      <c r="K1034" s="206"/>
      <c r="L1034" s="137"/>
      <c r="M1034" s="74"/>
      <c r="N1034" s="74"/>
      <c r="O1034" s="217"/>
      <c r="P1034" s="205"/>
      <c r="Q1034" s="219">
        <f t="shared" si="490"/>
        <v>0</v>
      </c>
      <c r="R1034" s="219">
        <f t="shared" si="491"/>
        <v>0</v>
      </c>
      <c r="S1034" s="218"/>
      <c r="T1034" s="218"/>
      <c r="U1034" s="219">
        <f t="shared" si="492"/>
        <v>0</v>
      </c>
      <c r="V1034" s="218"/>
      <c r="W1034" s="215">
        <f t="shared" si="493"/>
        <v>0</v>
      </c>
      <c r="X1034" s="218"/>
      <c r="Y1034" s="218"/>
      <c r="Z1034" s="218"/>
    </row>
    <row r="1035" spans="1:26" hidden="1" outlineLevel="2">
      <c r="A1035" s="160"/>
      <c r="B1035" s="306"/>
      <c r="C1035" s="207"/>
      <c r="D1035" s="208"/>
      <c r="E1035" s="133"/>
      <c r="F1035" s="244"/>
      <c r="G1035" s="138"/>
      <c r="H1035" s="139"/>
      <c r="I1035" s="206"/>
      <c r="J1035" s="206"/>
      <c r="K1035" s="206"/>
      <c r="L1035" s="137"/>
      <c r="M1035" s="74"/>
      <c r="N1035" s="19"/>
      <c r="O1035" s="217"/>
      <c r="P1035" s="205"/>
      <c r="Q1035" s="219">
        <f t="shared" si="490"/>
        <v>0</v>
      </c>
      <c r="R1035" s="219">
        <f t="shared" si="491"/>
        <v>0</v>
      </c>
      <c r="S1035" s="218"/>
      <c r="T1035" s="218"/>
      <c r="U1035" s="219">
        <f t="shared" si="492"/>
        <v>0</v>
      </c>
      <c r="V1035" s="218"/>
      <c r="W1035" s="215">
        <f t="shared" si="493"/>
        <v>0</v>
      </c>
      <c r="X1035" s="218"/>
      <c r="Y1035" s="218"/>
      <c r="Z1035" s="218"/>
    </row>
    <row r="1036" spans="1:26" hidden="1" outlineLevel="2">
      <c r="A1036" s="160"/>
      <c r="B1036" s="306"/>
      <c r="C1036" s="207"/>
      <c r="D1036" s="208"/>
      <c r="E1036" s="133"/>
      <c r="F1036" s="244"/>
      <c r="G1036" s="138"/>
      <c r="H1036" s="139"/>
      <c r="I1036" s="206"/>
      <c r="J1036" s="206"/>
      <c r="K1036" s="206"/>
      <c r="L1036" s="137"/>
      <c r="M1036" s="74"/>
      <c r="N1036" s="19"/>
      <c r="O1036" s="217"/>
      <c r="P1036" s="205"/>
      <c r="Q1036" s="219">
        <f t="shared" si="490"/>
        <v>0</v>
      </c>
      <c r="R1036" s="219">
        <f>SUM(S1036:T1036)</f>
        <v>0</v>
      </c>
      <c r="S1036" s="218"/>
      <c r="T1036" s="218"/>
      <c r="U1036" s="219">
        <f t="shared" si="492"/>
        <v>0</v>
      </c>
      <c r="V1036" s="218"/>
      <c r="W1036" s="215">
        <f t="shared" si="493"/>
        <v>0</v>
      </c>
      <c r="X1036" s="218"/>
      <c r="Y1036" s="218"/>
      <c r="Z1036" s="218"/>
    </row>
    <row r="1037" spans="1:26" hidden="1" outlineLevel="2">
      <c r="A1037" s="19"/>
      <c r="B1037" s="306"/>
      <c r="C1037" s="207"/>
      <c r="D1037" s="208"/>
      <c r="E1037" s="133"/>
      <c r="F1037" s="244"/>
      <c r="G1037" s="138"/>
      <c r="H1037" s="135"/>
      <c r="I1037" s="206"/>
      <c r="J1037" s="206"/>
      <c r="K1037" s="206"/>
      <c r="L1037" s="137"/>
      <c r="M1037" s="163"/>
      <c r="N1037" s="163"/>
      <c r="O1037" s="163"/>
      <c r="P1037" s="205"/>
      <c r="Q1037" s="219">
        <f>SUM(R1037,U1037)</f>
        <v>0</v>
      </c>
      <c r="R1037" s="219">
        <f>SUM(S1037:T1037)</f>
        <v>0</v>
      </c>
      <c r="S1037" s="219"/>
      <c r="T1037" s="219"/>
      <c r="U1037" s="219">
        <f>SUM(V1037:Y1037)</f>
        <v>0</v>
      </c>
      <c r="V1037" s="219"/>
      <c r="W1037" s="215">
        <f>V1037*0.304</f>
        <v>0</v>
      </c>
      <c r="X1037" s="219"/>
      <c r="Y1037" s="219"/>
      <c r="Z1037" s="219"/>
    </row>
    <row r="1038" spans="1:26" hidden="1" outlineLevel="2">
      <c r="A1038" s="19"/>
      <c r="B1038" s="306"/>
      <c r="C1038" s="207"/>
      <c r="D1038" s="208"/>
      <c r="E1038" s="133"/>
      <c r="F1038" s="244"/>
      <c r="G1038" s="138"/>
      <c r="H1038" s="135"/>
      <c r="I1038" s="206"/>
      <c r="J1038" s="206"/>
      <c r="K1038" s="206"/>
      <c r="L1038" s="137"/>
      <c r="M1038" s="163"/>
      <c r="N1038" s="163"/>
      <c r="O1038" s="163"/>
      <c r="P1038" s="205"/>
      <c r="Q1038" s="219">
        <f t="shared" ref="Q1038:Q1044" si="494">SUM(R1038,U1038)</f>
        <v>0</v>
      </c>
      <c r="R1038" s="219">
        <f t="shared" ref="R1038:R1043" si="495">SUM(S1038:T1038)</f>
        <v>0</v>
      </c>
      <c r="S1038" s="219"/>
      <c r="T1038" s="219"/>
      <c r="U1038" s="219">
        <f t="shared" ref="U1038:U1044" si="496">SUM(V1038:Y1038)</f>
        <v>0</v>
      </c>
      <c r="V1038" s="219"/>
      <c r="W1038" s="215">
        <f t="shared" ref="W1038:W1044" si="497">V1038*0.304</f>
        <v>0</v>
      </c>
      <c r="X1038" s="219"/>
      <c r="Y1038" s="219"/>
      <c r="Z1038" s="219"/>
    </row>
    <row r="1039" spans="1:26" hidden="1" outlineLevel="2">
      <c r="A1039" s="19"/>
      <c r="B1039" s="306"/>
      <c r="C1039" s="207"/>
      <c r="D1039" s="208"/>
      <c r="E1039" s="133"/>
      <c r="F1039" s="244"/>
      <c r="G1039" s="138"/>
      <c r="H1039" s="135"/>
      <c r="I1039" s="206"/>
      <c r="J1039" s="206"/>
      <c r="K1039" s="206"/>
      <c r="L1039" s="137"/>
      <c r="M1039" s="163"/>
      <c r="N1039" s="163"/>
      <c r="O1039" s="163"/>
      <c r="P1039" s="205"/>
      <c r="Q1039" s="219">
        <f t="shared" si="494"/>
        <v>0</v>
      </c>
      <c r="R1039" s="219">
        <f t="shared" si="495"/>
        <v>0</v>
      </c>
      <c r="S1039" s="219"/>
      <c r="T1039" s="219"/>
      <c r="U1039" s="219">
        <f t="shared" si="496"/>
        <v>0</v>
      </c>
      <c r="V1039" s="219"/>
      <c r="W1039" s="215">
        <f t="shared" si="497"/>
        <v>0</v>
      </c>
      <c r="X1039" s="219"/>
      <c r="Y1039" s="219"/>
      <c r="Z1039" s="219"/>
    </row>
    <row r="1040" spans="1:26" hidden="1" outlineLevel="2">
      <c r="A1040" s="19"/>
      <c r="B1040" s="306"/>
      <c r="C1040" s="207"/>
      <c r="D1040" s="208"/>
      <c r="E1040" s="133"/>
      <c r="F1040" s="244"/>
      <c r="G1040" s="138"/>
      <c r="H1040" s="135"/>
      <c r="I1040" s="206"/>
      <c r="J1040" s="206"/>
      <c r="K1040" s="206"/>
      <c r="L1040" s="137"/>
      <c r="M1040" s="163"/>
      <c r="N1040" s="163"/>
      <c r="O1040" s="163"/>
      <c r="P1040" s="205"/>
      <c r="Q1040" s="219">
        <f t="shared" si="494"/>
        <v>0</v>
      </c>
      <c r="R1040" s="219">
        <f t="shared" si="495"/>
        <v>0</v>
      </c>
      <c r="S1040" s="219"/>
      <c r="T1040" s="219"/>
      <c r="U1040" s="219">
        <f t="shared" si="496"/>
        <v>0</v>
      </c>
      <c r="V1040" s="219"/>
      <c r="W1040" s="215">
        <f t="shared" si="497"/>
        <v>0</v>
      </c>
      <c r="X1040" s="219"/>
      <c r="Y1040" s="219"/>
      <c r="Z1040" s="219"/>
    </row>
    <row r="1041" spans="1:26" hidden="1" outlineLevel="2">
      <c r="A1041" s="19"/>
      <c r="B1041" s="306"/>
      <c r="C1041" s="207"/>
      <c r="D1041" s="208"/>
      <c r="E1041" s="133"/>
      <c r="F1041" s="244"/>
      <c r="G1041" s="138"/>
      <c r="H1041" s="135"/>
      <c r="I1041" s="206"/>
      <c r="J1041" s="206"/>
      <c r="K1041" s="206"/>
      <c r="L1041" s="137"/>
      <c r="M1041" s="163"/>
      <c r="N1041" s="163"/>
      <c r="O1041" s="163"/>
      <c r="P1041" s="205"/>
      <c r="Q1041" s="219">
        <f t="shared" si="494"/>
        <v>0</v>
      </c>
      <c r="R1041" s="219">
        <f t="shared" si="495"/>
        <v>0</v>
      </c>
      <c r="S1041" s="219"/>
      <c r="T1041" s="219"/>
      <c r="U1041" s="219">
        <f t="shared" si="496"/>
        <v>0</v>
      </c>
      <c r="V1041" s="219"/>
      <c r="W1041" s="215">
        <f t="shared" si="497"/>
        <v>0</v>
      </c>
      <c r="X1041" s="219"/>
      <c r="Y1041" s="219"/>
      <c r="Z1041" s="219"/>
    </row>
    <row r="1042" spans="1:26" hidden="1" outlineLevel="2">
      <c r="A1042" s="160"/>
      <c r="B1042" s="306"/>
      <c r="C1042" s="207"/>
      <c r="D1042" s="208"/>
      <c r="E1042" s="133"/>
      <c r="F1042" s="244"/>
      <c r="G1042" s="138"/>
      <c r="H1042" s="139"/>
      <c r="I1042" s="206"/>
      <c r="J1042" s="206"/>
      <c r="K1042" s="206"/>
      <c r="L1042" s="137"/>
      <c r="M1042" s="74"/>
      <c r="N1042" s="74"/>
      <c r="O1042" s="217"/>
      <c r="P1042" s="205"/>
      <c r="Q1042" s="219">
        <f t="shared" si="494"/>
        <v>0</v>
      </c>
      <c r="R1042" s="219">
        <f t="shared" si="495"/>
        <v>0</v>
      </c>
      <c r="S1042" s="218"/>
      <c r="T1042" s="218"/>
      <c r="U1042" s="219">
        <f t="shared" si="496"/>
        <v>0</v>
      </c>
      <c r="V1042" s="218"/>
      <c r="W1042" s="215">
        <f t="shared" si="497"/>
        <v>0</v>
      </c>
      <c r="X1042" s="218"/>
      <c r="Y1042" s="218"/>
      <c r="Z1042" s="218"/>
    </row>
    <row r="1043" spans="1:26" hidden="1" outlineLevel="2">
      <c r="A1043" s="160"/>
      <c r="B1043" s="306"/>
      <c r="C1043" s="207"/>
      <c r="D1043" s="208"/>
      <c r="E1043" s="133"/>
      <c r="F1043" s="244"/>
      <c r="G1043" s="138"/>
      <c r="H1043" s="139"/>
      <c r="I1043" s="206"/>
      <c r="J1043" s="206"/>
      <c r="K1043" s="206"/>
      <c r="L1043" s="137"/>
      <c r="M1043" s="74"/>
      <c r="N1043" s="19"/>
      <c r="O1043" s="217"/>
      <c r="P1043" s="205"/>
      <c r="Q1043" s="219">
        <f t="shared" si="494"/>
        <v>0</v>
      </c>
      <c r="R1043" s="219">
        <f t="shared" si="495"/>
        <v>0</v>
      </c>
      <c r="S1043" s="218"/>
      <c r="T1043" s="218"/>
      <c r="U1043" s="219">
        <f t="shared" si="496"/>
        <v>0</v>
      </c>
      <c r="V1043" s="218"/>
      <c r="W1043" s="215">
        <f t="shared" si="497"/>
        <v>0</v>
      </c>
      <c r="X1043" s="218"/>
      <c r="Y1043" s="218"/>
      <c r="Z1043" s="218"/>
    </row>
    <row r="1044" spans="1:26" hidden="1" outlineLevel="2">
      <c r="A1044" s="160"/>
      <c r="B1044" s="306"/>
      <c r="C1044" s="207"/>
      <c r="D1044" s="208"/>
      <c r="E1044" s="133"/>
      <c r="F1044" s="244"/>
      <c r="G1044" s="138"/>
      <c r="H1044" s="139"/>
      <c r="I1044" s="206"/>
      <c r="J1044" s="206"/>
      <c r="K1044" s="206"/>
      <c r="L1044" s="137"/>
      <c r="M1044" s="74"/>
      <c r="N1044" s="19"/>
      <c r="O1044" s="217"/>
      <c r="P1044" s="205"/>
      <c r="Q1044" s="219">
        <f t="shared" si="494"/>
        <v>0</v>
      </c>
      <c r="R1044" s="219">
        <f>SUM(S1044:T1044)</f>
        <v>0</v>
      </c>
      <c r="S1044" s="218"/>
      <c r="T1044" s="218"/>
      <c r="U1044" s="219">
        <f t="shared" si="496"/>
        <v>0</v>
      </c>
      <c r="V1044" s="218"/>
      <c r="W1044" s="215">
        <f t="shared" si="497"/>
        <v>0</v>
      </c>
      <c r="X1044" s="218"/>
      <c r="Y1044" s="218"/>
      <c r="Z1044" s="218"/>
    </row>
    <row r="1045" spans="1:26" hidden="1" outlineLevel="2">
      <c r="A1045" s="160"/>
      <c r="B1045" s="74"/>
      <c r="C1045" s="207"/>
      <c r="D1045" s="208"/>
      <c r="E1045" s="133"/>
      <c r="F1045" s="244"/>
      <c r="G1045" s="138"/>
      <c r="H1045" s="139"/>
      <c r="I1045" s="206"/>
      <c r="J1045" s="206"/>
      <c r="K1045" s="206"/>
      <c r="L1045" s="137"/>
      <c r="M1045" s="74"/>
      <c r="N1045" s="19"/>
      <c r="O1045" s="217"/>
      <c r="P1045" s="205"/>
      <c r="Q1045" s="218"/>
      <c r="R1045" s="218"/>
      <c r="S1045" s="218"/>
      <c r="T1045" s="218"/>
      <c r="U1045" s="218"/>
      <c r="V1045" s="218"/>
      <c r="W1045" s="218"/>
      <c r="X1045" s="218"/>
      <c r="Y1045" s="218"/>
      <c r="Z1045" s="218"/>
    </row>
    <row r="1046" spans="1:26" s="75" customFormat="1" outlineLevel="1" collapsed="1">
      <c r="A1046" s="220"/>
      <c r="B1046" s="221"/>
      <c r="C1046" s="222"/>
      <c r="D1046" s="223"/>
      <c r="E1046" s="224"/>
      <c r="F1046" s="247"/>
      <c r="G1046" s="225"/>
      <c r="H1046" s="226"/>
      <c r="I1046" s="227"/>
      <c r="J1046" s="227"/>
      <c r="K1046" s="227"/>
      <c r="L1046" s="150" t="str">
        <f>CONCATENATE(L1047," ",N1047,M1047," ",L1048," ",N1048,M1048," ",L1049," ",N1049,M1049," ",L1050," ",N1050,M1050," ",L1051," ",N1051,M1051," ",L1052," ",N1052,M1052," ",L1053," ",N1053,M1053," ",L1054," ",N1054,M1054," ",L1055," ",N1055,M1055," ",L1056," ",N1056,M1056," "," ",L1057," ",N1057,M1057," ",L1058," ",N1058,M1058," ",L1059," ",N1059,M1059," ",L1060," ",N1060,M1060," ",L1061," ",N1061,M1061," ",L1062," ",N1062,M1062)</f>
        <v xml:space="preserve">                                </v>
      </c>
      <c r="M1046" s="226"/>
      <c r="N1046" s="226"/>
      <c r="O1046" s="270">
        <f>SUM(O1055:O1062)</f>
        <v>0</v>
      </c>
      <c r="P1046" s="228"/>
      <c r="Q1046" s="229">
        <f>SUM(Q1055:Q1062)</f>
        <v>0</v>
      </c>
      <c r="R1046" s="229">
        <f t="shared" ref="R1046:Y1046" si="498">SUM(R1055:R1062)</f>
        <v>0</v>
      </c>
      <c r="S1046" s="229">
        <f t="shared" si="498"/>
        <v>0</v>
      </c>
      <c r="T1046" s="229">
        <f t="shared" si="498"/>
        <v>0</v>
      </c>
      <c r="U1046" s="229">
        <f t="shared" si="498"/>
        <v>0</v>
      </c>
      <c r="V1046" s="229">
        <f t="shared" si="498"/>
        <v>0</v>
      </c>
      <c r="W1046" s="229">
        <f t="shared" si="498"/>
        <v>0</v>
      </c>
      <c r="X1046" s="229">
        <f t="shared" si="498"/>
        <v>0</v>
      </c>
      <c r="Y1046" s="229">
        <f t="shared" si="498"/>
        <v>0</v>
      </c>
      <c r="Z1046" s="229">
        <f>SUM(Z1055:Z1062)</f>
        <v>0</v>
      </c>
    </row>
    <row r="1047" spans="1:26" hidden="1" outlineLevel="2">
      <c r="A1047" s="19"/>
      <c r="B1047" s="306"/>
      <c r="C1047" s="207"/>
      <c r="D1047" s="208"/>
      <c r="E1047" s="133"/>
      <c r="F1047" s="244"/>
      <c r="G1047" s="138"/>
      <c r="H1047" s="135"/>
      <c r="I1047" s="206"/>
      <c r="J1047" s="206"/>
      <c r="K1047" s="206"/>
      <c r="L1047" s="137"/>
      <c r="M1047" s="163"/>
      <c r="N1047" s="163"/>
      <c r="O1047" s="163"/>
      <c r="P1047" s="205"/>
      <c r="Q1047" s="219">
        <f>SUM(R1047,U1047)</f>
        <v>0</v>
      </c>
      <c r="R1047" s="219">
        <f>SUM(S1047:T1047)</f>
        <v>0</v>
      </c>
      <c r="S1047" s="219"/>
      <c r="T1047" s="219"/>
      <c r="U1047" s="219">
        <f>SUM(V1047:Y1047)</f>
        <v>0</v>
      </c>
      <c r="V1047" s="219"/>
      <c r="W1047" s="215">
        <f>V1047*0.304</f>
        <v>0</v>
      </c>
      <c r="X1047" s="219"/>
      <c r="Y1047" s="219"/>
      <c r="Z1047" s="219"/>
    </row>
    <row r="1048" spans="1:26" hidden="1" outlineLevel="2">
      <c r="A1048" s="19"/>
      <c r="B1048" s="306"/>
      <c r="C1048" s="207"/>
      <c r="D1048" s="208"/>
      <c r="E1048" s="133"/>
      <c r="F1048" s="244"/>
      <c r="G1048" s="138"/>
      <c r="H1048" s="135"/>
      <c r="I1048" s="206"/>
      <c r="J1048" s="206"/>
      <c r="K1048" s="206"/>
      <c r="L1048" s="137"/>
      <c r="M1048" s="163"/>
      <c r="N1048" s="163"/>
      <c r="O1048" s="163"/>
      <c r="P1048" s="205"/>
      <c r="Q1048" s="219">
        <f t="shared" ref="Q1048:Q1054" si="499">SUM(R1048,U1048)</f>
        <v>0</v>
      </c>
      <c r="R1048" s="219">
        <f t="shared" ref="R1048:R1053" si="500">SUM(S1048:T1048)</f>
        <v>0</v>
      </c>
      <c r="S1048" s="219"/>
      <c r="T1048" s="219"/>
      <c r="U1048" s="219">
        <f t="shared" ref="U1048:U1054" si="501">SUM(V1048:Y1048)</f>
        <v>0</v>
      </c>
      <c r="V1048" s="219"/>
      <c r="W1048" s="215">
        <f t="shared" ref="W1048:W1054" si="502">V1048*0.304</f>
        <v>0</v>
      </c>
      <c r="X1048" s="219"/>
      <c r="Y1048" s="219"/>
      <c r="Z1048" s="219"/>
    </row>
    <row r="1049" spans="1:26" hidden="1" outlineLevel="2">
      <c r="A1049" s="19"/>
      <c r="B1049" s="306"/>
      <c r="C1049" s="207"/>
      <c r="D1049" s="208"/>
      <c r="E1049" s="133"/>
      <c r="F1049" s="244"/>
      <c r="G1049" s="138"/>
      <c r="H1049" s="135"/>
      <c r="I1049" s="206"/>
      <c r="J1049" s="206"/>
      <c r="K1049" s="206"/>
      <c r="L1049" s="137"/>
      <c r="M1049" s="163"/>
      <c r="N1049" s="163"/>
      <c r="O1049" s="163"/>
      <c r="P1049" s="205"/>
      <c r="Q1049" s="219">
        <f t="shared" si="499"/>
        <v>0</v>
      </c>
      <c r="R1049" s="219">
        <f t="shared" si="500"/>
        <v>0</v>
      </c>
      <c r="S1049" s="219"/>
      <c r="T1049" s="219"/>
      <c r="U1049" s="219">
        <f t="shared" si="501"/>
        <v>0</v>
      </c>
      <c r="V1049" s="219"/>
      <c r="W1049" s="215">
        <f t="shared" si="502"/>
        <v>0</v>
      </c>
      <c r="X1049" s="219"/>
      <c r="Y1049" s="219"/>
      <c r="Z1049" s="219"/>
    </row>
    <row r="1050" spans="1:26" hidden="1" outlineLevel="2">
      <c r="A1050" s="19"/>
      <c r="B1050" s="306"/>
      <c r="C1050" s="207"/>
      <c r="D1050" s="208"/>
      <c r="E1050" s="133"/>
      <c r="F1050" s="244"/>
      <c r="G1050" s="138"/>
      <c r="H1050" s="135"/>
      <c r="I1050" s="206"/>
      <c r="J1050" s="206"/>
      <c r="K1050" s="206"/>
      <c r="L1050" s="137"/>
      <c r="M1050" s="163"/>
      <c r="N1050" s="163"/>
      <c r="O1050" s="163"/>
      <c r="P1050" s="205"/>
      <c r="Q1050" s="219">
        <f t="shared" si="499"/>
        <v>0</v>
      </c>
      <c r="R1050" s="219">
        <f t="shared" si="500"/>
        <v>0</v>
      </c>
      <c r="S1050" s="219"/>
      <c r="T1050" s="219"/>
      <c r="U1050" s="219">
        <f t="shared" si="501"/>
        <v>0</v>
      </c>
      <c r="V1050" s="219"/>
      <c r="W1050" s="215">
        <f t="shared" si="502"/>
        <v>0</v>
      </c>
      <c r="X1050" s="219"/>
      <c r="Y1050" s="219"/>
      <c r="Z1050" s="219"/>
    </row>
    <row r="1051" spans="1:26" hidden="1" outlineLevel="2">
      <c r="A1051" s="19"/>
      <c r="B1051" s="306"/>
      <c r="C1051" s="207"/>
      <c r="D1051" s="208"/>
      <c r="E1051" s="133"/>
      <c r="F1051" s="244"/>
      <c r="G1051" s="138"/>
      <c r="H1051" s="135"/>
      <c r="I1051" s="206"/>
      <c r="J1051" s="206"/>
      <c r="K1051" s="206"/>
      <c r="L1051" s="137"/>
      <c r="M1051" s="163"/>
      <c r="N1051" s="163"/>
      <c r="O1051" s="163"/>
      <c r="P1051" s="205"/>
      <c r="Q1051" s="219">
        <f t="shared" si="499"/>
        <v>0</v>
      </c>
      <c r="R1051" s="219">
        <f t="shared" si="500"/>
        <v>0</v>
      </c>
      <c r="S1051" s="219"/>
      <c r="T1051" s="219"/>
      <c r="U1051" s="219">
        <f t="shared" si="501"/>
        <v>0</v>
      </c>
      <c r="V1051" s="219"/>
      <c r="W1051" s="215">
        <f t="shared" si="502"/>
        <v>0</v>
      </c>
      <c r="X1051" s="219"/>
      <c r="Y1051" s="219"/>
      <c r="Z1051" s="219"/>
    </row>
    <row r="1052" spans="1:26" hidden="1" outlineLevel="2">
      <c r="A1052" s="160"/>
      <c r="B1052" s="306"/>
      <c r="C1052" s="207"/>
      <c r="D1052" s="208"/>
      <c r="E1052" s="133"/>
      <c r="F1052" s="244"/>
      <c r="G1052" s="138"/>
      <c r="H1052" s="139"/>
      <c r="I1052" s="206"/>
      <c r="J1052" s="206"/>
      <c r="K1052" s="206"/>
      <c r="L1052" s="137"/>
      <c r="M1052" s="74"/>
      <c r="N1052" s="74"/>
      <c r="O1052" s="217"/>
      <c r="P1052" s="205"/>
      <c r="Q1052" s="219">
        <f t="shared" si="499"/>
        <v>0</v>
      </c>
      <c r="R1052" s="219">
        <f t="shared" si="500"/>
        <v>0</v>
      </c>
      <c r="S1052" s="218"/>
      <c r="T1052" s="218"/>
      <c r="U1052" s="219">
        <f t="shared" si="501"/>
        <v>0</v>
      </c>
      <c r="V1052" s="218"/>
      <c r="W1052" s="215">
        <f t="shared" si="502"/>
        <v>0</v>
      </c>
      <c r="X1052" s="218"/>
      <c r="Y1052" s="218"/>
      <c r="Z1052" s="218"/>
    </row>
    <row r="1053" spans="1:26" hidden="1" outlineLevel="2">
      <c r="A1053" s="160"/>
      <c r="B1053" s="306"/>
      <c r="C1053" s="207"/>
      <c r="D1053" s="208"/>
      <c r="E1053" s="133"/>
      <c r="F1053" s="244"/>
      <c r="G1053" s="138"/>
      <c r="H1053" s="139"/>
      <c r="I1053" s="206"/>
      <c r="J1053" s="206"/>
      <c r="K1053" s="206"/>
      <c r="L1053" s="137"/>
      <c r="M1053" s="74"/>
      <c r="N1053" s="19"/>
      <c r="O1053" s="217"/>
      <c r="P1053" s="205"/>
      <c r="Q1053" s="219">
        <f t="shared" si="499"/>
        <v>0</v>
      </c>
      <c r="R1053" s="219">
        <f t="shared" si="500"/>
        <v>0</v>
      </c>
      <c r="S1053" s="218"/>
      <c r="T1053" s="218"/>
      <c r="U1053" s="219">
        <f t="shared" si="501"/>
        <v>0</v>
      </c>
      <c r="V1053" s="218"/>
      <c r="W1053" s="215">
        <f t="shared" si="502"/>
        <v>0</v>
      </c>
      <c r="X1053" s="218"/>
      <c r="Y1053" s="218"/>
      <c r="Z1053" s="218"/>
    </row>
    <row r="1054" spans="1:26" hidden="1" outlineLevel="2">
      <c r="A1054" s="160"/>
      <c r="B1054" s="306"/>
      <c r="C1054" s="207"/>
      <c r="D1054" s="208"/>
      <c r="E1054" s="133"/>
      <c r="F1054" s="244"/>
      <c r="G1054" s="138"/>
      <c r="H1054" s="139"/>
      <c r="I1054" s="206"/>
      <c r="J1054" s="206"/>
      <c r="K1054" s="206"/>
      <c r="L1054" s="137"/>
      <c r="M1054" s="74"/>
      <c r="N1054" s="19"/>
      <c r="O1054" s="217"/>
      <c r="P1054" s="205"/>
      <c r="Q1054" s="219">
        <f t="shared" si="499"/>
        <v>0</v>
      </c>
      <c r="R1054" s="219">
        <f>SUM(S1054:T1054)</f>
        <v>0</v>
      </c>
      <c r="S1054" s="218"/>
      <c r="T1054" s="218"/>
      <c r="U1054" s="219">
        <f t="shared" si="501"/>
        <v>0</v>
      </c>
      <c r="V1054" s="218"/>
      <c r="W1054" s="215">
        <f t="shared" si="502"/>
        <v>0</v>
      </c>
      <c r="X1054" s="218"/>
      <c r="Y1054" s="218"/>
      <c r="Z1054" s="218"/>
    </row>
    <row r="1055" spans="1:26" hidden="1" outlineLevel="2">
      <c r="A1055" s="19"/>
      <c r="B1055" s="306"/>
      <c r="C1055" s="207"/>
      <c r="D1055" s="208"/>
      <c r="E1055" s="133"/>
      <c r="F1055" s="244"/>
      <c r="G1055" s="138"/>
      <c r="H1055" s="135"/>
      <c r="I1055" s="206"/>
      <c r="J1055" s="206"/>
      <c r="K1055" s="206"/>
      <c r="L1055" s="137"/>
      <c r="M1055" s="163"/>
      <c r="N1055" s="163"/>
      <c r="O1055" s="163"/>
      <c r="P1055" s="205"/>
      <c r="Q1055" s="219">
        <f>SUM(R1055,U1055)</f>
        <v>0</v>
      </c>
      <c r="R1055" s="219">
        <f>SUM(S1055:T1055)</f>
        <v>0</v>
      </c>
      <c r="S1055" s="219"/>
      <c r="T1055" s="219"/>
      <c r="U1055" s="219">
        <f>SUM(V1055:Y1055)</f>
        <v>0</v>
      </c>
      <c r="V1055" s="219"/>
      <c r="W1055" s="215">
        <f>V1055*0.304</f>
        <v>0</v>
      </c>
      <c r="X1055" s="219"/>
      <c r="Y1055" s="219"/>
      <c r="Z1055" s="219"/>
    </row>
    <row r="1056" spans="1:26" hidden="1" outlineLevel="2">
      <c r="A1056" s="19"/>
      <c r="B1056" s="306"/>
      <c r="C1056" s="207"/>
      <c r="D1056" s="208"/>
      <c r="E1056" s="133"/>
      <c r="F1056" s="244"/>
      <c r="G1056" s="138"/>
      <c r="H1056" s="135"/>
      <c r="I1056" s="206"/>
      <c r="J1056" s="206"/>
      <c r="K1056" s="206"/>
      <c r="L1056" s="137"/>
      <c r="M1056" s="163"/>
      <c r="N1056" s="163"/>
      <c r="O1056" s="163"/>
      <c r="P1056" s="205"/>
      <c r="Q1056" s="219">
        <f t="shared" ref="Q1056:Q1062" si="503">SUM(R1056,U1056)</f>
        <v>0</v>
      </c>
      <c r="R1056" s="219">
        <f t="shared" ref="R1056:R1061" si="504">SUM(S1056:T1056)</f>
        <v>0</v>
      </c>
      <c r="S1056" s="219"/>
      <c r="T1056" s="219"/>
      <c r="U1056" s="219">
        <f t="shared" ref="U1056:U1062" si="505">SUM(V1056:Y1056)</f>
        <v>0</v>
      </c>
      <c r="V1056" s="219"/>
      <c r="W1056" s="215">
        <f t="shared" ref="W1056:W1062" si="506">V1056*0.304</f>
        <v>0</v>
      </c>
      <c r="X1056" s="219"/>
      <c r="Y1056" s="219"/>
      <c r="Z1056" s="219"/>
    </row>
    <row r="1057" spans="1:26" hidden="1" outlineLevel="2">
      <c r="A1057" s="19"/>
      <c r="B1057" s="306"/>
      <c r="C1057" s="207"/>
      <c r="D1057" s="208"/>
      <c r="E1057" s="133"/>
      <c r="F1057" s="244"/>
      <c r="G1057" s="138"/>
      <c r="H1057" s="135"/>
      <c r="I1057" s="206"/>
      <c r="J1057" s="206"/>
      <c r="K1057" s="206"/>
      <c r="L1057" s="137"/>
      <c r="M1057" s="163"/>
      <c r="N1057" s="163"/>
      <c r="O1057" s="163"/>
      <c r="P1057" s="205"/>
      <c r="Q1057" s="219">
        <f t="shared" si="503"/>
        <v>0</v>
      </c>
      <c r="R1057" s="219">
        <f t="shared" si="504"/>
        <v>0</v>
      </c>
      <c r="S1057" s="219"/>
      <c r="T1057" s="219"/>
      <c r="U1057" s="219">
        <f t="shared" si="505"/>
        <v>0</v>
      </c>
      <c r="V1057" s="219"/>
      <c r="W1057" s="215">
        <f t="shared" si="506"/>
        <v>0</v>
      </c>
      <c r="X1057" s="219"/>
      <c r="Y1057" s="219"/>
      <c r="Z1057" s="219"/>
    </row>
    <row r="1058" spans="1:26" hidden="1" outlineLevel="2">
      <c r="A1058" s="19"/>
      <c r="B1058" s="306"/>
      <c r="C1058" s="207"/>
      <c r="D1058" s="208"/>
      <c r="E1058" s="133"/>
      <c r="F1058" s="244"/>
      <c r="G1058" s="138"/>
      <c r="H1058" s="135"/>
      <c r="I1058" s="206"/>
      <c r="J1058" s="206"/>
      <c r="K1058" s="206"/>
      <c r="L1058" s="137"/>
      <c r="M1058" s="163"/>
      <c r="N1058" s="163"/>
      <c r="O1058" s="163"/>
      <c r="P1058" s="205"/>
      <c r="Q1058" s="219">
        <f t="shared" si="503"/>
        <v>0</v>
      </c>
      <c r="R1058" s="219">
        <f t="shared" si="504"/>
        <v>0</v>
      </c>
      <c r="S1058" s="219"/>
      <c r="T1058" s="219"/>
      <c r="U1058" s="219">
        <f t="shared" si="505"/>
        <v>0</v>
      </c>
      <c r="V1058" s="219"/>
      <c r="W1058" s="215">
        <f t="shared" si="506"/>
        <v>0</v>
      </c>
      <c r="X1058" s="219"/>
      <c r="Y1058" s="219"/>
      <c r="Z1058" s="219"/>
    </row>
    <row r="1059" spans="1:26" hidden="1" outlineLevel="2">
      <c r="A1059" s="19"/>
      <c r="B1059" s="306"/>
      <c r="C1059" s="207"/>
      <c r="D1059" s="208"/>
      <c r="E1059" s="133"/>
      <c r="F1059" s="244"/>
      <c r="G1059" s="138"/>
      <c r="H1059" s="135"/>
      <c r="I1059" s="206"/>
      <c r="J1059" s="206"/>
      <c r="K1059" s="206"/>
      <c r="L1059" s="137"/>
      <c r="M1059" s="163"/>
      <c r="N1059" s="163"/>
      <c r="O1059" s="163"/>
      <c r="P1059" s="205"/>
      <c r="Q1059" s="219">
        <f t="shared" si="503"/>
        <v>0</v>
      </c>
      <c r="R1059" s="219">
        <f t="shared" si="504"/>
        <v>0</v>
      </c>
      <c r="S1059" s="219"/>
      <c r="T1059" s="219"/>
      <c r="U1059" s="219">
        <f t="shared" si="505"/>
        <v>0</v>
      </c>
      <c r="V1059" s="219"/>
      <c r="W1059" s="215">
        <f t="shared" si="506"/>
        <v>0</v>
      </c>
      <c r="X1059" s="219"/>
      <c r="Y1059" s="219"/>
      <c r="Z1059" s="219"/>
    </row>
    <row r="1060" spans="1:26" hidden="1" outlineLevel="2">
      <c r="A1060" s="160"/>
      <c r="B1060" s="306"/>
      <c r="C1060" s="207"/>
      <c r="D1060" s="208"/>
      <c r="E1060" s="133"/>
      <c r="F1060" s="244"/>
      <c r="G1060" s="138"/>
      <c r="H1060" s="139"/>
      <c r="I1060" s="206"/>
      <c r="J1060" s="206"/>
      <c r="K1060" s="206"/>
      <c r="L1060" s="137"/>
      <c r="M1060" s="74"/>
      <c r="N1060" s="74"/>
      <c r="O1060" s="217"/>
      <c r="P1060" s="205"/>
      <c r="Q1060" s="219">
        <f t="shared" si="503"/>
        <v>0</v>
      </c>
      <c r="R1060" s="219">
        <f t="shared" si="504"/>
        <v>0</v>
      </c>
      <c r="S1060" s="218"/>
      <c r="T1060" s="218"/>
      <c r="U1060" s="219">
        <f t="shared" si="505"/>
        <v>0</v>
      </c>
      <c r="V1060" s="218"/>
      <c r="W1060" s="215">
        <f t="shared" si="506"/>
        <v>0</v>
      </c>
      <c r="X1060" s="218"/>
      <c r="Y1060" s="218"/>
      <c r="Z1060" s="218"/>
    </row>
    <row r="1061" spans="1:26" hidden="1" outlineLevel="2">
      <c r="A1061" s="160"/>
      <c r="B1061" s="306"/>
      <c r="C1061" s="207"/>
      <c r="D1061" s="208"/>
      <c r="E1061" s="133"/>
      <c r="F1061" s="244"/>
      <c r="G1061" s="138"/>
      <c r="H1061" s="139"/>
      <c r="I1061" s="206"/>
      <c r="J1061" s="206"/>
      <c r="K1061" s="206"/>
      <c r="L1061" s="137"/>
      <c r="M1061" s="74"/>
      <c r="N1061" s="19"/>
      <c r="O1061" s="217"/>
      <c r="P1061" s="205"/>
      <c r="Q1061" s="219">
        <f t="shared" si="503"/>
        <v>0</v>
      </c>
      <c r="R1061" s="219">
        <f t="shared" si="504"/>
        <v>0</v>
      </c>
      <c r="S1061" s="218"/>
      <c r="T1061" s="218"/>
      <c r="U1061" s="219">
        <f t="shared" si="505"/>
        <v>0</v>
      </c>
      <c r="V1061" s="218"/>
      <c r="W1061" s="215">
        <f t="shared" si="506"/>
        <v>0</v>
      </c>
      <c r="X1061" s="218"/>
      <c r="Y1061" s="218"/>
      <c r="Z1061" s="218"/>
    </row>
    <row r="1062" spans="1:26" hidden="1" outlineLevel="2">
      <c r="A1062" s="160"/>
      <c r="B1062" s="306"/>
      <c r="C1062" s="207"/>
      <c r="D1062" s="208"/>
      <c r="E1062" s="133"/>
      <c r="F1062" s="244"/>
      <c r="G1062" s="138"/>
      <c r="H1062" s="139"/>
      <c r="I1062" s="206"/>
      <c r="J1062" s="206"/>
      <c r="K1062" s="206"/>
      <c r="L1062" s="137"/>
      <c r="M1062" s="74"/>
      <c r="N1062" s="19"/>
      <c r="O1062" s="217"/>
      <c r="P1062" s="205"/>
      <c r="Q1062" s="219">
        <f t="shared" si="503"/>
        <v>0</v>
      </c>
      <c r="R1062" s="219">
        <f>SUM(S1062:T1062)</f>
        <v>0</v>
      </c>
      <c r="S1062" s="218"/>
      <c r="T1062" s="218"/>
      <c r="U1062" s="219">
        <f t="shared" si="505"/>
        <v>0</v>
      </c>
      <c r="V1062" s="218"/>
      <c r="W1062" s="215">
        <f t="shared" si="506"/>
        <v>0</v>
      </c>
      <c r="X1062" s="218"/>
      <c r="Y1062" s="218"/>
      <c r="Z1062" s="218"/>
    </row>
    <row r="1063" spans="1:26" hidden="1" outlineLevel="2">
      <c r="A1063" s="160"/>
      <c r="B1063" s="74"/>
      <c r="C1063" s="207"/>
      <c r="D1063" s="208"/>
      <c r="E1063" s="133"/>
      <c r="F1063" s="244"/>
      <c r="G1063" s="138"/>
      <c r="H1063" s="139"/>
      <c r="I1063" s="206"/>
      <c r="J1063" s="206"/>
      <c r="K1063" s="206"/>
      <c r="L1063" s="137"/>
      <c r="M1063" s="74"/>
      <c r="N1063" s="19"/>
      <c r="O1063" s="217"/>
      <c r="P1063" s="205"/>
      <c r="Q1063" s="218"/>
      <c r="R1063" s="218"/>
      <c r="S1063" s="218"/>
      <c r="T1063" s="218"/>
      <c r="U1063" s="218"/>
      <c r="V1063" s="218"/>
      <c r="W1063" s="218"/>
      <c r="X1063" s="218"/>
      <c r="Y1063" s="218"/>
      <c r="Z1063" s="218"/>
    </row>
    <row r="1064" spans="1:26" s="75" customFormat="1" outlineLevel="1" collapsed="1">
      <c r="A1064" s="220"/>
      <c r="B1064" s="221"/>
      <c r="C1064" s="222"/>
      <c r="D1064" s="223"/>
      <c r="E1064" s="224"/>
      <c r="F1064" s="247"/>
      <c r="G1064" s="225"/>
      <c r="H1064" s="226"/>
      <c r="I1064" s="227"/>
      <c r="J1064" s="227"/>
      <c r="K1064" s="227"/>
      <c r="L1064" s="150" t="str">
        <f>CONCATENATE(L1065," ",N1065,M1065," ",L1066," ",N1066,M1066," ",L1067," ",N1067,M1067," ",L1068," ",N1068,M1068," ",L1069," ",N1069,M1069," ",L1070," ",N1070,M1070," ",L1071," ",N1071,M1071," ",L1072," ",N1072,M1072," ",L1073," ",N1073,M1073," ",L1074," ",N1074,M1074," "," ",L1075," ",N1075,M1075," ",L1076," ",N1076,M1076," ",L1077," ",N1077,M1077," ",L1078," ",N1078,M1078," ",L1079," ",N1079,M1079," ",L1080," ",N1080,M1080)</f>
        <v xml:space="preserve">                                </v>
      </c>
      <c r="M1064" s="226"/>
      <c r="N1064" s="226"/>
      <c r="O1064" s="270">
        <f>SUM(O1073:O1080)</f>
        <v>0</v>
      </c>
      <c r="P1064" s="228"/>
      <c r="Q1064" s="229">
        <f>SUM(Q1073:Q1080)</f>
        <v>0</v>
      </c>
      <c r="R1064" s="229">
        <f t="shared" ref="R1064:Y1064" si="507">SUM(R1073:R1080)</f>
        <v>0</v>
      </c>
      <c r="S1064" s="229">
        <f t="shared" si="507"/>
        <v>0</v>
      </c>
      <c r="T1064" s="229">
        <f t="shared" si="507"/>
        <v>0</v>
      </c>
      <c r="U1064" s="229">
        <f t="shared" si="507"/>
        <v>0</v>
      </c>
      <c r="V1064" s="229">
        <f t="shared" si="507"/>
        <v>0</v>
      </c>
      <c r="W1064" s="229">
        <f t="shared" si="507"/>
        <v>0</v>
      </c>
      <c r="X1064" s="229">
        <f t="shared" si="507"/>
        <v>0</v>
      </c>
      <c r="Y1064" s="229">
        <f t="shared" si="507"/>
        <v>0</v>
      </c>
      <c r="Z1064" s="229">
        <f>SUM(Z1073:Z1080)</f>
        <v>0</v>
      </c>
    </row>
    <row r="1065" spans="1:26" hidden="1" outlineLevel="2">
      <c r="A1065" s="19"/>
      <c r="B1065" s="306"/>
      <c r="C1065" s="207"/>
      <c r="D1065" s="208"/>
      <c r="E1065" s="133"/>
      <c r="F1065" s="244"/>
      <c r="G1065" s="138"/>
      <c r="H1065" s="135"/>
      <c r="I1065" s="206"/>
      <c r="J1065" s="206"/>
      <c r="K1065" s="206"/>
      <c r="L1065" s="137"/>
      <c r="M1065" s="163"/>
      <c r="N1065" s="163"/>
      <c r="O1065" s="163"/>
      <c r="P1065" s="205"/>
      <c r="Q1065" s="219">
        <f>SUM(R1065,U1065)</f>
        <v>0</v>
      </c>
      <c r="R1065" s="219">
        <f>SUM(S1065:T1065)</f>
        <v>0</v>
      </c>
      <c r="S1065" s="219"/>
      <c r="T1065" s="219"/>
      <c r="U1065" s="219">
        <f>SUM(V1065:Y1065)</f>
        <v>0</v>
      </c>
      <c r="V1065" s="219"/>
      <c r="W1065" s="215">
        <f>V1065*0.304</f>
        <v>0</v>
      </c>
      <c r="X1065" s="219"/>
      <c r="Y1065" s="219"/>
      <c r="Z1065" s="219"/>
    </row>
    <row r="1066" spans="1:26" hidden="1" outlineLevel="2">
      <c r="A1066" s="19"/>
      <c r="B1066" s="306"/>
      <c r="C1066" s="207"/>
      <c r="D1066" s="208"/>
      <c r="E1066" s="133"/>
      <c r="F1066" s="244"/>
      <c r="G1066" s="138"/>
      <c r="H1066" s="135"/>
      <c r="I1066" s="206"/>
      <c r="J1066" s="206"/>
      <c r="K1066" s="206"/>
      <c r="L1066" s="137"/>
      <c r="M1066" s="163"/>
      <c r="N1066" s="163"/>
      <c r="O1066" s="163"/>
      <c r="P1066" s="205"/>
      <c r="Q1066" s="219">
        <f t="shared" ref="Q1066:Q1072" si="508">SUM(R1066,U1066)</f>
        <v>0</v>
      </c>
      <c r="R1066" s="219">
        <f t="shared" ref="R1066:R1071" si="509">SUM(S1066:T1066)</f>
        <v>0</v>
      </c>
      <c r="S1066" s="219"/>
      <c r="T1066" s="219"/>
      <c r="U1066" s="219">
        <f t="shared" ref="U1066:U1072" si="510">SUM(V1066:Y1066)</f>
        <v>0</v>
      </c>
      <c r="V1066" s="219"/>
      <c r="W1066" s="215">
        <f t="shared" ref="W1066:W1072" si="511">V1066*0.304</f>
        <v>0</v>
      </c>
      <c r="X1066" s="219"/>
      <c r="Y1066" s="219"/>
      <c r="Z1066" s="219"/>
    </row>
    <row r="1067" spans="1:26" hidden="1" outlineLevel="2">
      <c r="A1067" s="19"/>
      <c r="B1067" s="306"/>
      <c r="C1067" s="207"/>
      <c r="D1067" s="208"/>
      <c r="E1067" s="133"/>
      <c r="F1067" s="244"/>
      <c r="G1067" s="138"/>
      <c r="H1067" s="135"/>
      <c r="I1067" s="206"/>
      <c r="J1067" s="206"/>
      <c r="K1067" s="206"/>
      <c r="L1067" s="137"/>
      <c r="M1067" s="163"/>
      <c r="N1067" s="163"/>
      <c r="O1067" s="163"/>
      <c r="P1067" s="205"/>
      <c r="Q1067" s="219">
        <f t="shared" si="508"/>
        <v>0</v>
      </c>
      <c r="R1067" s="219">
        <f t="shared" si="509"/>
        <v>0</v>
      </c>
      <c r="S1067" s="219"/>
      <c r="T1067" s="219"/>
      <c r="U1067" s="219">
        <f t="shared" si="510"/>
        <v>0</v>
      </c>
      <c r="V1067" s="219"/>
      <c r="W1067" s="215">
        <f t="shared" si="511"/>
        <v>0</v>
      </c>
      <c r="X1067" s="219"/>
      <c r="Y1067" s="219"/>
      <c r="Z1067" s="219"/>
    </row>
    <row r="1068" spans="1:26" hidden="1" outlineLevel="2">
      <c r="A1068" s="19"/>
      <c r="B1068" s="306"/>
      <c r="C1068" s="207"/>
      <c r="D1068" s="208"/>
      <c r="E1068" s="133"/>
      <c r="F1068" s="244"/>
      <c r="G1068" s="138"/>
      <c r="H1068" s="135"/>
      <c r="I1068" s="206"/>
      <c r="J1068" s="206"/>
      <c r="K1068" s="206"/>
      <c r="L1068" s="137"/>
      <c r="M1068" s="163"/>
      <c r="N1068" s="163"/>
      <c r="O1068" s="163"/>
      <c r="P1068" s="205"/>
      <c r="Q1068" s="219">
        <f t="shared" si="508"/>
        <v>0</v>
      </c>
      <c r="R1068" s="219">
        <f t="shared" si="509"/>
        <v>0</v>
      </c>
      <c r="S1068" s="219"/>
      <c r="T1068" s="219"/>
      <c r="U1068" s="219">
        <f t="shared" si="510"/>
        <v>0</v>
      </c>
      <c r="V1068" s="219"/>
      <c r="W1068" s="215">
        <f t="shared" si="511"/>
        <v>0</v>
      </c>
      <c r="X1068" s="219"/>
      <c r="Y1068" s="219"/>
      <c r="Z1068" s="219"/>
    </row>
    <row r="1069" spans="1:26" hidden="1" outlineLevel="2">
      <c r="A1069" s="19"/>
      <c r="B1069" s="306"/>
      <c r="C1069" s="207"/>
      <c r="D1069" s="208"/>
      <c r="E1069" s="133"/>
      <c r="F1069" s="244"/>
      <c r="G1069" s="138"/>
      <c r="H1069" s="135"/>
      <c r="I1069" s="206"/>
      <c r="J1069" s="206"/>
      <c r="K1069" s="206"/>
      <c r="L1069" s="137"/>
      <c r="M1069" s="163"/>
      <c r="N1069" s="163"/>
      <c r="O1069" s="163"/>
      <c r="P1069" s="205"/>
      <c r="Q1069" s="219">
        <f t="shared" si="508"/>
        <v>0</v>
      </c>
      <c r="R1069" s="219">
        <f t="shared" si="509"/>
        <v>0</v>
      </c>
      <c r="S1069" s="219"/>
      <c r="T1069" s="219"/>
      <c r="U1069" s="219">
        <f t="shared" si="510"/>
        <v>0</v>
      </c>
      <c r="V1069" s="219"/>
      <c r="W1069" s="215">
        <f t="shared" si="511"/>
        <v>0</v>
      </c>
      <c r="X1069" s="219"/>
      <c r="Y1069" s="219"/>
      <c r="Z1069" s="219"/>
    </row>
    <row r="1070" spans="1:26" hidden="1" outlineLevel="2">
      <c r="A1070" s="160"/>
      <c r="B1070" s="306"/>
      <c r="C1070" s="207"/>
      <c r="D1070" s="208"/>
      <c r="E1070" s="133"/>
      <c r="F1070" s="244"/>
      <c r="G1070" s="138"/>
      <c r="H1070" s="139"/>
      <c r="I1070" s="206"/>
      <c r="J1070" s="206"/>
      <c r="K1070" s="206"/>
      <c r="L1070" s="137"/>
      <c r="M1070" s="74"/>
      <c r="N1070" s="74"/>
      <c r="O1070" s="217"/>
      <c r="P1070" s="205"/>
      <c r="Q1070" s="219">
        <f t="shared" si="508"/>
        <v>0</v>
      </c>
      <c r="R1070" s="219">
        <f t="shared" si="509"/>
        <v>0</v>
      </c>
      <c r="S1070" s="218"/>
      <c r="T1070" s="218"/>
      <c r="U1070" s="219">
        <f t="shared" si="510"/>
        <v>0</v>
      </c>
      <c r="V1070" s="218"/>
      <c r="W1070" s="215">
        <f t="shared" si="511"/>
        <v>0</v>
      </c>
      <c r="X1070" s="218"/>
      <c r="Y1070" s="218"/>
      <c r="Z1070" s="218"/>
    </row>
    <row r="1071" spans="1:26" hidden="1" outlineLevel="2">
      <c r="A1071" s="160"/>
      <c r="B1071" s="306"/>
      <c r="C1071" s="207"/>
      <c r="D1071" s="208"/>
      <c r="E1071" s="133"/>
      <c r="F1071" s="244"/>
      <c r="G1071" s="138"/>
      <c r="H1071" s="139"/>
      <c r="I1071" s="206"/>
      <c r="J1071" s="206"/>
      <c r="K1071" s="206"/>
      <c r="L1071" s="137"/>
      <c r="M1071" s="74"/>
      <c r="N1071" s="19"/>
      <c r="O1071" s="217"/>
      <c r="P1071" s="205"/>
      <c r="Q1071" s="219">
        <f t="shared" si="508"/>
        <v>0</v>
      </c>
      <c r="R1071" s="219">
        <f t="shared" si="509"/>
        <v>0</v>
      </c>
      <c r="S1071" s="218"/>
      <c r="T1071" s="218"/>
      <c r="U1071" s="219">
        <f t="shared" si="510"/>
        <v>0</v>
      </c>
      <c r="V1071" s="218"/>
      <c r="W1071" s="215">
        <f t="shared" si="511"/>
        <v>0</v>
      </c>
      <c r="X1071" s="218"/>
      <c r="Y1071" s="218"/>
      <c r="Z1071" s="218"/>
    </row>
    <row r="1072" spans="1:26" hidden="1" outlineLevel="2">
      <c r="A1072" s="160"/>
      <c r="B1072" s="306"/>
      <c r="C1072" s="207"/>
      <c r="D1072" s="208"/>
      <c r="E1072" s="133"/>
      <c r="F1072" s="244"/>
      <c r="G1072" s="138"/>
      <c r="H1072" s="139"/>
      <c r="I1072" s="206"/>
      <c r="J1072" s="206"/>
      <c r="K1072" s="206"/>
      <c r="L1072" s="137"/>
      <c r="M1072" s="74"/>
      <c r="N1072" s="19"/>
      <c r="O1072" s="217"/>
      <c r="P1072" s="205"/>
      <c r="Q1072" s="219">
        <f t="shared" si="508"/>
        <v>0</v>
      </c>
      <c r="R1072" s="219">
        <f>SUM(S1072:T1072)</f>
        <v>0</v>
      </c>
      <c r="S1072" s="218"/>
      <c r="T1072" s="218"/>
      <c r="U1072" s="219">
        <f t="shared" si="510"/>
        <v>0</v>
      </c>
      <c r="V1072" s="218"/>
      <c r="W1072" s="215">
        <f t="shared" si="511"/>
        <v>0</v>
      </c>
      <c r="X1072" s="218"/>
      <c r="Y1072" s="218"/>
      <c r="Z1072" s="218"/>
    </row>
    <row r="1073" spans="1:26" hidden="1" outlineLevel="2">
      <c r="A1073" s="19"/>
      <c r="B1073" s="306"/>
      <c r="C1073" s="207"/>
      <c r="D1073" s="208"/>
      <c r="E1073" s="133"/>
      <c r="F1073" s="244"/>
      <c r="G1073" s="138"/>
      <c r="H1073" s="135"/>
      <c r="I1073" s="206"/>
      <c r="J1073" s="206"/>
      <c r="K1073" s="206"/>
      <c r="L1073" s="137"/>
      <c r="M1073" s="163"/>
      <c r="N1073" s="163"/>
      <c r="O1073" s="163"/>
      <c r="P1073" s="205"/>
      <c r="Q1073" s="219">
        <f>SUM(R1073,U1073)</f>
        <v>0</v>
      </c>
      <c r="R1073" s="219">
        <f>SUM(S1073:T1073)</f>
        <v>0</v>
      </c>
      <c r="S1073" s="219"/>
      <c r="T1073" s="219"/>
      <c r="U1073" s="219">
        <f>SUM(V1073:Y1073)</f>
        <v>0</v>
      </c>
      <c r="V1073" s="219"/>
      <c r="W1073" s="215">
        <f>V1073*0.304</f>
        <v>0</v>
      </c>
      <c r="X1073" s="219"/>
      <c r="Y1073" s="219"/>
      <c r="Z1073" s="219"/>
    </row>
    <row r="1074" spans="1:26" hidden="1" outlineLevel="2">
      <c r="A1074" s="19"/>
      <c r="B1074" s="306"/>
      <c r="C1074" s="207"/>
      <c r="D1074" s="208"/>
      <c r="E1074" s="133"/>
      <c r="F1074" s="244"/>
      <c r="G1074" s="138"/>
      <c r="H1074" s="135"/>
      <c r="I1074" s="206"/>
      <c r="J1074" s="206"/>
      <c r="K1074" s="206"/>
      <c r="L1074" s="137"/>
      <c r="M1074" s="163"/>
      <c r="N1074" s="163"/>
      <c r="O1074" s="163"/>
      <c r="P1074" s="205"/>
      <c r="Q1074" s="219">
        <f t="shared" ref="Q1074:Q1080" si="512">SUM(R1074,U1074)</f>
        <v>0</v>
      </c>
      <c r="R1074" s="219">
        <f t="shared" ref="R1074:R1079" si="513">SUM(S1074:T1074)</f>
        <v>0</v>
      </c>
      <c r="S1074" s="219"/>
      <c r="T1074" s="219"/>
      <c r="U1074" s="219">
        <f t="shared" ref="U1074:U1080" si="514">SUM(V1074:Y1074)</f>
        <v>0</v>
      </c>
      <c r="V1074" s="219"/>
      <c r="W1074" s="215">
        <f t="shared" ref="W1074:W1080" si="515">V1074*0.304</f>
        <v>0</v>
      </c>
      <c r="X1074" s="219"/>
      <c r="Y1074" s="219"/>
      <c r="Z1074" s="219"/>
    </row>
    <row r="1075" spans="1:26" hidden="1" outlineLevel="2">
      <c r="A1075" s="19"/>
      <c r="B1075" s="306"/>
      <c r="C1075" s="207"/>
      <c r="D1075" s="208"/>
      <c r="E1075" s="133"/>
      <c r="F1075" s="244"/>
      <c r="G1075" s="138"/>
      <c r="H1075" s="135"/>
      <c r="I1075" s="206"/>
      <c r="J1075" s="206"/>
      <c r="K1075" s="206"/>
      <c r="L1075" s="137"/>
      <c r="M1075" s="163"/>
      <c r="N1075" s="163"/>
      <c r="O1075" s="163"/>
      <c r="P1075" s="205"/>
      <c r="Q1075" s="219">
        <f t="shared" si="512"/>
        <v>0</v>
      </c>
      <c r="R1075" s="219">
        <f t="shared" si="513"/>
        <v>0</v>
      </c>
      <c r="S1075" s="219"/>
      <c r="T1075" s="219"/>
      <c r="U1075" s="219">
        <f t="shared" si="514"/>
        <v>0</v>
      </c>
      <c r="V1075" s="219"/>
      <c r="W1075" s="215">
        <f t="shared" si="515"/>
        <v>0</v>
      </c>
      <c r="X1075" s="219"/>
      <c r="Y1075" s="219"/>
      <c r="Z1075" s="219"/>
    </row>
    <row r="1076" spans="1:26" hidden="1" outlineLevel="2">
      <c r="A1076" s="19"/>
      <c r="B1076" s="306"/>
      <c r="C1076" s="207"/>
      <c r="D1076" s="208"/>
      <c r="E1076" s="133"/>
      <c r="F1076" s="244"/>
      <c r="G1076" s="138"/>
      <c r="H1076" s="135"/>
      <c r="I1076" s="206"/>
      <c r="J1076" s="206"/>
      <c r="K1076" s="206"/>
      <c r="L1076" s="137"/>
      <c r="M1076" s="163"/>
      <c r="N1076" s="163"/>
      <c r="O1076" s="163"/>
      <c r="P1076" s="205"/>
      <c r="Q1076" s="219">
        <f t="shared" si="512"/>
        <v>0</v>
      </c>
      <c r="R1076" s="219">
        <f t="shared" si="513"/>
        <v>0</v>
      </c>
      <c r="S1076" s="219"/>
      <c r="T1076" s="219"/>
      <c r="U1076" s="219">
        <f t="shared" si="514"/>
        <v>0</v>
      </c>
      <c r="V1076" s="219"/>
      <c r="W1076" s="215">
        <f t="shared" si="515"/>
        <v>0</v>
      </c>
      <c r="X1076" s="219"/>
      <c r="Y1076" s="219"/>
      <c r="Z1076" s="219"/>
    </row>
    <row r="1077" spans="1:26" hidden="1" outlineLevel="2">
      <c r="A1077" s="19"/>
      <c r="B1077" s="306"/>
      <c r="C1077" s="207"/>
      <c r="D1077" s="208"/>
      <c r="E1077" s="133"/>
      <c r="F1077" s="244"/>
      <c r="G1077" s="138"/>
      <c r="H1077" s="135"/>
      <c r="I1077" s="206"/>
      <c r="J1077" s="206"/>
      <c r="K1077" s="206"/>
      <c r="L1077" s="137"/>
      <c r="M1077" s="163"/>
      <c r="N1077" s="163"/>
      <c r="O1077" s="163"/>
      <c r="P1077" s="205"/>
      <c r="Q1077" s="219">
        <f t="shared" si="512"/>
        <v>0</v>
      </c>
      <c r="R1077" s="219">
        <f t="shared" si="513"/>
        <v>0</v>
      </c>
      <c r="S1077" s="219"/>
      <c r="T1077" s="219"/>
      <c r="U1077" s="219">
        <f t="shared" si="514"/>
        <v>0</v>
      </c>
      <c r="V1077" s="219"/>
      <c r="W1077" s="215">
        <f t="shared" si="515"/>
        <v>0</v>
      </c>
      <c r="X1077" s="219"/>
      <c r="Y1077" s="219"/>
      <c r="Z1077" s="219"/>
    </row>
    <row r="1078" spans="1:26" hidden="1" outlineLevel="2">
      <c r="A1078" s="160"/>
      <c r="B1078" s="306"/>
      <c r="C1078" s="207"/>
      <c r="D1078" s="208"/>
      <c r="E1078" s="133"/>
      <c r="F1078" s="244"/>
      <c r="G1078" s="138"/>
      <c r="H1078" s="139"/>
      <c r="I1078" s="206"/>
      <c r="J1078" s="206"/>
      <c r="K1078" s="206"/>
      <c r="L1078" s="137"/>
      <c r="M1078" s="74"/>
      <c r="N1078" s="74"/>
      <c r="O1078" s="217"/>
      <c r="P1078" s="205"/>
      <c r="Q1078" s="219">
        <f t="shared" si="512"/>
        <v>0</v>
      </c>
      <c r="R1078" s="219">
        <f t="shared" si="513"/>
        <v>0</v>
      </c>
      <c r="S1078" s="218"/>
      <c r="T1078" s="218"/>
      <c r="U1078" s="219">
        <f t="shared" si="514"/>
        <v>0</v>
      </c>
      <c r="V1078" s="218"/>
      <c r="W1078" s="215">
        <f t="shared" si="515"/>
        <v>0</v>
      </c>
      <c r="X1078" s="218"/>
      <c r="Y1078" s="218"/>
      <c r="Z1078" s="218"/>
    </row>
    <row r="1079" spans="1:26" hidden="1" outlineLevel="2">
      <c r="A1079" s="160"/>
      <c r="B1079" s="306"/>
      <c r="C1079" s="207"/>
      <c r="D1079" s="208"/>
      <c r="E1079" s="133"/>
      <c r="F1079" s="244"/>
      <c r="G1079" s="138"/>
      <c r="H1079" s="139"/>
      <c r="I1079" s="206"/>
      <c r="J1079" s="206"/>
      <c r="K1079" s="206"/>
      <c r="L1079" s="137"/>
      <c r="M1079" s="74"/>
      <c r="N1079" s="19"/>
      <c r="O1079" s="217"/>
      <c r="P1079" s="205"/>
      <c r="Q1079" s="219">
        <f t="shared" si="512"/>
        <v>0</v>
      </c>
      <c r="R1079" s="219">
        <f t="shared" si="513"/>
        <v>0</v>
      </c>
      <c r="S1079" s="218"/>
      <c r="T1079" s="218"/>
      <c r="U1079" s="219">
        <f t="shared" si="514"/>
        <v>0</v>
      </c>
      <c r="V1079" s="218"/>
      <c r="W1079" s="215">
        <f t="shared" si="515"/>
        <v>0</v>
      </c>
      <c r="X1079" s="218"/>
      <c r="Y1079" s="218"/>
      <c r="Z1079" s="218"/>
    </row>
    <row r="1080" spans="1:26" hidden="1" outlineLevel="2">
      <c r="A1080" s="160"/>
      <c r="B1080" s="306"/>
      <c r="C1080" s="207"/>
      <c r="D1080" s="208"/>
      <c r="E1080" s="133"/>
      <c r="F1080" s="244"/>
      <c r="G1080" s="138"/>
      <c r="H1080" s="139"/>
      <c r="I1080" s="206"/>
      <c r="J1080" s="206"/>
      <c r="K1080" s="206"/>
      <c r="L1080" s="137"/>
      <c r="M1080" s="74"/>
      <c r="N1080" s="19"/>
      <c r="O1080" s="217"/>
      <c r="P1080" s="205"/>
      <c r="Q1080" s="219">
        <f t="shared" si="512"/>
        <v>0</v>
      </c>
      <c r="R1080" s="219">
        <f>SUM(S1080:T1080)</f>
        <v>0</v>
      </c>
      <c r="S1080" s="218"/>
      <c r="T1080" s="218"/>
      <c r="U1080" s="219">
        <f t="shared" si="514"/>
        <v>0</v>
      </c>
      <c r="V1080" s="218"/>
      <c r="W1080" s="215">
        <f t="shared" si="515"/>
        <v>0</v>
      </c>
      <c r="X1080" s="218"/>
      <c r="Y1080" s="218"/>
      <c r="Z1080" s="218"/>
    </row>
    <row r="1081" spans="1:26" hidden="1" outlineLevel="2">
      <c r="A1081" s="160"/>
      <c r="B1081" s="74"/>
      <c r="C1081" s="207"/>
      <c r="D1081" s="208"/>
      <c r="E1081" s="133"/>
      <c r="F1081" s="244"/>
      <c r="G1081" s="138"/>
      <c r="H1081" s="139"/>
      <c r="I1081" s="206"/>
      <c r="J1081" s="206"/>
      <c r="K1081" s="206"/>
      <c r="L1081" s="137"/>
      <c r="M1081" s="74"/>
      <c r="N1081" s="19"/>
      <c r="O1081" s="217"/>
      <c r="P1081" s="205"/>
      <c r="Q1081" s="218"/>
      <c r="R1081" s="218"/>
      <c r="S1081" s="218"/>
      <c r="T1081" s="218"/>
      <c r="U1081" s="218"/>
      <c r="V1081" s="218"/>
      <c r="W1081" s="218"/>
      <c r="X1081" s="218"/>
      <c r="Y1081" s="218"/>
      <c r="Z1081" s="218"/>
    </row>
    <row r="1082" spans="1:26" ht="15.75" thickBot="1">
      <c r="A1082" s="280"/>
      <c r="B1082" s="307"/>
      <c r="C1082" s="308"/>
      <c r="D1082" s="307"/>
      <c r="E1082" s="313"/>
      <c r="F1082" s="284"/>
      <c r="G1082" s="309"/>
      <c r="H1082" s="310"/>
      <c r="I1082" s="280"/>
      <c r="J1082" s="280"/>
      <c r="K1082" s="280"/>
      <c r="L1082" s="311"/>
      <c r="M1082" s="280"/>
      <c r="N1082" s="312"/>
      <c r="O1082" s="307"/>
      <c r="P1082" s="314"/>
      <c r="Q1082" s="315"/>
      <c r="R1082" s="315"/>
      <c r="S1082" s="315"/>
      <c r="T1082" s="315"/>
      <c r="U1082" s="315"/>
      <c r="V1082" s="315"/>
      <c r="W1082" s="315"/>
      <c r="X1082" s="315"/>
      <c r="Y1082" s="315"/>
      <c r="Z1082" s="315"/>
    </row>
    <row r="1083" spans="1:26" ht="19.5" thickBot="1">
      <c r="A1083" s="463">
        <v>3</v>
      </c>
      <c r="B1083" s="464"/>
      <c r="C1083" s="464"/>
      <c r="D1083" s="464"/>
      <c r="E1083" s="56" t="s">
        <v>61</v>
      </c>
      <c r="F1083" s="261"/>
      <c r="G1083" s="57"/>
      <c r="H1083" s="58"/>
      <c r="I1083" s="68"/>
      <c r="J1083" s="68"/>
      <c r="K1083" s="68"/>
      <c r="L1083" s="59"/>
      <c r="M1083" s="58"/>
      <c r="N1083" s="58"/>
      <c r="O1083" s="240"/>
      <c r="P1083" s="117"/>
      <c r="Q1083" s="240">
        <v>0</v>
      </c>
      <c r="R1083" s="240">
        <v>0</v>
      </c>
      <c r="S1083" s="240">
        <v>0</v>
      </c>
      <c r="T1083" s="240">
        <v>0</v>
      </c>
      <c r="U1083" s="240">
        <v>0</v>
      </c>
      <c r="V1083" s="240">
        <v>0</v>
      </c>
      <c r="W1083" s="240">
        <v>0</v>
      </c>
      <c r="X1083" s="240">
        <v>0</v>
      </c>
      <c r="Y1083" s="240">
        <v>0</v>
      </c>
      <c r="Z1083" s="240">
        <v>0</v>
      </c>
    </row>
    <row r="1084" spans="1:26" s="75" customFormat="1" outlineLevel="1" collapsed="1">
      <c r="A1084" s="220"/>
      <c r="B1084" s="221"/>
      <c r="C1084" s="222"/>
      <c r="D1084" s="223"/>
      <c r="E1084" s="224"/>
      <c r="F1084" s="247"/>
      <c r="G1084" s="225"/>
      <c r="H1084" s="226"/>
      <c r="I1084" s="227"/>
      <c r="J1084" s="227"/>
      <c r="K1084" s="227"/>
      <c r="L1084" s="150" t="str">
        <f>CONCATENATE(L1085," ",N1085,M1085," ",L1086," ",N1086,M1086," "," ",L1087," ",N1087,M1087," ",L1088," ",N1088,M1088," ",L1089," ",N1089,M1089," ",L1090," ",N1090,M1090," ",L1091," ",N1091,M1091," ",L1092," ",N1092,M1092)</f>
        <v xml:space="preserve">                </v>
      </c>
      <c r="M1084" s="226"/>
      <c r="N1084" s="226"/>
      <c r="O1084" s="270">
        <f>SUM(O1085:O1092)</f>
        <v>0</v>
      </c>
      <c r="P1084" s="228"/>
      <c r="Q1084" s="229">
        <f>SUM(Q1085:Q1092)</f>
        <v>0</v>
      </c>
      <c r="R1084" s="229">
        <f t="shared" ref="R1084:Y1084" si="516">SUM(R1085:R1092)</f>
        <v>0</v>
      </c>
      <c r="S1084" s="229">
        <f t="shared" si="516"/>
        <v>0</v>
      </c>
      <c r="T1084" s="229">
        <f t="shared" si="516"/>
        <v>0</v>
      </c>
      <c r="U1084" s="229">
        <f t="shared" si="516"/>
        <v>0</v>
      </c>
      <c r="V1084" s="229">
        <f t="shared" si="516"/>
        <v>0</v>
      </c>
      <c r="W1084" s="229">
        <f t="shared" si="516"/>
        <v>0</v>
      </c>
      <c r="X1084" s="229">
        <f t="shared" si="516"/>
        <v>0</v>
      </c>
      <c r="Y1084" s="229">
        <f t="shared" si="516"/>
        <v>0</v>
      </c>
      <c r="Z1084" s="229">
        <f>SUM(Z1085:Z1092)</f>
        <v>0</v>
      </c>
    </row>
    <row r="1085" spans="1:26" hidden="1" outlineLevel="2">
      <c r="A1085" s="19"/>
      <c r="B1085" s="38"/>
      <c r="C1085" s="207"/>
      <c r="D1085" s="208"/>
      <c r="E1085" s="133"/>
      <c r="F1085" s="244"/>
      <c r="G1085" s="138"/>
      <c r="H1085" s="135"/>
      <c r="I1085" s="206"/>
      <c r="J1085" s="206"/>
      <c r="K1085" s="206"/>
      <c r="L1085" s="137"/>
      <c r="M1085" s="163"/>
      <c r="N1085" s="163"/>
      <c r="O1085" s="271"/>
      <c r="P1085" s="205"/>
      <c r="Q1085" s="219">
        <f>SUM(R1085,U1085)</f>
        <v>0</v>
      </c>
      <c r="R1085" s="219">
        <f>SUM(S1085:T1085)</f>
        <v>0</v>
      </c>
      <c r="S1085" s="219"/>
      <c r="T1085" s="219"/>
      <c r="U1085" s="219">
        <f>SUM(V1085:Y1085)</f>
        <v>0</v>
      </c>
      <c r="V1085" s="219"/>
      <c r="W1085" s="215">
        <f>V1085*0.304</f>
        <v>0</v>
      </c>
      <c r="X1085" s="219"/>
      <c r="Y1085" s="219"/>
      <c r="Z1085" s="219"/>
    </row>
    <row r="1086" spans="1:26" hidden="1" outlineLevel="2">
      <c r="A1086" s="19"/>
      <c r="B1086" s="38"/>
      <c r="C1086" s="207"/>
      <c r="D1086" s="208"/>
      <c r="E1086" s="133"/>
      <c r="F1086" s="244"/>
      <c r="G1086" s="138"/>
      <c r="H1086" s="135"/>
      <c r="I1086" s="206"/>
      <c r="J1086" s="206"/>
      <c r="K1086" s="206"/>
      <c r="L1086" s="137"/>
      <c r="M1086" s="163"/>
      <c r="N1086" s="163"/>
      <c r="O1086" s="271"/>
      <c r="P1086" s="205"/>
      <c r="Q1086" s="219">
        <f t="shared" ref="Q1086:Q1092" si="517">SUM(R1086,U1086)</f>
        <v>0</v>
      </c>
      <c r="R1086" s="219">
        <f t="shared" ref="R1086:R1091" si="518">SUM(S1086:T1086)</f>
        <v>0</v>
      </c>
      <c r="S1086" s="219"/>
      <c r="T1086" s="219"/>
      <c r="U1086" s="219">
        <f t="shared" ref="U1086:U1092" si="519">SUM(V1086:Y1086)</f>
        <v>0</v>
      </c>
      <c r="V1086" s="219"/>
      <c r="W1086" s="215">
        <f t="shared" ref="W1086:W1092" si="520">V1086*0.304</f>
        <v>0</v>
      </c>
      <c r="X1086" s="219"/>
      <c r="Y1086" s="219"/>
      <c r="Z1086" s="219"/>
    </row>
    <row r="1087" spans="1:26" hidden="1" outlineLevel="2">
      <c r="A1087" s="19"/>
      <c r="B1087" s="38"/>
      <c r="C1087" s="207"/>
      <c r="D1087" s="208"/>
      <c r="E1087" s="133"/>
      <c r="F1087" s="244"/>
      <c r="G1087" s="138"/>
      <c r="H1087" s="135"/>
      <c r="I1087" s="206"/>
      <c r="J1087" s="206"/>
      <c r="K1087" s="206"/>
      <c r="L1087" s="137"/>
      <c r="M1087" s="163"/>
      <c r="N1087" s="163"/>
      <c r="O1087" s="271"/>
      <c r="P1087" s="205"/>
      <c r="Q1087" s="219">
        <f t="shared" si="517"/>
        <v>0</v>
      </c>
      <c r="R1087" s="219">
        <f t="shared" si="518"/>
        <v>0</v>
      </c>
      <c r="S1087" s="219"/>
      <c r="T1087" s="219"/>
      <c r="U1087" s="219">
        <f t="shared" si="519"/>
        <v>0</v>
      </c>
      <c r="V1087" s="219"/>
      <c r="W1087" s="215">
        <f t="shared" si="520"/>
        <v>0</v>
      </c>
      <c r="X1087" s="219"/>
      <c r="Y1087" s="219"/>
      <c r="Z1087" s="219"/>
    </row>
    <row r="1088" spans="1:26" hidden="1" outlineLevel="2">
      <c r="A1088" s="19"/>
      <c r="B1088" s="38"/>
      <c r="C1088" s="207"/>
      <c r="D1088" s="208"/>
      <c r="E1088" s="133"/>
      <c r="F1088" s="244"/>
      <c r="G1088" s="138"/>
      <c r="H1088" s="135"/>
      <c r="I1088" s="206"/>
      <c r="J1088" s="206"/>
      <c r="K1088" s="206"/>
      <c r="L1088" s="137"/>
      <c r="M1088" s="163"/>
      <c r="N1088" s="163"/>
      <c r="O1088" s="271"/>
      <c r="P1088" s="205"/>
      <c r="Q1088" s="219">
        <f t="shared" si="517"/>
        <v>0</v>
      </c>
      <c r="R1088" s="219">
        <f t="shared" si="518"/>
        <v>0</v>
      </c>
      <c r="S1088" s="219"/>
      <c r="T1088" s="219"/>
      <c r="U1088" s="219">
        <f t="shared" si="519"/>
        <v>0</v>
      </c>
      <c r="V1088" s="219"/>
      <c r="W1088" s="215">
        <f t="shared" si="520"/>
        <v>0</v>
      </c>
      <c r="X1088" s="219"/>
      <c r="Y1088" s="219"/>
      <c r="Z1088" s="219"/>
    </row>
    <row r="1089" spans="1:26" hidden="1" outlineLevel="2">
      <c r="A1089" s="19"/>
      <c r="B1089" s="38"/>
      <c r="C1089" s="207"/>
      <c r="D1089" s="208"/>
      <c r="E1089" s="133"/>
      <c r="F1089" s="244"/>
      <c r="G1089" s="138"/>
      <c r="H1089" s="135"/>
      <c r="I1089" s="206"/>
      <c r="J1089" s="206"/>
      <c r="K1089" s="206"/>
      <c r="L1089" s="137"/>
      <c r="M1089" s="163"/>
      <c r="N1089" s="163"/>
      <c r="O1089" s="271"/>
      <c r="P1089" s="205"/>
      <c r="Q1089" s="219">
        <f t="shared" si="517"/>
        <v>0</v>
      </c>
      <c r="R1089" s="219">
        <f t="shared" si="518"/>
        <v>0</v>
      </c>
      <c r="S1089" s="219"/>
      <c r="T1089" s="219"/>
      <c r="U1089" s="219">
        <f t="shared" si="519"/>
        <v>0</v>
      </c>
      <c r="V1089" s="219"/>
      <c r="W1089" s="215">
        <f t="shared" si="520"/>
        <v>0</v>
      </c>
      <c r="X1089" s="219"/>
      <c r="Y1089" s="219"/>
      <c r="Z1089" s="219"/>
    </row>
    <row r="1090" spans="1:26" hidden="1" outlineLevel="2">
      <c r="A1090" s="160"/>
      <c r="B1090" s="38"/>
      <c r="C1090" s="207"/>
      <c r="D1090" s="208"/>
      <c r="E1090" s="133"/>
      <c r="F1090" s="244"/>
      <c r="G1090" s="138"/>
      <c r="H1090" s="139"/>
      <c r="I1090" s="206"/>
      <c r="J1090" s="206"/>
      <c r="K1090" s="206"/>
      <c r="L1090" s="137"/>
      <c r="M1090" s="74"/>
      <c r="N1090" s="74"/>
      <c r="O1090" s="19"/>
      <c r="P1090" s="205"/>
      <c r="Q1090" s="219">
        <f t="shared" si="517"/>
        <v>0</v>
      </c>
      <c r="R1090" s="219">
        <f t="shared" si="518"/>
        <v>0</v>
      </c>
      <c r="S1090" s="218"/>
      <c r="T1090" s="218"/>
      <c r="U1090" s="219">
        <f t="shared" si="519"/>
        <v>0</v>
      </c>
      <c r="V1090" s="218"/>
      <c r="W1090" s="215">
        <f t="shared" si="520"/>
        <v>0</v>
      </c>
      <c r="X1090" s="218"/>
      <c r="Y1090" s="218"/>
      <c r="Z1090" s="218"/>
    </row>
    <row r="1091" spans="1:26" hidden="1" outlineLevel="2">
      <c r="A1091" s="160"/>
      <c r="B1091" s="38"/>
      <c r="C1091" s="207"/>
      <c r="D1091" s="208"/>
      <c r="E1091" s="133"/>
      <c r="F1091" s="244"/>
      <c r="G1091" s="138"/>
      <c r="H1091" s="139"/>
      <c r="I1091" s="206"/>
      <c r="J1091" s="206"/>
      <c r="K1091" s="206"/>
      <c r="L1091" s="137"/>
      <c r="M1091" s="74"/>
      <c r="N1091" s="19"/>
      <c r="O1091" s="19"/>
      <c r="P1091" s="205"/>
      <c r="Q1091" s="219">
        <f t="shared" si="517"/>
        <v>0</v>
      </c>
      <c r="R1091" s="219">
        <f t="shared" si="518"/>
        <v>0</v>
      </c>
      <c r="S1091" s="218"/>
      <c r="T1091" s="218"/>
      <c r="U1091" s="219">
        <f t="shared" si="519"/>
        <v>0</v>
      </c>
      <c r="V1091" s="218"/>
      <c r="W1091" s="215">
        <f t="shared" si="520"/>
        <v>0</v>
      </c>
      <c r="X1091" s="218"/>
      <c r="Y1091" s="218"/>
      <c r="Z1091" s="218"/>
    </row>
    <row r="1092" spans="1:26" hidden="1" outlineLevel="2">
      <c r="A1092" s="160"/>
      <c r="B1092" s="38"/>
      <c r="C1092" s="207"/>
      <c r="D1092" s="208"/>
      <c r="E1092" s="133"/>
      <c r="F1092" s="244"/>
      <c r="G1092" s="138"/>
      <c r="H1092" s="139"/>
      <c r="I1092" s="206"/>
      <c r="J1092" s="206"/>
      <c r="K1092" s="206"/>
      <c r="L1092" s="137"/>
      <c r="M1092" s="74"/>
      <c r="N1092" s="19"/>
      <c r="O1092" s="19"/>
      <c r="P1092" s="205"/>
      <c r="Q1092" s="219">
        <f t="shared" si="517"/>
        <v>0</v>
      </c>
      <c r="R1092" s="219">
        <f>SUM(S1092:T1092)</f>
        <v>0</v>
      </c>
      <c r="S1092" s="218"/>
      <c r="T1092" s="218"/>
      <c r="U1092" s="219">
        <f t="shared" si="519"/>
        <v>0</v>
      </c>
      <c r="V1092" s="218"/>
      <c r="W1092" s="215">
        <f t="shared" si="520"/>
        <v>0</v>
      </c>
      <c r="X1092" s="218"/>
      <c r="Y1092" s="218"/>
      <c r="Z1092" s="218"/>
    </row>
    <row r="1093" spans="1:26" hidden="1" outlineLevel="2">
      <c r="A1093" s="164"/>
      <c r="B1093" s="334"/>
      <c r="C1093" s="210"/>
      <c r="D1093" s="211"/>
      <c r="E1093" s="165"/>
      <c r="F1093" s="262"/>
      <c r="G1093" s="166"/>
      <c r="H1093" s="167"/>
      <c r="I1093" s="212"/>
      <c r="J1093" s="212"/>
      <c r="K1093" s="212"/>
      <c r="L1093" s="137"/>
      <c r="M1093" s="334"/>
      <c r="N1093" s="168"/>
      <c r="O1093" s="168"/>
      <c r="P1093" s="214"/>
      <c r="Q1093" s="216"/>
      <c r="R1093" s="216"/>
      <c r="S1093" s="216"/>
      <c r="T1093" s="216"/>
      <c r="U1093" s="216"/>
      <c r="V1093" s="216"/>
      <c r="W1093" s="216"/>
      <c r="X1093" s="216"/>
      <c r="Y1093" s="216"/>
      <c r="Z1093" s="216"/>
    </row>
    <row r="1094" spans="1:26" s="75" customFormat="1" outlineLevel="1" collapsed="1">
      <c r="A1094" s="220"/>
      <c r="B1094" s="221"/>
      <c r="C1094" s="222"/>
      <c r="D1094" s="223"/>
      <c r="E1094" s="224"/>
      <c r="F1094" s="247"/>
      <c r="G1094" s="225"/>
      <c r="H1094" s="226"/>
      <c r="I1094" s="227"/>
      <c r="J1094" s="227"/>
      <c r="K1094" s="227"/>
      <c r="L1094" s="150" t="str">
        <f>CONCATENATE(L1095," ",N1095,M1095," ",L1096," ",N1096,M1096," "," ",L1097," ",N1097,M1097," ",L1098," ",N1098,M1098," ",L1099," ",N1099,M1099," ",L1100," ",N1100,M1100," ",L1101," ",N1101,M1101," ",L1102," ",N1102,M1102)</f>
        <v xml:space="preserve">                </v>
      </c>
      <c r="M1094" s="226"/>
      <c r="N1094" s="226"/>
      <c r="O1094" s="270">
        <f>SUM(O1095:O1102)</f>
        <v>0</v>
      </c>
      <c r="P1094" s="228"/>
      <c r="Q1094" s="229">
        <f>SUM(Q1095:Q1102)</f>
        <v>0</v>
      </c>
      <c r="R1094" s="229">
        <f t="shared" ref="R1094:Y1094" si="521">SUM(R1095:R1102)</f>
        <v>0</v>
      </c>
      <c r="S1094" s="229">
        <f t="shared" si="521"/>
        <v>0</v>
      </c>
      <c r="T1094" s="229">
        <f t="shared" si="521"/>
        <v>0</v>
      </c>
      <c r="U1094" s="229">
        <f t="shared" si="521"/>
        <v>0</v>
      </c>
      <c r="V1094" s="229">
        <f t="shared" si="521"/>
        <v>0</v>
      </c>
      <c r="W1094" s="229">
        <f t="shared" si="521"/>
        <v>0</v>
      </c>
      <c r="X1094" s="229">
        <f t="shared" si="521"/>
        <v>0</v>
      </c>
      <c r="Y1094" s="229">
        <f t="shared" si="521"/>
        <v>0</v>
      </c>
      <c r="Z1094" s="229">
        <f>SUM(Z1095:Z1102)</f>
        <v>0</v>
      </c>
    </row>
    <row r="1095" spans="1:26" hidden="1" outlineLevel="2">
      <c r="A1095" s="19"/>
      <c r="B1095" s="38"/>
      <c r="C1095" s="207"/>
      <c r="D1095" s="208"/>
      <c r="E1095" s="133"/>
      <c r="F1095" s="244"/>
      <c r="G1095" s="138"/>
      <c r="H1095" s="135"/>
      <c r="I1095" s="206"/>
      <c r="J1095" s="206"/>
      <c r="K1095" s="206"/>
      <c r="L1095" s="137"/>
      <c r="M1095" s="163"/>
      <c r="N1095" s="163"/>
      <c r="O1095" s="271"/>
      <c r="P1095" s="205"/>
      <c r="Q1095" s="219">
        <f>SUM(R1095,U1095)</f>
        <v>0</v>
      </c>
      <c r="R1095" s="219">
        <f>SUM(S1095:T1095)</f>
        <v>0</v>
      </c>
      <c r="S1095" s="219"/>
      <c r="T1095" s="219"/>
      <c r="U1095" s="219">
        <f>SUM(V1095:Y1095)</f>
        <v>0</v>
      </c>
      <c r="V1095" s="219"/>
      <c r="W1095" s="215">
        <f>V1095*0.304</f>
        <v>0</v>
      </c>
      <c r="X1095" s="219"/>
      <c r="Y1095" s="219"/>
      <c r="Z1095" s="219"/>
    </row>
    <row r="1096" spans="1:26" hidden="1" outlineLevel="2">
      <c r="A1096" s="19"/>
      <c r="B1096" s="38"/>
      <c r="C1096" s="207"/>
      <c r="D1096" s="208"/>
      <c r="E1096" s="133"/>
      <c r="F1096" s="244"/>
      <c r="G1096" s="138"/>
      <c r="H1096" s="135"/>
      <c r="I1096" s="206"/>
      <c r="J1096" s="206"/>
      <c r="K1096" s="206"/>
      <c r="L1096" s="137"/>
      <c r="M1096" s="163"/>
      <c r="N1096" s="163"/>
      <c r="O1096" s="271"/>
      <c r="P1096" s="205"/>
      <c r="Q1096" s="219">
        <f t="shared" ref="Q1096:Q1102" si="522">SUM(R1096,U1096)</f>
        <v>0</v>
      </c>
      <c r="R1096" s="219">
        <f t="shared" ref="R1096:R1101" si="523">SUM(S1096:T1096)</f>
        <v>0</v>
      </c>
      <c r="S1096" s="219"/>
      <c r="T1096" s="219"/>
      <c r="U1096" s="219">
        <f t="shared" ref="U1096:U1102" si="524">SUM(V1096:Y1096)</f>
        <v>0</v>
      </c>
      <c r="V1096" s="219"/>
      <c r="W1096" s="215">
        <f t="shared" ref="W1096:W1102" si="525">V1096*0.304</f>
        <v>0</v>
      </c>
      <c r="X1096" s="219"/>
      <c r="Y1096" s="219"/>
      <c r="Z1096" s="219"/>
    </row>
    <row r="1097" spans="1:26" hidden="1" outlineLevel="2">
      <c r="A1097" s="19"/>
      <c r="B1097" s="38"/>
      <c r="C1097" s="207"/>
      <c r="D1097" s="208"/>
      <c r="E1097" s="133"/>
      <c r="F1097" s="244"/>
      <c r="G1097" s="138"/>
      <c r="H1097" s="135"/>
      <c r="I1097" s="206"/>
      <c r="J1097" s="206"/>
      <c r="K1097" s="206"/>
      <c r="L1097" s="137"/>
      <c r="M1097" s="163"/>
      <c r="N1097" s="163"/>
      <c r="O1097" s="271"/>
      <c r="P1097" s="205"/>
      <c r="Q1097" s="219">
        <f t="shared" si="522"/>
        <v>0</v>
      </c>
      <c r="R1097" s="219">
        <f t="shared" si="523"/>
        <v>0</v>
      </c>
      <c r="S1097" s="219"/>
      <c r="T1097" s="219"/>
      <c r="U1097" s="219">
        <f t="shared" si="524"/>
        <v>0</v>
      </c>
      <c r="V1097" s="219"/>
      <c r="W1097" s="215">
        <f t="shared" si="525"/>
        <v>0</v>
      </c>
      <c r="X1097" s="219"/>
      <c r="Y1097" s="219"/>
      <c r="Z1097" s="219"/>
    </row>
    <row r="1098" spans="1:26" hidden="1" outlineLevel="2">
      <c r="A1098" s="19"/>
      <c r="B1098" s="38"/>
      <c r="C1098" s="207"/>
      <c r="D1098" s="208"/>
      <c r="E1098" s="133"/>
      <c r="F1098" s="244"/>
      <c r="G1098" s="138"/>
      <c r="H1098" s="135"/>
      <c r="I1098" s="206"/>
      <c r="J1098" s="206"/>
      <c r="K1098" s="206"/>
      <c r="L1098" s="137"/>
      <c r="M1098" s="163"/>
      <c r="N1098" s="163"/>
      <c r="O1098" s="271"/>
      <c r="P1098" s="205"/>
      <c r="Q1098" s="219">
        <f t="shared" si="522"/>
        <v>0</v>
      </c>
      <c r="R1098" s="219">
        <f t="shared" si="523"/>
        <v>0</v>
      </c>
      <c r="S1098" s="219"/>
      <c r="T1098" s="219"/>
      <c r="U1098" s="219">
        <f t="shared" si="524"/>
        <v>0</v>
      </c>
      <c r="V1098" s="219"/>
      <c r="W1098" s="215">
        <f t="shared" si="525"/>
        <v>0</v>
      </c>
      <c r="X1098" s="219"/>
      <c r="Y1098" s="219"/>
      <c r="Z1098" s="219"/>
    </row>
    <row r="1099" spans="1:26" hidden="1" outlineLevel="2">
      <c r="A1099" s="19"/>
      <c r="B1099" s="38"/>
      <c r="C1099" s="207"/>
      <c r="D1099" s="208"/>
      <c r="E1099" s="133"/>
      <c r="F1099" s="244"/>
      <c r="G1099" s="138"/>
      <c r="H1099" s="135"/>
      <c r="I1099" s="206"/>
      <c r="J1099" s="206"/>
      <c r="K1099" s="206"/>
      <c r="L1099" s="137"/>
      <c r="M1099" s="163"/>
      <c r="N1099" s="163"/>
      <c r="O1099" s="271"/>
      <c r="P1099" s="205"/>
      <c r="Q1099" s="219">
        <f t="shared" si="522"/>
        <v>0</v>
      </c>
      <c r="R1099" s="219">
        <f t="shared" si="523"/>
        <v>0</v>
      </c>
      <c r="S1099" s="219"/>
      <c r="T1099" s="219"/>
      <c r="U1099" s="219">
        <f t="shared" si="524"/>
        <v>0</v>
      </c>
      <c r="V1099" s="219"/>
      <c r="W1099" s="215">
        <f t="shared" si="525"/>
        <v>0</v>
      </c>
      <c r="X1099" s="219"/>
      <c r="Y1099" s="219"/>
      <c r="Z1099" s="219"/>
    </row>
    <row r="1100" spans="1:26" hidden="1" outlineLevel="2">
      <c r="A1100" s="160"/>
      <c r="B1100" s="38"/>
      <c r="C1100" s="207"/>
      <c r="D1100" s="208"/>
      <c r="E1100" s="133"/>
      <c r="F1100" s="244"/>
      <c r="G1100" s="138"/>
      <c r="H1100" s="139"/>
      <c r="I1100" s="206"/>
      <c r="J1100" s="206"/>
      <c r="K1100" s="206"/>
      <c r="L1100" s="137"/>
      <c r="M1100" s="74"/>
      <c r="N1100" s="74"/>
      <c r="O1100" s="19"/>
      <c r="P1100" s="205"/>
      <c r="Q1100" s="219">
        <f t="shared" si="522"/>
        <v>0</v>
      </c>
      <c r="R1100" s="219">
        <f t="shared" si="523"/>
        <v>0</v>
      </c>
      <c r="S1100" s="218"/>
      <c r="T1100" s="218"/>
      <c r="U1100" s="219">
        <f t="shared" si="524"/>
        <v>0</v>
      </c>
      <c r="V1100" s="218"/>
      <c r="W1100" s="215">
        <f t="shared" si="525"/>
        <v>0</v>
      </c>
      <c r="X1100" s="218"/>
      <c r="Y1100" s="218"/>
      <c r="Z1100" s="218"/>
    </row>
    <row r="1101" spans="1:26" hidden="1" outlineLevel="2">
      <c r="A1101" s="160"/>
      <c r="B1101" s="38"/>
      <c r="C1101" s="207"/>
      <c r="D1101" s="208"/>
      <c r="E1101" s="133"/>
      <c r="F1101" s="244"/>
      <c r="G1101" s="138"/>
      <c r="H1101" s="139"/>
      <c r="I1101" s="206"/>
      <c r="J1101" s="206"/>
      <c r="K1101" s="206"/>
      <c r="L1101" s="137"/>
      <c r="M1101" s="74"/>
      <c r="N1101" s="19"/>
      <c r="O1101" s="19"/>
      <c r="P1101" s="205"/>
      <c r="Q1101" s="219">
        <f t="shared" si="522"/>
        <v>0</v>
      </c>
      <c r="R1101" s="219">
        <f t="shared" si="523"/>
        <v>0</v>
      </c>
      <c r="S1101" s="218"/>
      <c r="T1101" s="218"/>
      <c r="U1101" s="219">
        <f t="shared" si="524"/>
        <v>0</v>
      </c>
      <c r="V1101" s="218"/>
      <c r="W1101" s="215">
        <f t="shared" si="525"/>
        <v>0</v>
      </c>
      <c r="X1101" s="218"/>
      <c r="Y1101" s="218"/>
      <c r="Z1101" s="218"/>
    </row>
    <row r="1102" spans="1:26" hidden="1" outlineLevel="2">
      <c r="A1102" s="160"/>
      <c r="B1102" s="38"/>
      <c r="C1102" s="207"/>
      <c r="D1102" s="208"/>
      <c r="E1102" s="133"/>
      <c r="F1102" s="244"/>
      <c r="G1102" s="138"/>
      <c r="H1102" s="139"/>
      <c r="I1102" s="206"/>
      <c r="J1102" s="206"/>
      <c r="K1102" s="206"/>
      <c r="L1102" s="137"/>
      <c r="M1102" s="74"/>
      <c r="N1102" s="19"/>
      <c r="O1102" s="19"/>
      <c r="P1102" s="205"/>
      <c r="Q1102" s="219">
        <f t="shared" si="522"/>
        <v>0</v>
      </c>
      <c r="R1102" s="219">
        <f>SUM(S1102:T1102)</f>
        <v>0</v>
      </c>
      <c r="S1102" s="218"/>
      <c r="T1102" s="218"/>
      <c r="U1102" s="219">
        <f t="shared" si="524"/>
        <v>0</v>
      </c>
      <c r="V1102" s="218"/>
      <c r="W1102" s="215">
        <f t="shared" si="525"/>
        <v>0</v>
      </c>
      <c r="X1102" s="218"/>
      <c r="Y1102" s="218"/>
      <c r="Z1102" s="218"/>
    </row>
    <row r="1103" spans="1:26" hidden="1" outlineLevel="2">
      <c r="A1103" s="164"/>
      <c r="B1103" s="334"/>
      <c r="C1103" s="210"/>
      <c r="D1103" s="211"/>
      <c r="E1103" s="165"/>
      <c r="F1103" s="262"/>
      <c r="G1103" s="166"/>
      <c r="H1103" s="167"/>
      <c r="I1103" s="212"/>
      <c r="J1103" s="212"/>
      <c r="K1103" s="212"/>
      <c r="L1103" s="137"/>
      <c r="M1103" s="334"/>
      <c r="N1103" s="168"/>
      <c r="O1103" s="168"/>
      <c r="P1103" s="214"/>
      <c r="Q1103" s="216"/>
      <c r="R1103" s="216"/>
      <c r="S1103" s="216"/>
      <c r="T1103" s="216"/>
      <c r="U1103" s="216"/>
      <c r="V1103" s="216"/>
      <c r="W1103" s="216"/>
      <c r="X1103" s="216"/>
      <c r="Y1103" s="216"/>
      <c r="Z1103" s="216"/>
    </row>
    <row r="1104" spans="1:26" s="75" customFormat="1" outlineLevel="1" collapsed="1">
      <c r="A1104" s="220"/>
      <c r="B1104" s="221"/>
      <c r="C1104" s="222"/>
      <c r="D1104" s="223"/>
      <c r="E1104" s="224"/>
      <c r="F1104" s="247"/>
      <c r="G1104" s="225"/>
      <c r="H1104" s="226"/>
      <c r="I1104" s="227"/>
      <c r="J1104" s="227"/>
      <c r="K1104" s="227"/>
      <c r="L1104" s="150" t="str">
        <f>CONCATENATE(L1105," ",N1105,M1105," ",L1106," ",N1106,M1106," "," ",L1107," ",N1107,M1107," ",L1108," ",N1108,M1108," ",L1109," ",N1109,M1109," ",L1110," ",N1110,M1110," ",L1111," ",N1111,M1111," ",L1112," ",N1112,M1112)</f>
        <v xml:space="preserve">                </v>
      </c>
      <c r="M1104" s="226"/>
      <c r="N1104" s="226"/>
      <c r="O1104" s="270">
        <f>SUM(O1105:O1112)</f>
        <v>0</v>
      </c>
      <c r="P1104" s="228"/>
      <c r="Q1104" s="229">
        <f>SUM(Q1105:Q1112)</f>
        <v>0</v>
      </c>
      <c r="R1104" s="229">
        <f t="shared" ref="R1104:Y1104" si="526">SUM(R1105:R1112)</f>
        <v>0</v>
      </c>
      <c r="S1104" s="229">
        <f t="shared" si="526"/>
        <v>0</v>
      </c>
      <c r="T1104" s="229">
        <f t="shared" si="526"/>
        <v>0</v>
      </c>
      <c r="U1104" s="229">
        <f t="shared" si="526"/>
        <v>0</v>
      </c>
      <c r="V1104" s="229">
        <f t="shared" si="526"/>
        <v>0</v>
      </c>
      <c r="W1104" s="229">
        <f t="shared" si="526"/>
        <v>0</v>
      </c>
      <c r="X1104" s="229">
        <f t="shared" si="526"/>
        <v>0</v>
      </c>
      <c r="Y1104" s="229">
        <f t="shared" si="526"/>
        <v>0</v>
      </c>
      <c r="Z1104" s="229">
        <f>SUM(Z1105:Z1112)</f>
        <v>0</v>
      </c>
    </row>
    <row r="1105" spans="1:26" hidden="1" outlineLevel="2">
      <c r="A1105" s="19"/>
      <c r="B1105" s="38"/>
      <c r="C1105" s="207"/>
      <c r="D1105" s="208"/>
      <c r="E1105" s="133"/>
      <c r="F1105" s="244"/>
      <c r="G1105" s="138"/>
      <c r="H1105" s="135"/>
      <c r="I1105" s="206"/>
      <c r="J1105" s="206"/>
      <c r="K1105" s="206"/>
      <c r="L1105" s="137"/>
      <c r="M1105" s="163"/>
      <c r="N1105" s="163"/>
      <c r="O1105" s="271"/>
      <c r="P1105" s="205"/>
      <c r="Q1105" s="219">
        <f>SUM(R1105,U1105)</f>
        <v>0</v>
      </c>
      <c r="R1105" s="219">
        <f>SUM(S1105:T1105)</f>
        <v>0</v>
      </c>
      <c r="S1105" s="219"/>
      <c r="T1105" s="219"/>
      <c r="U1105" s="219">
        <f>SUM(V1105:Y1105)</f>
        <v>0</v>
      </c>
      <c r="V1105" s="219"/>
      <c r="W1105" s="215">
        <f>V1105*0.304</f>
        <v>0</v>
      </c>
      <c r="X1105" s="219"/>
      <c r="Y1105" s="219"/>
      <c r="Z1105" s="219"/>
    </row>
    <row r="1106" spans="1:26" hidden="1" outlineLevel="2">
      <c r="A1106" s="19"/>
      <c r="B1106" s="38"/>
      <c r="C1106" s="207"/>
      <c r="D1106" s="208"/>
      <c r="E1106" s="133"/>
      <c r="F1106" s="244"/>
      <c r="G1106" s="138"/>
      <c r="H1106" s="135"/>
      <c r="I1106" s="206"/>
      <c r="J1106" s="206"/>
      <c r="K1106" s="206"/>
      <c r="L1106" s="137"/>
      <c r="M1106" s="163"/>
      <c r="N1106" s="163"/>
      <c r="O1106" s="271"/>
      <c r="P1106" s="205"/>
      <c r="Q1106" s="219">
        <f t="shared" ref="Q1106:Q1112" si="527">SUM(R1106,U1106)</f>
        <v>0</v>
      </c>
      <c r="R1106" s="219">
        <f t="shared" ref="R1106:R1111" si="528">SUM(S1106:T1106)</f>
        <v>0</v>
      </c>
      <c r="S1106" s="219"/>
      <c r="T1106" s="219"/>
      <c r="U1106" s="219">
        <f t="shared" ref="U1106:U1112" si="529">SUM(V1106:Y1106)</f>
        <v>0</v>
      </c>
      <c r="V1106" s="219"/>
      <c r="W1106" s="215">
        <f t="shared" ref="W1106:W1112" si="530">V1106*0.304</f>
        <v>0</v>
      </c>
      <c r="X1106" s="219"/>
      <c r="Y1106" s="219"/>
      <c r="Z1106" s="219"/>
    </row>
    <row r="1107" spans="1:26" hidden="1" outlineLevel="2">
      <c r="A1107" s="19"/>
      <c r="B1107" s="38"/>
      <c r="C1107" s="207"/>
      <c r="D1107" s="208"/>
      <c r="E1107" s="133"/>
      <c r="F1107" s="244"/>
      <c r="G1107" s="138"/>
      <c r="H1107" s="135"/>
      <c r="I1107" s="206"/>
      <c r="J1107" s="206"/>
      <c r="K1107" s="206"/>
      <c r="L1107" s="137"/>
      <c r="M1107" s="163"/>
      <c r="N1107" s="163"/>
      <c r="O1107" s="271"/>
      <c r="P1107" s="205"/>
      <c r="Q1107" s="219">
        <f t="shared" si="527"/>
        <v>0</v>
      </c>
      <c r="R1107" s="219">
        <f t="shared" si="528"/>
        <v>0</v>
      </c>
      <c r="S1107" s="219"/>
      <c r="T1107" s="219"/>
      <c r="U1107" s="219">
        <f t="shared" si="529"/>
        <v>0</v>
      </c>
      <c r="V1107" s="219"/>
      <c r="W1107" s="215">
        <f t="shared" si="530"/>
        <v>0</v>
      </c>
      <c r="X1107" s="219"/>
      <c r="Y1107" s="219"/>
      <c r="Z1107" s="219"/>
    </row>
    <row r="1108" spans="1:26" hidden="1" outlineLevel="2">
      <c r="A1108" s="19"/>
      <c r="B1108" s="38"/>
      <c r="C1108" s="207"/>
      <c r="D1108" s="208"/>
      <c r="E1108" s="133"/>
      <c r="F1108" s="244"/>
      <c r="G1108" s="138"/>
      <c r="H1108" s="135"/>
      <c r="I1108" s="206"/>
      <c r="J1108" s="206"/>
      <c r="K1108" s="206"/>
      <c r="L1108" s="137"/>
      <c r="M1108" s="163"/>
      <c r="N1108" s="163"/>
      <c r="O1108" s="271"/>
      <c r="P1108" s="205"/>
      <c r="Q1108" s="219">
        <f t="shared" si="527"/>
        <v>0</v>
      </c>
      <c r="R1108" s="219">
        <f t="shared" si="528"/>
        <v>0</v>
      </c>
      <c r="S1108" s="219"/>
      <c r="T1108" s="219"/>
      <c r="U1108" s="219">
        <f t="shared" si="529"/>
        <v>0</v>
      </c>
      <c r="V1108" s="219"/>
      <c r="W1108" s="215">
        <f t="shared" si="530"/>
        <v>0</v>
      </c>
      <c r="X1108" s="219"/>
      <c r="Y1108" s="219"/>
      <c r="Z1108" s="219"/>
    </row>
    <row r="1109" spans="1:26" hidden="1" outlineLevel="2">
      <c r="A1109" s="19"/>
      <c r="B1109" s="38"/>
      <c r="C1109" s="207"/>
      <c r="D1109" s="208"/>
      <c r="E1109" s="133"/>
      <c r="F1109" s="244"/>
      <c r="G1109" s="138"/>
      <c r="H1109" s="135"/>
      <c r="I1109" s="206"/>
      <c r="J1109" s="206"/>
      <c r="K1109" s="206"/>
      <c r="L1109" s="137"/>
      <c r="M1109" s="163"/>
      <c r="N1109" s="163"/>
      <c r="O1109" s="271"/>
      <c r="P1109" s="205"/>
      <c r="Q1109" s="219">
        <f t="shared" si="527"/>
        <v>0</v>
      </c>
      <c r="R1109" s="219">
        <f t="shared" si="528"/>
        <v>0</v>
      </c>
      <c r="S1109" s="219"/>
      <c r="T1109" s="219"/>
      <c r="U1109" s="219">
        <f t="shared" si="529"/>
        <v>0</v>
      </c>
      <c r="V1109" s="219"/>
      <c r="W1109" s="215">
        <f t="shared" si="530"/>
        <v>0</v>
      </c>
      <c r="X1109" s="219"/>
      <c r="Y1109" s="219"/>
      <c r="Z1109" s="219"/>
    </row>
    <row r="1110" spans="1:26" hidden="1" outlineLevel="2">
      <c r="A1110" s="160"/>
      <c r="B1110" s="38"/>
      <c r="C1110" s="207"/>
      <c r="D1110" s="208"/>
      <c r="E1110" s="133"/>
      <c r="F1110" s="244"/>
      <c r="G1110" s="138"/>
      <c r="H1110" s="139"/>
      <c r="I1110" s="206"/>
      <c r="J1110" s="206"/>
      <c r="K1110" s="206"/>
      <c r="L1110" s="137"/>
      <c r="M1110" s="74"/>
      <c r="N1110" s="74"/>
      <c r="O1110" s="19"/>
      <c r="P1110" s="205"/>
      <c r="Q1110" s="219">
        <f t="shared" si="527"/>
        <v>0</v>
      </c>
      <c r="R1110" s="219">
        <f t="shared" si="528"/>
        <v>0</v>
      </c>
      <c r="S1110" s="218"/>
      <c r="T1110" s="218"/>
      <c r="U1110" s="219">
        <f t="shared" si="529"/>
        <v>0</v>
      </c>
      <c r="V1110" s="218"/>
      <c r="W1110" s="215">
        <f t="shared" si="530"/>
        <v>0</v>
      </c>
      <c r="X1110" s="218"/>
      <c r="Y1110" s="218"/>
      <c r="Z1110" s="218"/>
    </row>
    <row r="1111" spans="1:26" hidden="1" outlineLevel="2">
      <c r="A1111" s="160"/>
      <c r="B1111" s="38"/>
      <c r="C1111" s="207"/>
      <c r="D1111" s="208"/>
      <c r="E1111" s="133"/>
      <c r="F1111" s="244"/>
      <c r="G1111" s="138"/>
      <c r="H1111" s="139"/>
      <c r="I1111" s="206"/>
      <c r="J1111" s="206"/>
      <c r="K1111" s="206"/>
      <c r="L1111" s="137"/>
      <c r="M1111" s="74"/>
      <c r="N1111" s="19"/>
      <c r="O1111" s="19"/>
      <c r="P1111" s="205"/>
      <c r="Q1111" s="219">
        <f t="shared" si="527"/>
        <v>0</v>
      </c>
      <c r="R1111" s="219">
        <f t="shared" si="528"/>
        <v>0</v>
      </c>
      <c r="S1111" s="218"/>
      <c r="T1111" s="218"/>
      <c r="U1111" s="219">
        <f t="shared" si="529"/>
        <v>0</v>
      </c>
      <c r="V1111" s="218"/>
      <c r="W1111" s="215">
        <f t="shared" si="530"/>
        <v>0</v>
      </c>
      <c r="X1111" s="218"/>
      <c r="Y1111" s="218"/>
      <c r="Z1111" s="218"/>
    </row>
    <row r="1112" spans="1:26" hidden="1" outlineLevel="2">
      <c r="A1112" s="160"/>
      <c r="B1112" s="38"/>
      <c r="C1112" s="207"/>
      <c r="D1112" s="208"/>
      <c r="E1112" s="133"/>
      <c r="F1112" s="244"/>
      <c r="G1112" s="138"/>
      <c r="H1112" s="139"/>
      <c r="I1112" s="206"/>
      <c r="J1112" s="206"/>
      <c r="K1112" s="206"/>
      <c r="L1112" s="137"/>
      <c r="M1112" s="74"/>
      <c r="N1112" s="19"/>
      <c r="O1112" s="19"/>
      <c r="P1112" s="205"/>
      <c r="Q1112" s="219">
        <f t="shared" si="527"/>
        <v>0</v>
      </c>
      <c r="R1112" s="219">
        <f>SUM(S1112:T1112)</f>
        <v>0</v>
      </c>
      <c r="S1112" s="218"/>
      <c r="T1112" s="218"/>
      <c r="U1112" s="219">
        <f t="shared" si="529"/>
        <v>0</v>
      </c>
      <c r="V1112" s="218"/>
      <c r="W1112" s="215">
        <f t="shared" si="530"/>
        <v>0</v>
      </c>
      <c r="X1112" s="218"/>
      <c r="Y1112" s="218"/>
      <c r="Z1112" s="218"/>
    </row>
    <row r="1113" spans="1:26" hidden="1" outlineLevel="2">
      <c r="A1113" s="164"/>
      <c r="B1113" s="334"/>
      <c r="C1113" s="210"/>
      <c r="D1113" s="211"/>
      <c r="E1113" s="165"/>
      <c r="F1113" s="262"/>
      <c r="G1113" s="166"/>
      <c r="H1113" s="167"/>
      <c r="I1113" s="212"/>
      <c r="J1113" s="212"/>
      <c r="K1113" s="212"/>
      <c r="L1113" s="137"/>
      <c r="M1113" s="334"/>
      <c r="N1113" s="168"/>
      <c r="O1113" s="168"/>
      <c r="P1113" s="214"/>
      <c r="Q1113" s="216"/>
      <c r="R1113" s="216"/>
      <c r="S1113" s="216"/>
      <c r="T1113" s="216"/>
      <c r="U1113" s="216"/>
      <c r="V1113" s="216"/>
      <c r="W1113" s="216"/>
      <c r="X1113" s="216"/>
      <c r="Y1113" s="216"/>
      <c r="Z1113" s="216"/>
    </row>
    <row r="1114" spans="1:26" s="75" customFormat="1" outlineLevel="1" collapsed="1">
      <c r="A1114" s="220"/>
      <c r="B1114" s="221"/>
      <c r="C1114" s="222"/>
      <c r="D1114" s="223"/>
      <c r="E1114" s="224"/>
      <c r="F1114" s="247"/>
      <c r="G1114" s="225"/>
      <c r="H1114" s="226"/>
      <c r="I1114" s="227"/>
      <c r="J1114" s="227"/>
      <c r="K1114" s="227"/>
      <c r="L1114" s="150" t="str">
        <f>CONCATENATE(L1115," ",N1115,M1115," ",L1116," ",N1116,M1116," "," ",L1117," ",N1117,M1117," ",L1118," ",N1118,M1118," ",L1119," ",N1119,M1119," ",L1120," ",N1120,M1120," ",L1121," ",N1121,M1121," ",L1122," ",N1122,M1122)</f>
        <v xml:space="preserve">                </v>
      </c>
      <c r="M1114" s="226"/>
      <c r="N1114" s="226"/>
      <c r="O1114" s="270">
        <f>SUM(O1115:O1122)</f>
        <v>0</v>
      </c>
      <c r="P1114" s="228"/>
      <c r="Q1114" s="229">
        <f>SUM(Q1115:Q1122)</f>
        <v>0</v>
      </c>
      <c r="R1114" s="229">
        <f t="shared" ref="R1114:Y1114" si="531">SUM(R1115:R1122)</f>
        <v>0</v>
      </c>
      <c r="S1114" s="229">
        <f t="shared" si="531"/>
        <v>0</v>
      </c>
      <c r="T1114" s="229">
        <f t="shared" si="531"/>
        <v>0</v>
      </c>
      <c r="U1114" s="229">
        <f t="shared" si="531"/>
        <v>0</v>
      </c>
      <c r="V1114" s="229">
        <f t="shared" si="531"/>
        <v>0</v>
      </c>
      <c r="W1114" s="229">
        <f t="shared" si="531"/>
        <v>0</v>
      </c>
      <c r="X1114" s="229">
        <f t="shared" si="531"/>
        <v>0</v>
      </c>
      <c r="Y1114" s="229">
        <f t="shared" si="531"/>
        <v>0</v>
      </c>
      <c r="Z1114" s="229">
        <f>SUM(Z1115:Z1122)</f>
        <v>0</v>
      </c>
    </row>
    <row r="1115" spans="1:26" hidden="1" outlineLevel="2">
      <c r="A1115" s="19"/>
      <c r="B1115" s="38"/>
      <c r="C1115" s="207"/>
      <c r="D1115" s="208"/>
      <c r="E1115" s="133"/>
      <c r="F1115" s="244"/>
      <c r="G1115" s="138"/>
      <c r="H1115" s="135"/>
      <c r="I1115" s="206"/>
      <c r="J1115" s="206"/>
      <c r="K1115" s="206"/>
      <c r="L1115" s="137"/>
      <c r="M1115" s="163"/>
      <c r="N1115" s="163"/>
      <c r="O1115" s="271"/>
      <c r="P1115" s="205"/>
      <c r="Q1115" s="219">
        <f>SUM(R1115,U1115)</f>
        <v>0</v>
      </c>
      <c r="R1115" s="219">
        <f>SUM(S1115:T1115)</f>
        <v>0</v>
      </c>
      <c r="S1115" s="219"/>
      <c r="T1115" s="219"/>
      <c r="U1115" s="219">
        <f>SUM(V1115:Y1115)</f>
        <v>0</v>
      </c>
      <c r="V1115" s="219"/>
      <c r="W1115" s="215">
        <f>V1115*0.304</f>
        <v>0</v>
      </c>
      <c r="X1115" s="219"/>
      <c r="Y1115" s="219"/>
      <c r="Z1115" s="219"/>
    </row>
    <row r="1116" spans="1:26" hidden="1" outlineLevel="2">
      <c r="A1116" s="19"/>
      <c r="B1116" s="38"/>
      <c r="C1116" s="207"/>
      <c r="D1116" s="208"/>
      <c r="E1116" s="133"/>
      <c r="F1116" s="244"/>
      <c r="G1116" s="138"/>
      <c r="H1116" s="135"/>
      <c r="I1116" s="206"/>
      <c r="J1116" s="206"/>
      <c r="K1116" s="206"/>
      <c r="L1116" s="137"/>
      <c r="M1116" s="163"/>
      <c r="N1116" s="163"/>
      <c r="O1116" s="271"/>
      <c r="P1116" s="205"/>
      <c r="Q1116" s="219">
        <f t="shared" ref="Q1116:Q1122" si="532">SUM(R1116,U1116)</f>
        <v>0</v>
      </c>
      <c r="R1116" s="219">
        <f t="shared" ref="R1116:R1121" si="533">SUM(S1116:T1116)</f>
        <v>0</v>
      </c>
      <c r="S1116" s="219"/>
      <c r="T1116" s="219"/>
      <c r="U1116" s="219">
        <f t="shared" ref="U1116:U1122" si="534">SUM(V1116:Y1116)</f>
        <v>0</v>
      </c>
      <c r="V1116" s="219"/>
      <c r="W1116" s="215">
        <f t="shared" ref="W1116:W1122" si="535">V1116*0.304</f>
        <v>0</v>
      </c>
      <c r="X1116" s="219"/>
      <c r="Y1116" s="219"/>
      <c r="Z1116" s="219"/>
    </row>
    <row r="1117" spans="1:26" hidden="1" outlineLevel="2">
      <c r="A1117" s="19"/>
      <c r="B1117" s="38"/>
      <c r="C1117" s="207"/>
      <c r="D1117" s="208"/>
      <c r="E1117" s="133"/>
      <c r="F1117" s="244"/>
      <c r="G1117" s="138"/>
      <c r="H1117" s="135"/>
      <c r="I1117" s="206"/>
      <c r="J1117" s="206"/>
      <c r="K1117" s="206"/>
      <c r="L1117" s="137"/>
      <c r="M1117" s="163"/>
      <c r="N1117" s="163"/>
      <c r="O1117" s="271"/>
      <c r="P1117" s="205"/>
      <c r="Q1117" s="219">
        <f t="shared" si="532"/>
        <v>0</v>
      </c>
      <c r="R1117" s="219">
        <f t="shared" si="533"/>
        <v>0</v>
      </c>
      <c r="S1117" s="219"/>
      <c r="T1117" s="219"/>
      <c r="U1117" s="219">
        <f t="shared" si="534"/>
        <v>0</v>
      </c>
      <c r="V1117" s="219"/>
      <c r="W1117" s="215">
        <f t="shared" si="535"/>
        <v>0</v>
      </c>
      <c r="X1117" s="219"/>
      <c r="Y1117" s="219"/>
      <c r="Z1117" s="219"/>
    </row>
    <row r="1118" spans="1:26" hidden="1" outlineLevel="2">
      <c r="A1118" s="19"/>
      <c r="B1118" s="38"/>
      <c r="C1118" s="207"/>
      <c r="D1118" s="208"/>
      <c r="E1118" s="133"/>
      <c r="F1118" s="244"/>
      <c r="G1118" s="138"/>
      <c r="H1118" s="135"/>
      <c r="I1118" s="206"/>
      <c r="J1118" s="206"/>
      <c r="K1118" s="206"/>
      <c r="L1118" s="137"/>
      <c r="M1118" s="163"/>
      <c r="N1118" s="163"/>
      <c r="O1118" s="271"/>
      <c r="P1118" s="205"/>
      <c r="Q1118" s="219">
        <f t="shared" si="532"/>
        <v>0</v>
      </c>
      <c r="R1118" s="219">
        <f t="shared" si="533"/>
        <v>0</v>
      </c>
      <c r="S1118" s="219"/>
      <c r="T1118" s="219"/>
      <c r="U1118" s="219">
        <f t="shared" si="534"/>
        <v>0</v>
      </c>
      <c r="V1118" s="219"/>
      <c r="W1118" s="215">
        <f t="shared" si="535"/>
        <v>0</v>
      </c>
      <c r="X1118" s="219"/>
      <c r="Y1118" s="219"/>
      <c r="Z1118" s="219"/>
    </row>
    <row r="1119" spans="1:26" hidden="1" outlineLevel="2">
      <c r="A1119" s="19"/>
      <c r="B1119" s="38"/>
      <c r="C1119" s="207"/>
      <c r="D1119" s="208"/>
      <c r="E1119" s="133"/>
      <c r="F1119" s="244"/>
      <c r="G1119" s="138"/>
      <c r="H1119" s="135"/>
      <c r="I1119" s="206"/>
      <c r="J1119" s="206"/>
      <c r="K1119" s="206"/>
      <c r="L1119" s="137"/>
      <c r="M1119" s="163"/>
      <c r="N1119" s="163"/>
      <c r="O1119" s="271"/>
      <c r="P1119" s="205"/>
      <c r="Q1119" s="219">
        <f t="shared" si="532"/>
        <v>0</v>
      </c>
      <c r="R1119" s="219">
        <f t="shared" si="533"/>
        <v>0</v>
      </c>
      <c r="S1119" s="219"/>
      <c r="T1119" s="219"/>
      <c r="U1119" s="219">
        <f t="shared" si="534"/>
        <v>0</v>
      </c>
      <c r="V1119" s="219"/>
      <c r="W1119" s="215">
        <f t="shared" si="535"/>
        <v>0</v>
      </c>
      <c r="X1119" s="219"/>
      <c r="Y1119" s="219"/>
      <c r="Z1119" s="219"/>
    </row>
    <row r="1120" spans="1:26" hidden="1" outlineLevel="2">
      <c r="A1120" s="160"/>
      <c r="B1120" s="38"/>
      <c r="C1120" s="207"/>
      <c r="D1120" s="208"/>
      <c r="E1120" s="133"/>
      <c r="F1120" s="244"/>
      <c r="G1120" s="138"/>
      <c r="H1120" s="139"/>
      <c r="I1120" s="206"/>
      <c r="J1120" s="206"/>
      <c r="K1120" s="206"/>
      <c r="L1120" s="137"/>
      <c r="M1120" s="74"/>
      <c r="N1120" s="74"/>
      <c r="O1120" s="19"/>
      <c r="P1120" s="205"/>
      <c r="Q1120" s="219">
        <f t="shared" si="532"/>
        <v>0</v>
      </c>
      <c r="R1120" s="219">
        <f t="shared" si="533"/>
        <v>0</v>
      </c>
      <c r="S1120" s="218"/>
      <c r="T1120" s="218"/>
      <c r="U1120" s="219">
        <f t="shared" si="534"/>
        <v>0</v>
      </c>
      <c r="V1120" s="218"/>
      <c r="W1120" s="215">
        <f t="shared" si="535"/>
        <v>0</v>
      </c>
      <c r="X1120" s="218"/>
      <c r="Y1120" s="218"/>
      <c r="Z1120" s="218"/>
    </row>
    <row r="1121" spans="1:26" hidden="1" outlineLevel="2">
      <c r="A1121" s="160"/>
      <c r="B1121" s="38"/>
      <c r="C1121" s="207"/>
      <c r="D1121" s="208"/>
      <c r="E1121" s="133"/>
      <c r="F1121" s="244"/>
      <c r="G1121" s="138"/>
      <c r="H1121" s="139"/>
      <c r="I1121" s="206"/>
      <c r="J1121" s="206"/>
      <c r="K1121" s="206"/>
      <c r="L1121" s="137"/>
      <c r="M1121" s="74"/>
      <c r="N1121" s="19"/>
      <c r="O1121" s="19"/>
      <c r="P1121" s="205"/>
      <c r="Q1121" s="219">
        <f t="shared" si="532"/>
        <v>0</v>
      </c>
      <c r="R1121" s="219">
        <f t="shared" si="533"/>
        <v>0</v>
      </c>
      <c r="S1121" s="218"/>
      <c r="T1121" s="218"/>
      <c r="U1121" s="219">
        <f t="shared" si="534"/>
        <v>0</v>
      </c>
      <c r="V1121" s="218"/>
      <c r="W1121" s="215">
        <f t="shared" si="535"/>
        <v>0</v>
      </c>
      <c r="X1121" s="218"/>
      <c r="Y1121" s="218"/>
      <c r="Z1121" s="218"/>
    </row>
    <row r="1122" spans="1:26" hidden="1" outlineLevel="2">
      <c r="A1122" s="160"/>
      <c r="B1122" s="38"/>
      <c r="C1122" s="207"/>
      <c r="D1122" s="208"/>
      <c r="E1122" s="133"/>
      <c r="F1122" s="244"/>
      <c r="G1122" s="138"/>
      <c r="H1122" s="139"/>
      <c r="I1122" s="206"/>
      <c r="J1122" s="206"/>
      <c r="K1122" s="206"/>
      <c r="L1122" s="137"/>
      <c r="M1122" s="74"/>
      <c r="N1122" s="19"/>
      <c r="O1122" s="19"/>
      <c r="P1122" s="205"/>
      <c r="Q1122" s="219">
        <f t="shared" si="532"/>
        <v>0</v>
      </c>
      <c r="R1122" s="219">
        <f>SUM(S1122:T1122)</f>
        <v>0</v>
      </c>
      <c r="S1122" s="218"/>
      <c r="T1122" s="218"/>
      <c r="U1122" s="219">
        <f t="shared" si="534"/>
        <v>0</v>
      </c>
      <c r="V1122" s="218"/>
      <c r="W1122" s="215">
        <f t="shared" si="535"/>
        <v>0</v>
      </c>
      <c r="X1122" s="218"/>
      <c r="Y1122" s="218"/>
      <c r="Z1122" s="218"/>
    </row>
    <row r="1123" spans="1:26" hidden="1" outlineLevel="2">
      <c r="A1123" s="164"/>
      <c r="B1123" s="334"/>
      <c r="C1123" s="210"/>
      <c r="D1123" s="211"/>
      <c r="E1123" s="165"/>
      <c r="F1123" s="262"/>
      <c r="G1123" s="166"/>
      <c r="H1123" s="167"/>
      <c r="I1123" s="212"/>
      <c r="J1123" s="212"/>
      <c r="K1123" s="212"/>
      <c r="L1123" s="137"/>
      <c r="M1123" s="334"/>
      <c r="N1123" s="168"/>
      <c r="O1123" s="168"/>
      <c r="P1123" s="214"/>
      <c r="Q1123" s="216"/>
      <c r="R1123" s="216"/>
      <c r="S1123" s="216"/>
      <c r="T1123" s="216"/>
      <c r="U1123" s="216"/>
      <c r="V1123" s="216"/>
      <c r="W1123" s="216"/>
      <c r="X1123" s="216"/>
      <c r="Y1123" s="216"/>
      <c r="Z1123" s="216"/>
    </row>
    <row r="1124" spans="1:26" s="75" customFormat="1" outlineLevel="1" collapsed="1">
      <c r="A1124" s="220"/>
      <c r="B1124" s="221"/>
      <c r="C1124" s="222"/>
      <c r="D1124" s="223"/>
      <c r="E1124" s="224"/>
      <c r="F1124" s="247"/>
      <c r="G1124" s="225"/>
      <c r="H1124" s="226"/>
      <c r="I1124" s="227"/>
      <c r="J1124" s="227"/>
      <c r="K1124" s="227"/>
      <c r="L1124" s="150" t="str">
        <f>CONCATENATE(L1125," ",N1125,M1125," ",L1126," ",N1126,M1126," "," ",L1127," ",N1127,M1127," ",L1128," ",N1128,M1128," ",L1129," ",N1129,M1129," ",L1130," ",N1130,M1130," ",L1131," ",N1131,M1131," ",L1132," ",N1132,M1132)</f>
        <v xml:space="preserve">                </v>
      </c>
      <c r="M1124" s="226"/>
      <c r="N1124" s="226"/>
      <c r="O1124" s="270">
        <f>SUM(O1125:O1132)</f>
        <v>0</v>
      </c>
      <c r="P1124" s="228"/>
      <c r="Q1124" s="229">
        <f>SUM(Q1125:Q1132)</f>
        <v>0</v>
      </c>
      <c r="R1124" s="229">
        <f t="shared" ref="R1124:Y1124" si="536">SUM(R1125:R1132)</f>
        <v>0</v>
      </c>
      <c r="S1124" s="229">
        <f t="shared" si="536"/>
        <v>0</v>
      </c>
      <c r="T1124" s="229">
        <f t="shared" si="536"/>
        <v>0</v>
      </c>
      <c r="U1124" s="229">
        <f t="shared" si="536"/>
        <v>0</v>
      </c>
      <c r="V1124" s="229">
        <f t="shared" si="536"/>
        <v>0</v>
      </c>
      <c r="W1124" s="229">
        <f t="shared" si="536"/>
        <v>0</v>
      </c>
      <c r="X1124" s="229">
        <f t="shared" si="536"/>
        <v>0</v>
      </c>
      <c r="Y1124" s="229">
        <f t="shared" si="536"/>
        <v>0</v>
      </c>
      <c r="Z1124" s="229">
        <f>SUM(Z1125:Z1132)</f>
        <v>0</v>
      </c>
    </row>
    <row r="1125" spans="1:26" hidden="1" outlineLevel="2">
      <c r="A1125" s="19"/>
      <c r="B1125" s="38"/>
      <c r="C1125" s="207"/>
      <c r="D1125" s="208"/>
      <c r="E1125" s="133"/>
      <c r="F1125" s="244"/>
      <c r="G1125" s="138"/>
      <c r="H1125" s="135"/>
      <c r="I1125" s="206"/>
      <c r="J1125" s="206"/>
      <c r="K1125" s="206"/>
      <c r="L1125" s="137"/>
      <c r="M1125" s="163"/>
      <c r="N1125" s="163"/>
      <c r="O1125" s="271"/>
      <c r="P1125" s="205"/>
      <c r="Q1125" s="219">
        <f>SUM(R1125,U1125)</f>
        <v>0</v>
      </c>
      <c r="R1125" s="219">
        <f>SUM(S1125:T1125)</f>
        <v>0</v>
      </c>
      <c r="S1125" s="219"/>
      <c r="T1125" s="219"/>
      <c r="U1125" s="219">
        <f>SUM(V1125:Y1125)</f>
        <v>0</v>
      </c>
      <c r="V1125" s="219"/>
      <c r="W1125" s="215">
        <f>V1125*0.304</f>
        <v>0</v>
      </c>
      <c r="X1125" s="219"/>
      <c r="Y1125" s="219"/>
      <c r="Z1125" s="219"/>
    </row>
    <row r="1126" spans="1:26" hidden="1" outlineLevel="2">
      <c r="A1126" s="19"/>
      <c r="B1126" s="38"/>
      <c r="C1126" s="207"/>
      <c r="D1126" s="208"/>
      <c r="E1126" s="133"/>
      <c r="F1126" s="244"/>
      <c r="G1126" s="138"/>
      <c r="H1126" s="135"/>
      <c r="I1126" s="206"/>
      <c r="J1126" s="206"/>
      <c r="K1126" s="206"/>
      <c r="L1126" s="137"/>
      <c r="M1126" s="163"/>
      <c r="N1126" s="163"/>
      <c r="O1126" s="271"/>
      <c r="P1126" s="205"/>
      <c r="Q1126" s="219">
        <f t="shared" ref="Q1126:Q1132" si="537">SUM(R1126,U1126)</f>
        <v>0</v>
      </c>
      <c r="R1126" s="219">
        <f t="shared" ref="R1126:R1131" si="538">SUM(S1126:T1126)</f>
        <v>0</v>
      </c>
      <c r="S1126" s="219"/>
      <c r="T1126" s="219"/>
      <c r="U1126" s="219">
        <f t="shared" ref="U1126:U1132" si="539">SUM(V1126:Y1126)</f>
        <v>0</v>
      </c>
      <c r="V1126" s="219"/>
      <c r="W1126" s="215">
        <f t="shared" ref="W1126:W1132" si="540">V1126*0.304</f>
        <v>0</v>
      </c>
      <c r="X1126" s="219"/>
      <c r="Y1126" s="219"/>
      <c r="Z1126" s="219"/>
    </row>
    <row r="1127" spans="1:26" hidden="1" outlineLevel="2">
      <c r="A1127" s="19"/>
      <c r="B1127" s="38"/>
      <c r="C1127" s="207"/>
      <c r="D1127" s="208"/>
      <c r="E1127" s="133"/>
      <c r="F1127" s="244"/>
      <c r="G1127" s="138"/>
      <c r="H1127" s="135"/>
      <c r="I1127" s="206"/>
      <c r="J1127" s="206"/>
      <c r="K1127" s="206"/>
      <c r="L1127" s="137"/>
      <c r="M1127" s="163"/>
      <c r="N1127" s="163"/>
      <c r="O1127" s="271"/>
      <c r="P1127" s="205"/>
      <c r="Q1127" s="219">
        <f t="shared" si="537"/>
        <v>0</v>
      </c>
      <c r="R1127" s="219">
        <f t="shared" si="538"/>
        <v>0</v>
      </c>
      <c r="S1127" s="219"/>
      <c r="T1127" s="219"/>
      <c r="U1127" s="219">
        <f t="shared" si="539"/>
        <v>0</v>
      </c>
      <c r="V1127" s="219"/>
      <c r="W1127" s="215">
        <f t="shared" si="540"/>
        <v>0</v>
      </c>
      <c r="X1127" s="219"/>
      <c r="Y1127" s="219"/>
      <c r="Z1127" s="219"/>
    </row>
    <row r="1128" spans="1:26" hidden="1" outlineLevel="2">
      <c r="A1128" s="19"/>
      <c r="B1128" s="38"/>
      <c r="C1128" s="207"/>
      <c r="D1128" s="208"/>
      <c r="E1128" s="133"/>
      <c r="F1128" s="244"/>
      <c r="G1128" s="138"/>
      <c r="H1128" s="135"/>
      <c r="I1128" s="206"/>
      <c r="J1128" s="206"/>
      <c r="K1128" s="206"/>
      <c r="L1128" s="137"/>
      <c r="M1128" s="163"/>
      <c r="N1128" s="163"/>
      <c r="O1128" s="271"/>
      <c r="P1128" s="205"/>
      <c r="Q1128" s="219">
        <f t="shared" si="537"/>
        <v>0</v>
      </c>
      <c r="R1128" s="219">
        <f t="shared" si="538"/>
        <v>0</v>
      </c>
      <c r="S1128" s="219"/>
      <c r="T1128" s="219"/>
      <c r="U1128" s="219">
        <f t="shared" si="539"/>
        <v>0</v>
      </c>
      <c r="V1128" s="219"/>
      <c r="W1128" s="215">
        <f t="shared" si="540"/>
        <v>0</v>
      </c>
      <c r="X1128" s="219"/>
      <c r="Y1128" s="219"/>
      <c r="Z1128" s="219"/>
    </row>
    <row r="1129" spans="1:26" hidden="1" outlineLevel="2">
      <c r="A1129" s="19"/>
      <c r="B1129" s="38"/>
      <c r="C1129" s="207"/>
      <c r="D1129" s="208"/>
      <c r="E1129" s="133"/>
      <c r="F1129" s="244"/>
      <c r="G1129" s="138"/>
      <c r="H1129" s="135"/>
      <c r="I1129" s="206"/>
      <c r="J1129" s="206"/>
      <c r="K1129" s="206"/>
      <c r="L1129" s="137"/>
      <c r="M1129" s="163"/>
      <c r="N1129" s="163"/>
      <c r="O1129" s="271"/>
      <c r="P1129" s="205"/>
      <c r="Q1129" s="219">
        <f t="shared" si="537"/>
        <v>0</v>
      </c>
      <c r="R1129" s="219">
        <f t="shared" si="538"/>
        <v>0</v>
      </c>
      <c r="S1129" s="219"/>
      <c r="T1129" s="219"/>
      <c r="U1129" s="219">
        <f t="shared" si="539"/>
        <v>0</v>
      </c>
      <c r="V1129" s="219"/>
      <c r="W1129" s="215">
        <f t="shared" si="540"/>
        <v>0</v>
      </c>
      <c r="X1129" s="219"/>
      <c r="Y1129" s="219"/>
      <c r="Z1129" s="219"/>
    </row>
    <row r="1130" spans="1:26" hidden="1" outlineLevel="2">
      <c r="A1130" s="160"/>
      <c r="B1130" s="38"/>
      <c r="C1130" s="207"/>
      <c r="D1130" s="208"/>
      <c r="E1130" s="133"/>
      <c r="F1130" s="244"/>
      <c r="G1130" s="138"/>
      <c r="H1130" s="139"/>
      <c r="I1130" s="206"/>
      <c r="J1130" s="206"/>
      <c r="K1130" s="206"/>
      <c r="L1130" s="137"/>
      <c r="M1130" s="74"/>
      <c r="N1130" s="74"/>
      <c r="O1130" s="19"/>
      <c r="P1130" s="205"/>
      <c r="Q1130" s="219">
        <f t="shared" si="537"/>
        <v>0</v>
      </c>
      <c r="R1130" s="219">
        <f t="shared" si="538"/>
        <v>0</v>
      </c>
      <c r="S1130" s="218"/>
      <c r="T1130" s="218"/>
      <c r="U1130" s="219">
        <f t="shared" si="539"/>
        <v>0</v>
      </c>
      <c r="V1130" s="218"/>
      <c r="W1130" s="215">
        <f t="shared" si="540"/>
        <v>0</v>
      </c>
      <c r="X1130" s="218"/>
      <c r="Y1130" s="218"/>
      <c r="Z1130" s="218"/>
    </row>
    <row r="1131" spans="1:26" hidden="1" outlineLevel="2">
      <c r="A1131" s="160"/>
      <c r="B1131" s="38"/>
      <c r="C1131" s="207"/>
      <c r="D1131" s="208"/>
      <c r="E1131" s="133"/>
      <c r="F1131" s="244"/>
      <c r="G1131" s="138"/>
      <c r="H1131" s="139"/>
      <c r="I1131" s="206"/>
      <c r="J1131" s="206"/>
      <c r="K1131" s="206"/>
      <c r="L1131" s="137"/>
      <c r="M1131" s="74"/>
      <c r="N1131" s="19"/>
      <c r="O1131" s="19"/>
      <c r="P1131" s="205"/>
      <c r="Q1131" s="219">
        <f t="shared" si="537"/>
        <v>0</v>
      </c>
      <c r="R1131" s="219">
        <f t="shared" si="538"/>
        <v>0</v>
      </c>
      <c r="S1131" s="218"/>
      <c r="T1131" s="218"/>
      <c r="U1131" s="219">
        <f t="shared" si="539"/>
        <v>0</v>
      </c>
      <c r="V1131" s="218"/>
      <c r="W1131" s="215">
        <f t="shared" si="540"/>
        <v>0</v>
      </c>
      <c r="X1131" s="218"/>
      <c r="Y1131" s="218"/>
      <c r="Z1131" s="218"/>
    </row>
    <row r="1132" spans="1:26" hidden="1" outlineLevel="2">
      <c r="A1132" s="160"/>
      <c r="B1132" s="38"/>
      <c r="C1132" s="207"/>
      <c r="D1132" s="208"/>
      <c r="E1132" s="133"/>
      <c r="F1132" s="244"/>
      <c r="G1132" s="138"/>
      <c r="H1132" s="139"/>
      <c r="I1132" s="206"/>
      <c r="J1132" s="206"/>
      <c r="K1132" s="206"/>
      <c r="L1132" s="137"/>
      <c r="M1132" s="74"/>
      <c r="N1132" s="19"/>
      <c r="O1132" s="19"/>
      <c r="P1132" s="205"/>
      <c r="Q1132" s="219">
        <f t="shared" si="537"/>
        <v>0</v>
      </c>
      <c r="R1132" s="219">
        <f>SUM(S1132:T1132)</f>
        <v>0</v>
      </c>
      <c r="S1132" s="218"/>
      <c r="T1132" s="218"/>
      <c r="U1132" s="219">
        <f t="shared" si="539"/>
        <v>0</v>
      </c>
      <c r="V1132" s="218"/>
      <c r="W1132" s="215">
        <f t="shared" si="540"/>
        <v>0</v>
      </c>
      <c r="X1132" s="218"/>
      <c r="Y1132" s="218"/>
      <c r="Z1132" s="218"/>
    </row>
    <row r="1133" spans="1:26" hidden="1" outlineLevel="2">
      <c r="A1133" s="164"/>
      <c r="B1133" s="334"/>
      <c r="C1133" s="210"/>
      <c r="D1133" s="211"/>
      <c r="E1133" s="165"/>
      <c r="F1133" s="262"/>
      <c r="G1133" s="166"/>
      <c r="H1133" s="167"/>
      <c r="I1133" s="212"/>
      <c r="J1133" s="212"/>
      <c r="K1133" s="212"/>
      <c r="L1133" s="137"/>
      <c r="M1133" s="334"/>
      <c r="N1133" s="168"/>
      <c r="O1133" s="168"/>
      <c r="P1133" s="214"/>
      <c r="Q1133" s="216"/>
      <c r="R1133" s="216"/>
      <c r="S1133" s="216"/>
      <c r="T1133" s="216"/>
      <c r="U1133" s="216"/>
      <c r="V1133" s="216"/>
      <c r="W1133" s="216"/>
      <c r="X1133" s="216"/>
      <c r="Y1133" s="216"/>
      <c r="Z1133" s="216"/>
    </row>
    <row r="1134" spans="1:26" s="75" customFormat="1" outlineLevel="1" collapsed="1">
      <c r="A1134" s="220"/>
      <c r="B1134" s="221"/>
      <c r="C1134" s="222"/>
      <c r="D1134" s="223"/>
      <c r="E1134" s="224"/>
      <c r="F1134" s="247"/>
      <c r="G1134" s="225"/>
      <c r="H1134" s="226"/>
      <c r="I1134" s="227"/>
      <c r="J1134" s="227"/>
      <c r="K1134" s="227"/>
      <c r="L1134" s="150" t="str">
        <f>CONCATENATE(L1135," ",N1135,M1135," ",L1136," ",N1136,M1136," "," ",L1137," ",N1137,M1137," ",L1138," ",N1138,M1138," ",L1139," ",N1139,M1139," ",L1140," ",N1140,M1140," ",L1141," ",N1141,M1141," ",L1142," ",N1142,M1142)</f>
        <v xml:space="preserve">                </v>
      </c>
      <c r="M1134" s="226"/>
      <c r="N1134" s="226"/>
      <c r="O1134" s="270">
        <f>SUM(O1135:O1142)</f>
        <v>0</v>
      </c>
      <c r="P1134" s="228"/>
      <c r="Q1134" s="229">
        <f>SUM(Q1135:Q1142)</f>
        <v>0</v>
      </c>
      <c r="R1134" s="229">
        <f t="shared" ref="R1134:Y1134" si="541">SUM(R1135:R1142)</f>
        <v>0</v>
      </c>
      <c r="S1134" s="229">
        <f t="shared" si="541"/>
        <v>0</v>
      </c>
      <c r="T1134" s="229">
        <f t="shared" si="541"/>
        <v>0</v>
      </c>
      <c r="U1134" s="229">
        <f t="shared" si="541"/>
        <v>0</v>
      </c>
      <c r="V1134" s="229">
        <f t="shared" si="541"/>
        <v>0</v>
      </c>
      <c r="W1134" s="229">
        <f t="shared" si="541"/>
        <v>0</v>
      </c>
      <c r="X1134" s="229">
        <f t="shared" si="541"/>
        <v>0</v>
      </c>
      <c r="Y1134" s="229">
        <f t="shared" si="541"/>
        <v>0</v>
      </c>
      <c r="Z1134" s="229">
        <f>SUM(Z1135:Z1142)</f>
        <v>0</v>
      </c>
    </row>
    <row r="1135" spans="1:26" hidden="1" outlineLevel="2">
      <c r="A1135" s="19"/>
      <c r="B1135" s="38"/>
      <c r="C1135" s="207"/>
      <c r="D1135" s="208"/>
      <c r="E1135" s="133"/>
      <c r="F1135" s="244"/>
      <c r="G1135" s="138"/>
      <c r="H1135" s="135"/>
      <c r="I1135" s="206"/>
      <c r="J1135" s="206"/>
      <c r="K1135" s="206"/>
      <c r="L1135" s="137"/>
      <c r="M1135" s="163"/>
      <c r="N1135" s="163"/>
      <c r="O1135" s="271"/>
      <c r="P1135" s="205"/>
      <c r="Q1135" s="219">
        <f>SUM(R1135,U1135)</f>
        <v>0</v>
      </c>
      <c r="R1135" s="219">
        <f>SUM(S1135:T1135)</f>
        <v>0</v>
      </c>
      <c r="S1135" s="219"/>
      <c r="T1135" s="219"/>
      <c r="U1135" s="219">
        <f>SUM(V1135:Y1135)</f>
        <v>0</v>
      </c>
      <c r="V1135" s="219"/>
      <c r="W1135" s="215">
        <f>V1135*0.304</f>
        <v>0</v>
      </c>
      <c r="X1135" s="219"/>
      <c r="Y1135" s="219"/>
      <c r="Z1135" s="219"/>
    </row>
    <row r="1136" spans="1:26" hidden="1" outlineLevel="2">
      <c r="A1136" s="19"/>
      <c r="B1136" s="38"/>
      <c r="C1136" s="207"/>
      <c r="D1136" s="208"/>
      <c r="E1136" s="133"/>
      <c r="F1136" s="244"/>
      <c r="G1136" s="138"/>
      <c r="H1136" s="135"/>
      <c r="I1136" s="206"/>
      <c r="J1136" s="206"/>
      <c r="K1136" s="206"/>
      <c r="L1136" s="137"/>
      <c r="M1136" s="163"/>
      <c r="N1136" s="163"/>
      <c r="O1136" s="271"/>
      <c r="P1136" s="205"/>
      <c r="Q1136" s="219">
        <f t="shared" ref="Q1136:Q1142" si="542">SUM(R1136,U1136)</f>
        <v>0</v>
      </c>
      <c r="R1136" s="219">
        <f t="shared" ref="R1136:R1141" si="543">SUM(S1136:T1136)</f>
        <v>0</v>
      </c>
      <c r="S1136" s="219"/>
      <c r="T1136" s="219"/>
      <c r="U1136" s="219">
        <f t="shared" ref="U1136:U1142" si="544">SUM(V1136:Y1136)</f>
        <v>0</v>
      </c>
      <c r="V1136" s="219"/>
      <c r="W1136" s="215">
        <f t="shared" ref="W1136:W1142" si="545">V1136*0.304</f>
        <v>0</v>
      </c>
      <c r="X1136" s="219"/>
      <c r="Y1136" s="219"/>
      <c r="Z1136" s="219"/>
    </row>
    <row r="1137" spans="1:26" hidden="1" outlineLevel="2">
      <c r="A1137" s="19"/>
      <c r="B1137" s="38"/>
      <c r="C1137" s="207"/>
      <c r="D1137" s="208"/>
      <c r="E1137" s="133"/>
      <c r="F1137" s="244"/>
      <c r="G1137" s="138"/>
      <c r="H1137" s="135"/>
      <c r="I1137" s="206"/>
      <c r="J1137" s="206"/>
      <c r="K1137" s="206"/>
      <c r="L1137" s="137"/>
      <c r="M1137" s="163"/>
      <c r="N1137" s="163"/>
      <c r="O1137" s="271"/>
      <c r="P1137" s="205"/>
      <c r="Q1137" s="219">
        <f t="shared" si="542"/>
        <v>0</v>
      </c>
      <c r="R1137" s="219">
        <f t="shared" si="543"/>
        <v>0</v>
      </c>
      <c r="S1137" s="219"/>
      <c r="T1137" s="219"/>
      <c r="U1137" s="219">
        <f t="shared" si="544"/>
        <v>0</v>
      </c>
      <c r="V1137" s="219"/>
      <c r="W1137" s="215">
        <f t="shared" si="545"/>
        <v>0</v>
      </c>
      <c r="X1137" s="219"/>
      <c r="Y1137" s="219"/>
      <c r="Z1137" s="219"/>
    </row>
    <row r="1138" spans="1:26" hidden="1" outlineLevel="2">
      <c r="A1138" s="19"/>
      <c r="B1138" s="38"/>
      <c r="C1138" s="207"/>
      <c r="D1138" s="208"/>
      <c r="E1138" s="133"/>
      <c r="F1138" s="244"/>
      <c r="G1138" s="138"/>
      <c r="H1138" s="135"/>
      <c r="I1138" s="206"/>
      <c r="J1138" s="206"/>
      <c r="K1138" s="206"/>
      <c r="L1138" s="137"/>
      <c r="M1138" s="163"/>
      <c r="N1138" s="163"/>
      <c r="O1138" s="271"/>
      <c r="P1138" s="205"/>
      <c r="Q1138" s="219">
        <f t="shared" si="542"/>
        <v>0</v>
      </c>
      <c r="R1138" s="219">
        <f t="shared" si="543"/>
        <v>0</v>
      </c>
      <c r="S1138" s="219"/>
      <c r="T1138" s="219"/>
      <c r="U1138" s="219">
        <f t="shared" si="544"/>
        <v>0</v>
      </c>
      <c r="V1138" s="219"/>
      <c r="W1138" s="215">
        <f t="shared" si="545"/>
        <v>0</v>
      </c>
      <c r="X1138" s="219"/>
      <c r="Y1138" s="219"/>
      <c r="Z1138" s="219"/>
    </row>
    <row r="1139" spans="1:26" hidden="1" outlineLevel="2">
      <c r="A1139" s="19"/>
      <c r="B1139" s="38"/>
      <c r="C1139" s="207"/>
      <c r="D1139" s="208"/>
      <c r="E1139" s="133"/>
      <c r="F1139" s="244"/>
      <c r="G1139" s="138"/>
      <c r="H1139" s="135"/>
      <c r="I1139" s="206"/>
      <c r="J1139" s="206"/>
      <c r="K1139" s="206"/>
      <c r="L1139" s="137"/>
      <c r="M1139" s="163"/>
      <c r="N1139" s="163"/>
      <c r="O1139" s="271"/>
      <c r="P1139" s="205"/>
      <c r="Q1139" s="219">
        <f t="shared" si="542"/>
        <v>0</v>
      </c>
      <c r="R1139" s="219">
        <f t="shared" si="543"/>
        <v>0</v>
      </c>
      <c r="S1139" s="219"/>
      <c r="T1139" s="219"/>
      <c r="U1139" s="219">
        <f t="shared" si="544"/>
        <v>0</v>
      </c>
      <c r="V1139" s="219"/>
      <c r="W1139" s="215">
        <f t="shared" si="545"/>
        <v>0</v>
      </c>
      <c r="X1139" s="219"/>
      <c r="Y1139" s="219"/>
      <c r="Z1139" s="219"/>
    </row>
    <row r="1140" spans="1:26" hidden="1" outlineLevel="2">
      <c r="A1140" s="160"/>
      <c r="B1140" s="38"/>
      <c r="C1140" s="207"/>
      <c r="D1140" s="208"/>
      <c r="E1140" s="133"/>
      <c r="F1140" s="244"/>
      <c r="G1140" s="138"/>
      <c r="H1140" s="139"/>
      <c r="I1140" s="206"/>
      <c r="J1140" s="206"/>
      <c r="K1140" s="206"/>
      <c r="L1140" s="137"/>
      <c r="M1140" s="74"/>
      <c r="N1140" s="74"/>
      <c r="O1140" s="19"/>
      <c r="P1140" s="205"/>
      <c r="Q1140" s="219">
        <f t="shared" si="542"/>
        <v>0</v>
      </c>
      <c r="R1140" s="219">
        <f t="shared" si="543"/>
        <v>0</v>
      </c>
      <c r="S1140" s="218"/>
      <c r="T1140" s="218"/>
      <c r="U1140" s="219">
        <f t="shared" si="544"/>
        <v>0</v>
      </c>
      <c r="V1140" s="218"/>
      <c r="W1140" s="215">
        <f t="shared" si="545"/>
        <v>0</v>
      </c>
      <c r="X1140" s="218"/>
      <c r="Y1140" s="218"/>
      <c r="Z1140" s="218"/>
    </row>
    <row r="1141" spans="1:26" hidden="1" outlineLevel="2">
      <c r="A1141" s="160"/>
      <c r="B1141" s="38"/>
      <c r="C1141" s="207"/>
      <c r="D1141" s="208"/>
      <c r="E1141" s="133"/>
      <c r="F1141" s="244"/>
      <c r="G1141" s="138"/>
      <c r="H1141" s="139"/>
      <c r="I1141" s="206"/>
      <c r="J1141" s="206"/>
      <c r="K1141" s="206"/>
      <c r="L1141" s="137"/>
      <c r="M1141" s="74"/>
      <c r="N1141" s="19"/>
      <c r="O1141" s="19"/>
      <c r="P1141" s="205"/>
      <c r="Q1141" s="219">
        <f t="shared" si="542"/>
        <v>0</v>
      </c>
      <c r="R1141" s="219">
        <f t="shared" si="543"/>
        <v>0</v>
      </c>
      <c r="S1141" s="218"/>
      <c r="T1141" s="218"/>
      <c r="U1141" s="219">
        <f t="shared" si="544"/>
        <v>0</v>
      </c>
      <c r="V1141" s="218"/>
      <c r="W1141" s="215">
        <f t="shared" si="545"/>
        <v>0</v>
      </c>
      <c r="X1141" s="218"/>
      <c r="Y1141" s="218"/>
      <c r="Z1141" s="218"/>
    </row>
    <row r="1142" spans="1:26" hidden="1" outlineLevel="2">
      <c r="A1142" s="160"/>
      <c r="B1142" s="38"/>
      <c r="C1142" s="207"/>
      <c r="D1142" s="208"/>
      <c r="E1142" s="133"/>
      <c r="F1142" s="244"/>
      <c r="G1142" s="138"/>
      <c r="H1142" s="139"/>
      <c r="I1142" s="206"/>
      <c r="J1142" s="206"/>
      <c r="K1142" s="206"/>
      <c r="L1142" s="137"/>
      <c r="M1142" s="74"/>
      <c r="N1142" s="19"/>
      <c r="O1142" s="19"/>
      <c r="P1142" s="205"/>
      <c r="Q1142" s="219">
        <f t="shared" si="542"/>
        <v>0</v>
      </c>
      <c r="R1142" s="219">
        <f>SUM(S1142:T1142)</f>
        <v>0</v>
      </c>
      <c r="S1142" s="218"/>
      <c r="T1142" s="218"/>
      <c r="U1142" s="219">
        <f t="shared" si="544"/>
        <v>0</v>
      </c>
      <c r="V1142" s="218"/>
      <c r="W1142" s="215">
        <f t="shared" si="545"/>
        <v>0</v>
      </c>
      <c r="X1142" s="218"/>
      <c r="Y1142" s="218"/>
      <c r="Z1142" s="218"/>
    </row>
    <row r="1143" spans="1:26" hidden="1" outlineLevel="2">
      <c r="A1143" s="164"/>
      <c r="B1143" s="334"/>
      <c r="C1143" s="210"/>
      <c r="D1143" s="211"/>
      <c r="E1143" s="165"/>
      <c r="F1143" s="262"/>
      <c r="G1143" s="166"/>
      <c r="H1143" s="167"/>
      <c r="I1143" s="212"/>
      <c r="J1143" s="212"/>
      <c r="K1143" s="212"/>
      <c r="L1143" s="137"/>
      <c r="M1143" s="334"/>
      <c r="N1143" s="168"/>
      <c r="O1143" s="168"/>
      <c r="P1143" s="214"/>
      <c r="Q1143" s="216"/>
      <c r="R1143" s="216"/>
      <c r="S1143" s="216"/>
      <c r="T1143" s="216"/>
      <c r="U1143" s="216"/>
      <c r="V1143" s="216"/>
      <c r="W1143" s="216"/>
      <c r="X1143" s="216"/>
      <c r="Y1143" s="216"/>
      <c r="Z1143" s="216"/>
    </row>
    <row r="1144" spans="1:26" s="75" customFormat="1" outlineLevel="1" collapsed="1">
      <c r="A1144" s="220"/>
      <c r="B1144" s="221"/>
      <c r="C1144" s="222"/>
      <c r="D1144" s="223"/>
      <c r="E1144" s="224"/>
      <c r="F1144" s="247"/>
      <c r="G1144" s="225"/>
      <c r="H1144" s="226"/>
      <c r="I1144" s="227"/>
      <c r="J1144" s="227"/>
      <c r="K1144" s="227"/>
      <c r="L1144" s="150" t="str">
        <f>CONCATENATE(L1145," ",N1145,M1145," ",L1146," ",N1146,M1146," "," ",L1147," ",N1147,M1147," ",L1148," ",N1148,M1148," ",L1149," ",N1149,M1149," ",L1150," ",N1150,M1150," ",L1151," ",N1151,M1151," ",L1152," ",N1152,M1152)</f>
        <v xml:space="preserve">                </v>
      </c>
      <c r="M1144" s="226"/>
      <c r="N1144" s="226"/>
      <c r="O1144" s="270">
        <f>SUM(O1145:O1152)</f>
        <v>0</v>
      </c>
      <c r="P1144" s="228"/>
      <c r="Q1144" s="229">
        <f>SUM(Q1145:Q1152)</f>
        <v>0</v>
      </c>
      <c r="R1144" s="229">
        <f t="shared" ref="R1144:Y1144" si="546">SUM(R1145:R1152)</f>
        <v>0</v>
      </c>
      <c r="S1144" s="229">
        <f t="shared" si="546"/>
        <v>0</v>
      </c>
      <c r="T1144" s="229">
        <f t="shared" si="546"/>
        <v>0</v>
      </c>
      <c r="U1144" s="229">
        <f t="shared" si="546"/>
        <v>0</v>
      </c>
      <c r="V1144" s="229">
        <f t="shared" si="546"/>
        <v>0</v>
      </c>
      <c r="W1144" s="229">
        <f t="shared" si="546"/>
        <v>0</v>
      </c>
      <c r="X1144" s="229">
        <f t="shared" si="546"/>
        <v>0</v>
      </c>
      <c r="Y1144" s="229">
        <f t="shared" si="546"/>
        <v>0</v>
      </c>
      <c r="Z1144" s="229">
        <f>SUM(Z1145:Z1152)</f>
        <v>0</v>
      </c>
    </row>
    <row r="1145" spans="1:26" hidden="1" outlineLevel="2">
      <c r="A1145" s="19"/>
      <c r="B1145" s="38"/>
      <c r="C1145" s="207"/>
      <c r="D1145" s="208"/>
      <c r="E1145" s="133"/>
      <c r="F1145" s="244"/>
      <c r="G1145" s="138"/>
      <c r="H1145" s="135"/>
      <c r="I1145" s="206"/>
      <c r="J1145" s="206"/>
      <c r="K1145" s="206"/>
      <c r="L1145" s="137"/>
      <c r="M1145" s="163"/>
      <c r="N1145" s="163"/>
      <c r="O1145" s="271"/>
      <c r="P1145" s="205"/>
      <c r="Q1145" s="219">
        <f>SUM(R1145,U1145)</f>
        <v>0</v>
      </c>
      <c r="R1145" s="219">
        <f>SUM(S1145:T1145)</f>
        <v>0</v>
      </c>
      <c r="S1145" s="219"/>
      <c r="T1145" s="219"/>
      <c r="U1145" s="219">
        <f>SUM(V1145:Y1145)</f>
        <v>0</v>
      </c>
      <c r="V1145" s="219"/>
      <c r="W1145" s="215">
        <f>V1145*0.304</f>
        <v>0</v>
      </c>
      <c r="X1145" s="219"/>
      <c r="Y1145" s="219"/>
      <c r="Z1145" s="219"/>
    </row>
    <row r="1146" spans="1:26" hidden="1" outlineLevel="2">
      <c r="A1146" s="19"/>
      <c r="B1146" s="38"/>
      <c r="C1146" s="207"/>
      <c r="D1146" s="208"/>
      <c r="E1146" s="133"/>
      <c r="F1146" s="244"/>
      <c r="G1146" s="138"/>
      <c r="H1146" s="135"/>
      <c r="I1146" s="206"/>
      <c r="J1146" s="206"/>
      <c r="K1146" s="206"/>
      <c r="L1146" s="137"/>
      <c r="M1146" s="163"/>
      <c r="N1146" s="163"/>
      <c r="O1146" s="271"/>
      <c r="P1146" s="205"/>
      <c r="Q1146" s="219">
        <f t="shared" ref="Q1146:Q1152" si="547">SUM(R1146,U1146)</f>
        <v>0</v>
      </c>
      <c r="R1146" s="219">
        <f t="shared" ref="R1146:R1151" si="548">SUM(S1146:T1146)</f>
        <v>0</v>
      </c>
      <c r="S1146" s="219"/>
      <c r="T1146" s="219"/>
      <c r="U1146" s="219">
        <f t="shared" ref="U1146:U1152" si="549">SUM(V1146:Y1146)</f>
        <v>0</v>
      </c>
      <c r="V1146" s="219"/>
      <c r="W1146" s="215">
        <f t="shared" ref="W1146:W1152" si="550">V1146*0.304</f>
        <v>0</v>
      </c>
      <c r="X1146" s="219"/>
      <c r="Y1146" s="219"/>
      <c r="Z1146" s="219"/>
    </row>
    <row r="1147" spans="1:26" hidden="1" outlineLevel="2">
      <c r="A1147" s="19"/>
      <c r="B1147" s="38"/>
      <c r="C1147" s="207"/>
      <c r="D1147" s="208"/>
      <c r="E1147" s="133"/>
      <c r="F1147" s="244"/>
      <c r="G1147" s="138"/>
      <c r="H1147" s="135"/>
      <c r="I1147" s="206"/>
      <c r="J1147" s="206"/>
      <c r="K1147" s="206"/>
      <c r="L1147" s="137"/>
      <c r="M1147" s="163"/>
      <c r="N1147" s="163"/>
      <c r="O1147" s="271"/>
      <c r="P1147" s="205"/>
      <c r="Q1147" s="219">
        <f t="shared" si="547"/>
        <v>0</v>
      </c>
      <c r="R1147" s="219">
        <f t="shared" si="548"/>
        <v>0</v>
      </c>
      <c r="S1147" s="219"/>
      <c r="T1147" s="219"/>
      <c r="U1147" s="219">
        <f t="shared" si="549"/>
        <v>0</v>
      </c>
      <c r="V1147" s="219"/>
      <c r="W1147" s="215">
        <f t="shared" si="550"/>
        <v>0</v>
      </c>
      <c r="X1147" s="219"/>
      <c r="Y1147" s="219"/>
      <c r="Z1147" s="219"/>
    </row>
    <row r="1148" spans="1:26" hidden="1" outlineLevel="2">
      <c r="A1148" s="19"/>
      <c r="B1148" s="38"/>
      <c r="C1148" s="207"/>
      <c r="D1148" s="208"/>
      <c r="E1148" s="133"/>
      <c r="F1148" s="244"/>
      <c r="G1148" s="138"/>
      <c r="H1148" s="135"/>
      <c r="I1148" s="206"/>
      <c r="J1148" s="206"/>
      <c r="K1148" s="206"/>
      <c r="L1148" s="137"/>
      <c r="M1148" s="163"/>
      <c r="N1148" s="163"/>
      <c r="O1148" s="271"/>
      <c r="P1148" s="205"/>
      <c r="Q1148" s="219">
        <f t="shared" si="547"/>
        <v>0</v>
      </c>
      <c r="R1148" s="219">
        <f t="shared" si="548"/>
        <v>0</v>
      </c>
      <c r="S1148" s="219"/>
      <c r="T1148" s="219"/>
      <c r="U1148" s="219">
        <f t="shared" si="549"/>
        <v>0</v>
      </c>
      <c r="V1148" s="219"/>
      <c r="W1148" s="215">
        <f t="shared" si="550"/>
        <v>0</v>
      </c>
      <c r="X1148" s="219"/>
      <c r="Y1148" s="219"/>
      <c r="Z1148" s="219"/>
    </row>
    <row r="1149" spans="1:26" hidden="1" outlineLevel="2">
      <c r="A1149" s="19"/>
      <c r="B1149" s="38"/>
      <c r="C1149" s="207"/>
      <c r="D1149" s="208"/>
      <c r="E1149" s="133"/>
      <c r="F1149" s="244"/>
      <c r="G1149" s="138"/>
      <c r="H1149" s="135"/>
      <c r="I1149" s="206"/>
      <c r="J1149" s="206"/>
      <c r="K1149" s="206"/>
      <c r="L1149" s="137"/>
      <c r="M1149" s="163"/>
      <c r="N1149" s="163"/>
      <c r="O1149" s="271"/>
      <c r="P1149" s="205"/>
      <c r="Q1149" s="219">
        <f t="shared" si="547"/>
        <v>0</v>
      </c>
      <c r="R1149" s="219">
        <f t="shared" si="548"/>
        <v>0</v>
      </c>
      <c r="S1149" s="219"/>
      <c r="T1149" s="219"/>
      <c r="U1149" s="219">
        <f t="shared" si="549"/>
        <v>0</v>
      </c>
      <c r="V1149" s="219"/>
      <c r="W1149" s="215">
        <f t="shared" si="550"/>
        <v>0</v>
      </c>
      <c r="X1149" s="219"/>
      <c r="Y1149" s="219"/>
      <c r="Z1149" s="219"/>
    </row>
    <row r="1150" spans="1:26" hidden="1" outlineLevel="2">
      <c r="A1150" s="160"/>
      <c r="B1150" s="38"/>
      <c r="C1150" s="207"/>
      <c r="D1150" s="208"/>
      <c r="E1150" s="133"/>
      <c r="F1150" s="244"/>
      <c r="G1150" s="138"/>
      <c r="H1150" s="139"/>
      <c r="I1150" s="206"/>
      <c r="J1150" s="206"/>
      <c r="K1150" s="206"/>
      <c r="L1150" s="137"/>
      <c r="M1150" s="74"/>
      <c r="N1150" s="74"/>
      <c r="O1150" s="19"/>
      <c r="P1150" s="205"/>
      <c r="Q1150" s="219">
        <f t="shared" si="547"/>
        <v>0</v>
      </c>
      <c r="R1150" s="219">
        <f t="shared" si="548"/>
        <v>0</v>
      </c>
      <c r="S1150" s="218"/>
      <c r="T1150" s="218"/>
      <c r="U1150" s="219">
        <f t="shared" si="549"/>
        <v>0</v>
      </c>
      <c r="V1150" s="218"/>
      <c r="W1150" s="215">
        <f t="shared" si="550"/>
        <v>0</v>
      </c>
      <c r="X1150" s="218"/>
      <c r="Y1150" s="218"/>
      <c r="Z1150" s="218"/>
    </row>
    <row r="1151" spans="1:26" hidden="1" outlineLevel="2">
      <c r="A1151" s="160"/>
      <c r="B1151" s="38"/>
      <c r="C1151" s="207"/>
      <c r="D1151" s="208"/>
      <c r="E1151" s="133"/>
      <c r="F1151" s="244"/>
      <c r="G1151" s="138"/>
      <c r="H1151" s="139"/>
      <c r="I1151" s="206"/>
      <c r="J1151" s="206"/>
      <c r="K1151" s="206"/>
      <c r="L1151" s="137"/>
      <c r="M1151" s="74"/>
      <c r="N1151" s="19"/>
      <c r="O1151" s="19"/>
      <c r="P1151" s="205"/>
      <c r="Q1151" s="219">
        <f t="shared" si="547"/>
        <v>0</v>
      </c>
      <c r="R1151" s="219">
        <f t="shared" si="548"/>
        <v>0</v>
      </c>
      <c r="S1151" s="218"/>
      <c r="T1151" s="218"/>
      <c r="U1151" s="219">
        <f t="shared" si="549"/>
        <v>0</v>
      </c>
      <c r="V1151" s="218"/>
      <c r="W1151" s="215">
        <f t="shared" si="550"/>
        <v>0</v>
      </c>
      <c r="X1151" s="218"/>
      <c r="Y1151" s="218"/>
      <c r="Z1151" s="218"/>
    </row>
    <row r="1152" spans="1:26" hidden="1" outlineLevel="2">
      <c r="A1152" s="160"/>
      <c r="B1152" s="38"/>
      <c r="C1152" s="207"/>
      <c r="D1152" s="208"/>
      <c r="E1152" s="133"/>
      <c r="F1152" s="244"/>
      <c r="G1152" s="138"/>
      <c r="H1152" s="139"/>
      <c r="I1152" s="206"/>
      <c r="J1152" s="206"/>
      <c r="K1152" s="206"/>
      <c r="L1152" s="137"/>
      <c r="M1152" s="74"/>
      <c r="N1152" s="19"/>
      <c r="O1152" s="19"/>
      <c r="P1152" s="205"/>
      <c r="Q1152" s="219">
        <f t="shared" si="547"/>
        <v>0</v>
      </c>
      <c r="R1152" s="219">
        <f>SUM(S1152:T1152)</f>
        <v>0</v>
      </c>
      <c r="S1152" s="218"/>
      <c r="T1152" s="218"/>
      <c r="U1152" s="219">
        <f t="shared" si="549"/>
        <v>0</v>
      </c>
      <c r="V1152" s="218"/>
      <c r="W1152" s="215">
        <f t="shared" si="550"/>
        <v>0</v>
      </c>
      <c r="X1152" s="218"/>
      <c r="Y1152" s="218"/>
      <c r="Z1152" s="218"/>
    </row>
    <row r="1153" spans="1:26" hidden="1" outlineLevel="2">
      <c r="A1153" s="164"/>
      <c r="B1153" s="334"/>
      <c r="C1153" s="210"/>
      <c r="D1153" s="211"/>
      <c r="E1153" s="165"/>
      <c r="F1153" s="262"/>
      <c r="G1153" s="166"/>
      <c r="H1153" s="167"/>
      <c r="I1153" s="212"/>
      <c r="J1153" s="212"/>
      <c r="K1153" s="212"/>
      <c r="L1153" s="137"/>
      <c r="M1153" s="334"/>
      <c r="N1153" s="168"/>
      <c r="O1153" s="168"/>
      <c r="P1153" s="214"/>
      <c r="Q1153" s="216"/>
      <c r="R1153" s="216"/>
      <c r="S1153" s="216"/>
      <c r="T1153" s="216"/>
      <c r="U1153" s="216"/>
      <c r="V1153" s="216"/>
      <c r="W1153" s="216"/>
      <c r="X1153" s="216"/>
      <c r="Y1153" s="216"/>
      <c r="Z1153" s="216"/>
    </row>
    <row r="1154" spans="1:26" s="75" customFormat="1" outlineLevel="1" collapsed="1">
      <c r="A1154" s="220"/>
      <c r="B1154" s="221"/>
      <c r="C1154" s="222"/>
      <c r="D1154" s="223"/>
      <c r="E1154" s="224"/>
      <c r="F1154" s="247"/>
      <c r="G1154" s="225"/>
      <c r="H1154" s="226"/>
      <c r="I1154" s="227"/>
      <c r="J1154" s="227"/>
      <c r="K1154" s="227"/>
      <c r="L1154" s="150" t="str">
        <f>CONCATENATE(L1155," ",N1155,M1155," ",L1156," ",N1156,M1156," "," ",L1157," ",N1157,M1157," ",L1158," ",N1158,M1158," ",L1159," ",N1159,M1159," ",L1160," ",N1160,M1160," ",L1161," ",N1161,M1161," ",L1162," ",N1162,M1162)</f>
        <v xml:space="preserve">                </v>
      </c>
      <c r="M1154" s="226"/>
      <c r="N1154" s="226"/>
      <c r="O1154" s="270">
        <f>SUM(O1155:O1162)</f>
        <v>0</v>
      </c>
      <c r="P1154" s="228"/>
      <c r="Q1154" s="229">
        <f>SUM(Q1155:Q1162)</f>
        <v>0</v>
      </c>
      <c r="R1154" s="229">
        <f t="shared" ref="R1154:Y1154" si="551">SUM(R1155:R1162)</f>
        <v>0</v>
      </c>
      <c r="S1154" s="229">
        <f t="shared" si="551"/>
        <v>0</v>
      </c>
      <c r="T1154" s="229">
        <f t="shared" si="551"/>
        <v>0</v>
      </c>
      <c r="U1154" s="229">
        <f t="shared" si="551"/>
        <v>0</v>
      </c>
      <c r="V1154" s="229">
        <f t="shared" si="551"/>
        <v>0</v>
      </c>
      <c r="W1154" s="229">
        <f t="shared" si="551"/>
        <v>0</v>
      </c>
      <c r="X1154" s="229">
        <f t="shared" si="551"/>
        <v>0</v>
      </c>
      <c r="Y1154" s="229">
        <f t="shared" si="551"/>
        <v>0</v>
      </c>
      <c r="Z1154" s="229">
        <f>SUM(Z1155:Z1162)</f>
        <v>0</v>
      </c>
    </row>
    <row r="1155" spans="1:26" hidden="1" outlineLevel="2">
      <c r="A1155" s="19"/>
      <c r="B1155" s="38"/>
      <c r="C1155" s="207"/>
      <c r="D1155" s="208"/>
      <c r="E1155" s="133"/>
      <c r="F1155" s="244"/>
      <c r="G1155" s="138"/>
      <c r="H1155" s="135"/>
      <c r="I1155" s="206"/>
      <c r="J1155" s="206"/>
      <c r="K1155" s="206"/>
      <c r="L1155" s="137"/>
      <c r="M1155" s="163"/>
      <c r="N1155" s="163"/>
      <c r="O1155" s="271"/>
      <c r="P1155" s="205"/>
      <c r="Q1155" s="219">
        <f>SUM(R1155,U1155)</f>
        <v>0</v>
      </c>
      <c r="R1155" s="219">
        <f>SUM(S1155:T1155)</f>
        <v>0</v>
      </c>
      <c r="S1155" s="219"/>
      <c r="T1155" s="219"/>
      <c r="U1155" s="219">
        <f>SUM(V1155:Y1155)</f>
        <v>0</v>
      </c>
      <c r="V1155" s="219"/>
      <c r="W1155" s="215">
        <f>V1155*0.304</f>
        <v>0</v>
      </c>
      <c r="X1155" s="219"/>
      <c r="Y1155" s="219"/>
      <c r="Z1155" s="219"/>
    </row>
    <row r="1156" spans="1:26" hidden="1" outlineLevel="2">
      <c r="A1156" s="19"/>
      <c r="B1156" s="38"/>
      <c r="C1156" s="207"/>
      <c r="D1156" s="208"/>
      <c r="E1156" s="133"/>
      <c r="F1156" s="244"/>
      <c r="G1156" s="138"/>
      <c r="H1156" s="135"/>
      <c r="I1156" s="206"/>
      <c r="J1156" s="206"/>
      <c r="K1156" s="206"/>
      <c r="L1156" s="137"/>
      <c r="M1156" s="163"/>
      <c r="N1156" s="163"/>
      <c r="O1156" s="271"/>
      <c r="P1156" s="205"/>
      <c r="Q1156" s="219">
        <f t="shared" ref="Q1156:Q1162" si="552">SUM(R1156,U1156)</f>
        <v>0</v>
      </c>
      <c r="R1156" s="219">
        <f t="shared" ref="R1156:R1161" si="553">SUM(S1156:T1156)</f>
        <v>0</v>
      </c>
      <c r="S1156" s="219"/>
      <c r="T1156" s="219"/>
      <c r="U1156" s="219">
        <f t="shared" ref="U1156:U1162" si="554">SUM(V1156:Y1156)</f>
        <v>0</v>
      </c>
      <c r="V1156" s="219"/>
      <c r="W1156" s="215">
        <f t="shared" ref="W1156:W1162" si="555">V1156*0.304</f>
        <v>0</v>
      </c>
      <c r="X1156" s="219"/>
      <c r="Y1156" s="219"/>
      <c r="Z1156" s="219"/>
    </row>
    <row r="1157" spans="1:26" hidden="1" outlineLevel="2">
      <c r="A1157" s="19"/>
      <c r="B1157" s="38"/>
      <c r="C1157" s="207"/>
      <c r="D1157" s="208"/>
      <c r="E1157" s="133"/>
      <c r="F1157" s="244"/>
      <c r="G1157" s="138"/>
      <c r="H1157" s="135"/>
      <c r="I1157" s="206"/>
      <c r="J1157" s="206"/>
      <c r="K1157" s="206"/>
      <c r="L1157" s="137"/>
      <c r="M1157" s="163"/>
      <c r="N1157" s="163"/>
      <c r="O1157" s="271"/>
      <c r="P1157" s="205"/>
      <c r="Q1157" s="219">
        <f t="shared" si="552"/>
        <v>0</v>
      </c>
      <c r="R1157" s="219">
        <f t="shared" si="553"/>
        <v>0</v>
      </c>
      <c r="S1157" s="219"/>
      <c r="T1157" s="219"/>
      <c r="U1157" s="219">
        <f t="shared" si="554"/>
        <v>0</v>
      </c>
      <c r="V1157" s="219"/>
      <c r="W1157" s="215">
        <f t="shared" si="555"/>
        <v>0</v>
      </c>
      <c r="X1157" s="219"/>
      <c r="Y1157" s="219"/>
      <c r="Z1157" s="219"/>
    </row>
    <row r="1158" spans="1:26" hidden="1" outlineLevel="2">
      <c r="A1158" s="19"/>
      <c r="B1158" s="38"/>
      <c r="C1158" s="207"/>
      <c r="D1158" s="208"/>
      <c r="E1158" s="133"/>
      <c r="F1158" s="244"/>
      <c r="G1158" s="138"/>
      <c r="H1158" s="135"/>
      <c r="I1158" s="206"/>
      <c r="J1158" s="206"/>
      <c r="K1158" s="206"/>
      <c r="L1158" s="137"/>
      <c r="M1158" s="163"/>
      <c r="N1158" s="163"/>
      <c r="O1158" s="271"/>
      <c r="P1158" s="205"/>
      <c r="Q1158" s="219">
        <f t="shared" si="552"/>
        <v>0</v>
      </c>
      <c r="R1158" s="219">
        <f t="shared" si="553"/>
        <v>0</v>
      </c>
      <c r="S1158" s="219"/>
      <c r="T1158" s="219"/>
      <c r="U1158" s="219">
        <f t="shared" si="554"/>
        <v>0</v>
      </c>
      <c r="V1158" s="219"/>
      <c r="W1158" s="215">
        <f t="shared" si="555"/>
        <v>0</v>
      </c>
      <c r="X1158" s="219"/>
      <c r="Y1158" s="219"/>
      <c r="Z1158" s="219"/>
    </row>
    <row r="1159" spans="1:26" hidden="1" outlineLevel="2">
      <c r="A1159" s="19"/>
      <c r="B1159" s="38"/>
      <c r="C1159" s="207"/>
      <c r="D1159" s="208"/>
      <c r="E1159" s="133"/>
      <c r="F1159" s="244"/>
      <c r="G1159" s="138"/>
      <c r="H1159" s="135"/>
      <c r="I1159" s="206"/>
      <c r="J1159" s="206"/>
      <c r="K1159" s="206"/>
      <c r="L1159" s="137"/>
      <c r="M1159" s="163"/>
      <c r="N1159" s="163"/>
      <c r="O1159" s="271"/>
      <c r="P1159" s="205"/>
      <c r="Q1159" s="219">
        <f t="shared" si="552"/>
        <v>0</v>
      </c>
      <c r="R1159" s="219">
        <f t="shared" si="553"/>
        <v>0</v>
      </c>
      <c r="S1159" s="219"/>
      <c r="T1159" s="219"/>
      <c r="U1159" s="219">
        <f t="shared" si="554"/>
        <v>0</v>
      </c>
      <c r="V1159" s="219"/>
      <c r="W1159" s="215">
        <f t="shared" si="555"/>
        <v>0</v>
      </c>
      <c r="X1159" s="219"/>
      <c r="Y1159" s="219"/>
      <c r="Z1159" s="219"/>
    </row>
    <row r="1160" spans="1:26" hidden="1" outlineLevel="2">
      <c r="A1160" s="160"/>
      <c r="B1160" s="38"/>
      <c r="C1160" s="207"/>
      <c r="D1160" s="208"/>
      <c r="E1160" s="133"/>
      <c r="F1160" s="244"/>
      <c r="G1160" s="138"/>
      <c r="H1160" s="139"/>
      <c r="I1160" s="206"/>
      <c r="J1160" s="206"/>
      <c r="K1160" s="206"/>
      <c r="L1160" s="137"/>
      <c r="M1160" s="74"/>
      <c r="N1160" s="74"/>
      <c r="O1160" s="19"/>
      <c r="P1160" s="205"/>
      <c r="Q1160" s="219">
        <f t="shared" si="552"/>
        <v>0</v>
      </c>
      <c r="R1160" s="219">
        <f t="shared" si="553"/>
        <v>0</v>
      </c>
      <c r="S1160" s="218"/>
      <c r="T1160" s="218"/>
      <c r="U1160" s="219">
        <f t="shared" si="554"/>
        <v>0</v>
      </c>
      <c r="V1160" s="218"/>
      <c r="W1160" s="215">
        <f t="shared" si="555"/>
        <v>0</v>
      </c>
      <c r="X1160" s="218"/>
      <c r="Y1160" s="218"/>
      <c r="Z1160" s="218"/>
    </row>
    <row r="1161" spans="1:26" hidden="1" outlineLevel="2">
      <c r="A1161" s="160"/>
      <c r="B1161" s="38"/>
      <c r="C1161" s="207"/>
      <c r="D1161" s="208"/>
      <c r="E1161" s="133"/>
      <c r="F1161" s="244"/>
      <c r="G1161" s="138"/>
      <c r="H1161" s="139"/>
      <c r="I1161" s="206"/>
      <c r="J1161" s="206"/>
      <c r="K1161" s="206"/>
      <c r="L1161" s="137"/>
      <c r="M1161" s="74"/>
      <c r="N1161" s="19"/>
      <c r="O1161" s="19"/>
      <c r="P1161" s="205"/>
      <c r="Q1161" s="219">
        <f t="shared" si="552"/>
        <v>0</v>
      </c>
      <c r="R1161" s="219">
        <f t="shared" si="553"/>
        <v>0</v>
      </c>
      <c r="S1161" s="218"/>
      <c r="T1161" s="218"/>
      <c r="U1161" s="219">
        <f t="shared" si="554"/>
        <v>0</v>
      </c>
      <c r="V1161" s="218"/>
      <c r="W1161" s="215">
        <f t="shared" si="555"/>
        <v>0</v>
      </c>
      <c r="X1161" s="218"/>
      <c r="Y1161" s="218"/>
      <c r="Z1161" s="218"/>
    </row>
    <row r="1162" spans="1:26" hidden="1" outlineLevel="2">
      <c r="A1162" s="160"/>
      <c r="B1162" s="38"/>
      <c r="C1162" s="207"/>
      <c r="D1162" s="208"/>
      <c r="E1162" s="133"/>
      <c r="F1162" s="244"/>
      <c r="G1162" s="138"/>
      <c r="H1162" s="139"/>
      <c r="I1162" s="206"/>
      <c r="J1162" s="206"/>
      <c r="K1162" s="206"/>
      <c r="L1162" s="137"/>
      <c r="M1162" s="74"/>
      <c r="N1162" s="19"/>
      <c r="O1162" s="19"/>
      <c r="P1162" s="205"/>
      <c r="Q1162" s="219">
        <f t="shared" si="552"/>
        <v>0</v>
      </c>
      <c r="R1162" s="219">
        <f>SUM(S1162:T1162)</f>
        <v>0</v>
      </c>
      <c r="S1162" s="218"/>
      <c r="T1162" s="218"/>
      <c r="U1162" s="219">
        <f t="shared" si="554"/>
        <v>0</v>
      </c>
      <c r="V1162" s="218"/>
      <c r="W1162" s="215">
        <f t="shared" si="555"/>
        <v>0</v>
      </c>
      <c r="X1162" s="218"/>
      <c r="Y1162" s="218"/>
      <c r="Z1162" s="218"/>
    </row>
    <row r="1163" spans="1:26" hidden="1" outlineLevel="2">
      <c r="A1163" s="164"/>
      <c r="B1163" s="334"/>
      <c r="C1163" s="210"/>
      <c r="D1163" s="211"/>
      <c r="E1163" s="165"/>
      <c r="F1163" s="262"/>
      <c r="G1163" s="166"/>
      <c r="H1163" s="167"/>
      <c r="I1163" s="212"/>
      <c r="J1163" s="212"/>
      <c r="K1163" s="212"/>
      <c r="L1163" s="137"/>
      <c r="M1163" s="334"/>
      <c r="N1163" s="168"/>
      <c r="O1163" s="168"/>
      <c r="P1163" s="214"/>
      <c r="Q1163" s="216"/>
      <c r="R1163" s="216"/>
      <c r="S1163" s="216"/>
      <c r="T1163" s="216"/>
      <c r="U1163" s="216"/>
      <c r="V1163" s="216"/>
      <c r="W1163" s="216"/>
      <c r="X1163" s="216"/>
      <c r="Y1163" s="216"/>
      <c r="Z1163" s="216"/>
    </row>
    <row r="1164" spans="1:26" s="75" customFormat="1" ht="15.75" outlineLevel="1" collapsed="1" thickBot="1">
      <c r="A1164" s="220"/>
      <c r="B1164" s="221"/>
      <c r="C1164" s="222"/>
      <c r="D1164" s="223"/>
      <c r="E1164" s="224"/>
      <c r="F1164" s="247"/>
      <c r="G1164" s="225"/>
      <c r="H1164" s="226"/>
      <c r="I1164" s="227"/>
      <c r="J1164" s="227"/>
      <c r="K1164" s="227"/>
      <c r="L1164" s="150" t="str">
        <f>CONCATENATE(L1165," ",N1165,M1165," ",L1166," ",N1166,M1166," "," ",L1167," ",N1167,M1167," ",L1168," ",N1168,M1168," ",L1169," ",N1169,M1169," ",L1170," ",N1170,M1170," ",L1171," ",N1171,M1171," ",L1172," ",N1172,M1172)</f>
        <v xml:space="preserve">                </v>
      </c>
      <c r="M1164" s="226"/>
      <c r="N1164" s="226"/>
      <c r="O1164" s="270">
        <f>SUM(O1165:O1172)</f>
        <v>0</v>
      </c>
      <c r="P1164" s="228"/>
      <c r="Q1164" s="229">
        <f>SUM(Q1165:Q1172)</f>
        <v>0</v>
      </c>
      <c r="R1164" s="229">
        <f t="shared" ref="R1164:Y1164" si="556">SUM(R1165:R1172)</f>
        <v>0</v>
      </c>
      <c r="S1164" s="229">
        <f t="shared" si="556"/>
        <v>0</v>
      </c>
      <c r="T1164" s="229">
        <f t="shared" si="556"/>
        <v>0</v>
      </c>
      <c r="U1164" s="229">
        <f t="shared" si="556"/>
        <v>0</v>
      </c>
      <c r="V1164" s="229">
        <f t="shared" si="556"/>
        <v>0</v>
      </c>
      <c r="W1164" s="229">
        <f t="shared" si="556"/>
        <v>0</v>
      </c>
      <c r="X1164" s="229">
        <f t="shared" si="556"/>
        <v>0</v>
      </c>
      <c r="Y1164" s="229">
        <f t="shared" si="556"/>
        <v>0</v>
      </c>
      <c r="Z1164" s="229">
        <f>SUM(Z1165:Z1172)</f>
        <v>0</v>
      </c>
    </row>
    <row r="1165" spans="1:26" hidden="1" outlineLevel="2">
      <c r="A1165" s="19"/>
      <c r="B1165" s="38"/>
      <c r="C1165" s="207"/>
      <c r="D1165" s="208"/>
      <c r="E1165" s="133"/>
      <c r="F1165" s="244"/>
      <c r="G1165" s="138"/>
      <c r="H1165" s="135"/>
      <c r="I1165" s="206"/>
      <c r="J1165" s="206"/>
      <c r="K1165" s="206"/>
      <c r="L1165" s="137"/>
      <c r="M1165" s="163"/>
      <c r="N1165" s="163"/>
      <c r="O1165" s="271"/>
      <c r="P1165" s="205"/>
      <c r="Q1165" s="219">
        <f>SUM(R1165,U1165)</f>
        <v>0</v>
      </c>
      <c r="R1165" s="219">
        <f>SUM(S1165:T1165)</f>
        <v>0</v>
      </c>
      <c r="S1165" s="219"/>
      <c r="T1165" s="219"/>
      <c r="U1165" s="219">
        <f>SUM(V1165:Y1165)</f>
        <v>0</v>
      </c>
      <c r="V1165" s="219"/>
      <c r="W1165" s="215">
        <f>V1165*0.304</f>
        <v>0</v>
      </c>
      <c r="X1165" s="219"/>
      <c r="Y1165" s="219"/>
      <c r="Z1165" s="219"/>
    </row>
    <row r="1166" spans="1:26" hidden="1" outlineLevel="2">
      <c r="A1166" s="19"/>
      <c r="B1166" s="38"/>
      <c r="C1166" s="207"/>
      <c r="D1166" s="208"/>
      <c r="E1166" s="133"/>
      <c r="F1166" s="244"/>
      <c r="G1166" s="138"/>
      <c r="H1166" s="135"/>
      <c r="I1166" s="206"/>
      <c r="J1166" s="206"/>
      <c r="K1166" s="206"/>
      <c r="L1166" s="137"/>
      <c r="M1166" s="163"/>
      <c r="N1166" s="163"/>
      <c r="O1166" s="271"/>
      <c r="P1166" s="205"/>
      <c r="Q1166" s="219">
        <f t="shared" ref="Q1166:Q1172" si="557">SUM(R1166,U1166)</f>
        <v>0</v>
      </c>
      <c r="R1166" s="219">
        <f t="shared" ref="R1166:R1171" si="558">SUM(S1166:T1166)</f>
        <v>0</v>
      </c>
      <c r="S1166" s="219"/>
      <c r="T1166" s="219"/>
      <c r="U1166" s="219">
        <f t="shared" ref="U1166:U1172" si="559">SUM(V1166:Y1166)</f>
        <v>0</v>
      </c>
      <c r="V1166" s="219"/>
      <c r="W1166" s="215">
        <f t="shared" ref="W1166:W1172" si="560">V1166*0.304</f>
        <v>0</v>
      </c>
      <c r="X1166" s="219"/>
      <c r="Y1166" s="219"/>
      <c r="Z1166" s="219"/>
    </row>
    <row r="1167" spans="1:26" hidden="1" outlineLevel="2">
      <c r="A1167" s="19"/>
      <c r="B1167" s="38"/>
      <c r="C1167" s="207"/>
      <c r="D1167" s="208"/>
      <c r="E1167" s="133"/>
      <c r="F1167" s="244"/>
      <c r="G1167" s="138"/>
      <c r="H1167" s="135"/>
      <c r="I1167" s="206"/>
      <c r="J1167" s="206"/>
      <c r="K1167" s="206"/>
      <c r="L1167" s="137"/>
      <c r="M1167" s="163"/>
      <c r="N1167" s="163"/>
      <c r="O1167" s="271"/>
      <c r="P1167" s="205"/>
      <c r="Q1167" s="219">
        <f t="shared" si="557"/>
        <v>0</v>
      </c>
      <c r="R1167" s="219">
        <f t="shared" si="558"/>
        <v>0</v>
      </c>
      <c r="S1167" s="219"/>
      <c r="T1167" s="219"/>
      <c r="U1167" s="219">
        <f t="shared" si="559"/>
        <v>0</v>
      </c>
      <c r="V1167" s="219"/>
      <c r="W1167" s="215">
        <f t="shared" si="560"/>
        <v>0</v>
      </c>
      <c r="X1167" s="219"/>
      <c r="Y1167" s="219"/>
      <c r="Z1167" s="219"/>
    </row>
    <row r="1168" spans="1:26" hidden="1" outlineLevel="2">
      <c r="A1168" s="19"/>
      <c r="B1168" s="38"/>
      <c r="C1168" s="207"/>
      <c r="D1168" s="208"/>
      <c r="E1168" s="133"/>
      <c r="F1168" s="244"/>
      <c r="G1168" s="138"/>
      <c r="H1168" s="135"/>
      <c r="I1168" s="206"/>
      <c r="J1168" s="206"/>
      <c r="K1168" s="206"/>
      <c r="L1168" s="137"/>
      <c r="M1168" s="163"/>
      <c r="N1168" s="163"/>
      <c r="O1168" s="271"/>
      <c r="P1168" s="205"/>
      <c r="Q1168" s="219">
        <f t="shared" si="557"/>
        <v>0</v>
      </c>
      <c r="R1168" s="219">
        <f t="shared" si="558"/>
        <v>0</v>
      </c>
      <c r="S1168" s="219"/>
      <c r="T1168" s="219"/>
      <c r="U1168" s="219">
        <f t="shared" si="559"/>
        <v>0</v>
      </c>
      <c r="V1168" s="219"/>
      <c r="W1168" s="215">
        <f t="shared" si="560"/>
        <v>0</v>
      </c>
      <c r="X1168" s="219"/>
      <c r="Y1168" s="219"/>
      <c r="Z1168" s="219"/>
    </row>
    <row r="1169" spans="1:26" hidden="1" outlineLevel="2">
      <c r="A1169" s="19"/>
      <c r="B1169" s="38"/>
      <c r="C1169" s="207"/>
      <c r="D1169" s="208"/>
      <c r="E1169" s="133"/>
      <c r="F1169" s="244"/>
      <c r="G1169" s="138"/>
      <c r="H1169" s="135"/>
      <c r="I1169" s="206"/>
      <c r="J1169" s="206"/>
      <c r="K1169" s="206"/>
      <c r="L1169" s="137"/>
      <c r="M1169" s="163"/>
      <c r="N1169" s="163"/>
      <c r="O1169" s="271"/>
      <c r="P1169" s="205"/>
      <c r="Q1169" s="219">
        <f t="shared" si="557"/>
        <v>0</v>
      </c>
      <c r="R1169" s="219">
        <f t="shared" si="558"/>
        <v>0</v>
      </c>
      <c r="S1169" s="219"/>
      <c r="T1169" s="219"/>
      <c r="U1169" s="219">
        <f t="shared" si="559"/>
        <v>0</v>
      </c>
      <c r="V1169" s="219"/>
      <c r="W1169" s="215">
        <f t="shared" si="560"/>
        <v>0</v>
      </c>
      <c r="X1169" s="219"/>
      <c r="Y1169" s="219"/>
      <c r="Z1169" s="219"/>
    </row>
    <row r="1170" spans="1:26" hidden="1" outlineLevel="2">
      <c r="A1170" s="160"/>
      <c r="B1170" s="38"/>
      <c r="C1170" s="207"/>
      <c r="D1170" s="208"/>
      <c r="E1170" s="133"/>
      <c r="F1170" s="244"/>
      <c r="G1170" s="138"/>
      <c r="H1170" s="139"/>
      <c r="I1170" s="206"/>
      <c r="J1170" s="206"/>
      <c r="K1170" s="206"/>
      <c r="L1170" s="137"/>
      <c r="M1170" s="74"/>
      <c r="N1170" s="74"/>
      <c r="O1170" s="19"/>
      <c r="P1170" s="205"/>
      <c r="Q1170" s="219">
        <f t="shared" si="557"/>
        <v>0</v>
      </c>
      <c r="R1170" s="219">
        <f t="shared" si="558"/>
        <v>0</v>
      </c>
      <c r="S1170" s="218"/>
      <c r="T1170" s="218"/>
      <c r="U1170" s="219">
        <f t="shared" si="559"/>
        <v>0</v>
      </c>
      <c r="V1170" s="218"/>
      <c r="W1170" s="215">
        <f t="shared" si="560"/>
        <v>0</v>
      </c>
      <c r="X1170" s="218"/>
      <c r="Y1170" s="218"/>
      <c r="Z1170" s="218"/>
    </row>
    <row r="1171" spans="1:26" hidden="1" outlineLevel="2">
      <c r="A1171" s="160"/>
      <c r="B1171" s="38"/>
      <c r="C1171" s="207"/>
      <c r="D1171" s="208"/>
      <c r="E1171" s="133"/>
      <c r="F1171" s="244"/>
      <c r="G1171" s="138"/>
      <c r="H1171" s="139"/>
      <c r="I1171" s="206"/>
      <c r="J1171" s="206"/>
      <c r="K1171" s="206"/>
      <c r="L1171" s="137"/>
      <c r="M1171" s="74"/>
      <c r="N1171" s="19"/>
      <c r="O1171" s="19"/>
      <c r="P1171" s="205"/>
      <c r="Q1171" s="219">
        <f t="shared" si="557"/>
        <v>0</v>
      </c>
      <c r="R1171" s="219">
        <f t="shared" si="558"/>
        <v>0</v>
      </c>
      <c r="S1171" s="218"/>
      <c r="T1171" s="218"/>
      <c r="U1171" s="219">
        <f t="shared" si="559"/>
        <v>0</v>
      </c>
      <c r="V1171" s="218"/>
      <c r="W1171" s="215">
        <f t="shared" si="560"/>
        <v>0</v>
      </c>
      <c r="X1171" s="218"/>
      <c r="Y1171" s="218"/>
      <c r="Z1171" s="218"/>
    </row>
    <row r="1172" spans="1:26" hidden="1" outlineLevel="2">
      <c r="A1172" s="160"/>
      <c r="B1172" s="38"/>
      <c r="C1172" s="207"/>
      <c r="D1172" s="208"/>
      <c r="E1172" s="133"/>
      <c r="F1172" s="244"/>
      <c r="G1172" s="138"/>
      <c r="H1172" s="139"/>
      <c r="I1172" s="206"/>
      <c r="J1172" s="206"/>
      <c r="K1172" s="206"/>
      <c r="L1172" s="137"/>
      <c r="M1172" s="74"/>
      <c r="N1172" s="19"/>
      <c r="O1172" s="19"/>
      <c r="P1172" s="205"/>
      <c r="Q1172" s="219">
        <f t="shared" si="557"/>
        <v>0</v>
      </c>
      <c r="R1172" s="219">
        <f>SUM(S1172:T1172)</f>
        <v>0</v>
      </c>
      <c r="S1172" s="218"/>
      <c r="T1172" s="218"/>
      <c r="U1172" s="219">
        <f t="shared" si="559"/>
        <v>0</v>
      </c>
      <c r="V1172" s="218"/>
      <c r="W1172" s="215">
        <f t="shared" si="560"/>
        <v>0</v>
      </c>
      <c r="X1172" s="218"/>
      <c r="Y1172" s="218"/>
      <c r="Z1172" s="218"/>
    </row>
    <row r="1173" spans="1:26" ht="15.75" hidden="1" outlineLevel="2" thickBot="1">
      <c r="A1173" s="164"/>
      <c r="B1173" s="334"/>
      <c r="C1173" s="210"/>
      <c r="D1173" s="211"/>
      <c r="E1173" s="165"/>
      <c r="F1173" s="262"/>
      <c r="G1173" s="166"/>
      <c r="H1173" s="167"/>
      <c r="I1173" s="212"/>
      <c r="J1173" s="212"/>
      <c r="K1173" s="212"/>
      <c r="L1173" s="137"/>
      <c r="M1173" s="334"/>
      <c r="N1173" s="168"/>
      <c r="O1173" s="168"/>
      <c r="P1173" s="214"/>
      <c r="Q1173" s="216"/>
      <c r="R1173" s="216"/>
      <c r="S1173" s="216"/>
      <c r="T1173" s="216"/>
      <c r="U1173" s="216"/>
      <c r="V1173" s="216"/>
      <c r="W1173" s="216"/>
      <c r="X1173" s="216"/>
      <c r="Y1173" s="216"/>
      <c r="Z1173" s="216"/>
    </row>
    <row r="1174" spans="1:26" ht="19.5" thickBot="1">
      <c r="A1174" s="464">
        <v>4</v>
      </c>
      <c r="B1174" s="464"/>
      <c r="C1174" s="464"/>
      <c r="D1174" s="464"/>
      <c r="E1174" s="56" t="s">
        <v>62</v>
      </c>
      <c r="F1174" s="261"/>
      <c r="G1174" s="57"/>
      <c r="H1174" s="58"/>
      <c r="I1174" s="68"/>
      <c r="J1174" s="68"/>
      <c r="K1174" s="68"/>
      <c r="L1174" s="59"/>
      <c r="M1174" s="58"/>
      <c r="N1174" s="58"/>
      <c r="O1174" s="68"/>
      <c r="P1174" s="117"/>
      <c r="Q1174" s="60">
        <v>0</v>
      </c>
      <c r="R1174" s="60">
        <v>0</v>
      </c>
      <c r="S1174" s="60">
        <v>0</v>
      </c>
      <c r="T1174" s="60">
        <v>0</v>
      </c>
      <c r="U1174" s="60">
        <v>0</v>
      </c>
      <c r="V1174" s="60">
        <v>0</v>
      </c>
      <c r="W1174" s="60">
        <v>0</v>
      </c>
      <c r="X1174" s="60">
        <v>0</v>
      </c>
      <c r="Y1174" s="60">
        <v>0</v>
      </c>
      <c r="Z1174" s="60">
        <v>0</v>
      </c>
    </row>
    <row r="1175" spans="1:26" s="75" customFormat="1" outlineLevel="1" collapsed="1">
      <c r="A1175" s="220"/>
      <c r="B1175" s="221"/>
      <c r="C1175" s="222"/>
      <c r="D1175" s="223"/>
      <c r="E1175" s="224"/>
      <c r="F1175" s="247"/>
      <c r="G1175" s="225"/>
      <c r="H1175" s="226"/>
      <c r="I1175" s="227"/>
      <c r="J1175" s="227"/>
      <c r="K1175" s="227"/>
      <c r="L1175" s="150" t="str">
        <f>CONCATENATE(L1176," ",N1176,M1176," ",L1177," ",N1177,M1177," "," ",L1178," ",N1178,M1178," ",L1179," ",N1179,M1179," ",L1180," ",N1180,M1180," ",L1181," ",N1181,M1181," ",L1182," ",N1182,M1182," ",L1183," ",N1183,M1183)</f>
        <v xml:space="preserve">                </v>
      </c>
      <c r="M1175" s="226"/>
      <c r="N1175" s="226"/>
      <c r="O1175" s="270">
        <f>SUM(O1176:O1183)</f>
        <v>0</v>
      </c>
      <c r="P1175" s="228"/>
      <c r="Q1175" s="229">
        <f>SUM(Q1176:Q1183)</f>
        <v>0</v>
      </c>
      <c r="R1175" s="229">
        <f t="shared" ref="R1175:Y1175" si="561">SUM(R1176:R1183)</f>
        <v>0</v>
      </c>
      <c r="S1175" s="229">
        <f t="shared" si="561"/>
        <v>0</v>
      </c>
      <c r="T1175" s="229">
        <f t="shared" si="561"/>
        <v>0</v>
      </c>
      <c r="U1175" s="229">
        <f t="shared" si="561"/>
        <v>0</v>
      </c>
      <c r="V1175" s="229">
        <f t="shared" si="561"/>
        <v>0</v>
      </c>
      <c r="W1175" s="229">
        <f t="shared" si="561"/>
        <v>0</v>
      </c>
      <c r="X1175" s="229">
        <f t="shared" si="561"/>
        <v>0</v>
      </c>
      <c r="Y1175" s="229">
        <f t="shared" si="561"/>
        <v>0</v>
      </c>
      <c r="Z1175" s="229">
        <f>SUM(Z1176:Z1183)</f>
        <v>0</v>
      </c>
    </row>
    <row r="1176" spans="1:26" hidden="1" outlineLevel="2">
      <c r="A1176" s="19"/>
      <c r="B1176" s="38"/>
      <c r="C1176" s="207"/>
      <c r="D1176" s="208"/>
      <c r="E1176" s="133"/>
      <c r="F1176" s="244"/>
      <c r="G1176" s="138"/>
      <c r="H1176" s="135"/>
      <c r="I1176" s="206"/>
      <c r="J1176" s="206"/>
      <c r="K1176" s="206"/>
      <c r="L1176" s="137"/>
      <c r="M1176" s="163"/>
      <c r="N1176" s="163"/>
      <c r="O1176" s="271"/>
      <c r="P1176" s="205"/>
      <c r="Q1176" s="219">
        <f>SUM(R1176,U1176)</f>
        <v>0</v>
      </c>
      <c r="R1176" s="219">
        <f>SUM(S1176:T1176)</f>
        <v>0</v>
      </c>
      <c r="S1176" s="219"/>
      <c r="T1176" s="219"/>
      <c r="U1176" s="219">
        <f>SUM(V1176:Y1176)</f>
        <v>0</v>
      </c>
      <c r="V1176" s="219"/>
      <c r="W1176" s="215">
        <f>V1176*0.304</f>
        <v>0</v>
      </c>
      <c r="X1176" s="219"/>
      <c r="Y1176" s="219"/>
      <c r="Z1176" s="219"/>
    </row>
    <row r="1177" spans="1:26" hidden="1" outlineLevel="2">
      <c r="A1177" s="19"/>
      <c r="B1177" s="38"/>
      <c r="C1177" s="207"/>
      <c r="D1177" s="208"/>
      <c r="E1177" s="133"/>
      <c r="F1177" s="244"/>
      <c r="G1177" s="138"/>
      <c r="H1177" s="135"/>
      <c r="I1177" s="206"/>
      <c r="J1177" s="206"/>
      <c r="K1177" s="206"/>
      <c r="L1177" s="137"/>
      <c r="M1177" s="163"/>
      <c r="N1177" s="163"/>
      <c r="O1177" s="271"/>
      <c r="P1177" s="205"/>
      <c r="Q1177" s="219">
        <f t="shared" ref="Q1177:Q1183" si="562">SUM(R1177,U1177)</f>
        <v>0</v>
      </c>
      <c r="R1177" s="219">
        <f t="shared" ref="R1177:R1182" si="563">SUM(S1177:T1177)</f>
        <v>0</v>
      </c>
      <c r="S1177" s="219"/>
      <c r="T1177" s="219"/>
      <c r="U1177" s="219">
        <f t="shared" ref="U1177:U1183" si="564">SUM(V1177:Y1177)</f>
        <v>0</v>
      </c>
      <c r="V1177" s="219"/>
      <c r="W1177" s="215">
        <f t="shared" ref="W1177:W1183" si="565">V1177*0.304</f>
        <v>0</v>
      </c>
      <c r="X1177" s="219"/>
      <c r="Y1177" s="219"/>
      <c r="Z1177" s="219"/>
    </row>
    <row r="1178" spans="1:26" hidden="1" outlineLevel="2">
      <c r="A1178" s="19"/>
      <c r="B1178" s="38"/>
      <c r="C1178" s="207"/>
      <c r="D1178" s="208"/>
      <c r="E1178" s="133"/>
      <c r="F1178" s="244"/>
      <c r="G1178" s="138"/>
      <c r="H1178" s="135"/>
      <c r="I1178" s="206"/>
      <c r="J1178" s="206"/>
      <c r="K1178" s="206"/>
      <c r="L1178" s="137"/>
      <c r="M1178" s="163"/>
      <c r="N1178" s="163"/>
      <c r="O1178" s="271"/>
      <c r="P1178" s="205"/>
      <c r="Q1178" s="219">
        <f t="shared" si="562"/>
        <v>0</v>
      </c>
      <c r="R1178" s="219">
        <f t="shared" si="563"/>
        <v>0</v>
      </c>
      <c r="S1178" s="219"/>
      <c r="T1178" s="219"/>
      <c r="U1178" s="219">
        <f t="shared" si="564"/>
        <v>0</v>
      </c>
      <c r="V1178" s="219"/>
      <c r="W1178" s="215">
        <f t="shared" si="565"/>
        <v>0</v>
      </c>
      <c r="X1178" s="219"/>
      <c r="Y1178" s="219"/>
      <c r="Z1178" s="219"/>
    </row>
    <row r="1179" spans="1:26" hidden="1" outlineLevel="2">
      <c r="A1179" s="19"/>
      <c r="B1179" s="38"/>
      <c r="C1179" s="207"/>
      <c r="D1179" s="208"/>
      <c r="E1179" s="133"/>
      <c r="F1179" s="244"/>
      <c r="G1179" s="138"/>
      <c r="H1179" s="135"/>
      <c r="I1179" s="206"/>
      <c r="J1179" s="206"/>
      <c r="K1179" s="206"/>
      <c r="L1179" s="137"/>
      <c r="M1179" s="163"/>
      <c r="N1179" s="163"/>
      <c r="O1179" s="271"/>
      <c r="P1179" s="205"/>
      <c r="Q1179" s="219">
        <f t="shared" si="562"/>
        <v>0</v>
      </c>
      <c r="R1179" s="219">
        <f t="shared" si="563"/>
        <v>0</v>
      </c>
      <c r="S1179" s="219"/>
      <c r="T1179" s="219"/>
      <c r="U1179" s="219">
        <f t="shared" si="564"/>
        <v>0</v>
      </c>
      <c r="V1179" s="219"/>
      <c r="W1179" s="215">
        <f t="shared" si="565"/>
        <v>0</v>
      </c>
      <c r="X1179" s="219"/>
      <c r="Y1179" s="219"/>
      <c r="Z1179" s="219"/>
    </row>
    <row r="1180" spans="1:26" hidden="1" outlineLevel="2">
      <c r="A1180" s="19"/>
      <c r="B1180" s="38"/>
      <c r="C1180" s="207"/>
      <c r="D1180" s="208"/>
      <c r="E1180" s="133"/>
      <c r="F1180" s="244"/>
      <c r="G1180" s="138"/>
      <c r="H1180" s="135"/>
      <c r="I1180" s="206"/>
      <c r="J1180" s="206"/>
      <c r="K1180" s="206"/>
      <c r="L1180" s="137"/>
      <c r="M1180" s="163"/>
      <c r="N1180" s="163"/>
      <c r="O1180" s="271"/>
      <c r="P1180" s="205"/>
      <c r="Q1180" s="219">
        <f t="shared" si="562"/>
        <v>0</v>
      </c>
      <c r="R1180" s="219">
        <f t="shared" si="563"/>
        <v>0</v>
      </c>
      <c r="S1180" s="219"/>
      <c r="T1180" s="219"/>
      <c r="U1180" s="219">
        <f t="shared" si="564"/>
        <v>0</v>
      </c>
      <c r="V1180" s="219"/>
      <c r="W1180" s="215">
        <f t="shared" si="565"/>
        <v>0</v>
      </c>
      <c r="X1180" s="219"/>
      <c r="Y1180" s="219"/>
      <c r="Z1180" s="219"/>
    </row>
    <row r="1181" spans="1:26" hidden="1" outlineLevel="2">
      <c r="A1181" s="160"/>
      <c r="B1181" s="38"/>
      <c r="C1181" s="207"/>
      <c r="D1181" s="208"/>
      <c r="E1181" s="133"/>
      <c r="F1181" s="244"/>
      <c r="G1181" s="138"/>
      <c r="H1181" s="139"/>
      <c r="I1181" s="206"/>
      <c r="J1181" s="206"/>
      <c r="K1181" s="206"/>
      <c r="L1181" s="137"/>
      <c r="M1181" s="74"/>
      <c r="N1181" s="74"/>
      <c r="O1181" s="19"/>
      <c r="P1181" s="205"/>
      <c r="Q1181" s="219">
        <f t="shared" si="562"/>
        <v>0</v>
      </c>
      <c r="R1181" s="219">
        <f t="shared" si="563"/>
        <v>0</v>
      </c>
      <c r="S1181" s="218"/>
      <c r="T1181" s="218"/>
      <c r="U1181" s="219">
        <f t="shared" si="564"/>
        <v>0</v>
      </c>
      <c r="V1181" s="218"/>
      <c r="W1181" s="215">
        <f t="shared" si="565"/>
        <v>0</v>
      </c>
      <c r="X1181" s="218"/>
      <c r="Y1181" s="218"/>
      <c r="Z1181" s="218"/>
    </row>
    <row r="1182" spans="1:26" hidden="1" outlineLevel="2">
      <c r="A1182" s="160"/>
      <c r="B1182" s="38"/>
      <c r="C1182" s="207"/>
      <c r="D1182" s="208"/>
      <c r="E1182" s="133"/>
      <c r="F1182" s="244"/>
      <c r="G1182" s="138"/>
      <c r="H1182" s="139"/>
      <c r="I1182" s="206"/>
      <c r="J1182" s="206"/>
      <c r="K1182" s="206"/>
      <c r="L1182" s="137"/>
      <c r="M1182" s="74"/>
      <c r="N1182" s="19"/>
      <c r="O1182" s="19"/>
      <c r="P1182" s="205"/>
      <c r="Q1182" s="219">
        <f t="shared" si="562"/>
        <v>0</v>
      </c>
      <c r="R1182" s="219">
        <f t="shared" si="563"/>
        <v>0</v>
      </c>
      <c r="S1182" s="218"/>
      <c r="T1182" s="218"/>
      <c r="U1182" s="219">
        <f t="shared" si="564"/>
        <v>0</v>
      </c>
      <c r="V1182" s="218"/>
      <c r="W1182" s="215">
        <f t="shared" si="565"/>
        <v>0</v>
      </c>
      <c r="X1182" s="218"/>
      <c r="Y1182" s="218"/>
      <c r="Z1182" s="218"/>
    </row>
    <row r="1183" spans="1:26" hidden="1" outlineLevel="2">
      <c r="A1183" s="160"/>
      <c r="B1183" s="38"/>
      <c r="C1183" s="207"/>
      <c r="D1183" s="208"/>
      <c r="E1183" s="133"/>
      <c r="F1183" s="244"/>
      <c r="G1183" s="138"/>
      <c r="H1183" s="139"/>
      <c r="I1183" s="206"/>
      <c r="J1183" s="206"/>
      <c r="K1183" s="206"/>
      <c r="L1183" s="137"/>
      <c r="M1183" s="74"/>
      <c r="N1183" s="19"/>
      <c r="O1183" s="19"/>
      <c r="P1183" s="205"/>
      <c r="Q1183" s="219">
        <f t="shared" si="562"/>
        <v>0</v>
      </c>
      <c r="R1183" s="219">
        <f>SUM(S1183:T1183)</f>
        <v>0</v>
      </c>
      <c r="S1183" s="218"/>
      <c r="T1183" s="218"/>
      <c r="U1183" s="219">
        <f t="shared" si="564"/>
        <v>0</v>
      </c>
      <c r="V1183" s="218"/>
      <c r="W1183" s="215">
        <f t="shared" si="565"/>
        <v>0</v>
      </c>
      <c r="X1183" s="218"/>
      <c r="Y1183" s="218"/>
      <c r="Z1183" s="218"/>
    </row>
    <row r="1184" spans="1:26" hidden="1" outlineLevel="2">
      <c r="A1184" s="164"/>
      <c r="B1184" s="334"/>
      <c r="C1184" s="210"/>
      <c r="D1184" s="211"/>
      <c r="E1184" s="165"/>
      <c r="F1184" s="262"/>
      <c r="G1184" s="166"/>
      <c r="H1184" s="167"/>
      <c r="I1184" s="212"/>
      <c r="J1184" s="212"/>
      <c r="K1184" s="212"/>
      <c r="L1184" s="137"/>
      <c r="M1184" s="334"/>
      <c r="N1184" s="168"/>
      <c r="O1184" s="168"/>
      <c r="P1184" s="214"/>
      <c r="Q1184" s="216"/>
      <c r="R1184" s="216"/>
      <c r="S1184" s="216"/>
      <c r="T1184" s="216"/>
      <c r="U1184" s="216"/>
      <c r="V1184" s="216"/>
      <c r="W1184" s="216"/>
      <c r="X1184" s="216"/>
      <c r="Y1184" s="216"/>
      <c r="Z1184" s="216"/>
    </row>
    <row r="1185" spans="1:26" s="75" customFormat="1" outlineLevel="1" collapsed="1">
      <c r="A1185" s="220"/>
      <c r="B1185" s="221"/>
      <c r="C1185" s="222"/>
      <c r="D1185" s="223"/>
      <c r="E1185" s="224"/>
      <c r="F1185" s="247"/>
      <c r="G1185" s="225"/>
      <c r="H1185" s="226"/>
      <c r="I1185" s="227"/>
      <c r="J1185" s="227"/>
      <c r="K1185" s="227"/>
      <c r="L1185" s="150" t="str">
        <f>CONCATENATE(L1186," ",N1186,M1186," ",L1187," ",N1187,M1187," "," ",L1188," ",N1188,M1188," ",L1189," ",N1189,M1189," ",L1190," ",N1190,M1190," ",L1191," ",N1191,M1191," ",L1192," ",N1192,M1192," ",L1193," ",N1193,M1193)</f>
        <v xml:space="preserve">                </v>
      </c>
      <c r="M1185" s="226"/>
      <c r="N1185" s="226"/>
      <c r="O1185" s="270">
        <f>SUM(O1186:O1193)</f>
        <v>0</v>
      </c>
      <c r="P1185" s="228"/>
      <c r="Q1185" s="229">
        <f>SUM(Q1186:Q1193)</f>
        <v>0</v>
      </c>
      <c r="R1185" s="229">
        <f t="shared" ref="R1185:Y1185" si="566">SUM(R1186:R1193)</f>
        <v>0</v>
      </c>
      <c r="S1185" s="229">
        <f t="shared" si="566"/>
        <v>0</v>
      </c>
      <c r="T1185" s="229">
        <f t="shared" si="566"/>
        <v>0</v>
      </c>
      <c r="U1185" s="229">
        <f t="shared" si="566"/>
        <v>0</v>
      </c>
      <c r="V1185" s="229">
        <f t="shared" si="566"/>
        <v>0</v>
      </c>
      <c r="W1185" s="229">
        <f t="shared" si="566"/>
        <v>0</v>
      </c>
      <c r="X1185" s="229">
        <f t="shared" si="566"/>
        <v>0</v>
      </c>
      <c r="Y1185" s="229">
        <f t="shared" si="566"/>
        <v>0</v>
      </c>
      <c r="Z1185" s="229">
        <f>SUM(Z1186:Z1193)</f>
        <v>0</v>
      </c>
    </row>
    <row r="1186" spans="1:26" hidden="1" outlineLevel="2">
      <c r="A1186" s="19"/>
      <c r="B1186" s="38"/>
      <c r="C1186" s="207"/>
      <c r="D1186" s="208"/>
      <c r="E1186" s="133"/>
      <c r="F1186" s="244"/>
      <c r="G1186" s="138"/>
      <c r="H1186" s="135"/>
      <c r="I1186" s="206"/>
      <c r="J1186" s="206"/>
      <c r="K1186" s="206"/>
      <c r="L1186" s="137"/>
      <c r="M1186" s="163"/>
      <c r="N1186" s="163"/>
      <c r="O1186" s="271"/>
      <c r="P1186" s="205"/>
      <c r="Q1186" s="219">
        <f>SUM(R1186,U1186)</f>
        <v>0</v>
      </c>
      <c r="R1186" s="219">
        <f>SUM(S1186:T1186)</f>
        <v>0</v>
      </c>
      <c r="S1186" s="219"/>
      <c r="T1186" s="219"/>
      <c r="U1186" s="219">
        <f>SUM(V1186:Y1186)</f>
        <v>0</v>
      </c>
      <c r="V1186" s="219"/>
      <c r="W1186" s="215">
        <f>V1186*0.304</f>
        <v>0</v>
      </c>
      <c r="X1186" s="219"/>
      <c r="Y1186" s="219"/>
      <c r="Z1186" s="219"/>
    </row>
    <row r="1187" spans="1:26" hidden="1" outlineLevel="2">
      <c r="A1187" s="19"/>
      <c r="B1187" s="38"/>
      <c r="C1187" s="207"/>
      <c r="D1187" s="208"/>
      <c r="E1187" s="133"/>
      <c r="F1187" s="244"/>
      <c r="G1187" s="138"/>
      <c r="H1187" s="135"/>
      <c r="I1187" s="206"/>
      <c r="J1187" s="206"/>
      <c r="K1187" s="206"/>
      <c r="L1187" s="137"/>
      <c r="M1187" s="163"/>
      <c r="N1187" s="163"/>
      <c r="O1187" s="271"/>
      <c r="P1187" s="205"/>
      <c r="Q1187" s="219">
        <f t="shared" ref="Q1187:Q1193" si="567">SUM(R1187,U1187)</f>
        <v>0</v>
      </c>
      <c r="R1187" s="219">
        <f t="shared" ref="R1187:R1192" si="568">SUM(S1187:T1187)</f>
        <v>0</v>
      </c>
      <c r="S1187" s="219"/>
      <c r="T1187" s="219"/>
      <c r="U1187" s="219">
        <f t="shared" ref="U1187:U1193" si="569">SUM(V1187:Y1187)</f>
        <v>0</v>
      </c>
      <c r="V1187" s="219"/>
      <c r="W1187" s="215">
        <f t="shared" ref="W1187:W1193" si="570">V1187*0.304</f>
        <v>0</v>
      </c>
      <c r="X1187" s="219"/>
      <c r="Y1187" s="219"/>
      <c r="Z1187" s="219"/>
    </row>
    <row r="1188" spans="1:26" hidden="1" outlineLevel="2">
      <c r="A1188" s="19"/>
      <c r="B1188" s="38"/>
      <c r="C1188" s="207"/>
      <c r="D1188" s="208"/>
      <c r="E1188" s="133"/>
      <c r="F1188" s="244"/>
      <c r="G1188" s="138"/>
      <c r="H1188" s="135"/>
      <c r="I1188" s="206"/>
      <c r="J1188" s="206"/>
      <c r="K1188" s="206"/>
      <c r="L1188" s="137"/>
      <c r="M1188" s="163"/>
      <c r="N1188" s="163"/>
      <c r="O1188" s="271"/>
      <c r="P1188" s="205"/>
      <c r="Q1188" s="219">
        <f t="shared" si="567"/>
        <v>0</v>
      </c>
      <c r="R1188" s="219">
        <f t="shared" si="568"/>
        <v>0</v>
      </c>
      <c r="S1188" s="219"/>
      <c r="T1188" s="219"/>
      <c r="U1188" s="219">
        <f t="shared" si="569"/>
        <v>0</v>
      </c>
      <c r="V1188" s="219"/>
      <c r="W1188" s="215">
        <f t="shared" si="570"/>
        <v>0</v>
      </c>
      <c r="X1188" s="219"/>
      <c r="Y1188" s="219"/>
      <c r="Z1188" s="219"/>
    </row>
    <row r="1189" spans="1:26" hidden="1" outlineLevel="2">
      <c r="A1189" s="19"/>
      <c r="B1189" s="38"/>
      <c r="C1189" s="207"/>
      <c r="D1189" s="208"/>
      <c r="E1189" s="133"/>
      <c r="F1189" s="244"/>
      <c r="G1189" s="138"/>
      <c r="H1189" s="135"/>
      <c r="I1189" s="206"/>
      <c r="J1189" s="206"/>
      <c r="K1189" s="206"/>
      <c r="L1189" s="137"/>
      <c r="M1189" s="163"/>
      <c r="N1189" s="163"/>
      <c r="O1189" s="271"/>
      <c r="P1189" s="205"/>
      <c r="Q1189" s="219">
        <f t="shared" si="567"/>
        <v>0</v>
      </c>
      <c r="R1189" s="219">
        <f t="shared" si="568"/>
        <v>0</v>
      </c>
      <c r="S1189" s="219"/>
      <c r="T1189" s="219"/>
      <c r="U1189" s="219">
        <f t="shared" si="569"/>
        <v>0</v>
      </c>
      <c r="V1189" s="219"/>
      <c r="W1189" s="215">
        <f t="shared" si="570"/>
        <v>0</v>
      </c>
      <c r="X1189" s="219"/>
      <c r="Y1189" s="219"/>
      <c r="Z1189" s="219"/>
    </row>
    <row r="1190" spans="1:26" hidden="1" outlineLevel="2">
      <c r="A1190" s="19"/>
      <c r="B1190" s="38"/>
      <c r="C1190" s="207"/>
      <c r="D1190" s="208"/>
      <c r="E1190" s="133"/>
      <c r="F1190" s="244"/>
      <c r="G1190" s="138"/>
      <c r="H1190" s="135"/>
      <c r="I1190" s="206"/>
      <c r="J1190" s="206"/>
      <c r="K1190" s="206"/>
      <c r="L1190" s="137"/>
      <c r="M1190" s="163"/>
      <c r="N1190" s="163"/>
      <c r="O1190" s="271"/>
      <c r="P1190" s="205"/>
      <c r="Q1190" s="219">
        <f t="shared" si="567"/>
        <v>0</v>
      </c>
      <c r="R1190" s="219">
        <f t="shared" si="568"/>
        <v>0</v>
      </c>
      <c r="S1190" s="219"/>
      <c r="T1190" s="219"/>
      <c r="U1190" s="219">
        <f t="shared" si="569"/>
        <v>0</v>
      </c>
      <c r="V1190" s="219"/>
      <c r="W1190" s="215">
        <f t="shared" si="570"/>
        <v>0</v>
      </c>
      <c r="X1190" s="219"/>
      <c r="Y1190" s="219"/>
      <c r="Z1190" s="219"/>
    </row>
    <row r="1191" spans="1:26" hidden="1" outlineLevel="2">
      <c r="A1191" s="160"/>
      <c r="B1191" s="38"/>
      <c r="C1191" s="207"/>
      <c r="D1191" s="208"/>
      <c r="E1191" s="133"/>
      <c r="F1191" s="244"/>
      <c r="G1191" s="138"/>
      <c r="H1191" s="139"/>
      <c r="I1191" s="206"/>
      <c r="J1191" s="206"/>
      <c r="K1191" s="206"/>
      <c r="L1191" s="137"/>
      <c r="M1191" s="74"/>
      <c r="N1191" s="74"/>
      <c r="O1191" s="19"/>
      <c r="P1191" s="205"/>
      <c r="Q1191" s="219">
        <f t="shared" si="567"/>
        <v>0</v>
      </c>
      <c r="R1191" s="219">
        <f t="shared" si="568"/>
        <v>0</v>
      </c>
      <c r="S1191" s="218"/>
      <c r="T1191" s="218"/>
      <c r="U1191" s="219">
        <f t="shared" si="569"/>
        <v>0</v>
      </c>
      <c r="V1191" s="218"/>
      <c r="W1191" s="215">
        <f t="shared" si="570"/>
        <v>0</v>
      </c>
      <c r="X1191" s="218"/>
      <c r="Y1191" s="218"/>
      <c r="Z1191" s="218"/>
    </row>
    <row r="1192" spans="1:26" hidden="1" outlineLevel="2">
      <c r="A1192" s="160"/>
      <c r="B1192" s="38"/>
      <c r="C1192" s="207"/>
      <c r="D1192" s="208"/>
      <c r="E1192" s="133"/>
      <c r="F1192" s="244"/>
      <c r="G1192" s="138"/>
      <c r="H1192" s="139"/>
      <c r="I1192" s="206"/>
      <c r="J1192" s="206"/>
      <c r="K1192" s="206"/>
      <c r="L1192" s="137"/>
      <c r="M1192" s="74"/>
      <c r="N1192" s="19"/>
      <c r="O1192" s="19"/>
      <c r="P1192" s="205"/>
      <c r="Q1192" s="219">
        <f t="shared" si="567"/>
        <v>0</v>
      </c>
      <c r="R1192" s="219">
        <f t="shared" si="568"/>
        <v>0</v>
      </c>
      <c r="S1192" s="218"/>
      <c r="T1192" s="218"/>
      <c r="U1192" s="219">
        <f t="shared" si="569"/>
        <v>0</v>
      </c>
      <c r="V1192" s="218"/>
      <c r="W1192" s="215">
        <f t="shared" si="570"/>
        <v>0</v>
      </c>
      <c r="X1192" s="218"/>
      <c r="Y1192" s="218"/>
      <c r="Z1192" s="218"/>
    </row>
    <row r="1193" spans="1:26" hidden="1" outlineLevel="2">
      <c r="A1193" s="160"/>
      <c r="B1193" s="38"/>
      <c r="C1193" s="207"/>
      <c r="D1193" s="208"/>
      <c r="E1193" s="133"/>
      <c r="F1193" s="244"/>
      <c r="G1193" s="138"/>
      <c r="H1193" s="139"/>
      <c r="I1193" s="206"/>
      <c r="J1193" s="206"/>
      <c r="K1193" s="206"/>
      <c r="L1193" s="137"/>
      <c r="M1193" s="74"/>
      <c r="N1193" s="19"/>
      <c r="O1193" s="19"/>
      <c r="P1193" s="205"/>
      <c r="Q1193" s="219">
        <f t="shared" si="567"/>
        <v>0</v>
      </c>
      <c r="R1193" s="219">
        <f>SUM(S1193:T1193)</f>
        <v>0</v>
      </c>
      <c r="S1193" s="218"/>
      <c r="T1193" s="218"/>
      <c r="U1193" s="219">
        <f t="shared" si="569"/>
        <v>0</v>
      </c>
      <c r="V1193" s="218"/>
      <c r="W1193" s="215">
        <f t="shared" si="570"/>
        <v>0</v>
      </c>
      <c r="X1193" s="218"/>
      <c r="Y1193" s="218"/>
      <c r="Z1193" s="218"/>
    </row>
    <row r="1194" spans="1:26" hidden="1" outlineLevel="2">
      <c r="A1194" s="164"/>
      <c r="B1194" s="334"/>
      <c r="C1194" s="210"/>
      <c r="D1194" s="211"/>
      <c r="E1194" s="165"/>
      <c r="F1194" s="262"/>
      <c r="G1194" s="166"/>
      <c r="H1194" s="167"/>
      <c r="I1194" s="212"/>
      <c r="J1194" s="212"/>
      <c r="K1194" s="212"/>
      <c r="L1194" s="137"/>
      <c r="M1194" s="334"/>
      <c r="N1194" s="168"/>
      <c r="O1194" s="168"/>
      <c r="P1194" s="214"/>
      <c r="Q1194" s="216"/>
      <c r="R1194" s="216"/>
      <c r="S1194" s="216"/>
      <c r="T1194" s="216"/>
      <c r="U1194" s="216"/>
      <c r="V1194" s="216"/>
      <c r="W1194" s="216"/>
      <c r="X1194" s="216"/>
      <c r="Y1194" s="216"/>
      <c r="Z1194" s="216"/>
    </row>
    <row r="1195" spans="1:26" s="75" customFormat="1" outlineLevel="1" collapsed="1">
      <c r="A1195" s="220"/>
      <c r="B1195" s="221"/>
      <c r="C1195" s="222"/>
      <c r="D1195" s="223"/>
      <c r="E1195" s="224"/>
      <c r="F1195" s="247"/>
      <c r="G1195" s="225"/>
      <c r="H1195" s="226"/>
      <c r="I1195" s="227"/>
      <c r="J1195" s="227"/>
      <c r="K1195" s="227"/>
      <c r="L1195" s="150" t="str">
        <f>CONCATENATE(L1196," ",N1196,M1196," ",L1197," ",N1197,M1197," "," ",L1198," ",N1198,M1198," ",L1199," ",N1199,M1199," ",L1200," ",N1200,M1200," ",L1201," ",N1201,M1201," ",L1202," ",N1202,M1202," ",L1203," ",N1203,M1203)</f>
        <v xml:space="preserve">                </v>
      </c>
      <c r="M1195" s="226"/>
      <c r="N1195" s="226"/>
      <c r="O1195" s="270">
        <f>SUM(O1196:O1203)</f>
        <v>0</v>
      </c>
      <c r="P1195" s="228"/>
      <c r="Q1195" s="229">
        <f>SUM(Q1196:Q1203)</f>
        <v>0</v>
      </c>
      <c r="R1195" s="229">
        <f t="shared" ref="R1195:Y1195" si="571">SUM(R1196:R1203)</f>
        <v>0</v>
      </c>
      <c r="S1195" s="229">
        <f t="shared" si="571"/>
        <v>0</v>
      </c>
      <c r="T1195" s="229">
        <f t="shared" si="571"/>
        <v>0</v>
      </c>
      <c r="U1195" s="229">
        <f t="shared" si="571"/>
        <v>0</v>
      </c>
      <c r="V1195" s="229">
        <f t="shared" si="571"/>
        <v>0</v>
      </c>
      <c r="W1195" s="229">
        <f t="shared" si="571"/>
        <v>0</v>
      </c>
      <c r="X1195" s="229">
        <f t="shared" si="571"/>
        <v>0</v>
      </c>
      <c r="Y1195" s="229">
        <f t="shared" si="571"/>
        <v>0</v>
      </c>
      <c r="Z1195" s="229">
        <f>SUM(Z1196:Z1203)</f>
        <v>0</v>
      </c>
    </row>
    <row r="1196" spans="1:26" hidden="1" outlineLevel="2">
      <c r="A1196" s="19"/>
      <c r="B1196" s="38"/>
      <c r="C1196" s="207"/>
      <c r="D1196" s="208"/>
      <c r="E1196" s="133"/>
      <c r="F1196" s="244"/>
      <c r="G1196" s="138"/>
      <c r="H1196" s="135"/>
      <c r="I1196" s="206"/>
      <c r="J1196" s="206"/>
      <c r="K1196" s="206"/>
      <c r="L1196" s="137"/>
      <c r="M1196" s="163"/>
      <c r="N1196" s="163"/>
      <c r="O1196" s="271"/>
      <c r="P1196" s="205"/>
      <c r="Q1196" s="219">
        <f>SUM(R1196,U1196)</f>
        <v>0</v>
      </c>
      <c r="R1196" s="219">
        <f>SUM(S1196:T1196)</f>
        <v>0</v>
      </c>
      <c r="S1196" s="219"/>
      <c r="T1196" s="219"/>
      <c r="U1196" s="219">
        <f>SUM(V1196:Y1196)</f>
        <v>0</v>
      </c>
      <c r="V1196" s="219"/>
      <c r="W1196" s="215">
        <f>V1196*0.304</f>
        <v>0</v>
      </c>
      <c r="X1196" s="219"/>
      <c r="Y1196" s="219"/>
      <c r="Z1196" s="219"/>
    </row>
    <row r="1197" spans="1:26" hidden="1" outlineLevel="2">
      <c r="A1197" s="19"/>
      <c r="B1197" s="38"/>
      <c r="C1197" s="207"/>
      <c r="D1197" s="208"/>
      <c r="E1197" s="133"/>
      <c r="F1197" s="244"/>
      <c r="G1197" s="138"/>
      <c r="H1197" s="135"/>
      <c r="I1197" s="206"/>
      <c r="J1197" s="206"/>
      <c r="K1197" s="206"/>
      <c r="L1197" s="137"/>
      <c r="M1197" s="163"/>
      <c r="N1197" s="163"/>
      <c r="O1197" s="271"/>
      <c r="P1197" s="205"/>
      <c r="Q1197" s="219">
        <f t="shared" ref="Q1197:Q1203" si="572">SUM(R1197,U1197)</f>
        <v>0</v>
      </c>
      <c r="R1197" s="219">
        <f t="shared" ref="R1197:R1202" si="573">SUM(S1197:T1197)</f>
        <v>0</v>
      </c>
      <c r="S1197" s="219"/>
      <c r="T1197" s="219"/>
      <c r="U1197" s="219">
        <f t="shared" ref="U1197:U1203" si="574">SUM(V1197:Y1197)</f>
        <v>0</v>
      </c>
      <c r="V1197" s="219"/>
      <c r="W1197" s="215">
        <f t="shared" ref="W1197:W1203" si="575">V1197*0.304</f>
        <v>0</v>
      </c>
      <c r="X1197" s="219"/>
      <c r="Y1197" s="219"/>
      <c r="Z1197" s="219"/>
    </row>
    <row r="1198" spans="1:26" hidden="1" outlineLevel="2">
      <c r="A1198" s="19"/>
      <c r="B1198" s="38"/>
      <c r="C1198" s="207"/>
      <c r="D1198" s="208"/>
      <c r="E1198" s="133"/>
      <c r="F1198" s="244"/>
      <c r="G1198" s="138"/>
      <c r="H1198" s="135"/>
      <c r="I1198" s="206"/>
      <c r="J1198" s="206"/>
      <c r="K1198" s="206"/>
      <c r="L1198" s="137"/>
      <c r="M1198" s="163"/>
      <c r="N1198" s="163"/>
      <c r="O1198" s="271"/>
      <c r="P1198" s="205"/>
      <c r="Q1198" s="219">
        <f t="shared" si="572"/>
        <v>0</v>
      </c>
      <c r="R1198" s="219">
        <f t="shared" si="573"/>
        <v>0</v>
      </c>
      <c r="S1198" s="219"/>
      <c r="T1198" s="219"/>
      <c r="U1198" s="219">
        <f t="shared" si="574"/>
        <v>0</v>
      </c>
      <c r="V1198" s="219"/>
      <c r="W1198" s="215">
        <f t="shared" si="575"/>
        <v>0</v>
      </c>
      <c r="X1198" s="219"/>
      <c r="Y1198" s="219"/>
      <c r="Z1198" s="219"/>
    </row>
    <row r="1199" spans="1:26" hidden="1" outlineLevel="2">
      <c r="A1199" s="19"/>
      <c r="B1199" s="38"/>
      <c r="C1199" s="207"/>
      <c r="D1199" s="208"/>
      <c r="E1199" s="133"/>
      <c r="F1199" s="244"/>
      <c r="G1199" s="138"/>
      <c r="H1199" s="135"/>
      <c r="I1199" s="206"/>
      <c r="J1199" s="206"/>
      <c r="K1199" s="206"/>
      <c r="L1199" s="137"/>
      <c r="M1199" s="163"/>
      <c r="N1199" s="163"/>
      <c r="O1199" s="271"/>
      <c r="P1199" s="205"/>
      <c r="Q1199" s="219">
        <f t="shared" si="572"/>
        <v>0</v>
      </c>
      <c r="R1199" s="219">
        <f t="shared" si="573"/>
        <v>0</v>
      </c>
      <c r="S1199" s="219"/>
      <c r="T1199" s="219"/>
      <c r="U1199" s="219">
        <f t="shared" si="574"/>
        <v>0</v>
      </c>
      <c r="V1199" s="219"/>
      <c r="W1199" s="215">
        <f t="shared" si="575"/>
        <v>0</v>
      </c>
      <c r="X1199" s="219"/>
      <c r="Y1199" s="219"/>
      <c r="Z1199" s="219"/>
    </row>
    <row r="1200" spans="1:26" hidden="1" outlineLevel="2">
      <c r="A1200" s="19"/>
      <c r="B1200" s="38"/>
      <c r="C1200" s="207"/>
      <c r="D1200" s="208"/>
      <c r="E1200" s="133"/>
      <c r="F1200" s="244"/>
      <c r="G1200" s="138"/>
      <c r="H1200" s="135"/>
      <c r="I1200" s="206"/>
      <c r="J1200" s="206"/>
      <c r="K1200" s="206"/>
      <c r="L1200" s="137"/>
      <c r="M1200" s="163"/>
      <c r="N1200" s="163"/>
      <c r="O1200" s="271"/>
      <c r="P1200" s="205"/>
      <c r="Q1200" s="219">
        <f t="shared" si="572"/>
        <v>0</v>
      </c>
      <c r="R1200" s="219">
        <f t="shared" si="573"/>
        <v>0</v>
      </c>
      <c r="S1200" s="219"/>
      <c r="T1200" s="219"/>
      <c r="U1200" s="219">
        <f t="shared" si="574"/>
        <v>0</v>
      </c>
      <c r="V1200" s="219"/>
      <c r="W1200" s="215">
        <f t="shared" si="575"/>
        <v>0</v>
      </c>
      <c r="X1200" s="219"/>
      <c r="Y1200" s="219"/>
      <c r="Z1200" s="219"/>
    </row>
    <row r="1201" spans="1:26" hidden="1" outlineLevel="2">
      <c r="A1201" s="160"/>
      <c r="B1201" s="38"/>
      <c r="C1201" s="207"/>
      <c r="D1201" s="208"/>
      <c r="E1201" s="133"/>
      <c r="F1201" s="244"/>
      <c r="G1201" s="138"/>
      <c r="H1201" s="139"/>
      <c r="I1201" s="206"/>
      <c r="J1201" s="206"/>
      <c r="K1201" s="206"/>
      <c r="L1201" s="137"/>
      <c r="M1201" s="74"/>
      <c r="N1201" s="74"/>
      <c r="O1201" s="19"/>
      <c r="P1201" s="205"/>
      <c r="Q1201" s="219">
        <f t="shared" si="572"/>
        <v>0</v>
      </c>
      <c r="R1201" s="219">
        <f t="shared" si="573"/>
        <v>0</v>
      </c>
      <c r="S1201" s="218"/>
      <c r="T1201" s="218"/>
      <c r="U1201" s="219">
        <f t="shared" si="574"/>
        <v>0</v>
      </c>
      <c r="V1201" s="218"/>
      <c r="W1201" s="215">
        <f t="shared" si="575"/>
        <v>0</v>
      </c>
      <c r="X1201" s="218"/>
      <c r="Y1201" s="218"/>
      <c r="Z1201" s="218"/>
    </row>
    <row r="1202" spans="1:26" hidden="1" outlineLevel="2">
      <c r="A1202" s="160"/>
      <c r="B1202" s="38"/>
      <c r="C1202" s="207"/>
      <c r="D1202" s="208"/>
      <c r="E1202" s="133"/>
      <c r="F1202" s="244"/>
      <c r="G1202" s="138"/>
      <c r="H1202" s="139"/>
      <c r="I1202" s="206"/>
      <c r="J1202" s="206"/>
      <c r="K1202" s="206"/>
      <c r="L1202" s="137"/>
      <c r="M1202" s="74"/>
      <c r="N1202" s="19"/>
      <c r="O1202" s="19"/>
      <c r="P1202" s="205"/>
      <c r="Q1202" s="219">
        <f t="shared" si="572"/>
        <v>0</v>
      </c>
      <c r="R1202" s="219">
        <f t="shared" si="573"/>
        <v>0</v>
      </c>
      <c r="S1202" s="218"/>
      <c r="T1202" s="218"/>
      <c r="U1202" s="219">
        <f t="shared" si="574"/>
        <v>0</v>
      </c>
      <c r="V1202" s="218"/>
      <c r="W1202" s="215">
        <f t="shared" si="575"/>
        <v>0</v>
      </c>
      <c r="X1202" s="218"/>
      <c r="Y1202" s="218"/>
      <c r="Z1202" s="218"/>
    </row>
    <row r="1203" spans="1:26" hidden="1" outlineLevel="2">
      <c r="A1203" s="160"/>
      <c r="B1203" s="38"/>
      <c r="C1203" s="207"/>
      <c r="D1203" s="208"/>
      <c r="E1203" s="133"/>
      <c r="F1203" s="244"/>
      <c r="G1203" s="138"/>
      <c r="H1203" s="139"/>
      <c r="I1203" s="206"/>
      <c r="J1203" s="206"/>
      <c r="K1203" s="206"/>
      <c r="L1203" s="137"/>
      <c r="M1203" s="74"/>
      <c r="N1203" s="19"/>
      <c r="O1203" s="19"/>
      <c r="P1203" s="205"/>
      <c r="Q1203" s="219">
        <f t="shared" si="572"/>
        <v>0</v>
      </c>
      <c r="R1203" s="219">
        <f>SUM(S1203:T1203)</f>
        <v>0</v>
      </c>
      <c r="S1203" s="218"/>
      <c r="T1203" s="218"/>
      <c r="U1203" s="219">
        <f t="shared" si="574"/>
        <v>0</v>
      </c>
      <c r="V1203" s="218"/>
      <c r="W1203" s="215">
        <f t="shared" si="575"/>
        <v>0</v>
      </c>
      <c r="X1203" s="218"/>
      <c r="Y1203" s="218"/>
      <c r="Z1203" s="218"/>
    </row>
    <row r="1204" spans="1:26" hidden="1" outlineLevel="2">
      <c r="A1204" s="164"/>
      <c r="B1204" s="334"/>
      <c r="C1204" s="210"/>
      <c r="D1204" s="211"/>
      <c r="E1204" s="165"/>
      <c r="F1204" s="262"/>
      <c r="G1204" s="166"/>
      <c r="H1204" s="167"/>
      <c r="I1204" s="212"/>
      <c r="J1204" s="212"/>
      <c r="K1204" s="212"/>
      <c r="L1204" s="137"/>
      <c r="M1204" s="334"/>
      <c r="N1204" s="168"/>
      <c r="O1204" s="168"/>
      <c r="P1204" s="214"/>
      <c r="Q1204" s="216"/>
      <c r="R1204" s="216"/>
      <c r="S1204" s="216"/>
      <c r="T1204" s="216"/>
      <c r="U1204" s="216"/>
      <c r="V1204" s="216"/>
      <c r="W1204" s="216"/>
      <c r="X1204" s="216"/>
      <c r="Y1204" s="216"/>
      <c r="Z1204" s="216"/>
    </row>
    <row r="1205" spans="1:26" s="75" customFormat="1" outlineLevel="1" collapsed="1">
      <c r="A1205" s="220"/>
      <c r="B1205" s="221"/>
      <c r="C1205" s="222"/>
      <c r="D1205" s="223"/>
      <c r="E1205" s="224"/>
      <c r="F1205" s="247"/>
      <c r="G1205" s="225"/>
      <c r="H1205" s="226"/>
      <c r="I1205" s="227"/>
      <c r="J1205" s="227"/>
      <c r="K1205" s="227"/>
      <c r="L1205" s="150" t="str">
        <f>CONCATENATE(L1206," ",N1206,M1206," ",L1207," ",N1207,M1207," "," ",L1208," ",N1208,M1208," ",L1209," ",N1209,M1209," ",L1210," ",N1210,M1210," ",L1211," ",N1211,M1211," ",L1212," ",N1212,M1212," ",L1213," ",N1213,M1213)</f>
        <v xml:space="preserve">                </v>
      </c>
      <c r="M1205" s="226"/>
      <c r="N1205" s="226"/>
      <c r="O1205" s="270">
        <f>SUM(O1206:O1213)</f>
        <v>0</v>
      </c>
      <c r="P1205" s="228"/>
      <c r="Q1205" s="229">
        <f>SUM(Q1206:Q1213)</f>
        <v>0</v>
      </c>
      <c r="R1205" s="229">
        <f t="shared" ref="R1205:Y1205" si="576">SUM(R1206:R1213)</f>
        <v>0</v>
      </c>
      <c r="S1205" s="229">
        <f t="shared" si="576"/>
        <v>0</v>
      </c>
      <c r="T1205" s="229">
        <f t="shared" si="576"/>
        <v>0</v>
      </c>
      <c r="U1205" s="229">
        <f t="shared" si="576"/>
        <v>0</v>
      </c>
      <c r="V1205" s="229">
        <f t="shared" si="576"/>
        <v>0</v>
      </c>
      <c r="W1205" s="229">
        <f t="shared" si="576"/>
        <v>0</v>
      </c>
      <c r="X1205" s="229">
        <f t="shared" si="576"/>
        <v>0</v>
      </c>
      <c r="Y1205" s="229">
        <f t="shared" si="576"/>
        <v>0</v>
      </c>
      <c r="Z1205" s="229">
        <f>SUM(Z1206:Z1213)</f>
        <v>0</v>
      </c>
    </row>
    <row r="1206" spans="1:26" hidden="1" outlineLevel="2">
      <c r="A1206" s="19"/>
      <c r="B1206" s="38"/>
      <c r="C1206" s="207"/>
      <c r="D1206" s="208"/>
      <c r="E1206" s="133"/>
      <c r="F1206" s="244"/>
      <c r="G1206" s="138"/>
      <c r="H1206" s="135"/>
      <c r="I1206" s="206"/>
      <c r="J1206" s="206"/>
      <c r="K1206" s="206"/>
      <c r="L1206" s="137"/>
      <c r="M1206" s="163"/>
      <c r="N1206" s="163"/>
      <c r="O1206" s="271"/>
      <c r="P1206" s="205"/>
      <c r="Q1206" s="219">
        <f>SUM(R1206,U1206)</f>
        <v>0</v>
      </c>
      <c r="R1206" s="219">
        <f>SUM(S1206:T1206)</f>
        <v>0</v>
      </c>
      <c r="S1206" s="219"/>
      <c r="T1206" s="219"/>
      <c r="U1206" s="219">
        <f>SUM(V1206:Y1206)</f>
        <v>0</v>
      </c>
      <c r="V1206" s="219"/>
      <c r="W1206" s="215">
        <f>V1206*0.304</f>
        <v>0</v>
      </c>
      <c r="X1206" s="219"/>
      <c r="Y1206" s="219"/>
      <c r="Z1206" s="219"/>
    </row>
    <row r="1207" spans="1:26" hidden="1" outlineLevel="2">
      <c r="A1207" s="19"/>
      <c r="B1207" s="38"/>
      <c r="C1207" s="207"/>
      <c r="D1207" s="208"/>
      <c r="E1207" s="133"/>
      <c r="F1207" s="244"/>
      <c r="G1207" s="138"/>
      <c r="H1207" s="135"/>
      <c r="I1207" s="206"/>
      <c r="J1207" s="206"/>
      <c r="K1207" s="206"/>
      <c r="L1207" s="137"/>
      <c r="M1207" s="163"/>
      <c r="N1207" s="163"/>
      <c r="O1207" s="271"/>
      <c r="P1207" s="205"/>
      <c r="Q1207" s="219">
        <f t="shared" ref="Q1207:Q1213" si="577">SUM(R1207,U1207)</f>
        <v>0</v>
      </c>
      <c r="R1207" s="219">
        <f t="shared" ref="R1207:R1212" si="578">SUM(S1207:T1207)</f>
        <v>0</v>
      </c>
      <c r="S1207" s="219"/>
      <c r="T1207" s="219"/>
      <c r="U1207" s="219">
        <f t="shared" ref="U1207:U1213" si="579">SUM(V1207:Y1207)</f>
        <v>0</v>
      </c>
      <c r="V1207" s="219"/>
      <c r="W1207" s="215">
        <f t="shared" ref="W1207:W1213" si="580">V1207*0.304</f>
        <v>0</v>
      </c>
      <c r="X1207" s="219"/>
      <c r="Y1207" s="219"/>
      <c r="Z1207" s="219"/>
    </row>
    <row r="1208" spans="1:26" hidden="1" outlineLevel="2">
      <c r="A1208" s="19"/>
      <c r="B1208" s="38"/>
      <c r="C1208" s="207"/>
      <c r="D1208" s="208"/>
      <c r="E1208" s="133"/>
      <c r="F1208" s="244"/>
      <c r="G1208" s="138"/>
      <c r="H1208" s="135"/>
      <c r="I1208" s="206"/>
      <c r="J1208" s="206"/>
      <c r="K1208" s="206"/>
      <c r="L1208" s="137"/>
      <c r="M1208" s="163"/>
      <c r="N1208" s="163"/>
      <c r="O1208" s="271"/>
      <c r="P1208" s="205"/>
      <c r="Q1208" s="219">
        <f t="shared" si="577"/>
        <v>0</v>
      </c>
      <c r="R1208" s="219">
        <f t="shared" si="578"/>
        <v>0</v>
      </c>
      <c r="S1208" s="219"/>
      <c r="T1208" s="219"/>
      <c r="U1208" s="219">
        <f t="shared" si="579"/>
        <v>0</v>
      </c>
      <c r="V1208" s="219"/>
      <c r="W1208" s="215">
        <f t="shared" si="580"/>
        <v>0</v>
      </c>
      <c r="X1208" s="219"/>
      <c r="Y1208" s="219"/>
      <c r="Z1208" s="219"/>
    </row>
    <row r="1209" spans="1:26" hidden="1" outlineLevel="2">
      <c r="A1209" s="19"/>
      <c r="B1209" s="38"/>
      <c r="C1209" s="207"/>
      <c r="D1209" s="208"/>
      <c r="E1209" s="133"/>
      <c r="F1209" s="244"/>
      <c r="G1209" s="138"/>
      <c r="H1209" s="135"/>
      <c r="I1209" s="206"/>
      <c r="J1209" s="206"/>
      <c r="K1209" s="206"/>
      <c r="L1209" s="137"/>
      <c r="M1209" s="163"/>
      <c r="N1209" s="163"/>
      <c r="O1209" s="271"/>
      <c r="P1209" s="205"/>
      <c r="Q1209" s="219">
        <f t="shared" si="577"/>
        <v>0</v>
      </c>
      <c r="R1209" s="219">
        <f t="shared" si="578"/>
        <v>0</v>
      </c>
      <c r="S1209" s="219"/>
      <c r="T1209" s="219"/>
      <c r="U1209" s="219">
        <f t="shared" si="579"/>
        <v>0</v>
      </c>
      <c r="V1209" s="219"/>
      <c r="W1209" s="215">
        <f t="shared" si="580"/>
        <v>0</v>
      </c>
      <c r="X1209" s="219"/>
      <c r="Y1209" s="219"/>
      <c r="Z1209" s="219"/>
    </row>
    <row r="1210" spans="1:26" hidden="1" outlineLevel="2">
      <c r="A1210" s="19"/>
      <c r="B1210" s="38"/>
      <c r="C1210" s="207"/>
      <c r="D1210" s="208"/>
      <c r="E1210" s="133"/>
      <c r="F1210" s="244"/>
      <c r="G1210" s="138"/>
      <c r="H1210" s="135"/>
      <c r="I1210" s="206"/>
      <c r="J1210" s="206"/>
      <c r="K1210" s="206"/>
      <c r="L1210" s="137"/>
      <c r="M1210" s="163"/>
      <c r="N1210" s="163"/>
      <c r="O1210" s="271"/>
      <c r="P1210" s="205"/>
      <c r="Q1210" s="219">
        <f t="shared" si="577"/>
        <v>0</v>
      </c>
      <c r="R1210" s="219">
        <f t="shared" si="578"/>
        <v>0</v>
      </c>
      <c r="S1210" s="219"/>
      <c r="T1210" s="219"/>
      <c r="U1210" s="219">
        <f t="shared" si="579"/>
        <v>0</v>
      </c>
      <c r="V1210" s="219"/>
      <c r="W1210" s="215">
        <f t="shared" si="580"/>
        <v>0</v>
      </c>
      <c r="X1210" s="219"/>
      <c r="Y1210" s="219"/>
      <c r="Z1210" s="219"/>
    </row>
    <row r="1211" spans="1:26" hidden="1" outlineLevel="2">
      <c r="A1211" s="160"/>
      <c r="B1211" s="38"/>
      <c r="C1211" s="207"/>
      <c r="D1211" s="208"/>
      <c r="E1211" s="133"/>
      <c r="F1211" s="244"/>
      <c r="G1211" s="138"/>
      <c r="H1211" s="139"/>
      <c r="I1211" s="206"/>
      <c r="J1211" s="206"/>
      <c r="K1211" s="206"/>
      <c r="L1211" s="137"/>
      <c r="M1211" s="74"/>
      <c r="N1211" s="74"/>
      <c r="O1211" s="19"/>
      <c r="P1211" s="205"/>
      <c r="Q1211" s="219">
        <f t="shared" si="577"/>
        <v>0</v>
      </c>
      <c r="R1211" s="219">
        <f t="shared" si="578"/>
        <v>0</v>
      </c>
      <c r="S1211" s="218"/>
      <c r="T1211" s="218"/>
      <c r="U1211" s="219">
        <f t="shared" si="579"/>
        <v>0</v>
      </c>
      <c r="V1211" s="218"/>
      <c r="W1211" s="215">
        <f t="shared" si="580"/>
        <v>0</v>
      </c>
      <c r="X1211" s="218"/>
      <c r="Y1211" s="218"/>
      <c r="Z1211" s="218"/>
    </row>
    <row r="1212" spans="1:26" hidden="1" outlineLevel="2">
      <c r="A1212" s="160"/>
      <c r="B1212" s="38"/>
      <c r="C1212" s="207"/>
      <c r="D1212" s="208"/>
      <c r="E1212" s="133"/>
      <c r="F1212" s="244"/>
      <c r="G1212" s="138"/>
      <c r="H1212" s="139"/>
      <c r="I1212" s="206"/>
      <c r="J1212" s="206"/>
      <c r="K1212" s="206"/>
      <c r="L1212" s="137"/>
      <c r="M1212" s="74"/>
      <c r="N1212" s="19"/>
      <c r="O1212" s="19"/>
      <c r="P1212" s="205"/>
      <c r="Q1212" s="219">
        <f t="shared" si="577"/>
        <v>0</v>
      </c>
      <c r="R1212" s="219">
        <f t="shared" si="578"/>
        <v>0</v>
      </c>
      <c r="S1212" s="218"/>
      <c r="T1212" s="218"/>
      <c r="U1212" s="219">
        <f t="shared" si="579"/>
        <v>0</v>
      </c>
      <c r="V1212" s="218"/>
      <c r="W1212" s="215">
        <f t="shared" si="580"/>
        <v>0</v>
      </c>
      <c r="X1212" s="218"/>
      <c r="Y1212" s="218"/>
      <c r="Z1212" s="218"/>
    </row>
    <row r="1213" spans="1:26" hidden="1" outlineLevel="2">
      <c r="A1213" s="160"/>
      <c r="B1213" s="38"/>
      <c r="C1213" s="207"/>
      <c r="D1213" s="208"/>
      <c r="E1213" s="133"/>
      <c r="F1213" s="244"/>
      <c r="G1213" s="138"/>
      <c r="H1213" s="139"/>
      <c r="I1213" s="206"/>
      <c r="J1213" s="206"/>
      <c r="K1213" s="206"/>
      <c r="L1213" s="137"/>
      <c r="M1213" s="74"/>
      <c r="N1213" s="19"/>
      <c r="O1213" s="19"/>
      <c r="P1213" s="205"/>
      <c r="Q1213" s="219">
        <f t="shared" si="577"/>
        <v>0</v>
      </c>
      <c r="R1213" s="219">
        <f>SUM(S1213:T1213)</f>
        <v>0</v>
      </c>
      <c r="S1213" s="218"/>
      <c r="T1213" s="218"/>
      <c r="U1213" s="219">
        <f t="shared" si="579"/>
        <v>0</v>
      </c>
      <c r="V1213" s="218"/>
      <c r="W1213" s="215">
        <f t="shared" si="580"/>
        <v>0</v>
      </c>
      <c r="X1213" s="218"/>
      <c r="Y1213" s="218"/>
      <c r="Z1213" s="218"/>
    </row>
    <row r="1214" spans="1:26" hidden="1" outlineLevel="2">
      <c r="A1214" s="164"/>
      <c r="B1214" s="334"/>
      <c r="C1214" s="210"/>
      <c r="D1214" s="211"/>
      <c r="E1214" s="165"/>
      <c r="F1214" s="262"/>
      <c r="G1214" s="166"/>
      <c r="H1214" s="167"/>
      <c r="I1214" s="212"/>
      <c r="J1214" s="212"/>
      <c r="K1214" s="212"/>
      <c r="L1214" s="137"/>
      <c r="M1214" s="334"/>
      <c r="N1214" s="168"/>
      <c r="O1214" s="168"/>
      <c r="P1214" s="214"/>
      <c r="Q1214" s="216"/>
      <c r="R1214" s="216"/>
      <c r="S1214" s="216"/>
      <c r="T1214" s="216"/>
      <c r="U1214" s="216"/>
      <c r="V1214" s="216"/>
      <c r="W1214" s="216"/>
      <c r="X1214" s="216"/>
      <c r="Y1214" s="216"/>
      <c r="Z1214" s="216"/>
    </row>
    <row r="1215" spans="1:26" s="75" customFormat="1" outlineLevel="1" collapsed="1">
      <c r="A1215" s="220"/>
      <c r="B1215" s="221"/>
      <c r="C1215" s="222"/>
      <c r="D1215" s="223"/>
      <c r="E1215" s="224"/>
      <c r="F1215" s="247"/>
      <c r="G1215" s="225"/>
      <c r="H1215" s="226"/>
      <c r="I1215" s="227"/>
      <c r="J1215" s="227"/>
      <c r="K1215" s="227"/>
      <c r="L1215" s="150" t="str">
        <f>CONCATENATE(L1216," ",N1216,M1216," ",L1217," ",N1217,M1217," "," ",L1218," ",N1218,M1218," ",L1219," ",N1219,M1219," ",L1220," ",N1220,M1220," ",L1221," ",N1221,M1221," ",L1222," ",N1222,M1222," ",L1223," ",N1223,M1223)</f>
        <v xml:space="preserve">                </v>
      </c>
      <c r="M1215" s="226"/>
      <c r="N1215" s="226"/>
      <c r="O1215" s="270">
        <f>SUM(O1216:O1223)</f>
        <v>0</v>
      </c>
      <c r="P1215" s="228"/>
      <c r="Q1215" s="229">
        <f>SUM(Q1216:Q1223)</f>
        <v>0</v>
      </c>
      <c r="R1215" s="229">
        <f t="shared" ref="R1215:Y1215" si="581">SUM(R1216:R1223)</f>
        <v>0</v>
      </c>
      <c r="S1215" s="229">
        <f t="shared" si="581"/>
        <v>0</v>
      </c>
      <c r="T1215" s="229">
        <f t="shared" si="581"/>
        <v>0</v>
      </c>
      <c r="U1215" s="229">
        <f t="shared" si="581"/>
        <v>0</v>
      </c>
      <c r="V1215" s="229">
        <f t="shared" si="581"/>
        <v>0</v>
      </c>
      <c r="W1215" s="229">
        <f t="shared" si="581"/>
        <v>0</v>
      </c>
      <c r="X1215" s="229">
        <f t="shared" si="581"/>
        <v>0</v>
      </c>
      <c r="Y1215" s="229">
        <f t="shared" si="581"/>
        <v>0</v>
      </c>
      <c r="Z1215" s="229">
        <f>SUM(Z1216:Z1223)</f>
        <v>0</v>
      </c>
    </row>
    <row r="1216" spans="1:26" hidden="1" outlineLevel="2">
      <c r="A1216" s="19"/>
      <c r="B1216" s="38"/>
      <c r="C1216" s="207"/>
      <c r="D1216" s="208"/>
      <c r="E1216" s="133"/>
      <c r="F1216" s="244"/>
      <c r="G1216" s="138"/>
      <c r="H1216" s="135"/>
      <c r="I1216" s="206"/>
      <c r="J1216" s="206"/>
      <c r="K1216" s="206"/>
      <c r="L1216" s="137"/>
      <c r="M1216" s="163"/>
      <c r="N1216" s="163"/>
      <c r="O1216" s="271"/>
      <c r="P1216" s="205"/>
      <c r="Q1216" s="219">
        <f>SUM(R1216,U1216)</f>
        <v>0</v>
      </c>
      <c r="R1216" s="219">
        <f>SUM(S1216:T1216)</f>
        <v>0</v>
      </c>
      <c r="S1216" s="219"/>
      <c r="T1216" s="219"/>
      <c r="U1216" s="219">
        <f>SUM(V1216:Y1216)</f>
        <v>0</v>
      </c>
      <c r="V1216" s="219"/>
      <c r="W1216" s="215">
        <f>V1216*0.304</f>
        <v>0</v>
      </c>
      <c r="X1216" s="219"/>
      <c r="Y1216" s="219"/>
      <c r="Z1216" s="219"/>
    </row>
    <row r="1217" spans="1:26" hidden="1" outlineLevel="2">
      <c r="A1217" s="19"/>
      <c r="B1217" s="38"/>
      <c r="C1217" s="207"/>
      <c r="D1217" s="208"/>
      <c r="E1217" s="133"/>
      <c r="F1217" s="244"/>
      <c r="G1217" s="138"/>
      <c r="H1217" s="135"/>
      <c r="I1217" s="206"/>
      <c r="J1217" s="206"/>
      <c r="K1217" s="206"/>
      <c r="L1217" s="137"/>
      <c r="M1217" s="163"/>
      <c r="N1217" s="163"/>
      <c r="O1217" s="271"/>
      <c r="P1217" s="205"/>
      <c r="Q1217" s="219">
        <f t="shared" ref="Q1217:Q1223" si="582">SUM(R1217,U1217)</f>
        <v>0</v>
      </c>
      <c r="R1217" s="219">
        <f t="shared" ref="R1217:R1222" si="583">SUM(S1217:T1217)</f>
        <v>0</v>
      </c>
      <c r="S1217" s="219"/>
      <c r="T1217" s="219"/>
      <c r="U1217" s="219">
        <f t="shared" ref="U1217:U1223" si="584">SUM(V1217:Y1217)</f>
        <v>0</v>
      </c>
      <c r="V1217" s="219"/>
      <c r="W1217" s="215">
        <f t="shared" ref="W1217:W1223" si="585">V1217*0.304</f>
        <v>0</v>
      </c>
      <c r="X1217" s="219"/>
      <c r="Y1217" s="219"/>
      <c r="Z1217" s="219"/>
    </row>
    <row r="1218" spans="1:26" hidden="1" outlineLevel="2">
      <c r="A1218" s="19"/>
      <c r="B1218" s="38"/>
      <c r="C1218" s="207"/>
      <c r="D1218" s="208"/>
      <c r="E1218" s="133"/>
      <c r="F1218" s="244"/>
      <c r="G1218" s="138"/>
      <c r="H1218" s="135"/>
      <c r="I1218" s="206"/>
      <c r="J1218" s="206"/>
      <c r="K1218" s="206"/>
      <c r="L1218" s="137"/>
      <c r="M1218" s="163"/>
      <c r="N1218" s="163"/>
      <c r="O1218" s="271"/>
      <c r="P1218" s="205"/>
      <c r="Q1218" s="219">
        <f t="shared" si="582"/>
        <v>0</v>
      </c>
      <c r="R1218" s="219">
        <f t="shared" si="583"/>
        <v>0</v>
      </c>
      <c r="S1218" s="219"/>
      <c r="T1218" s="219"/>
      <c r="U1218" s="219">
        <f t="shared" si="584"/>
        <v>0</v>
      </c>
      <c r="V1218" s="219"/>
      <c r="W1218" s="215">
        <f t="shared" si="585"/>
        <v>0</v>
      </c>
      <c r="X1218" s="219"/>
      <c r="Y1218" s="219"/>
      <c r="Z1218" s="219"/>
    </row>
    <row r="1219" spans="1:26" hidden="1" outlineLevel="2">
      <c r="A1219" s="19"/>
      <c r="B1219" s="38"/>
      <c r="C1219" s="207"/>
      <c r="D1219" s="208"/>
      <c r="E1219" s="133"/>
      <c r="F1219" s="244"/>
      <c r="G1219" s="138"/>
      <c r="H1219" s="135"/>
      <c r="I1219" s="206"/>
      <c r="J1219" s="206"/>
      <c r="K1219" s="206"/>
      <c r="L1219" s="137"/>
      <c r="M1219" s="163"/>
      <c r="N1219" s="163"/>
      <c r="O1219" s="271"/>
      <c r="P1219" s="205"/>
      <c r="Q1219" s="219">
        <f t="shared" si="582"/>
        <v>0</v>
      </c>
      <c r="R1219" s="219">
        <f t="shared" si="583"/>
        <v>0</v>
      </c>
      <c r="S1219" s="219"/>
      <c r="T1219" s="219"/>
      <c r="U1219" s="219">
        <f t="shared" si="584"/>
        <v>0</v>
      </c>
      <c r="V1219" s="219"/>
      <c r="W1219" s="215">
        <f t="shared" si="585"/>
        <v>0</v>
      </c>
      <c r="X1219" s="219"/>
      <c r="Y1219" s="219"/>
      <c r="Z1219" s="219"/>
    </row>
    <row r="1220" spans="1:26" hidden="1" outlineLevel="2">
      <c r="A1220" s="19"/>
      <c r="B1220" s="38"/>
      <c r="C1220" s="207"/>
      <c r="D1220" s="208"/>
      <c r="E1220" s="133"/>
      <c r="F1220" s="244"/>
      <c r="G1220" s="138"/>
      <c r="H1220" s="135"/>
      <c r="I1220" s="206"/>
      <c r="J1220" s="206"/>
      <c r="K1220" s="206"/>
      <c r="L1220" s="137"/>
      <c r="M1220" s="163"/>
      <c r="N1220" s="163"/>
      <c r="O1220" s="271"/>
      <c r="P1220" s="205"/>
      <c r="Q1220" s="219">
        <f t="shared" si="582"/>
        <v>0</v>
      </c>
      <c r="R1220" s="219">
        <f t="shared" si="583"/>
        <v>0</v>
      </c>
      <c r="S1220" s="219"/>
      <c r="T1220" s="219"/>
      <c r="U1220" s="219">
        <f t="shared" si="584"/>
        <v>0</v>
      </c>
      <c r="V1220" s="219"/>
      <c r="W1220" s="215">
        <f t="shared" si="585"/>
        <v>0</v>
      </c>
      <c r="X1220" s="219"/>
      <c r="Y1220" s="219"/>
      <c r="Z1220" s="219"/>
    </row>
    <row r="1221" spans="1:26" hidden="1" outlineLevel="2">
      <c r="A1221" s="160"/>
      <c r="B1221" s="38"/>
      <c r="C1221" s="207"/>
      <c r="D1221" s="208"/>
      <c r="E1221" s="133"/>
      <c r="F1221" s="244"/>
      <c r="G1221" s="138"/>
      <c r="H1221" s="139"/>
      <c r="I1221" s="206"/>
      <c r="J1221" s="206"/>
      <c r="K1221" s="206"/>
      <c r="L1221" s="137"/>
      <c r="M1221" s="74"/>
      <c r="N1221" s="74"/>
      <c r="O1221" s="19"/>
      <c r="P1221" s="205"/>
      <c r="Q1221" s="219">
        <f t="shared" si="582"/>
        <v>0</v>
      </c>
      <c r="R1221" s="219">
        <f t="shared" si="583"/>
        <v>0</v>
      </c>
      <c r="S1221" s="218"/>
      <c r="T1221" s="218"/>
      <c r="U1221" s="219">
        <f t="shared" si="584"/>
        <v>0</v>
      </c>
      <c r="V1221" s="218"/>
      <c r="W1221" s="215">
        <f t="shared" si="585"/>
        <v>0</v>
      </c>
      <c r="X1221" s="218"/>
      <c r="Y1221" s="218"/>
      <c r="Z1221" s="218"/>
    </row>
    <row r="1222" spans="1:26" hidden="1" outlineLevel="2">
      <c r="A1222" s="160"/>
      <c r="B1222" s="38"/>
      <c r="C1222" s="207"/>
      <c r="D1222" s="208"/>
      <c r="E1222" s="133"/>
      <c r="F1222" s="244"/>
      <c r="G1222" s="138"/>
      <c r="H1222" s="139"/>
      <c r="I1222" s="206"/>
      <c r="J1222" s="206"/>
      <c r="K1222" s="206"/>
      <c r="L1222" s="137"/>
      <c r="M1222" s="74"/>
      <c r="N1222" s="19"/>
      <c r="O1222" s="19"/>
      <c r="P1222" s="205"/>
      <c r="Q1222" s="219">
        <f t="shared" si="582"/>
        <v>0</v>
      </c>
      <c r="R1222" s="219">
        <f t="shared" si="583"/>
        <v>0</v>
      </c>
      <c r="S1222" s="218"/>
      <c r="T1222" s="218"/>
      <c r="U1222" s="219">
        <f t="shared" si="584"/>
        <v>0</v>
      </c>
      <c r="V1222" s="218"/>
      <c r="W1222" s="215">
        <f t="shared" si="585"/>
        <v>0</v>
      </c>
      <c r="X1222" s="218"/>
      <c r="Y1222" s="218"/>
      <c r="Z1222" s="218"/>
    </row>
    <row r="1223" spans="1:26" hidden="1" outlineLevel="2">
      <c r="A1223" s="160"/>
      <c r="B1223" s="38"/>
      <c r="C1223" s="207"/>
      <c r="D1223" s="208"/>
      <c r="E1223" s="133"/>
      <c r="F1223" s="244"/>
      <c r="G1223" s="138"/>
      <c r="H1223" s="139"/>
      <c r="I1223" s="206"/>
      <c r="J1223" s="206"/>
      <c r="K1223" s="206"/>
      <c r="L1223" s="137"/>
      <c r="M1223" s="74"/>
      <c r="N1223" s="19"/>
      <c r="O1223" s="19"/>
      <c r="P1223" s="205"/>
      <c r="Q1223" s="219">
        <f t="shared" si="582"/>
        <v>0</v>
      </c>
      <c r="R1223" s="219">
        <f>SUM(S1223:T1223)</f>
        <v>0</v>
      </c>
      <c r="S1223" s="218"/>
      <c r="T1223" s="218"/>
      <c r="U1223" s="219">
        <f t="shared" si="584"/>
        <v>0</v>
      </c>
      <c r="V1223" s="218"/>
      <c r="W1223" s="215">
        <f t="shared" si="585"/>
        <v>0</v>
      </c>
      <c r="X1223" s="218"/>
      <c r="Y1223" s="218"/>
      <c r="Z1223" s="218"/>
    </row>
    <row r="1224" spans="1:26" hidden="1" outlineLevel="2">
      <c r="A1224" s="164"/>
      <c r="B1224" s="334"/>
      <c r="C1224" s="210"/>
      <c r="D1224" s="211"/>
      <c r="E1224" s="165"/>
      <c r="F1224" s="262"/>
      <c r="G1224" s="166"/>
      <c r="H1224" s="167"/>
      <c r="I1224" s="212"/>
      <c r="J1224" s="212"/>
      <c r="K1224" s="212"/>
      <c r="L1224" s="137"/>
      <c r="M1224" s="334"/>
      <c r="N1224" s="168"/>
      <c r="O1224" s="168"/>
      <c r="P1224" s="214"/>
      <c r="Q1224" s="216"/>
      <c r="R1224" s="216"/>
      <c r="S1224" s="216"/>
      <c r="T1224" s="216"/>
      <c r="U1224" s="216"/>
      <c r="V1224" s="216"/>
      <c r="W1224" s="216"/>
      <c r="X1224" s="216"/>
      <c r="Y1224" s="216"/>
      <c r="Z1224" s="216"/>
    </row>
    <row r="1225" spans="1:26" s="75" customFormat="1" ht="15.75" outlineLevel="1" collapsed="1" thickBot="1">
      <c r="A1225" s="220"/>
      <c r="B1225" s="221"/>
      <c r="C1225" s="222"/>
      <c r="D1225" s="223"/>
      <c r="E1225" s="224"/>
      <c r="F1225" s="247"/>
      <c r="G1225" s="225"/>
      <c r="H1225" s="226"/>
      <c r="I1225" s="227"/>
      <c r="J1225" s="227"/>
      <c r="K1225" s="227"/>
      <c r="L1225" s="150" t="str">
        <f>CONCATENATE(L1226," ",N1226,M1226," ",L1227," ",N1227,M1227," "," ",L1228," ",N1228,M1228," ",L1229," ",N1229,M1229," ",L1230," ",N1230,M1230," ",L1231," ",N1231,M1231," ",L1232," ",N1232,M1232," ",L1233," ",N1233,M1233)</f>
        <v xml:space="preserve">                </v>
      </c>
      <c r="M1225" s="226"/>
      <c r="N1225" s="226"/>
      <c r="O1225" s="270">
        <f>SUM(O1226:O1233)</f>
        <v>0</v>
      </c>
      <c r="P1225" s="228"/>
      <c r="Q1225" s="229">
        <f>SUM(Q1226:Q1233)</f>
        <v>0</v>
      </c>
      <c r="R1225" s="229">
        <f t="shared" ref="R1225:Y1225" si="586">SUM(R1226:R1233)</f>
        <v>0</v>
      </c>
      <c r="S1225" s="229">
        <f t="shared" si="586"/>
        <v>0</v>
      </c>
      <c r="T1225" s="229">
        <f t="shared" si="586"/>
        <v>0</v>
      </c>
      <c r="U1225" s="229">
        <f t="shared" si="586"/>
        <v>0</v>
      </c>
      <c r="V1225" s="229">
        <f t="shared" si="586"/>
        <v>0</v>
      </c>
      <c r="W1225" s="229">
        <f t="shared" si="586"/>
        <v>0</v>
      </c>
      <c r="X1225" s="229">
        <f t="shared" si="586"/>
        <v>0</v>
      </c>
      <c r="Y1225" s="229">
        <f t="shared" si="586"/>
        <v>0</v>
      </c>
      <c r="Z1225" s="229">
        <f>SUM(Z1226:Z1233)</f>
        <v>0</v>
      </c>
    </row>
    <row r="1226" spans="1:26" hidden="1" outlineLevel="2">
      <c r="A1226" s="19"/>
      <c r="B1226" s="38"/>
      <c r="C1226" s="207"/>
      <c r="D1226" s="208"/>
      <c r="E1226" s="133"/>
      <c r="F1226" s="244"/>
      <c r="G1226" s="138"/>
      <c r="H1226" s="135"/>
      <c r="I1226" s="206"/>
      <c r="J1226" s="206"/>
      <c r="K1226" s="206"/>
      <c r="L1226" s="137"/>
      <c r="M1226" s="163"/>
      <c r="N1226" s="163"/>
      <c r="O1226" s="271"/>
      <c r="P1226" s="205"/>
      <c r="Q1226" s="219">
        <f>SUM(R1226,U1226)</f>
        <v>0</v>
      </c>
      <c r="R1226" s="219">
        <f>SUM(S1226:T1226)</f>
        <v>0</v>
      </c>
      <c r="S1226" s="219"/>
      <c r="T1226" s="219"/>
      <c r="U1226" s="219">
        <f>SUM(V1226:Y1226)</f>
        <v>0</v>
      </c>
      <c r="V1226" s="219"/>
      <c r="W1226" s="215">
        <f>V1226*0.304</f>
        <v>0</v>
      </c>
      <c r="X1226" s="219"/>
      <c r="Y1226" s="219"/>
      <c r="Z1226" s="219"/>
    </row>
    <row r="1227" spans="1:26" hidden="1" outlineLevel="2">
      <c r="A1227" s="19"/>
      <c r="B1227" s="38"/>
      <c r="C1227" s="207"/>
      <c r="D1227" s="208"/>
      <c r="E1227" s="133"/>
      <c r="F1227" s="244"/>
      <c r="G1227" s="138"/>
      <c r="H1227" s="135"/>
      <c r="I1227" s="206"/>
      <c r="J1227" s="206"/>
      <c r="K1227" s="206"/>
      <c r="L1227" s="137"/>
      <c r="M1227" s="163"/>
      <c r="N1227" s="163"/>
      <c r="O1227" s="271"/>
      <c r="P1227" s="205"/>
      <c r="Q1227" s="219">
        <f t="shared" ref="Q1227:Q1233" si="587">SUM(R1227,U1227)</f>
        <v>0</v>
      </c>
      <c r="R1227" s="219">
        <f t="shared" ref="R1227:R1232" si="588">SUM(S1227:T1227)</f>
        <v>0</v>
      </c>
      <c r="S1227" s="219"/>
      <c r="T1227" s="219"/>
      <c r="U1227" s="219">
        <f t="shared" ref="U1227:U1233" si="589">SUM(V1227:Y1227)</f>
        <v>0</v>
      </c>
      <c r="V1227" s="219"/>
      <c r="W1227" s="215">
        <f t="shared" ref="W1227:W1232" si="590">V1227*0.304</f>
        <v>0</v>
      </c>
      <c r="X1227" s="219"/>
      <c r="Y1227" s="219"/>
      <c r="Z1227" s="219"/>
    </row>
    <row r="1228" spans="1:26" hidden="1" outlineLevel="2">
      <c r="A1228" s="19"/>
      <c r="B1228" s="38"/>
      <c r="C1228" s="207"/>
      <c r="D1228" s="208"/>
      <c r="E1228" s="133"/>
      <c r="F1228" s="244"/>
      <c r="G1228" s="138"/>
      <c r="H1228" s="135"/>
      <c r="I1228" s="206"/>
      <c r="J1228" s="206"/>
      <c r="K1228" s="206"/>
      <c r="L1228" s="137"/>
      <c r="M1228" s="163"/>
      <c r="N1228" s="163"/>
      <c r="O1228" s="271"/>
      <c r="P1228" s="205"/>
      <c r="Q1228" s="219">
        <f t="shared" si="587"/>
        <v>0</v>
      </c>
      <c r="R1228" s="219">
        <f t="shared" si="588"/>
        <v>0</v>
      </c>
      <c r="S1228" s="219"/>
      <c r="T1228" s="219"/>
      <c r="U1228" s="219">
        <f t="shared" si="589"/>
        <v>0</v>
      </c>
      <c r="V1228" s="219"/>
      <c r="W1228" s="215">
        <f t="shared" si="590"/>
        <v>0</v>
      </c>
      <c r="X1228" s="219"/>
      <c r="Y1228" s="219"/>
      <c r="Z1228" s="219"/>
    </row>
    <row r="1229" spans="1:26" hidden="1" outlineLevel="2">
      <c r="A1229" s="19"/>
      <c r="B1229" s="38"/>
      <c r="C1229" s="207"/>
      <c r="D1229" s="208"/>
      <c r="E1229" s="133"/>
      <c r="F1229" s="244"/>
      <c r="G1229" s="138"/>
      <c r="H1229" s="135"/>
      <c r="I1229" s="206"/>
      <c r="J1229" s="206"/>
      <c r="K1229" s="206"/>
      <c r="L1229" s="137"/>
      <c r="M1229" s="163"/>
      <c r="N1229" s="163"/>
      <c r="O1229" s="271"/>
      <c r="P1229" s="205"/>
      <c r="Q1229" s="219">
        <f t="shared" si="587"/>
        <v>0</v>
      </c>
      <c r="R1229" s="219">
        <f t="shared" si="588"/>
        <v>0</v>
      </c>
      <c r="S1229" s="219"/>
      <c r="T1229" s="219"/>
      <c r="U1229" s="219">
        <f t="shared" si="589"/>
        <v>0</v>
      </c>
      <c r="V1229" s="219"/>
      <c r="W1229" s="215">
        <f t="shared" si="590"/>
        <v>0</v>
      </c>
      <c r="X1229" s="219"/>
      <c r="Y1229" s="219"/>
      <c r="Z1229" s="219"/>
    </row>
    <row r="1230" spans="1:26" hidden="1" outlineLevel="2">
      <c r="A1230" s="19"/>
      <c r="B1230" s="38"/>
      <c r="C1230" s="207"/>
      <c r="D1230" s="208"/>
      <c r="E1230" s="133"/>
      <c r="F1230" s="244"/>
      <c r="G1230" s="138"/>
      <c r="H1230" s="135"/>
      <c r="I1230" s="206"/>
      <c r="J1230" s="206"/>
      <c r="K1230" s="206"/>
      <c r="L1230" s="137"/>
      <c r="M1230" s="163"/>
      <c r="N1230" s="163"/>
      <c r="O1230" s="271"/>
      <c r="P1230" s="205"/>
      <c r="Q1230" s="219">
        <f t="shared" si="587"/>
        <v>0</v>
      </c>
      <c r="R1230" s="219">
        <f t="shared" si="588"/>
        <v>0</v>
      </c>
      <c r="S1230" s="219"/>
      <c r="T1230" s="219"/>
      <c r="U1230" s="219">
        <f t="shared" si="589"/>
        <v>0</v>
      </c>
      <c r="V1230" s="219"/>
      <c r="W1230" s="215">
        <f t="shared" si="590"/>
        <v>0</v>
      </c>
      <c r="X1230" s="219"/>
      <c r="Y1230" s="219"/>
      <c r="Z1230" s="219"/>
    </row>
    <row r="1231" spans="1:26" hidden="1" outlineLevel="2">
      <c r="A1231" s="160"/>
      <c r="B1231" s="38"/>
      <c r="C1231" s="207"/>
      <c r="D1231" s="208"/>
      <c r="E1231" s="133"/>
      <c r="F1231" s="244"/>
      <c r="G1231" s="138"/>
      <c r="H1231" s="139"/>
      <c r="I1231" s="206"/>
      <c r="J1231" s="206"/>
      <c r="K1231" s="206"/>
      <c r="L1231" s="137"/>
      <c r="M1231" s="74"/>
      <c r="N1231" s="74"/>
      <c r="O1231" s="19"/>
      <c r="P1231" s="205"/>
      <c r="Q1231" s="219">
        <f t="shared" si="587"/>
        <v>0</v>
      </c>
      <c r="R1231" s="219">
        <f t="shared" si="588"/>
        <v>0</v>
      </c>
      <c r="S1231" s="218"/>
      <c r="T1231" s="218"/>
      <c r="U1231" s="219">
        <f t="shared" si="589"/>
        <v>0</v>
      </c>
      <c r="V1231" s="218"/>
      <c r="W1231" s="215">
        <f t="shared" si="590"/>
        <v>0</v>
      </c>
      <c r="X1231" s="218"/>
      <c r="Y1231" s="218"/>
      <c r="Z1231" s="218"/>
    </row>
    <row r="1232" spans="1:26" hidden="1" outlineLevel="2">
      <c r="A1232" s="160"/>
      <c r="B1232" s="38"/>
      <c r="C1232" s="207"/>
      <c r="D1232" s="208"/>
      <c r="E1232" s="133"/>
      <c r="F1232" s="244"/>
      <c r="G1232" s="138"/>
      <c r="H1232" s="139"/>
      <c r="I1232" s="206"/>
      <c r="J1232" s="206"/>
      <c r="K1232" s="206"/>
      <c r="L1232" s="137"/>
      <c r="M1232" s="74"/>
      <c r="N1232" s="19"/>
      <c r="O1232" s="19"/>
      <c r="P1232" s="205"/>
      <c r="Q1232" s="219">
        <f t="shared" si="587"/>
        <v>0</v>
      </c>
      <c r="R1232" s="219">
        <f t="shared" si="588"/>
        <v>0</v>
      </c>
      <c r="S1232" s="218"/>
      <c r="T1232" s="218"/>
      <c r="U1232" s="219">
        <f t="shared" si="589"/>
        <v>0</v>
      </c>
      <c r="V1232" s="218"/>
      <c r="W1232" s="215">
        <f t="shared" si="590"/>
        <v>0</v>
      </c>
      <c r="X1232" s="218"/>
      <c r="Y1232" s="218"/>
      <c r="Z1232" s="218"/>
    </row>
    <row r="1233" spans="1:26" hidden="1" outlineLevel="2">
      <c r="A1233" s="160"/>
      <c r="B1233" s="38"/>
      <c r="C1233" s="207"/>
      <c r="D1233" s="208"/>
      <c r="E1233" s="133"/>
      <c r="F1233" s="244"/>
      <c r="G1233" s="138"/>
      <c r="H1233" s="139"/>
      <c r="I1233" s="206"/>
      <c r="J1233" s="206"/>
      <c r="K1233" s="206"/>
      <c r="L1233" s="137"/>
      <c r="M1233" s="74"/>
      <c r="N1233" s="19"/>
      <c r="O1233" s="19"/>
      <c r="P1233" s="205"/>
      <c r="Q1233" s="219">
        <f t="shared" si="587"/>
        <v>0</v>
      </c>
      <c r="R1233" s="219">
        <f>SUM(S1233:T1233)</f>
        <v>0</v>
      </c>
      <c r="S1233" s="218"/>
      <c r="T1233" s="218"/>
      <c r="U1233" s="219">
        <f t="shared" si="589"/>
        <v>0</v>
      </c>
      <c r="V1233" s="218"/>
      <c r="W1233" s="215">
        <f>V1233*0.304</f>
        <v>0</v>
      </c>
      <c r="X1233" s="218"/>
      <c r="Y1233" s="218"/>
      <c r="Z1233" s="218"/>
    </row>
    <row r="1234" spans="1:26" ht="15.75" hidden="1" outlineLevel="2" thickBot="1">
      <c r="A1234" s="164"/>
      <c r="B1234" s="334"/>
      <c r="C1234" s="210"/>
      <c r="D1234" s="211"/>
      <c r="E1234" s="165"/>
      <c r="F1234" s="262"/>
      <c r="G1234" s="166"/>
      <c r="H1234" s="167"/>
      <c r="I1234" s="212"/>
      <c r="J1234" s="212"/>
      <c r="K1234" s="212"/>
      <c r="L1234" s="137"/>
      <c r="M1234" s="334"/>
      <c r="N1234" s="168"/>
      <c r="O1234" s="168"/>
      <c r="P1234" s="214"/>
      <c r="Q1234" s="216"/>
      <c r="R1234" s="216"/>
      <c r="S1234" s="216"/>
      <c r="T1234" s="216"/>
      <c r="U1234" s="216"/>
      <c r="V1234" s="216"/>
      <c r="W1234" s="216"/>
      <c r="X1234" s="216"/>
      <c r="Y1234" s="216"/>
      <c r="Z1234" s="216"/>
    </row>
    <row r="1235" spans="1:26" ht="19.5" thickBot="1">
      <c r="A1235" s="463">
        <v>5</v>
      </c>
      <c r="B1235" s="464"/>
      <c r="C1235" s="464"/>
      <c r="D1235" s="464"/>
      <c r="E1235" s="56" t="s">
        <v>55</v>
      </c>
      <c r="F1235" s="261"/>
      <c r="G1235" s="57"/>
      <c r="H1235" s="58"/>
      <c r="I1235" s="68"/>
      <c r="J1235" s="68"/>
      <c r="K1235" s="68"/>
      <c r="L1235" s="68"/>
      <c r="M1235" s="58"/>
      <c r="N1235" s="58"/>
      <c r="O1235" s="68"/>
      <c r="P1235" s="117"/>
      <c r="Q1235" s="60">
        <f t="shared" ref="Q1235:Y1235" si="591">SUM(Q1257:Q1257)</f>
        <v>0</v>
      </c>
      <c r="R1235" s="60">
        <f t="shared" si="591"/>
        <v>0</v>
      </c>
      <c r="S1235" s="60">
        <f t="shared" si="591"/>
        <v>0</v>
      </c>
      <c r="T1235" s="60">
        <f t="shared" si="591"/>
        <v>0</v>
      </c>
      <c r="U1235" s="60">
        <f t="shared" si="591"/>
        <v>0</v>
      </c>
      <c r="V1235" s="60">
        <f t="shared" si="591"/>
        <v>0</v>
      </c>
      <c r="W1235" s="60">
        <f t="shared" si="591"/>
        <v>0</v>
      </c>
      <c r="X1235" s="60">
        <f t="shared" si="591"/>
        <v>0</v>
      </c>
      <c r="Y1235" s="60">
        <f t="shared" si="591"/>
        <v>0</v>
      </c>
      <c r="Z1235" s="240"/>
    </row>
    <row r="1236" spans="1:26" s="75" customFormat="1" ht="26.25" customHeight="1" outlineLevel="1">
      <c r="A1236" s="230"/>
      <c r="B1236" s="237"/>
      <c r="C1236" s="342"/>
      <c r="D1236" s="343"/>
      <c r="E1236" s="234"/>
      <c r="F1236" s="344"/>
      <c r="G1236" s="345"/>
      <c r="H1236" s="346"/>
      <c r="I1236" s="237"/>
      <c r="J1236" s="347"/>
      <c r="K1236" s="347"/>
      <c r="L1236" s="149"/>
      <c r="M1236" s="236"/>
      <c r="N1236" s="236"/>
      <c r="O1236" s="277"/>
      <c r="P1236" s="238"/>
      <c r="Q1236" s="348">
        <f t="shared" ref="Q1236:Q1257" si="592">R1236+U1236</f>
        <v>0</v>
      </c>
      <c r="R1236" s="239"/>
      <c r="S1236" s="239"/>
      <c r="T1236" s="239"/>
      <c r="U1236" s="348">
        <f t="shared" ref="U1236:U1257" si="593">SUM(V1236:Y1236)</f>
        <v>0</v>
      </c>
      <c r="V1236" s="239"/>
      <c r="W1236" s="348">
        <f t="shared" ref="W1236:W1257" si="594">V1236*0.304</f>
        <v>0</v>
      </c>
      <c r="X1236" s="239"/>
      <c r="Y1236" s="239"/>
      <c r="Z1236" s="239"/>
    </row>
    <row r="1237" spans="1:26" s="75" customFormat="1" ht="26.25" customHeight="1" outlineLevel="1">
      <c r="A1237" s="220"/>
      <c r="B1237" s="227"/>
      <c r="C1237" s="336"/>
      <c r="D1237" s="337"/>
      <c r="E1237" s="224"/>
      <c r="F1237" s="338"/>
      <c r="G1237" s="335"/>
      <c r="H1237" s="339"/>
      <c r="I1237" s="227"/>
      <c r="J1237" s="340"/>
      <c r="K1237" s="340"/>
      <c r="L1237" s="150"/>
      <c r="M1237" s="226"/>
      <c r="N1237" s="226"/>
      <c r="O1237" s="270"/>
      <c r="P1237" s="228"/>
      <c r="Q1237" s="341">
        <f t="shared" si="592"/>
        <v>0</v>
      </c>
      <c r="R1237" s="229"/>
      <c r="S1237" s="229"/>
      <c r="T1237" s="229"/>
      <c r="U1237" s="341">
        <f t="shared" si="593"/>
        <v>0</v>
      </c>
      <c r="V1237" s="229"/>
      <c r="W1237" s="341">
        <f t="shared" si="594"/>
        <v>0</v>
      </c>
      <c r="X1237" s="229"/>
      <c r="Y1237" s="229"/>
      <c r="Z1237" s="229"/>
    </row>
    <row r="1238" spans="1:26" s="75" customFormat="1" ht="26.25" customHeight="1" outlineLevel="1">
      <c r="A1238" s="220"/>
      <c r="B1238" s="227"/>
      <c r="C1238" s="336"/>
      <c r="D1238" s="337"/>
      <c r="E1238" s="224"/>
      <c r="F1238" s="338"/>
      <c r="G1238" s="335"/>
      <c r="H1238" s="339"/>
      <c r="I1238" s="227"/>
      <c r="J1238" s="340"/>
      <c r="K1238" s="340"/>
      <c r="L1238" s="150"/>
      <c r="M1238" s="226"/>
      <c r="N1238" s="226"/>
      <c r="O1238" s="270"/>
      <c r="P1238" s="228"/>
      <c r="Q1238" s="341">
        <f t="shared" si="592"/>
        <v>0</v>
      </c>
      <c r="R1238" s="229"/>
      <c r="S1238" s="229"/>
      <c r="T1238" s="229"/>
      <c r="U1238" s="341">
        <f t="shared" si="593"/>
        <v>0</v>
      </c>
      <c r="V1238" s="229"/>
      <c r="W1238" s="341">
        <f t="shared" si="594"/>
        <v>0</v>
      </c>
      <c r="X1238" s="229"/>
      <c r="Y1238" s="229"/>
      <c r="Z1238" s="229"/>
    </row>
    <row r="1239" spans="1:26" s="75" customFormat="1" ht="26.25" customHeight="1" outlineLevel="1">
      <c r="A1239" s="220"/>
      <c r="B1239" s="227"/>
      <c r="C1239" s="336"/>
      <c r="D1239" s="337"/>
      <c r="E1239" s="224"/>
      <c r="F1239" s="338"/>
      <c r="G1239" s="335"/>
      <c r="H1239" s="339"/>
      <c r="I1239" s="227"/>
      <c r="J1239" s="340"/>
      <c r="K1239" s="340"/>
      <c r="L1239" s="150"/>
      <c r="M1239" s="226"/>
      <c r="N1239" s="226"/>
      <c r="O1239" s="270"/>
      <c r="P1239" s="228"/>
      <c r="Q1239" s="341">
        <f t="shared" si="592"/>
        <v>0</v>
      </c>
      <c r="R1239" s="229"/>
      <c r="S1239" s="229"/>
      <c r="T1239" s="229"/>
      <c r="U1239" s="341">
        <f t="shared" si="593"/>
        <v>0</v>
      </c>
      <c r="V1239" s="229"/>
      <c r="W1239" s="341">
        <f t="shared" si="594"/>
        <v>0</v>
      </c>
      <c r="X1239" s="229"/>
      <c r="Y1239" s="229"/>
      <c r="Z1239" s="229"/>
    </row>
    <row r="1240" spans="1:26" s="75" customFormat="1" ht="26.25" customHeight="1" outlineLevel="1">
      <c r="A1240" s="220"/>
      <c r="B1240" s="227"/>
      <c r="C1240" s="336"/>
      <c r="D1240" s="337"/>
      <c r="E1240" s="224"/>
      <c r="F1240" s="338"/>
      <c r="G1240" s="335"/>
      <c r="H1240" s="339"/>
      <c r="I1240" s="227"/>
      <c r="J1240" s="340"/>
      <c r="K1240" s="340"/>
      <c r="L1240" s="150"/>
      <c r="M1240" s="226"/>
      <c r="N1240" s="226"/>
      <c r="O1240" s="270"/>
      <c r="P1240" s="228"/>
      <c r="Q1240" s="341">
        <f t="shared" si="592"/>
        <v>0</v>
      </c>
      <c r="R1240" s="229"/>
      <c r="S1240" s="229"/>
      <c r="T1240" s="229"/>
      <c r="U1240" s="341">
        <f t="shared" si="593"/>
        <v>0</v>
      </c>
      <c r="V1240" s="229"/>
      <c r="W1240" s="341">
        <f t="shared" si="594"/>
        <v>0</v>
      </c>
      <c r="X1240" s="229"/>
      <c r="Y1240" s="229"/>
      <c r="Z1240" s="229"/>
    </row>
    <row r="1241" spans="1:26" s="75" customFormat="1" ht="26.25" customHeight="1" outlineLevel="1">
      <c r="A1241" s="220"/>
      <c r="B1241" s="227"/>
      <c r="C1241" s="336"/>
      <c r="D1241" s="337"/>
      <c r="E1241" s="224"/>
      <c r="F1241" s="338"/>
      <c r="G1241" s="335"/>
      <c r="H1241" s="339"/>
      <c r="I1241" s="227"/>
      <c r="J1241" s="340"/>
      <c r="K1241" s="340"/>
      <c r="L1241" s="150"/>
      <c r="M1241" s="226"/>
      <c r="N1241" s="226"/>
      <c r="O1241" s="270"/>
      <c r="P1241" s="228"/>
      <c r="Q1241" s="341">
        <f t="shared" si="592"/>
        <v>0</v>
      </c>
      <c r="R1241" s="229"/>
      <c r="S1241" s="229"/>
      <c r="T1241" s="229"/>
      <c r="U1241" s="341">
        <f t="shared" si="593"/>
        <v>0</v>
      </c>
      <c r="V1241" s="229"/>
      <c r="W1241" s="341">
        <f t="shared" si="594"/>
        <v>0</v>
      </c>
      <c r="X1241" s="229"/>
      <c r="Y1241" s="229"/>
      <c r="Z1241" s="229"/>
    </row>
    <row r="1242" spans="1:26" s="75" customFormat="1" ht="26.25" customHeight="1" outlineLevel="1">
      <c r="A1242" s="220"/>
      <c r="B1242" s="227"/>
      <c r="C1242" s="336"/>
      <c r="D1242" s="337"/>
      <c r="E1242" s="224"/>
      <c r="F1242" s="338"/>
      <c r="G1242" s="335"/>
      <c r="H1242" s="339"/>
      <c r="I1242" s="227"/>
      <c r="J1242" s="340"/>
      <c r="K1242" s="340"/>
      <c r="L1242" s="150"/>
      <c r="M1242" s="226"/>
      <c r="N1242" s="226"/>
      <c r="O1242" s="270"/>
      <c r="P1242" s="228"/>
      <c r="Q1242" s="341">
        <f t="shared" si="592"/>
        <v>0</v>
      </c>
      <c r="R1242" s="229"/>
      <c r="S1242" s="229"/>
      <c r="T1242" s="229"/>
      <c r="U1242" s="341">
        <f t="shared" si="593"/>
        <v>0</v>
      </c>
      <c r="V1242" s="229"/>
      <c r="W1242" s="341">
        <f t="shared" si="594"/>
        <v>0</v>
      </c>
      <c r="X1242" s="229"/>
      <c r="Y1242" s="229"/>
      <c r="Z1242" s="229"/>
    </row>
    <row r="1243" spans="1:26" s="75" customFormat="1" ht="26.25" customHeight="1" outlineLevel="1">
      <c r="A1243" s="220"/>
      <c r="B1243" s="227"/>
      <c r="C1243" s="336"/>
      <c r="D1243" s="337"/>
      <c r="E1243" s="224"/>
      <c r="F1243" s="338"/>
      <c r="G1243" s="335"/>
      <c r="H1243" s="339"/>
      <c r="I1243" s="227"/>
      <c r="J1243" s="340"/>
      <c r="K1243" s="340"/>
      <c r="L1243" s="150"/>
      <c r="M1243" s="226"/>
      <c r="N1243" s="226"/>
      <c r="O1243" s="270"/>
      <c r="P1243" s="228"/>
      <c r="Q1243" s="341">
        <f t="shared" si="592"/>
        <v>0</v>
      </c>
      <c r="R1243" s="229"/>
      <c r="S1243" s="229"/>
      <c r="T1243" s="229"/>
      <c r="U1243" s="341">
        <f t="shared" si="593"/>
        <v>0</v>
      </c>
      <c r="V1243" s="229"/>
      <c r="W1243" s="341">
        <f t="shared" si="594"/>
        <v>0</v>
      </c>
      <c r="X1243" s="229"/>
      <c r="Y1243" s="229"/>
      <c r="Z1243" s="229"/>
    </row>
    <row r="1244" spans="1:26" s="75" customFormat="1" ht="26.25" customHeight="1" outlineLevel="1">
      <c r="A1244" s="220"/>
      <c r="B1244" s="227"/>
      <c r="C1244" s="336"/>
      <c r="D1244" s="337"/>
      <c r="E1244" s="224"/>
      <c r="F1244" s="338"/>
      <c r="G1244" s="335"/>
      <c r="H1244" s="339"/>
      <c r="I1244" s="227"/>
      <c r="J1244" s="340"/>
      <c r="K1244" s="340"/>
      <c r="L1244" s="150"/>
      <c r="M1244" s="226"/>
      <c r="N1244" s="226"/>
      <c r="O1244" s="270"/>
      <c r="P1244" s="228"/>
      <c r="Q1244" s="341">
        <f t="shared" si="592"/>
        <v>0</v>
      </c>
      <c r="R1244" s="229"/>
      <c r="S1244" s="229"/>
      <c r="T1244" s="229"/>
      <c r="U1244" s="341">
        <f t="shared" si="593"/>
        <v>0</v>
      </c>
      <c r="V1244" s="229"/>
      <c r="W1244" s="341">
        <f t="shared" si="594"/>
        <v>0</v>
      </c>
      <c r="X1244" s="229"/>
      <c r="Y1244" s="229"/>
      <c r="Z1244" s="229"/>
    </row>
    <row r="1245" spans="1:26" s="75" customFormat="1" ht="26.25" customHeight="1" outlineLevel="1">
      <c r="A1245" s="220"/>
      <c r="B1245" s="227"/>
      <c r="C1245" s="336"/>
      <c r="D1245" s="337"/>
      <c r="E1245" s="224"/>
      <c r="F1245" s="338"/>
      <c r="G1245" s="335"/>
      <c r="H1245" s="339"/>
      <c r="I1245" s="227"/>
      <c r="J1245" s="340"/>
      <c r="K1245" s="340"/>
      <c r="L1245" s="150"/>
      <c r="M1245" s="226"/>
      <c r="N1245" s="226"/>
      <c r="O1245" s="270"/>
      <c r="P1245" s="228"/>
      <c r="Q1245" s="341">
        <f t="shared" si="592"/>
        <v>0</v>
      </c>
      <c r="R1245" s="229"/>
      <c r="S1245" s="229"/>
      <c r="T1245" s="229"/>
      <c r="U1245" s="341">
        <f t="shared" si="593"/>
        <v>0</v>
      </c>
      <c r="V1245" s="229"/>
      <c r="W1245" s="341">
        <f t="shared" si="594"/>
        <v>0</v>
      </c>
      <c r="X1245" s="229"/>
      <c r="Y1245" s="229"/>
      <c r="Z1245" s="229"/>
    </row>
    <row r="1246" spans="1:26" s="75" customFormat="1" ht="26.25" customHeight="1" outlineLevel="1">
      <c r="A1246" s="220"/>
      <c r="B1246" s="227"/>
      <c r="C1246" s="336"/>
      <c r="D1246" s="337"/>
      <c r="E1246" s="224"/>
      <c r="F1246" s="338"/>
      <c r="G1246" s="335"/>
      <c r="H1246" s="339"/>
      <c r="I1246" s="227"/>
      <c r="J1246" s="340"/>
      <c r="K1246" s="340"/>
      <c r="L1246" s="150"/>
      <c r="M1246" s="226"/>
      <c r="N1246" s="226"/>
      <c r="O1246" s="270"/>
      <c r="P1246" s="228"/>
      <c r="Q1246" s="341">
        <f t="shared" si="592"/>
        <v>0</v>
      </c>
      <c r="R1246" s="229"/>
      <c r="S1246" s="229"/>
      <c r="T1246" s="229"/>
      <c r="U1246" s="341">
        <f t="shared" si="593"/>
        <v>0</v>
      </c>
      <c r="V1246" s="229"/>
      <c r="W1246" s="341">
        <f t="shared" si="594"/>
        <v>0</v>
      </c>
      <c r="X1246" s="229"/>
      <c r="Y1246" s="229"/>
      <c r="Z1246" s="229"/>
    </row>
    <row r="1247" spans="1:26" s="75" customFormat="1" ht="26.25" customHeight="1" outlineLevel="1">
      <c r="A1247" s="220"/>
      <c r="B1247" s="227"/>
      <c r="C1247" s="336"/>
      <c r="D1247" s="337"/>
      <c r="E1247" s="224"/>
      <c r="F1247" s="338"/>
      <c r="G1247" s="335"/>
      <c r="H1247" s="339"/>
      <c r="I1247" s="227"/>
      <c r="J1247" s="340"/>
      <c r="K1247" s="340"/>
      <c r="L1247" s="150"/>
      <c r="M1247" s="226"/>
      <c r="N1247" s="226"/>
      <c r="O1247" s="270"/>
      <c r="P1247" s="228"/>
      <c r="Q1247" s="341">
        <f t="shared" si="592"/>
        <v>0</v>
      </c>
      <c r="R1247" s="229"/>
      <c r="S1247" s="229"/>
      <c r="T1247" s="229"/>
      <c r="U1247" s="341">
        <f t="shared" si="593"/>
        <v>0</v>
      </c>
      <c r="V1247" s="229"/>
      <c r="W1247" s="341">
        <f t="shared" si="594"/>
        <v>0</v>
      </c>
      <c r="X1247" s="229"/>
      <c r="Y1247" s="229"/>
      <c r="Z1247" s="229"/>
    </row>
    <row r="1248" spans="1:26" s="75" customFormat="1" ht="26.25" customHeight="1" outlineLevel="1">
      <c r="A1248" s="220"/>
      <c r="B1248" s="227"/>
      <c r="C1248" s="336"/>
      <c r="D1248" s="337"/>
      <c r="E1248" s="224"/>
      <c r="F1248" s="338"/>
      <c r="G1248" s="335"/>
      <c r="H1248" s="339"/>
      <c r="I1248" s="227"/>
      <c r="J1248" s="340"/>
      <c r="K1248" s="340"/>
      <c r="L1248" s="150"/>
      <c r="M1248" s="226"/>
      <c r="N1248" s="226"/>
      <c r="O1248" s="270"/>
      <c r="P1248" s="228"/>
      <c r="Q1248" s="341">
        <f t="shared" si="592"/>
        <v>0</v>
      </c>
      <c r="R1248" s="229"/>
      <c r="S1248" s="229"/>
      <c r="T1248" s="229"/>
      <c r="U1248" s="341">
        <f t="shared" si="593"/>
        <v>0</v>
      </c>
      <c r="V1248" s="229"/>
      <c r="W1248" s="341">
        <f t="shared" si="594"/>
        <v>0</v>
      </c>
      <c r="X1248" s="229"/>
      <c r="Y1248" s="229"/>
      <c r="Z1248" s="229"/>
    </row>
    <row r="1249" spans="1:26" s="75" customFormat="1" ht="26.25" customHeight="1" outlineLevel="1">
      <c r="A1249" s="220"/>
      <c r="B1249" s="227"/>
      <c r="C1249" s="336"/>
      <c r="D1249" s="337"/>
      <c r="E1249" s="224"/>
      <c r="F1249" s="338"/>
      <c r="G1249" s="335"/>
      <c r="H1249" s="339"/>
      <c r="I1249" s="227"/>
      <c r="J1249" s="340"/>
      <c r="K1249" s="340"/>
      <c r="L1249" s="150"/>
      <c r="M1249" s="226"/>
      <c r="N1249" s="226"/>
      <c r="O1249" s="270"/>
      <c r="P1249" s="228"/>
      <c r="Q1249" s="341">
        <f t="shared" si="592"/>
        <v>0</v>
      </c>
      <c r="R1249" s="229"/>
      <c r="S1249" s="229"/>
      <c r="T1249" s="229"/>
      <c r="U1249" s="341">
        <f t="shared" si="593"/>
        <v>0</v>
      </c>
      <c r="V1249" s="229"/>
      <c r="W1249" s="341">
        <f t="shared" si="594"/>
        <v>0</v>
      </c>
      <c r="X1249" s="229"/>
      <c r="Y1249" s="229"/>
      <c r="Z1249" s="229"/>
    </row>
    <row r="1250" spans="1:26" s="75" customFormat="1" ht="26.25" customHeight="1" outlineLevel="1">
      <c r="A1250" s="220"/>
      <c r="B1250" s="227"/>
      <c r="C1250" s="336"/>
      <c r="D1250" s="337"/>
      <c r="E1250" s="224"/>
      <c r="F1250" s="338"/>
      <c r="G1250" s="335"/>
      <c r="H1250" s="339"/>
      <c r="I1250" s="227"/>
      <c r="J1250" s="340"/>
      <c r="K1250" s="340"/>
      <c r="L1250" s="150"/>
      <c r="M1250" s="226"/>
      <c r="N1250" s="226"/>
      <c r="O1250" s="270"/>
      <c r="P1250" s="228"/>
      <c r="Q1250" s="341">
        <f t="shared" si="592"/>
        <v>0</v>
      </c>
      <c r="R1250" s="229"/>
      <c r="S1250" s="229"/>
      <c r="T1250" s="229"/>
      <c r="U1250" s="341">
        <f t="shared" si="593"/>
        <v>0</v>
      </c>
      <c r="V1250" s="229"/>
      <c r="W1250" s="341">
        <f t="shared" si="594"/>
        <v>0</v>
      </c>
      <c r="X1250" s="229"/>
      <c r="Y1250" s="229"/>
      <c r="Z1250" s="229"/>
    </row>
    <row r="1251" spans="1:26" s="75" customFormat="1" ht="26.25" customHeight="1" outlineLevel="1">
      <c r="A1251" s="220"/>
      <c r="B1251" s="227"/>
      <c r="C1251" s="336"/>
      <c r="D1251" s="337"/>
      <c r="E1251" s="224"/>
      <c r="F1251" s="338"/>
      <c r="G1251" s="335"/>
      <c r="H1251" s="339"/>
      <c r="I1251" s="227"/>
      <c r="J1251" s="340"/>
      <c r="K1251" s="340"/>
      <c r="L1251" s="150"/>
      <c r="M1251" s="226"/>
      <c r="N1251" s="226"/>
      <c r="O1251" s="270"/>
      <c r="P1251" s="228"/>
      <c r="Q1251" s="341">
        <f t="shared" si="592"/>
        <v>0</v>
      </c>
      <c r="R1251" s="229"/>
      <c r="S1251" s="229"/>
      <c r="T1251" s="229"/>
      <c r="U1251" s="341">
        <f t="shared" si="593"/>
        <v>0</v>
      </c>
      <c r="V1251" s="229"/>
      <c r="W1251" s="341">
        <f t="shared" si="594"/>
        <v>0</v>
      </c>
      <c r="X1251" s="229"/>
      <c r="Y1251" s="229"/>
      <c r="Z1251" s="229"/>
    </row>
    <row r="1252" spans="1:26" s="75" customFormat="1" ht="26.25" customHeight="1" outlineLevel="1">
      <c r="A1252" s="220"/>
      <c r="B1252" s="227"/>
      <c r="C1252" s="336"/>
      <c r="D1252" s="337"/>
      <c r="E1252" s="224"/>
      <c r="F1252" s="338"/>
      <c r="G1252" s="335"/>
      <c r="H1252" s="339"/>
      <c r="I1252" s="227"/>
      <c r="J1252" s="340"/>
      <c r="K1252" s="340"/>
      <c r="L1252" s="150"/>
      <c r="M1252" s="226"/>
      <c r="N1252" s="226"/>
      <c r="O1252" s="270"/>
      <c r="P1252" s="228"/>
      <c r="Q1252" s="341">
        <f t="shared" si="592"/>
        <v>0</v>
      </c>
      <c r="R1252" s="229"/>
      <c r="S1252" s="229"/>
      <c r="T1252" s="229"/>
      <c r="U1252" s="341">
        <f t="shared" si="593"/>
        <v>0</v>
      </c>
      <c r="V1252" s="229"/>
      <c r="W1252" s="341">
        <f t="shared" si="594"/>
        <v>0</v>
      </c>
      <c r="X1252" s="229"/>
      <c r="Y1252" s="229"/>
      <c r="Z1252" s="229"/>
    </row>
    <row r="1253" spans="1:26" s="75" customFormat="1" ht="26.25" customHeight="1" outlineLevel="1">
      <c r="A1253" s="220"/>
      <c r="B1253" s="227"/>
      <c r="C1253" s="336"/>
      <c r="D1253" s="337"/>
      <c r="E1253" s="224"/>
      <c r="F1253" s="338"/>
      <c r="G1253" s="335"/>
      <c r="H1253" s="339"/>
      <c r="I1253" s="227"/>
      <c r="J1253" s="340"/>
      <c r="K1253" s="340"/>
      <c r="L1253" s="150"/>
      <c r="M1253" s="226"/>
      <c r="N1253" s="226"/>
      <c r="O1253" s="270"/>
      <c r="P1253" s="228"/>
      <c r="Q1253" s="341">
        <f t="shared" si="592"/>
        <v>0</v>
      </c>
      <c r="R1253" s="229"/>
      <c r="S1253" s="229"/>
      <c r="T1253" s="229"/>
      <c r="U1253" s="341">
        <f t="shared" si="593"/>
        <v>0</v>
      </c>
      <c r="V1253" s="229"/>
      <c r="W1253" s="341">
        <f t="shared" si="594"/>
        <v>0</v>
      </c>
      <c r="X1253" s="229"/>
      <c r="Y1253" s="229"/>
      <c r="Z1253" s="229"/>
    </row>
    <row r="1254" spans="1:26" s="75" customFormat="1" ht="26.25" customHeight="1" outlineLevel="1">
      <c r="A1254" s="220"/>
      <c r="B1254" s="227"/>
      <c r="C1254" s="336"/>
      <c r="D1254" s="337"/>
      <c r="E1254" s="224"/>
      <c r="F1254" s="338"/>
      <c r="G1254" s="335"/>
      <c r="H1254" s="339"/>
      <c r="I1254" s="227"/>
      <c r="J1254" s="340"/>
      <c r="K1254" s="340"/>
      <c r="L1254" s="150"/>
      <c r="M1254" s="226"/>
      <c r="N1254" s="226"/>
      <c r="O1254" s="270"/>
      <c r="P1254" s="228"/>
      <c r="Q1254" s="341">
        <f t="shared" si="592"/>
        <v>0</v>
      </c>
      <c r="R1254" s="229"/>
      <c r="S1254" s="229"/>
      <c r="T1254" s="229"/>
      <c r="U1254" s="341">
        <f t="shared" si="593"/>
        <v>0</v>
      </c>
      <c r="V1254" s="229"/>
      <c r="W1254" s="341">
        <f t="shared" si="594"/>
        <v>0</v>
      </c>
      <c r="X1254" s="229"/>
      <c r="Y1254" s="229"/>
      <c r="Z1254" s="229"/>
    </row>
    <row r="1255" spans="1:26" s="75" customFormat="1" ht="26.25" customHeight="1" outlineLevel="1">
      <c r="A1255" s="220"/>
      <c r="B1255" s="227"/>
      <c r="C1255" s="336"/>
      <c r="D1255" s="337"/>
      <c r="E1255" s="224"/>
      <c r="F1255" s="338"/>
      <c r="G1255" s="335"/>
      <c r="H1255" s="339"/>
      <c r="I1255" s="227"/>
      <c r="J1255" s="340"/>
      <c r="K1255" s="340"/>
      <c r="L1255" s="150"/>
      <c r="M1255" s="226"/>
      <c r="N1255" s="226"/>
      <c r="O1255" s="270"/>
      <c r="P1255" s="228"/>
      <c r="Q1255" s="341">
        <f t="shared" si="592"/>
        <v>0</v>
      </c>
      <c r="R1255" s="229"/>
      <c r="S1255" s="229"/>
      <c r="T1255" s="229"/>
      <c r="U1255" s="341">
        <f t="shared" si="593"/>
        <v>0</v>
      </c>
      <c r="V1255" s="229"/>
      <c r="W1255" s="341">
        <f t="shared" si="594"/>
        <v>0</v>
      </c>
      <c r="X1255" s="229"/>
      <c r="Y1255" s="229"/>
      <c r="Z1255" s="229"/>
    </row>
    <row r="1256" spans="1:26" s="75" customFormat="1" ht="26.25" customHeight="1" outlineLevel="1">
      <c r="A1256" s="220"/>
      <c r="B1256" s="227"/>
      <c r="C1256" s="336"/>
      <c r="D1256" s="337"/>
      <c r="E1256" s="224"/>
      <c r="F1256" s="338"/>
      <c r="G1256" s="335"/>
      <c r="H1256" s="339"/>
      <c r="I1256" s="227"/>
      <c r="J1256" s="340"/>
      <c r="K1256" s="340"/>
      <c r="L1256" s="150"/>
      <c r="M1256" s="226"/>
      <c r="N1256" s="226"/>
      <c r="O1256" s="270"/>
      <c r="P1256" s="228"/>
      <c r="Q1256" s="341">
        <f t="shared" si="592"/>
        <v>0</v>
      </c>
      <c r="R1256" s="229"/>
      <c r="S1256" s="229"/>
      <c r="T1256" s="229"/>
      <c r="U1256" s="341">
        <f t="shared" si="593"/>
        <v>0</v>
      </c>
      <c r="V1256" s="229"/>
      <c r="W1256" s="341">
        <f t="shared" si="594"/>
        <v>0</v>
      </c>
      <c r="X1256" s="229"/>
      <c r="Y1256" s="229"/>
      <c r="Z1256" s="229"/>
    </row>
    <row r="1257" spans="1:26" s="75" customFormat="1" ht="26.25" customHeight="1" outlineLevel="1" thickBot="1">
      <c r="A1257" s="220"/>
      <c r="B1257" s="227"/>
      <c r="C1257" s="336"/>
      <c r="D1257" s="337"/>
      <c r="E1257" s="224"/>
      <c r="F1257" s="338"/>
      <c r="G1257" s="335"/>
      <c r="H1257" s="339"/>
      <c r="I1257" s="227"/>
      <c r="J1257" s="340"/>
      <c r="K1257" s="340"/>
      <c r="L1257" s="150"/>
      <c r="M1257" s="226"/>
      <c r="N1257" s="226"/>
      <c r="O1257" s="270"/>
      <c r="P1257" s="228"/>
      <c r="Q1257" s="341">
        <f t="shared" si="592"/>
        <v>0</v>
      </c>
      <c r="R1257" s="229"/>
      <c r="S1257" s="229"/>
      <c r="T1257" s="229"/>
      <c r="U1257" s="341">
        <f t="shared" si="593"/>
        <v>0</v>
      </c>
      <c r="V1257" s="229"/>
      <c r="W1257" s="341">
        <f t="shared" si="594"/>
        <v>0</v>
      </c>
      <c r="X1257" s="229"/>
      <c r="Y1257" s="229"/>
      <c r="Z1257" s="229"/>
    </row>
    <row r="1258" spans="1:26" ht="19.5" thickBot="1">
      <c r="A1258" s="464">
        <v>6</v>
      </c>
      <c r="B1258" s="464"/>
      <c r="C1258" s="464"/>
      <c r="D1258" s="505"/>
      <c r="E1258" s="56" t="s">
        <v>34</v>
      </c>
      <c r="F1258" s="264"/>
      <c r="G1258" s="57"/>
      <c r="H1258" s="58"/>
      <c r="I1258" s="68"/>
      <c r="J1258" s="68"/>
      <c r="K1258" s="68"/>
      <c r="L1258" s="68"/>
      <c r="M1258" s="58"/>
      <c r="N1258" s="58"/>
      <c r="O1258" s="63"/>
      <c r="P1258" s="117"/>
      <c r="Q1258" s="63">
        <v>0</v>
      </c>
      <c r="R1258" s="63">
        <v>0</v>
      </c>
      <c r="S1258" s="63">
        <v>0</v>
      </c>
      <c r="T1258" s="63">
        <v>0</v>
      </c>
      <c r="U1258" s="63">
        <v>0</v>
      </c>
      <c r="V1258" s="63">
        <v>0</v>
      </c>
      <c r="W1258" s="63">
        <v>0</v>
      </c>
      <c r="X1258" s="63">
        <v>0</v>
      </c>
      <c r="Y1258" s="63">
        <v>0</v>
      </c>
      <c r="Z1258" s="63">
        <v>0</v>
      </c>
    </row>
    <row r="1259" spans="1:26" s="75" customFormat="1" outlineLevel="1" collapsed="1">
      <c r="A1259" s="220"/>
      <c r="B1259" s="221"/>
      <c r="C1259" s="222"/>
      <c r="D1259" s="223"/>
      <c r="E1259" s="224"/>
      <c r="F1259" s="247"/>
      <c r="G1259" s="225"/>
      <c r="H1259" s="226"/>
      <c r="I1259" s="227"/>
      <c r="J1259" s="227"/>
      <c r="K1259" s="227"/>
      <c r="L1259" s="150" t="str">
        <f>CONCATENATE(L1260," ",N1260,M1260," ",L1261," ",N1261,M1261," "," ",L1262," ",N1262,M1262," ",L1263," ",N1263,M1263," ",L1264," ",N1264,M1264," ",L1265," ",N1265,M1265," ",L1266," ",N1266,M1266," ",L1267," ",N1267,M1267)</f>
        <v xml:space="preserve">                </v>
      </c>
      <c r="M1259" s="226"/>
      <c r="N1259" s="226"/>
      <c r="O1259" s="270">
        <f>SUM(O1260:O1267)</f>
        <v>0</v>
      </c>
      <c r="P1259" s="228"/>
      <c r="Q1259" s="229">
        <f>SUM(Q1260:Q1267)</f>
        <v>0</v>
      </c>
      <c r="R1259" s="229">
        <f t="shared" ref="R1259:Y1259" si="595">SUM(R1260:R1267)</f>
        <v>0</v>
      </c>
      <c r="S1259" s="229">
        <f t="shared" si="595"/>
        <v>0</v>
      </c>
      <c r="T1259" s="229">
        <f t="shared" si="595"/>
        <v>0</v>
      </c>
      <c r="U1259" s="229">
        <f t="shared" si="595"/>
        <v>0</v>
      </c>
      <c r="V1259" s="229">
        <f t="shared" si="595"/>
        <v>0</v>
      </c>
      <c r="W1259" s="229">
        <f t="shared" si="595"/>
        <v>0</v>
      </c>
      <c r="X1259" s="229">
        <f t="shared" si="595"/>
        <v>0</v>
      </c>
      <c r="Y1259" s="229">
        <f t="shared" si="595"/>
        <v>0</v>
      </c>
      <c r="Z1259" s="229">
        <f>SUM(Z1260:Z1267)</f>
        <v>0</v>
      </c>
    </row>
    <row r="1260" spans="1:26" hidden="1" outlineLevel="2">
      <c r="A1260" s="19"/>
      <c r="B1260" s="38"/>
      <c r="C1260" s="207"/>
      <c r="D1260" s="208"/>
      <c r="E1260" s="133"/>
      <c r="F1260" s="244"/>
      <c r="G1260" s="138"/>
      <c r="H1260" s="135"/>
      <c r="I1260" s="206"/>
      <c r="J1260" s="206"/>
      <c r="K1260" s="206"/>
      <c r="L1260" s="137"/>
      <c r="M1260" s="163"/>
      <c r="N1260" s="163"/>
      <c r="O1260" s="271"/>
      <c r="P1260" s="205"/>
      <c r="Q1260" s="219">
        <f>SUM(R1260,U1260)</f>
        <v>0</v>
      </c>
      <c r="R1260" s="219">
        <f>SUM(S1260:T1260)</f>
        <v>0</v>
      </c>
      <c r="S1260" s="219"/>
      <c r="T1260" s="219"/>
      <c r="U1260" s="219">
        <f>SUM(V1260:Y1260)</f>
        <v>0</v>
      </c>
      <c r="V1260" s="219"/>
      <c r="W1260" s="215">
        <f>V1260*0.304</f>
        <v>0</v>
      </c>
      <c r="X1260" s="219"/>
      <c r="Y1260" s="219"/>
      <c r="Z1260" s="219"/>
    </row>
    <row r="1261" spans="1:26" hidden="1" outlineLevel="2">
      <c r="A1261" s="19"/>
      <c r="B1261" s="38"/>
      <c r="C1261" s="207"/>
      <c r="D1261" s="208"/>
      <c r="E1261" s="133"/>
      <c r="F1261" s="244"/>
      <c r="G1261" s="138"/>
      <c r="H1261" s="135"/>
      <c r="I1261" s="206"/>
      <c r="J1261" s="206"/>
      <c r="K1261" s="206"/>
      <c r="L1261" s="137"/>
      <c r="M1261" s="163"/>
      <c r="N1261" s="163"/>
      <c r="O1261" s="271"/>
      <c r="P1261" s="205"/>
      <c r="Q1261" s="219">
        <f t="shared" ref="Q1261:Q1267" si="596">SUM(R1261,U1261)</f>
        <v>0</v>
      </c>
      <c r="R1261" s="219">
        <f t="shared" ref="R1261:R1266" si="597">SUM(S1261:T1261)</f>
        <v>0</v>
      </c>
      <c r="S1261" s="219"/>
      <c r="T1261" s="219"/>
      <c r="U1261" s="219">
        <f t="shared" ref="U1261:U1267" si="598">SUM(V1261:Y1261)</f>
        <v>0</v>
      </c>
      <c r="V1261" s="219"/>
      <c r="W1261" s="215">
        <f t="shared" ref="W1261:W1267" si="599">V1261*0.304</f>
        <v>0</v>
      </c>
      <c r="X1261" s="219"/>
      <c r="Y1261" s="219"/>
      <c r="Z1261" s="219"/>
    </row>
    <row r="1262" spans="1:26" hidden="1" outlineLevel="2">
      <c r="A1262" s="19"/>
      <c r="B1262" s="38"/>
      <c r="C1262" s="207"/>
      <c r="D1262" s="208"/>
      <c r="E1262" s="133"/>
      <c r="F1262" s="244"/>
      <c r="G1262" s="138"/>
      <c r="H1262" s="135"/>
      <c r="I1262" s="206"/>
      <c r="J1262" s="206"/>
      <c r="K1262" s="206"/>
      <c r="L1262" s="137"/>
      <c r="M1262" s="163"/>
      <c r="N1262" s="163"/>
      <c r="O1262" s="271"/>
      <c r="P1262" s="205"/>
      <c r="Q1262" s="219">
        <f t="shared" si="596"/>
        <v>0</v>
      </c>
      <c r="R1262" s="219">
        <f t="shared" si="597"/>
        <v>0</v>
      </c>
      <c r="S1262" s="219"/>
      <c r="T1262" s="219"/>
      <c r="U1262" s="219">
        <f t="shared" si="598"/>
        <v>0</v>
      </c>
      <c r="V1262" s="219"/>
      <c r="W1262" s="215">
        <f t="shared" si="599"/>
        <v>0</v>
      </c>
      <c r="X1262" s="219"/>
      <c r="Y1262" s="219"/>
      <c r="Z1262" s="219"/>
    </row>
    <row r="1263" spans="1:26" hidden="1" outlineLevel="2">
      <c r="A1263" s="19"/>
      <c r="B1263" s="38"/>
      <c r="C1263" s="207"/>
      <c r="D1263" s="208"/>
      <c r="E1263" s="133"/>
      <c r="F1263" s="244"/>
      <c r="G1263" s="138"/>
      <c r="H1263" s="135"/>
      <c r="I1263" s="206"/>
      <c r="J1263" s="206"/>
      <c r="K1263" s="206"/>
      <c r="L1263" s="137"/>
      <c r="M1263" s="163"/>
      <c r="N1263" s="163"/>
      <c r="O1263" s="271"/>
      <c r="P1263" s="205"/>
      <c r="Q1263" s="219">
        <f t="shared" si="596"/>
        <v>0</v>
      </c>
      <c r="R1263" s="219">
        <f t="shared" si="597"/>
        <v>0</v>
      </c>
      <c r="S1263" s="219"/>
      <c r="T1263" s="219"/>
      <c r="U1263" s="219">
        <f t="shared" si="598"/>
        <v>0</v>
      </c>
      <c r="V1263" s="219"/>
      <c r="W1263" s="215">
        <f t="shared" si="599"/>
        <v>0</v>
      </c>
      <c r="X1263" s="219"/>
      <c r="Y1263" s="219"/>
      <c r="Z1263" s="219"/>
    </row>
    <row r="1264" spans="1:26" hidden="1" outlineLevel="2">
      <c r="A1264" s="19"/>
      <c r="B1264" s="38"/>
      <c r="C1264" s="207"/>
      <c r="D1264" s="208"/>
      <c r="E1264" s="133"/>
      <c r="F1264" s="244"/>
      <c r="G1264" s="138"/>
      <c r="H1264" s="135"/>
      <c r="I1264" s="206"/>
      <c r="J1264" s="206"/>
      <c r="K1264" s="206"/>
      <c r="L1264" s="137"/>
      <c r="M1264" s="163"/>
      <c r="N1264" s="163"/>
      <c r="O1264" s="271"/>
      <c r="P1264" s="205"/>
      <c r="Q1264" s="219">
        <f t="shared" si="596"/>
        <v>0</v>
      </c>
      <c r="R1264" s="219">
        <f t="shared" si="597"/>
        <v>0</v>
      </c>
      <c r="S1264" s="219"/>
      <c r="T1264" s="219"/>
      <c r="U1264" s="219">
        <f t="shared" si="598"/>
        <v>0</v>
      </c>
      <c r="V1264" s="219"/>
      <c r="W1264" s="215">
        <f t="shared" si="599"/>
        <v>0</v>
      </c>
      <c r="X1264" s="219"/>
      <c r="Y1264" s="219"/>
      <c r="Z1264" s="219"/>
    </row>
    <row r="1265" spans="1:26" hidden="1" outlineLevel="2">
      <c r="A1265" s="160"/>
      <c r="B1265" s="38"/>
      <c r="C1265" s="207"/>
      <c r="D1265" s="208"/>
      <c r="E1265" s="133"/>
      <c r="F1265" s="244"/>
      <c r="G1265" s="138"/>
      <c r="H1265" s="139"/>
      <c r="I1265" s="206"/>
      <c r="J1265" s="206"/>
      <c r="K1265" s="206"/>
      <c r="L1265" s="137"/>
      <c r="M1265" s="74"/>
      <c r="N1265" s="74"/>
      <c r="O1265" s="19"/>
      <c r="P1265" s="205"/>
      <c r="Q1265" s="219">
        <f t="shared" si="596"/>
        <v>0</v>
      </c>
      <c r="R1265" s="219">
        <f t="shared" si="597"/>
        <v>0</v>
      </c>
      <c r="S1265" s="218"/>
      <c r="T1265" s="218"/>
      <c r="U1265" s="219">
        <f t="shared" si="598"/>
        <v>0</v>
      </c>
      <c r="V1265" s="218"/>
      <c r="W1265" s="215">
        <f t="shared" si="599"/>
        <v>0</v>
      </c>
      <c r="X1265" s="218"/>
      <c r="Y1265" s="218"/>
      <c r="Z1265" s="218"/>
    </row>
    <row r="1266" spans="1:26" hidden="1" outlineLevel="2">
      <c r="A1266" s="160"/>
      <c r="B1266" s="38"/>
      <c r="C1266" s="207"/>
      <c r="D1266" s="208"/>
      <c r="E1266" s="133"/>
      <c r="F1266" s="244"/>
      <c r="G1266" s="138"/>
      <c r="H1266" s="139"/>
      <c r="I1266" s="206"/>
      <c r="J1266" s="206"/>
      <c r="K1266" s="206"/>
      <c r="L1266" s="137"/>
      <c r="M1266" s="74"/>
      <c r="N1266" s="19"/>
      <c r="O1266" s="19"/>
      <c r="P1266" s="205"/>
      <c r="Q1266" s="219">
        <f t="shared" si="596"/>
        <v>0</v>
      </c>
      <c r="R1266" s="219">
        <f t="shared" si="597"/>
        <v>0</v>
      </c>
      <c r="S1266" s="218"/>
      <c r="T1266" s="218"/>
      <c r="U1266" s="219">
        <f t="shared" si="598"/>
        <v>0</v>
      </c>
      <c r="V1266" s="218"/>
      <c r="W1266" s="215">
        <f t="shared" si="599"/>
        <v>0</v>
      </c>
      <c r="X1266" s="218"/>
      <c r="Y1266" s="218"/>
      <c r="Z1266" s="218"/>
    </row>
    <row r="1267" spans="1:26" hidden="1" outlineLevel="2">
      <c r="A1267" s="160"/>
      <c r="B1267" s="38"/>
      <c r="C1267" s="207"/>
      <c r="D1267" s="208"/>
      <c r="E1267" s="133"/>
      <c r="F1267" s="244"/>
      <c r="G1267" s="138"/>
      <c r="H1267" s="139"/>
      <c r="I1267" s="206"/>
      <c r="J1267" s="206"/>
      <c r="K1267" s="206"/>
      <c r="L1267" s="137"/>
      <c r="M1267" s="74"/>
      <c r="N1267" s="19"/>
      <c r="O1267" s="19"/>
      <c r="P1267" s="205"/>
      <c r="Q1267" s="219">
        <f t="shared" si="596"/>
        <v>0</v>
      </c>
      <c r="R1267" s="219">
        <f>SUM(S1267:T1267)</f>
        <v>0</v>
      </c>
      <c r="S1267" s="218"/>
      <c r="T1267" s="218"/>
      <c r="U1267" s="219">
        <f t="shared" si="598"/>
        <v>0</v>
      </c>
      <c r="V1267" s="218"/>
      <c r="W1267" s="215">
        <f t="shared" si="599"/>
        <v>0</v>
      </c>
      <c r="X1267" s="218"/>
      <c r="Y1267" s="218"/>
      <c r="Z1267" s="218"/>
    </row>
    <row r="1268" spans="1:26" hidden="1" outlineLevel="2">
      <c r="A1268" s="164"/>
      <c r="B1268" s="334"/>
      <c r="C1268" s="210"/>
      <c r="D1268" s="211"/>
      <c r="E1268" s="165"/>
      <c r="F1268" s="262"/>
      <c r="G1268" s="166"/>
      <c r="H1268" s="167"/>
      <c r="I1268" s="212"/>
      <c r="J1268" s="212"/>
      <c r="K1268" s="212"/>
      <c r="L1268" s="137"/>
      <c r="M1268" s="334"/>
      <c r="N1268" s="168"/>
      <c r="O1268" s="168"/>
      <c r="P1268" s="214"/>
      <c r="Q1268" s="216"/>
      <c r="R1268" s="216"/>
      <c r="S1268" s="216"/>
      <c r="T1268" s="216"/>
      <c r="U1268" s="216"/>
      <c r="V1268" s="216"/>
      <c r="W1268" s="216"/>
      <c r="X1268" s="216"/>
      <c r="Y1268" s="216"/>
      <c r="Z1268" s="216"/>
    </row>
    <row r="1269" spans="1:26" s="75" customFormat="1" ht="15.75" outlineLevel="1" collapsed="1" thickBot="1">
      <c r="A1269" s="220"/>
      <c r="B1269" s="221"/>
      <c r="C1269" s="222"/>
      <c r="D1269" s="223"/>
      <c r="E1269" s="224"/>
      <c r="F1269" s="247"/>
      <c r="G1269" s="225"/>
      <c r="H1269" s="226"/>
      <c r="I1269" s="227"/>
      <c r="J1269" s="227"/>
      <c r="K1269" s="227"/>
      <c r="L1269" s="150" t="str">
        <f>CONCATENATE(L1270," ",N1270,M1270," ",L1271," ",N1271,M1271," "," ",L1272," ",N1272,M1272," ",L1273," ",N1273,M1273," ",L1274," ",N1274,M1274," ",L1275," ",N1275,M1275," ",L1276," ",N1276,M1276," ",L1277," ",N1277,M1277)</f>
        <v xml:space="preserve">                </v>
      </c>
      <c r="M1269" s="226"/>
      <c r="N1269" s="226"/>
      <c r="O1269" s="270">
        <f>SUM(O1270:O1277)</f>
        <v>0</v>
      </c>
      <c r="P1269" s="228"/>
      <c r="Q1269" s="229">
        <f>SUM(Q1270:Q1277)</f>
        <v>0</v>
      </c>
      <c r="R1269" s="229">
        <f t="shared" ref="R1269:Y1269" si="600">SUM(R1270:R1277)</f>
        <v>0</v>
      </c>
      <c r="S1269" s="229">
        <f t="shared" si="600"/>
        <v>0</v>
      </c>
      <c r="T1269" s="229">
        <f t="shared" si="600"/>
        <v>0</v>
      </c>
      <c r="U1269" s="229">
        <f t="shared" si="600"/>
        <v>0</v>
      </c>
      <c r="V1269" s="229">
        <f t="shared" si="600"/>
        <v>0</v>
      </c>
      <c r="W1269" s="229">
        <f t="shared" si="600"/>
        <v>0</v>
      </c>
      <c r="X1269" s="229">
        <f t="shared" si="600"/>
        <v>0</v>
      </c>
      <c r="Y1269" s="229">
        <f t="shared" si="600"/>
        <v>0</v>
      </c>
      <c r="Z1269" s="229">
        <f>SUM(Z1270:Z1277)</f>
        <v>0</v>
      </c>
    </row>
    <row r="1270" spans="1:26" hidden="1" outlineLevel="2">
      <c r="A1270" s="19"/>
      <c r="B1270" s="38"/>
      <c r="C1270" s="207"/>
      <c r="D1270" s="208"/>
      <c r="E1270" s="133"/>
      <c r="F1270" s="244"/>
      <c r="G1270" s="138"/>
      <c r="H1270" s="135"/>
      <c r="I1270" s="206"/>
      <c r="J1270" s="206"/>
      <c r="K1270" s="206"/>
      <c r="L1270" s="137"/>
      <c r="M1270" s="163"/>
      <c r="N1270" s="163"/>
      <c r="O1270" s="271"/>
      <c r="P1270" s="205"/>
      <c r="Q1270" s="219">
        <f>SUM(R1270,U1270)</f>
        <v>0</v>
      </c>
      <c r="R1270" s="219">
        <f>SUM(S1270:T1270)</f>
        <v>0</v>
      </c>
      <c r="S1270" s="219"/>
      <c r="T1270" s="219"/>
      <c r="U1270" s="219">
        <f>SUM(V1270:Y1270)</f>
        <v>0</v>
      </c>
      <c r="V1270" s="219"/>
      <c r="W1270" s="215">
        <f>V1270*0.304</f>
        <v>0</v>
      </c>
      <c r="X1270" s="219"/>
      <c r="Y1270" s="219"/>
      <c r="Z1270" s="219"/>
    </row>
    <row r="1271" spans="1:26" hidden="1" outlineLevel="2">
      <c r="A1271" s="19"/>
      <c r="B1271" s="38"/>
      <c r="C1271" s="207"/>
      <c r="D1271" s="208"/>
      <c r="E1271" s="133"/>
      <c r="F1271" s="244"/>
      <c r="G1271" s="138"/>
      <c r="H1271" s="135"/>
      <c r="I1271" s="206"/>
      <c r="J1271" s="206"/>
      <c r="K1271" s="206"/>
      <c r="L1271" s="137"/>
      <c r="M1271" s="163"/>
      <c r="N1271" s="163"/>
      <c r="O1271" s="271"/>
      <c r="P1271" s="205"/>
      <c r="Q1271" s="219">
        <f t="shared" ref="Q1271:Q1277" si="601">SUM(R1271,U1271)</f>
        <v>0</v>
      </c>
      <c r="R1271" s="219">
        <f t="shared" ref="R1271:R1276" si="602">SUM(S1271:T1271)</f>
        <v>0</v>
      </c>
      <c r="S1271" s="219"/>
      <c r="T1271" s="219"/>
      <c r="U1271" s="219">
        <f t="shared" ref="U1271:U1277" si="603">SUM(V1271:Y1271)</f>
        <v>0</v>
      </c>
      <c r="V1271" s="219"/>
      <c r="W1271" s="215">
        <f t="shared" ref="W1271:W1277" si="604">V1271*0.304</f>
        <v>0</v>
      </c>
      <c r="X1271" s="219"/>
      <c r="Y1271" s="219"/>
      <c r="Z1271" s="219"/>
    </row>
    <row r="1272" spans="1:26" hidden="1" outlineLevel="2">
      <c r="A1272" s="19"/>
      <c r="B1272" s="38"/>
      <c r="C1272" s="207"/>
      <c r="D1272" s="208"/>
      <c r="E1272" s="133"/>
      <c r="F1272" s="244"/>
      <c r="G1272" s="138"/>
      <c r="H1272" s="135"/>
      <c r="I1272" s="206"/>
      <c r="J1272" s="206"/>
      <c r="K1272" s="206"/>
      <c r="L1272" s="137"/>
      <c r="M1272" s="163"/>
      <c r="N1272" s="163"/>
      <c r="O1272" s="271"/>
      <c r="P1272" s="205"/>
      <c r="Q1272" s="219">
        <f t="shared" si="601"/>
        <v>0</v>
      </c>
      <c r="R1272" s="219">
        <f t="shared" si="602"/>
        <v>0</v>
      </c>
      <c r="S1272" s="219"/>
      <c r="T1272" s="219"/>
      <c r="U1272" s="219">
        <f t="shared" si="603"/>
        <v>0</v>
      </c>
      <c r="V1272" s="219"/>
      <c r="W1272" s="215">
        <f t="shared" si="604"/>
        <v>0</v>
      </c>
      <c r="X1272" s="219"/>
      <c r="Y1272" s="219"/>
      <c r="Z1272" s="219"/>
    </row>
    <row r="1273" spans="1:26" hidden="1" outlineLevel="2">
      <c r="A1273" s="19"/>
      <c r="B1273" s="38"/>
      <c r="C1273" s="207"/>
      <c r="D1273" s="208"/>
      <c r="E1273" s="133"/>
      <c r="F1273" s="244"/>
      <c r="G1273" s="138"/>
      <c r="H1273" s="135"/>
      <c r="I1273" s="206"/>
      <c r="J1273" s="206"/>
      <c r="K1273" s="206"/>
      <c r="L1273" s="137"/>
      <c r="M1273" s="163"/>
      <c r="N1273" s="163"/>
      <c r="O1273" s="271"/>
      <c r="P1273" s="205"/>
      <c r="Q1273" s="219">
        <f t="shared" si="601"/>
        <v>0</v>
      </c>
      <c r="R1273" s="219">
        <f t="shared" si="602"/>
        <v>0</v>
      </c>
      <c r="S1273" s="219"/>
      <c r="T1273" s="219"/>
      <c r="U1273" s="219">
        <f t="shared" si="603"/>
        <v>0</v>
      </c>
      <c r="V1273" s="219"/>
      <c r="W1273" s="215">
        <f t="shared" si="604"/>
        <v>0</v>
      </c>
      <c r="X1273" s="219"/>
      <c r="Y1273" s="219"/>
      <c r="Z1273" s="219"/>
    </row>
    <row r="1274" spans="1:26" hidden="1" outlineLevel="2">
      <c r="A1274" s="19"/>
      <c r="B1274" s="38"/>
      <c r="C1274" s="207"/>
      <c r="D1274" s="208"/>
      <c r="E1274" s="133"/>
      <c r="F1274" s="244"/>
      <c r="G1274" s="138"/>
      <c r="H1274" s="135"/>
      <c r="I1274" s="206"/>
      <c r="J1274" s="206"/>
      <c r="K1274" s="206"/>
      <c r="L1274" s="137"/>
      <c r="M1274" s="163"/>
      <c r="N1274" s="163"/>
      <c r="O1274" s="271"/>
      <c r="P1274" s="205"/>
      <c r="Q1274" s="219">
        <f t="shared" si="601"/>
        <v>0</v>
      </c>
      <c r="R1274" s="219">
        <f t="shared" si="602"/>
        <v>0</v>
      </c>
      <c r="S1274" s="219"/>
      <c r="T1274" s="219"/>
      <c r="U1274" s="219">
        <f t="shared" si="603"/>
        <v>0</v>
      </c>
      <c r="V1274" s="219"/>
      <c r="W1274" s="215">
        <f t="shared" si="604"/>
        <v>0</v>
      </c>
      <c r="X1274" s="219"/>
      <c r="Y1274" s="219"/>
      <c r="Z1274" s="219"/>
    </row>
    <row r="1275" spans="1:26" hidden="1" outlineLevel="2">
      <c r="A1275" s="160"/>
      <c r="B1275" s="38"/>
      <c r="C1275" s="207"/>
      <c r="D1275" s="208"/>
      <c r="E1275" s="133"/>
      <c r="F1275" s="244"/>
      <c r="G1275" s="138"/>
      <c r="H1275" s="139"/>
      <c r="I1275" s="206"/>
      <c r="J1275" s="206"/>
      <c r="K1275" s="206"/>
      <c r="L1275" s="137"/>
      <c r="M1275" s="74"/>
      <c r="N1275" s="74"/>
      <c r="O1275" s="19"/>
      <c r="P1275" s="205"/>
      <c r="Q1275" s="219">
        <f t="shared" si="601"/>
        <v>0</v>
      </c>
      <c r="R1275" s="219">
        <f t="shared" si="602"/>
        <v>0</v>
      </c>
      <c r="S1275" s="218"/>
      <c r="T1275" s="218"/>
      <c r="U1275" s="219">
        <f t="shared" si="603"/>
        <v>0</v>
      </c>
      <c r="V1275" s="218"/>
      <c r="W1275" s="215">
        <f t="shared" si="604"/>
        <v>0</v>
      </c>
      <c r="X1275" s="218"/>
      <c r="Y1275" s="218"/>
      <c r="Z1275" s="218"/>
    </row>
    <row r="1276" spans="1:26" hidden="1" outlineLevel="2">
      <c r="A1276" s="160"/>
      <c r="B1276" s="38"/>
      <c r="C1276" s="207"/>
      <c r="D1276" s="208"/>
      <c r="E1276" s="133"/>
      <c r="F1276" s="244"/>
      <c r="G1276" s="138"/>
      <c r="H1276" s="139"/>
      <c r="I1276" s="206"/>
      <c r="J1276" s="206"/>
      <c r="K1276" s="206"/>
      <c r="L1276" s="137"/>
      <c r="M1276" s="74"/>
      <c r="N1276" s="19"/>
      <c r="O1276" s="19"/>
      <c r="P1276" s="205"/>
      <c r="Q1276" s="219">
        <f t="shared" si="601"/>
        <v>0</v>
      </c>
      <c r="R1276" s="219">
        <f t="shared" si="602"/>
        <v>0</v>
      </c>
      <c r="S1276" s="218"/>
      <c r="T1276" s="218"/>
      <c r="U1276" s="219">
        <f t="shared" si="603"/>
        <v>0</v>
      </c>
      <c r="V1276" s="218"/>
      <c r="W1276" s="215">
        <f t="shared" si="604"/>
        <v>0</v>
      </c>
      <c r="X1276" s="218"/>
      <c r="Y1276" s="218"/>
      <c r="Z1276" s="218"/>
    </row>
    <row r="1277" spans="1:26" hidden="1" outlineLevel="2">
      <c r="A1277" s="160"/>
      <c r="B1277" s="38"/>
      <c r="C1277" s="207"/>
      <c r="D1277" s="208"/>
      <c r="E1277" s="133"/>
      <c r="F1277" s="244"/>
      <c r="G1277" s="138"/>
      <c r="H1277" s="139"/>
      <c r="I1277" s="206"/>
      <c r="J1277" s="206"/>
      <c r="K1277" s="206"/>
      <c r="L1277" s="137"/>
      <c r="M1277" s="74"/>
      <c r="N1277" s="19"/>
      <c r="O1277" s="19"/>
      <c r="P1277" s="205"/>
      <c r="Q1277" s="219">
        <f t="shared" si="601"/>
        <v>0</v>
      </c>
      <c r="R1277" s="219">
        <f>SUM(S1277:T1277)</f>
        <v>0</v>
      </c>
      <c r="S1277" s="218"/>
      <c r="T1277" s="218"/>
      <c r="U1277" s="219">
        <f t="shared" si="603"/>
        <v>0</v>
      </c>
      <c r="V1277" s="218"/>
      <c r="W1277" s="215">
        <f t="shared" si="604"/>
        <v>0</v>
      </c>
      <c r="X1277" s="218"/>
      <c r="Y1277" s="218"/>
      <c r="Z1277" s="218"/>
    </row>
    <row r="1278" spans="1:26" ht="15.75" hidden="1" outlineLevel="2" thickBot="1">
      <c r="A1278" s="164"/>
      <c r="B1278" s="334"/>
      <c r="C1278" s="210"/>
      <c r="D1278" s="211"/>
      <c r="E1278" s="165"/>
      <c r="F1278" s="262"/>
      <c r="G1278" s="166"/>
      <c r="H1278" s="167"/>
      <c r="I1278" s="212"/>
      <c r="J1278" s="212"/>
      <c r="K1278" s="212"/>
      <c r="L1278" s="350"/>
      <c r="M1278" s="334"/>
      <c r="N1278" s="168"/>
      <c r="O1278" s="168"/>
      <c r="P1278" s="214"/>
      <c r="Q1278" s="216"/>
      <c r="R1278" s="216"/>
      <c r="S1278" s="216"/>
      <c r="T1278" s="216"/>
      <c r="U1278" s="216"/>
      <c r="V1278" s="216"/>
      <c r="W1278" s="216"/>
      <c r="X1278" s="216"/>
      <c r="Y1278" s="216"/>
      <c r="Z1278" s="216"/>
    </row>
    <row r="1279" spans="1:26" ht="20.25" thickBot="1">
      <c r="A1279" s="481">
        <v>7</v>
      </c>
      <c r="B1279" s="482"/>
      <c r="C1279" s="482"/>
      <c r="D1279" s="483"/>
      <c r="E1279" s="351" t="s">
        <v>63</v>
      </c>
      <c r="F1279" s="261"/>
      <c r="G1279" s="57"/>
      <c r="H1279" s="58"/>
      <c r="I1279" s="68"/>
      <c r="J1279" s="352"/>
      <c r="K1279" s="352"/>
      <c r="L1279" s="59"/>
      <c r="M1279" s="58"/>
      <c r="N1279" s="58"/>
      <c r="O1279" s="68"/>
      <c r="P1279" s="117"/>
      <c r="Q1279" s="240">
        <v>0</v>
      </c>
      <c r="R1279" s="240">
        <v>0</v>
      </c>
      <c r="S1279" s="240">
        <v>0</v>
      </c>
      <c r="T1279" s="240">
        <v>0</v>
      </c>
      <c r="U1279" s="240">
        <v>0</v>
      </c>
      <c r="V1279" s="240">
        <v>0</v>
      </c>
      <c r="W1279" s="240">
        <v>0</v>
      </c>
      <c r="X1279" s="240">
        <v>0</v>
      </c>
      <c r="Y1279" s="240">
        <v>0</v>
      </c>
      <c r="Z1279" s="240">
        <v>0</v>
      </c>
    </row>
    <row r="1280" spans="1:26" s="75" customFormat="1" outlineLevel="1" collapsed="1">
      <c r="A1280" s="220"/>
      <c r="B1280" s="221"/>
      <c r="C1280" s="222"/>
      <c r="D1280" s="223"/>
      <c r="E1280" s="224"/>
      <c r="F1280" s="247"/>
      <c r="G1280" s="225"/>
      <c r="H1280" s="226"/>
      <c r="I1280" s="227"/>
      <c r="J1280" s="227"/>
      <c r="K1280" s="227"/>
      <c r="L1280" s="150" t="str">
        <f>CONCATENATE(L1281," ",N1281,M1281," ",L1282," ",N1282,M1282," "," ",L1283," ",N1283,M1283," ",L1284," ",N1284,M1284," ",L1285," ",N1285,M1285," ",L1286," ",N1286,M1286," ",L1287," ",N1287,M1287," ",L1288," ",N1288,M1288)</f>
        <v xml:space="preserve">                </v>
      </c>
      <c r="M1280" s="226"/>
      <c r="N1280" s="226"/>
      <c r="O1280" s="270">
        <f>SUM(O1281:O1288)</f>
        <v>0</v>
      </c>
      <c r="P1280" s="228"/>
      <c r="Q1280" s="229">
        <f>SUM(Q1281:Q1288)</f>
        <v>0</v>
      </c>
      <c r="R1280" s="229">
        <f t="shared" ref="R1280:Y1280" si="605">SUM(R1281:R1288)</f>
        <v>0</v>
      </c>
      <c r="S1280" s="229">
        <f t="shared" si="605"/>
        <v>0</v>
      </c>
      <c r="T1280" s="229">
        <f t="shared" si="605"/>
        <v>0</v>
      </c>
      <c r="U1280" s="229">
        <f t="shared" si="605"/>
        <v>0</v>
      </c>
      <c r="V1280" s="229">
        <f t="shared" si="605"/>
        <v>0</v>
      </c>
      <c r="W1280" s="229">
        <f t="shared" si="605"/>
        <v>0</v>
      </c>
      <c r="X1280" s="229">
        <f t="shared" si="605"/>
        <v>0</v>
      </c>
      <c r="Y1280" s="229">
        <f t="shared" si="605"/>
        <v>0</v>
      </c>
      <c r="Z1280" s="229">
        <f>SUM(Z1281:Z1288)</f>
        <v>0</v>
      </c>
    </row>
    <row r="1281" spans="1:26" hidden="1" outlineLevel="2">
      <c r="A1281" s="19"/>
      <c r="B1281" s="38"/>
      <c r="C1281" s="207"/>
      <c r="D1281" s="208"/>
      <c r="E1281" s="133"/>
      <c r="F1281" s="244"/>
      <c r="G1281" s="138"/>
      <c r="H1281" s="135"/>
      <c r="I1281" s="206"/>
      <c r="J1281" s="206"/>
      <c r="K1281" s="206"/>
      <c r="L1281" s="137"/>
      <c r="M1281" s="163"/>
      <c r="N1281" s="163"/>
      <c r="O1281" s="271"/>
      <c r="P1281" s="205"/>
      <c r="Q1281" s="219">
        <f>SUM(R1281,U1281)</f>
        <v>0</v>
      </c>
      <c r="R1281" s="219">
        <f>SUM(S1281:T1281)</f>
        <v>0</v>
      </c>
      <c r="S1281" s="219"/>
      <c r="T1281" s="219"/>
      <c r="U1281" s="219">
        <f>SUM(V1281:Y1281)</f>
        <v>0</v>
      </c>
      <c r="V1281" s="219"/>
      <c r="W1281" s="215">
        <f>V1281*0.304</f>
        <v>0</v>
      </c>
      <c r="X1281" s="219"/>
      <c r="Y1281" s="219"/>
      <c r="Z1281" s="219"/>
    </row>
    <row r="1282" spans="1:26" hidden="1" outlineLevel="2">
      <c r="A1282" s="19"/>
      <c r="B1282" s="38"/>
      <c r="C1282" s="207"/>
      <c r="D1282" s="208"/>
      <c r="E1282" s="133"/>
      <c r="F1282" s="244"/>
      <c r="G1282" s="138"/>
      <c r="H1282" s="135"/>
      <c r="I1282" s="206"/>
      <c r="J1282" s="206"/>
      <c r="K1282" s="206"/>
      <c r="L1282" s="137"/>
      <c r="M1282" s="163"/>
      <c r="N1282" s="163"/>
      <c r="O1282" s="271"/>
      <c r="P1282" s="205"/>
      <c r="Q1282" s="219">
        <f t="shared" ref="Q1282:Q1288" si="606">SUM(R1282,U1282)</f>
        <v>0</v>
      </c>
      <c r="R1282" s="219">
        <f t="shared" ref="R1282:R1287" si="607">SUM(S1282:T1282)</f>
        <v>0</v>
      </c>
      <c r="S1282" s="219"/>
      <c r="T1282" s="219"/>
      <c r="U1282" s="219">
        <f t="shared" ref="U1282:U1288" si="608">SUM(V1282:Y1282)</f>
        <v>0</v>
      </c>
      <c r="V1282" s="219"/>
      <c r="W1282" s="215">
        <f t="shared" ref="W1282:W1288" si="609">V1282*0.304</f>
        <v>0</v>
      </c>
      <c r="X1282" s="219"/>
      <c r="Y1282" s="219"/>
      <c r="Z1282" s="219"/>
    </row>
    <row r="1283" spans="1:26" hidden="1" outlineLevel="2">
      <c r="A1283" s="19"/>
      <c r="B1283" s="38"/>
      <c r="C1283" s="207"/>
      <c r="D1283" s="208"/>
      <c r="E1283" s="133"/>
      <c r="F1283" s="244"/>
      <c r="G1283" s="138"/>
      <c r="H1283" s="135"/>
      <c r="I1283" s="206"/>
      <c r="J1283" s="206"/>
      <c r="K1283" s="206"/>
      <c r="L1283" s="137"/>
      <c r="M1283" s="163"/>
      <c r="N1283" s="163"/>
      <c r="O1283" s="271"/>
      <c r="P1283" s="205"/>
      <c r="Q1283" s="219">
        <f t="shared" si="606"/>
        <v>0</v>
      </c>
      <c r="R1283" s="219">
        <f t="shared" si="607"/>
        <v>0</v>
      </c>
      <c r="S1283" s="219"/>
      <c r="T1283" s="219"/>
      <c r="U1283" s="219">
        <f t="shared" si="608"/>
        <v>0</v>
      </c>
      <c r="V1283" s="219"/>
      <c r="W1283" s="215">
        <f t="shared" si="609"/>
        <v>0</v>
      </c>
      <c r="X1283" s="219"/>
      <c r="Y1283" s="219"/>
      <c r="Z1283" s="219"/>
    </row>
    <row r="1284" spans="1:26" hidden="1" outlineLevel="2">
      <c r="A1284" s="19"/>
      <c r="B1284" s="38"/>
      <c r="C1284" s="207"/>
      <c r="D1284" s="208"/>
      <c r="E1284" s="133"/>
      <c r="F1284" s="244"/>
      <c r="G1284" s="138"/>
      <c r="H1284" s="135"/>
      <c r="I1284" s="206"/>
      <c r="J1284" s="206"/>
      <c r="K1284" s="206"/>
      <c r="L1284" s="137"/>
      <c r="M1284" s="163"/>
      <c r="N1284" s="163"/>
      <c r="O1284" s="271"/>
      <c r="P1284" s="205"/>
      <c r="Q1284" s="219">
        <f t="shared" si="606"/>
        <v>0</v>
      </c>
      <c r="R1284" s="219">
        <f t="shared" si="607"/>
        <v>0</v>
      </c>
      <c r="S1284" s="219"/>
      <c r="T1284" s="219"/>
      <c r="U1284" s="219">
        <f t="shared" si="608"/>
        <v>0</v>
      </c>
      <c r="V1284" s="219"/>
      <c r="W1284" s="215">
        <f t="shared" si="609"/>
        <v>0</v>
      </c>
      <c r="X1284" s="219"/>
      <c r="Y1284" s="219"/>
      <c r="Z1284" s="219"/>
    </row>
    <row r="1285" spans="1:26" hidden="1" outlineLevel="2">
      <c r="A1285" s="19"/>
      <c r="B1285" s="38"/>
      <c r="C1285" s="207"/>
      <c r="D1285" s="208"/>
      <c r="E1285" s="133"/>
      <c r="F1285" s="244"/>
      <c r="G1285" s="138"/>
      <c r="H1285" s="135"/>
      <c r="I1285" s="206"/>
      <c r="J1285" s="206"/>
      <c r="K1285" s="206"/>
      <c r="L1285" s="137"/>
      <c r="M1285" s="163"/>
      <c r="N1285" s="163"/>
      <c r="O1285" s="271"/>
      <c r="P1285" s="205"/>
      <c r="Q1285" s="219">
        <f t="shared" si="606"/>
        <v>0</v>
      </c>
      <c r="R1285" s="219">
        <f t="shared" si="607"/>
        <v>0</v>
      </c>
      <c r="S1285" s="219"/>
      <c r="T1285" s="219"/>
      <c r="U1285" s="219">
        <f t="shared" si="608"/>
        <v>0</v>
      </c>
      <c r="V1285" s="219"/>
      <c r="W1285" s="215">
        <f t="shared" si="609"/>
        <v>0</v>
      </c>
      <c r="X1285" s="219"/>
      <c r="Y1285" s="219"/>
      <c r="Z1285" s="219"/>
    </row>
    <row r="1286" spans="1:26" hidden="1" outlineLevel="2">
      <c r="A1286" s="160"/>
      <c r="B1286" s="38"/>
      <c r="C1286" s="207"/>
      <c r="D1286" s="208"/>
      <c r="E1286" s="133"/>
      <c r="F1286" s="244"/>
      <c r="G1286" s="138"/>
      <c r="H1286" s="139"/>
      <c r="I1286" s="206"/>
      <c r="J1286" s="206"/>
      <c r="K1286" s="206"/>
      <c r="L1286" s="137"/>
      <c r="M1286" s="74"/>
      <c r="N1286" s="74"/>
      <c r="O1286" s="19"/>
      <c r="P1286" s="205"/>
      <c r="Q1286" s="219">
        <f t="shared" si="606"/>
        <v>0</v>
      </c>
      <c r="R1286" s="219">
        <f t="shared" si="607"/>
        <v>0</v>
      </c>
      <c r="S1286" s="218"/>
      <c r="T1286" s="218"/>
      <c r="U1286" s="219">
        <f t="shared" si="608"/>
        <v>0</v>
      </c>
      <c r="V1286" s="218"/>
      <c r="W1286" s="215">
        <f t="shared" si="609"/>
        <v>0</v>
      </c>
      <c r="X1286" s="218"/>
      <c r="Y1286" s="218"/>
      <c r="Z1286" s="218"/>
    </row>
    <row r="1287" spans="1:26" hidden="1" outlineLevel="2">
      <c r="A1287" s="160"/>
      <c r="B1287" s="38"/>
      <c r="C1287" s="207"/>
      <c r="D1287" s="208"/>
      <c r="E1287" s="133"/>
      <c r="F1287" s="244"/>
      <c r="G1287" s="138"/>
      <c r="H1287" s="139"/>
      <c r="I1287" s="206"/>
      <c r="J1287" s="206"/>
      <c r="K1287" s="206"/>
      <c r="L1287" s="137"/>
      <c r="M1287" s="74"/>
      <c r="N1287" s="19"/>
      <c r="O1287" s="19"/>
      <c r="P1287" s="205"/>
      <c r="Q1287" s="219">
        <f t="shared" si="606"/>
        <v>0</v>
      </c>
      <c r="R1287" s="219">
        <f t="shared" si="607"/>
        <v>0</v>
      </c>
      <c r="S1287" s="218"/>
      <c r="T1287" s="218"/>
      <c r="U1287" s="219">
        <f t="shared" si="608"/>
        <v>0</v>
      </c>
      <c r="V1287" s="218"/>
      <c r="W1287" s="215">
        <f t="shared" si="609"/>
        <v>0</v>
      </c>
      <c r="X1287" s="218"/>
      <c r="Y1287" s="218"/>
      <c r="Z1287" s="218"/>
    </row>
    <row r="1288" spans="1:26" hidden="1" outlineLevel="2">
      <c r="A1288" s="160"/>
      <c r="B1288" s="38"/>
      <c r="C1288" s="207"/>
      <c r="D1288" s="208"/>
      <c r="E1288" s="133"/>
      <c r="F1288" s="244"/>
      <c r="G1288" s="138"/>
      <c r="H1288" s="139"/>
      <c r="I1288" s="206"/>
      <c r="J1288" s="206"/>
      <c r="K1288" s="206"/>
      <c r="L1288" s="137"/>
      <c r="M1288" s="74"/>
      <c r="N1288" s="19"/>
      <c r="O1288" s="19"/>
      <c r="P1288" s="205"/>
      <c r="Q1288" s="219">
        <f t="shared" si="606"/>
        <v>0</v>
      </c>
      <c r="R1288" s="219">
        <f>SUM(S1288:T1288)</f>
        <v>0</v>
      </c>
      <c r="S1288" s="218"/>
      <c r="T1288" s="218"/>
      <c r="U1288" s="219">
        <f t="shared" si="608"/>
        <v>0</v>
      </c>
      <c r="V1288" s="218"/>
      <c r="W1288" s="215">
        <f t="shared" si="609"/>
        <v>0</v>
      </c>
      <c r="X1288" s="218"/>
      <c r="Y1288" s="218"/>
      <c r="Z1288" s="218"/>
    </row>
    <row r="1289" spans="1:26" hidden="1" outlineLevel="2">
      <c r="A1289" s="164"/>
      <c r="B1289" s="334"/>
      <c r="C1289" s="210"/>
      <c r="D1289" s="211"/>
      <c r="E1289" s="165"/>
      <c r="F1289" s="262"/>
      <c r="G1289" s="166"/>
      <c r="H1289" s="167"/>
      <c r="I1289" s="212"/>
      <c r="J1289" s="212"/>
      <c r="K1289" s="212"/>
      <c r="L1289" s="137"/>
      <c r="M1289" s="334"/>
      <c r="N1289" s="168"/>
      <c r="O1289" s="168"/>
      <c r="P1289" s="214"/>
      <c r="Q1289" s="216"/>
      <c r="R1289" s="216"/>
      <c r="S1289" s="216"/>
      <c r="T1289" s="216"/>
      <c r="U1289" s="216"/>
      <c r="V1289" s="216"/>
      <c r="W1289" s="216"/>
      <c r="X1289" s="216"/>
      <c r="Y1289" s="216"/>
      <c r="Z1289" s="216"/>
    </row>
    <row r="1290" spans="1:26" s="75" customFormat="1" outlineLevel="1" collapsed="1">
      <c r="A1290" s="220"/>
      <c r="B1290" s="221"/>
      <c r="C1290" s="222"/>
      <c r="D1290" s="223"/>
      <c r="E1290" s="224"/>
      <c r="F1290" s="247"/>
      <c r="G1290" s="225"/>
      <c r="H1290" s="226"/>
      <c r="I1290" s="227"/>
      <c r="J1290" s="227"/>
      <c r="K1290" s="227"/>
      <c r="L1290" s="150" t="str">
        <f>CONCATENATE(L1291," ",N1291,M1291," ",L1292," ",N1292,M1292," "," ",L1293," ",N1293,M1293," ",L1294," ",N1294,M1294," ",L1295," ",N1295,M1295," ",L1296," ",N1296,M1296," ",L1297," ",N1297,M1297," ",L1298," ",N1298,M1298)</f>
        <v xml:space="preserve">                </v>
      </c>
      <c r="M1290" s="226"/>
      <c r="N1290" s="226"/>
      <c r="O1290" s="270">
        <f>SUM(O1291:O1298)</f>
        <v>0</v>
      </c>
      <c r="P1290" s="228"/>
      <c r="Q1290" s="229">
        <f>SUM(Q1291:Q1298)</f>
        <v>0</v>
      </c>
      <c r="R1290" s="229">
        <f t="shared" ref="R1290:Y1290" si="610">SUM(R1291:R1298)</f>
        <v>0</v>
      </c>
      <c r="S1290" s="229">
        <f t="shared" si="610"/>
        <v>0</v>
      </c>
      <c r="T1290" s="229">
        <f t="shared" si="610"/>
        <v>0</v>
      </c>
      <c r="U1290" s="229">
        <f t="shared" si="610"/>
        <v>0</v>
      </c>
      <c r="V1290" s="229">
        <f t="shared" si="610"/>
        <v>0</v>
      </c>
      <c r="W1290" s="229">
        <f t="shared" si="610"/>
        <v>0</v>
      </c>
      <c r="X1290" s="229">
        <f t="shared" si="610"/>
        <v>0</v>
      </c>
      <c r="Y1290" s="229">
        <f t="shared" si="610"/>
        <v>0</v>
      </c>
      <c r="Z1290" s="229">
        <f>SUM(Z1291:Z1298)</f>
        <v>0</v>
      </c>
    </row>
    <row r="1291" spans="1:26" hidden="1" outlineLevel="2">
      <c r="A1291" s="19"/>
      <c r="B1291" s="38"/>
      <c r="C1291" s="207"/>
      <c r="D1291" s="208"/>
      <c r="E1291" s="133"/>
      <c r="F1291" s="244"/>
      <c r="G1291" s="138"/>
      <c r="H1291" s="135"/>
      <c r="I1291" s="206"/>
      <c r="J1291" s="206"/>
      <c r="K1291" s="206"/>
      <c r="L1291" s="137"/>
      <c r="M1291" s="163"/>
      <c r="N1291" s="163"/>
      <c r="O1291" s="271"/>
      <c r="P1291" s="205"/>
      <c r="Q1291" s="219">
        <f>SUM(R1291,U1291)</f>
        <v>0</v>
      </c>
      <c r="R1291" s="219">
        <f>SUM(S1291:T1291)</f>
        <v>0</v>
      </c>
      <c r="S1291" s="219"/>
      <c r="T1291" s="219"/>
      <c r="U1291" s="219">
        <f>SUM(V1291:Y1291)</f>
        <v>0</v>
      </c>
      <c r="V1291" s="219"/>
      <c r="W1291" s="215">
        <f>V1291*0.304</f>
        <v>0</v>
      </c>
      <c r="X1291" s="219"/>
      <c r="Y1291" s="219"/>
      <c r="Z1291" s="219"/>
    </row>
    <row r="1292" spans="1:26" hidden="1" outlineLevel="2">
      <c r="A1292" s="19"/>
      <c r="B1292" s="38"/>
      <c r="C1292" s="207"/>
      <c r="D1292" s="208"/>
      <c r="E1292" s="133"/>
      <c r="F1292" s="244"/>
      <c r="G1292" s="138"/>
      <c r="H1292" s="135"/>
      <c r="I1292" s="206"/>
      <c r="J1292" s="206"/>
      <c r="K1292" s="206"/>
      <c r="L1292" s="137"/>
      <c r="M1292" s="163"/>
      <c r="N1292" s="163"/>
      <c r="O1292" s="271"/>
      <c r="P1292" s="205"/>
      <c r="Q1292" s="219">
        <f t="shared" ref="Q1292:Q1298" si="611">SUM(R1292,U1292)</f>
        <v>0</v>
      </c>
      <c r="R1292" s="219">
        <f t="shared" ref="R1292:R1297" si="612">SUM(S1292:T1292)</f>
        <v>0</v>
      </c>
      <c r="S1292" s="219"/>
      <c r="T1292" s="219"/>
      <c r="U1292" s="219">
        <f t="shared" ref="U1292:U1298" si="613">SUM(V1292:Y1292)</f>
        <v>0</v>
      </c>
      <c r="V1292" s="219"/>
      <c r="W1292" s="215">
        <f t="shared" ref="W1292:W1298" si="614">V1292*0.304</f>
        <v>0</v>
      </c>
      <c r="X1292" s="219"/>
      <c r="Y1292" s="219"/>
      <c r="Z1292" s="219"/>
    </row>
    <row r="1293" spans="1:26" hidden="1" outlineLevel="2">
      <c r="A1293" s="19"/>
      <c r="B1293" s="38"/>
      <c r="C1293" s="207"/>
      <c r="D1293" s="208"/>
      <c r="E1293" s="133"/>
      <c r="F1293" s="244"/>
      <c r="G1293" s="138"/>
      <c r="H1293" s="135"/>
      <c r="I1293" s="206"/>
      <c r="J1293" s="206"/>
      <c r="K1293" s="206"/>
      <c r="L1293" s="137"/>
      <c r="M1293" s="163"/>
      <c r="N1293" s="163"/>
      <c r="O1293" s="271"/>
      <c r="P1293" s="205"/>
      <c r="Q1293" s="219">
        <f t="shared" si="611"/>
        <v>0</v>
      </c>
      <c r="R1293" s="219">
        <f t="shared" si="612"/>
        <v>0</v>
      </c>
      <c r="S1293" s="219"/>
      <c r="T1293" s="219"/>
      <c r="U1293" s="219">
        <f t="shared" si="613"/>
        <v>0</v>
      </c>
      <c r="V1293" s="219"/>
      <c r="W1293" s="215">
        <f t="shared" si="614"/>
        <v>0</v>
      </c>
      <c r="X1293" s="219"/>
      <c r="Y1293" s="219"/>
      <c r="Z1293" s="219"/>
    </row>
    <row r="1294" spans="1:26" hidden="1" outlineLevel="2">
      <c r="A1294" s="19"/>
      <c r="B1294" s="38"/>
      <c r="C1294" s="207"/>
      <c r="D1294" s="208"/>
      <c r="E1294" s="133"/>
      <c r="F1294" s="244"/>
      <c r="G1294" s="138"/>
      <c r="H1294" s="135"/>
      <c r="I1294" s="206"/>
      <c r="J1294" s="206"/>
      <c r="K1294" s="206"/>
      <c r="L1294" s="137"/>
      <c r="M1294" s="163"/>
      <c r="N1294" s="163"/>
      <c r="O1294" s="271"/>
      <c r="P1294" s="205"/>
      <c r="Q1294" s="219">
        <f t="shared" si="611"/>
        <v>0</v>
      </c>
      <c r="R1294" s="219">
        <f t="shared" si="612"/>
        <v>0</v>
      </c>
      <c r="S1294" s="219"/>
      <c r="T1294" s="219"/>
      <c r="U1294" s="219">
        <f t="shared" si="613"/>
        <v>0</v>
      </c>
      <c r="V1294" s="219"/>
      <c r="W1294" s="215">
        <f t="shared" si="614"/>
        <v>0</v>
      </c>
      <c r="X1294" s="219"/>
      <c r="Y1294" s="219"/>
      <c r="Z1294" s="219"/>
    </row>
    <row r="1295" spans="1:26" hidden="1" outlineLevel="2">
      <c r="A1295" s="19"/>
      <c r="B1295" s="38"/>
      <c r="C1295" s="207"/>
      <c r="D1295" s="208"/>
      <c r="E1295" s="133"/>
      <c r="F1295" s="244"/>
      <c r="G1295" s="138"/>
      <c r="H1295" s="135"/>
      <c r="I1295" s="206"/>
      <c r="J1295" s="206"/>
      <c r="K1295" s="206"/>
      <c r="L1295" s="137"/>
      <c r="M1295" s="163"/>
      <c r="N1295" s="163"/>
      <c r="O1295" s="271"/>
      <c r="P1295" s="205"/>
      <c r="Q1295" s="219">
        <f t="shared" si="611"/>
        <v>0</v>
      </c>
      <c r="R1295" s="219">
        <f t="shared" si="612"/>
        <v>0</v>
      </c>
      <c r="S1295" s="219"/>
      <c r="T1295" s="219"/>
      <c r="U1295" s="219">
        <f t="shared" si="613"/>
        <v>0</v>
      </c>
      <c r="V1295" s="219"/>
      <c r="W1295" s="215">
        <f t="shared" si="614"/>
        <v>0</v>
      </c>
      <c r="X1295" s="219"/>
      <c r="Y1295" s="219"/>
      <c r="Z1295" s="219"/>
    </row>
    <row r="1296" spans="1:26" hidden="1" outlineLevel="2">
      <c r="A1296" s="160"/>
      <c r="B1296" s="38"/>
      <c r="C1296" s="207"/>
      <c r="D1296" s="208"/>
      <c r="E1296" s="133"/>
      <c r="F1296" s="244"/>
      <c r="G1296" s="138"/>
      <c r="H1296" s="139"/>
      <c r="I1296" s="206"/>
      <c r="J1296" s="206"/>
      <c r="K1296" s="206"/>
      <c r="L1296" s="137"/>
      <c r="M1296" s="74"/>
      <c r="N1296" s="74"/>
      <c r="O1296" s="19"/>
      <c r="P1296" s="205"/>
      <c r="Q1296" s="219">
        <f t="shared" si="611"/>
        <v>0</v>
      </c>
      <c r="R1296" s="219">
        <f t="shared" si="612"/>
        <v>0</v>
      </c>
      <c r="S1296" s="218"/>
      <c r="T1296" s="218"/>
      <c r="U1296" s="219">
        <f t="shared" si="613"/>
        <v>0</v>
      </c>
      <c r="V1296" s="218"/>
      <c r="W1296" s="215">
        <f t="shared" si="614"/>
        <v>0</v>
      </c>
      <c r="X1296" s="218"/>
      <c r="Y1296" s="218"/>
      <c r="Z1296" s="218"/>
    </row>
    <row r="1297" spans="1:26" hidden="1" outlineLevel="2">
      <c r="A1297" s="160"/>
      <c r="B1297" s="38"/>
      <c r="C1297" s="207"/>
      <c r="D1297" s="208"/>
      <c r="E1297" s="133"/>
      <c r="F1297" s="244"/>
      <c r="G1297" s="138"/>
      <c r="H1297" s="139"/>
      <c r="I1297" s="206"/>
      <c r="J1297" s="206"/>
      <c r="K1297" s="206"/>
      <c r="L1297" s="137"/>
      <c r="M1297" s="74"/>
      <c r="N1297" s="19"/>
      <c r="O1297" s="19"/>
      <c r="P1297" s="205"/>
      <c r="Q1297" s="219">
        <f t="shared" si="611"/>
        <v>0</v>
      </c>
      <c r="R1297" s="219">
        <f t="shared" si="612"/>
        <v>0</v>
      </c>
      <c r="S1297" s="218"/>
      <c r="T1297" s="218"/>
      <c r="U1297" s="219">
        <f t="shared" si="613"/>
        <v>0</v>
      </c>
      <c r="V1297" s="218"/>
      <c r="W1297" s="215">
        <f t="shared" si="614"/>
        <v>0</v>
      </c>
      <c r="X1297" s="218"/>
      <c r="Y1297" s="218"/>
      <c r="Z1297" s="218"/>
    </row>
    <row r="1298" spans="1:26" hidden="1" outlineLevel="2">
      <c r="A1298" s="160"/>
      <c r="B1298" s="38"/>
      <c r="C1298" s="207"/>
      <c r="D1298" s="208"/>
      <c r="E1298" s="133"/>
      <c r="F1298" s="244"/>
      <c r="G1298" s="138"/>
      <c r="H1298" s="139"/>
      <c r="I1298" s="206"/>
      <c r="J1298" s="206"/>
      <c r="K1298" s="206"/>
      <c r="L1298" s="137"/>
      <c r="M1298" s="74"/>
      <c r="N1298" s="19"/>
      <c r="O1298" s="19"/>
      <c r="P1298" s="205"/>
      <c r="Q1298" s="219">
        <f t="shared" si="611"/>
        <v>0</v>
      </c>
      <c r="R1298" s="219">
        <f>SUM(S1298:T1298)</f>
        <v>0</v>
      </c>
      <c r="S1298" s="218"/>
      <c r="T1298" s="218"/>
      <c r="U1298" s="219">
        <f t="shared" si="613"/>
        <v>0</v>
      </c>
      <c r="V1298" s="218"/>
      <c r="W1298" s="215">
        <f t="shared" si="614"/>
        <v>0</v>
      </c>
      <c r="X1298" s="218"/>
      <c r="Y1298" s="218"/>
      <c r="Z1298" s="218"/>
    </row>
    <row r="1299" spans="1:26" hidden="1" outlineLevel="2">
      <c r="A1299" s="164"/>
      <c r="B1299" s="334"/>
      <c r="C1299" s="210"/>
      <c r="D1299" s="211"/>
      <c r="E1299" s="165"/>
      <c r="F1299" s="262"/>
      <c r="G1299" s="166"/>
      <c r="H1299" s="167"/>
      <c r="I1299" s="212"/>
      <c r="J1299" s="212"/>
      <c r="K1299" s="212"/>
      <c r="L1299" s="137"/>
      <c r="M1299" s="334"/>
      <c r="N1299" s="168"/>
      <c r="O1299" s="168"/>
      <c r="P1299" s="214"/>
      <c r="Q1299" s="216"/>
      <c r="R1299" s="216"/>
      <c r="S1299" s="216"/>
      <c r="T1299" s="216"/>
      <c r="U1299" s="216"/>
      <c r="V1299" s="216"/>
      <c r="W1299" s="216"/>
      <c r="X1299" s="216"/>
      <c r="Y1299" s="216"/>
      <c r="Z1299" s="216"/>
    </row>
    <row r="1300" spans="1:26" s="75" customFormat="1" ht="15.75" outlineLevel="1" collapsed="1" thickBot="1">
      <c r="A1300" s="220"/>
      <c r="B1300" s="221"/>
      <c r="C1300" s="222"/>
      <c r="D1300" s="223"/>
      <c r="E1300" s="224"/>
      <c r="F1300" s="247"/>
      <c r="G1300" s="225"/>
      <c r="H1300" s="226"/>
      <c r="I1300" s="227"/>
      <c r="J1300" s="227"/>
      <c r="K1300" s="227"/>
      <c r="L1300" s="150" t="str">
        <f>CONCATENATE(L1301," ",N1301,M1301," ",L1302," ",N1302,M1302," "," ",L1303," ",N1303,M1303," ",L1304," ",N1304,M1304," ",L1305," ",N1305,M1305," ",L1306," ",N1306,M1306," ",L1307," ",N1307,M1307," ",L1308," ",N1308,M1308)</f>
        <v xml:space="preserve">                </v>
      </c>
      <c r="M1300" s="226"/>
      <c r="N1300" s="226"/>
      <c r="O1300" s="270">
        <f>SUM(O1301:O1308)</f>
        <v>0</v>
      </c>
      <c r="P1300" s="228"/>
      <c r="Q1300" s="229">
        <f>SUM(Q1301:Q1308)</f>
        <v>0</v>
      </c>
      <c r="R1300" s="229">
        <f t="shared" ref="R1300:Y1300" si="615">SUM(R1301:R1308)</f>
        <v>0</v>
      </c>
      <c r="S1300" s="229">
        <f t="shared" si="615"/>
        <v>0</v>
      </c>
      <c r="T1300" s="229">
        <f t="shared" si="615"/>
        <v>0</v>
      </c>
      <c r="U1300" s="229">
        <f t="shared" si="615"/>
        <v>0</v>
      </c>
      <c r="V1300" s="229">
        <f t="shared" si="615"/>
        <v>0</v>
      </c>
      <c r="W1300" s="229">
        <f t="shared" si="615"/>
        <v>0</v>
      </c>
      <c r="X1300" s="229">
        <f t="shared" si="615"/>
        <v>0</v>
      </c>
      <c r="Y1300" s="229">
        <f t="shared" si="615"/>
        <v>0</v>
      </c>
      <c r="Z1300" s="229">
        <f>SUM(Z1301:Z1308)</f>
        <v>0</v>
      </c>
    </row>
    <row r="1301" spans="1:26" hidden="1" outlineLevel="2">
      <c r="A1301" s="19"/>
      <c r="B1301" s="38"/>
      <c r="C1301" s="207"/>
      <c r="D1301" s="208"/>
      <c r="E1301" s="133"/>
      <c r="F1301" s="244"/>
      <c r="G1301" s="138"/>
      <c r="H1301" s="135"/>
      <c r="I1301" s="206"/>
      <c r="J1301" s="206"/>
      <c r="K1301" s="206"/>
      <c r="L1301" s="137"/>
      <c r="M1301" s="163"/>
      <c r="N1301" s="163"/>
      <c r="O1301" s="271"/>
      <c r="P1301" s="205"/>
      <c r="Q1301" s="219">
        <f>SUM(R1301,U1301)</f>
        <v>0</v>
      </c>
      <c r="R1301" s="219">
        <f>SUM(S1301:T1301)</f>
        <v>0</v>
      </c>
      <c r="S1301" s="219"/>
      <c r="T1301" s="219"/>
      <c r="U1301" s="219">
        <f>SUM(V1301:Y1301)</f>
        <v>0</v>
      </c>
      <c r="V1301" s="219"/>
      <c r="W1301" s="215">
        <f>V1301*0.304</f>
        <v>0</v>
      </c>
      <c r="X1301" s="219"/>
      <c r="Y1301" s="219"/>
      <c r="Z1301" s="219"/>
    </row>
    <row r="1302" spans="1:26" hidden="1" outlineLevel="2">
      <c r="A1302" s="19"/>
      <c r="B1302" s="38"/>
      <c r="C1302" s="207"/>
      <c r="D1302" s="208"/>
      <c r="E1302" s="133"/>
      <c r="F1302" s="244"/>
      <c r="G1302" s="138"/>
      <c r="H1302" s="135"/>
      <c r="I1302" s="206"/>
      <c r="J1302" s="206"/>
      <c r="K1302" s="206"/>
      <c r="L1302" s="137"/>
      <c r="M1302" s="163"/>
      <c r="N1302" s="163"/>
      <c r="O1302" s="271"/>
      <c r="P1302" s="205"/>
      <c r="Q1302" s="219">
        <f t="shared" ref="Q1302:Q1308" si="616">SUM(R1302,U1302)</f>
        <v>0</v>
      </c>
      <c r="R1302" s="219">
        <f t="shared" ref="R1302:R1307" si="617">SUM(S1302:T1302)</f>
        <v>0</v>
      </c>
      <c r="S1302" s="219"/>
      <c r="T1302" s="219"/>
      <c r="U1302" s="219">
        <f t="shared" ref="U1302:U1308" si="618">SUM(V1302:Y1302)</f>
        <v>0</v>
      </c>
      <c r="V1302" s="219"/>
      <c r="W1302" s="215">
        <f t="shared" ref="W1302:W1308" si="619">V1302*0.304</f>
        <v>0</v>
      </c>
      <c r="X1302" s="219"/>
      <c r="Y1302" s="219"/>
      <c r="Z1302" s="219"/>
    </row>
    <row r="1303" spans="1:26" hidden="1" outlineLevel="2">
      <c r="A1303" s="19"/>
      <c r="B1303" s="38"/>
      <c r="C1303" s="207"/>
      <c r="D1303" s="208"/>
      <c r="E1303" s="133"/>
      <c r="F1303" s="244"/>
      <c r="G1303" s="138"/>
      <c r="H1303" s="135"/>
      <c r="I1303" s="206"/>
      <c r="J1303" s="206"/>
      <c r="K1303" s="206"/>
      <c r="L1303" s="137"/>
      <c r="M1303" s="163"/>
      <c r="N1303" s="163"/>
      <c r="O1303" s="271"/>
      <c r="P1303" s="205"/>
      <c r="Q1303" s="219">
        <f t="shared" si="616"/>
        <v>0</v>
      </c>
      <c r="R1303" s="219">
        <f t="shared" si="617"/>
        <v>0</v>
      </c>
      <c r="S1303" s="219"/>
      <c r="T1303" s="219"/>
      <c r="U1303" s="219">
        <f t="shared" si="618"/>
        <v>0</v>
      </c>
      <c r="V1303" s="219"/>
      <c r="W1303" s="215">
        <f t="shared" si="619"/>
        <v>0</v>
      </c>
      <c r="X1303" s="219"/>
      <c r="Y1303" s="219"/>
      <c r="Z1303" s="219"/>
    </row>
    <row r="1304" spans="1:26" hidden="1" outlineLevel="2">
      <c r="A1304" s="19"/>
      <c r="B1304" s="38"/>
      <c r="C1304" s="207"/>
      <c r="D1304" s="208"/>
      <c r="E1304" s="133"/>
      <c r="F1304" s="244"/>
      <c r="G1304" s="138"/>
      <c r="H1304" s="135"/>
      <c r="I1304" s="206"/>
      <c r="J1304" s="206"/>
      <c r="K1304" s="206"/>
      <c r="L1304" s="137"/>
      <c r="M1304" s="163"/>
      <c r="N1304" s="163"/>
      <c r="O1304" s="271"/>
      <c r="P1304" s="205"/>
      <c r="Q1304" s="219">
        <f t="shared" si="616"/>
        <v>0</v>
      </c>
      <c r="R1304" s="219">
        <f t="shared" si="617"/>
        <v>0</v>
      </c>
      <c r="S1304" s="219"/>
      <c r="T1304" s="219"/>
      <c r="U1304" s="219">
        <f t="shared" si="618"/>
        <v>0</v>
      </c>
      <c r="V1304" s="219"/>
      <c r="W1304" s="215">
        <f t="shared" si="619"/>
        <v>0</v>
      </c>
      <c r="X1304" s="219"/>
      <c r="Y1304" s="219"/>
      <c r="Z1304" s="219"/>
    </row>
    <row r="1305" spans="1:26" hidden="1" outlineLevel="2">
      <c r="A1305" s="19"/>
      <c r="B1305" s="38"/>
      <c r="C1305" s="207"/>
      <c r="D1305" s="208"/>
      <c r="E1305" s="133"/>
      <c r="F1305" s="244"/>
      <c r="G1305" s="138"/>
      <c r="H1305" s="135"/>
      <c r="I1305" s="206"/>
      <c r="J1305" s="206"/>
      <c r="K1305" s="206"/>
      <c r="L1305" s="137"/>
      <c r="M1305" s="163"/>
      <c r="N1305" s="163"/>
      <c r="O1305" s="271"/>
      <c r="P1305" s="205"/>
      <c r="Q1305" s="219">
        <f t="shared" si="616"/>
        <v>0</v>
      </c>
      <c r="R1305" s="219">
        <f t="shared" si="617"/>
        <v>0</v>
      </c>
      <c r="S1305" s="219"/>
      <c r="T1305" s="219"/>
      <c r="U1305" s="219">
        <f t="shared" si="618"/>
        <v>0</v>
      </c>
      <c r="V1305" s="219"/>
      <c r="W1305" s="215">
        <f t="shared" si="619"/>
        <v>0</v>
      </c>
      <c r="X1305" s="219"/>
      <c r="Y1305" s="219"/>
      <c r="Z1305" s="219"/>
    </row>
    <row r="1306" spans="1:26" hidden="1" outlineLevel="2">
      <c r="A1306" s="160"/>
      <c r="B1306" s="38"/>
      <c r="C1306" s="207"/>
      <c r="D1306" s="208"/>
      <c r="E1306" s="133"/>
      <c r="F1306" s="244"/>
      <c r="G1306" s="138"/>
      <c r="H1306" s="139"/>
      <c r="I1306" s="206"/>
      <c r="J1306" s="206"/>
      <c r="K1306" s="206"/>
      <c r="L1306" s="137"/>
      <c r="M1306" s="74"/>
      <c r="N1306" s="74"/>
      <c r="O1306" s="19"/>
      <c r="P1306" s="205"/>
      <c r="Q1306" s="219">
        <f t="shared" si="616"/>
        <v>0</v>
      </c>
      <c r="R1306" s="219">
        <f t="shared" si="617"/>
        <v>0</v>
      </c>
      <c r="S1306" s="218"/>
      <c r="T1306" s="218"/>
      <c r="U1306" s="219">
        <f t="shared" si="618"/>
        <v>0</v>
      </c>
      <c r="V1306" s="218"/>
      <c r="W1306" s="215">
        <f t="shared" si="619"/>
        <v>0</v>
      </c>
      <c r="X1306" s="218"/>
      <c r="Y1306" s="218"/>
      <c r="Z1306" s="218"/>
    </row>
    <row r="1307" spans="1:26" hidden="1" outlineLevel="2">
      <c r="A1307" s="160"/>
      <c r="B1307" s="38"/>
      <c r="C1307" s="207"/>
      <c r="D1307" s="208"/>
      <c r="E1307" s="133"/>
      <c r="F1307" s="244"/>
      <c r="G1307" s="138"/>
      <c r="H1307" s="139"/>
      <c r="I1307" s="206"/>
      <c r="J1307" s="206"/>
      <c r="K1307" s="206"/>
      <c r="L1307" s="137"/>
      <c r="M1307" s="74"/>
      <c r="N1307" s="19"/>
      <c r="O1307" s="19"/>
      <c r="P1307" s="205"/>
      <c r="Q1307" s="219">
        <f t="shared" si="616"/>
        <v>0</v>
      </c>
      <c r="R1307" s="219">
        <f t="shared" si="617"/>
        <v>0</v>
      </c>
      <c r="S1307" s="218"/>
      <c r="T1307" s="218"/>
      <c r="U1307" s="219">
        <f t="shared" si="618"/>
        <v>0</v>
      </c>
      <c r="V1307" s="218"/>
      <c r="W1307" s="215">
        <f t="shared" si="619"/>
        <v>0</v>
      </c>
      <c r="X1307" s="218"/>
      <c r="Y1307" s="218"/>
      <c r="Z1307" s="218"/>
    </row>
    <row r="1308" spans="1:26" hidden="1" outlineLevel="2">
      <c r="A1308" s="160"/>
      <c r="B1308" s="38"/>
      <c r="C1308" s="207"/>
      <c r="D1308" s="208"/>
      <c r="E1308" s="133"/>
      <c r="F1308" s="244"/>
      <c r="G1308" s="138"/>
      <c r="H1308" s="139"/>
      <c r="I1308" s="206"/>
      <c r="J1308" s="206"/>
      <c r="K1308" s="206"/>
      <c r="L1308" s="137"/>
      <c r="M1308" s="74"/>
      <c r="N1308" s="19"/>
      <c r="O1308" s="19"/>
      <c r="P1308" s="205"/>
      <c r="Q1308" s="219">
        <f t="shared" si="616"/>
        <v>0</v>
      </c>
      <c r="R1308" s="219">
        <f>SUM(S1308:T1308)</f>
        <v>0</v>
      </c>
      <c r="S1308" s="218"/>
      <c r="T1308" s="218"/>
      <c r="U1308" s="219">
        <f t="shared" si="618"/>
        <v>0</v>
      </c>
      <c r="V1308" s="218"/>
      <c r="W1308" s="215">
        <f t="shared" si="619"/>
        <v>0</v>
      </c>
      <c r="X1308" s="218"/>
      <c r="Y1308" s="218"/>
      <c r="Z1308" s="218"/>
    </row>
    <row r="1309" spans="1:26" ht="15.75" hidden="1" outlineLevel="2" thickBot="1">
      <c r="A1309" s="164"/>
      <c r="B1309" s="334"/>
      <c r="C1309" s="210"/>
      <c r="D1309" s="211"/>
      <c r="E1309" s="165"/>
      <c r="F1309" s="262"/>
      <c r="G1309" s="166"/>
      <c r="H1309" s="167"/>
      <c r="I1309" s="212"/>
      <c r="J1309" s="212"/>
      <c r="K1309" s="212"/>
      <c r="L1309" s="350"/>
      <c r="M1309" s="334"/>
      <c r="N1309" s="168"/>
      <c r="O1309" s="168"/>
      <c r="P1309" s="214"/>
      <c r="Q1309" s="216"/>
      <c r="R1309" s="216"/>
      <c r="S1309" s="216"/>
      <c r="T1309" s="216"/>
      <c r="U1309" s="216"/>
      <c r="V1309" s="216"/>
      <c r="W1309" s="216"/>
      <c r="X1309" s="216"/>
      <c r="Y1309" s="216"/>
      <c r="Z1309" s="216"/>
    </row>
    <row r="1310" spans="1:26" ht="20.25" collapsed="1" thickBot="1">
      <c r="A1310" s="463">
        <v>8</v>
      </c>
      <c r="B1310" s="464"/>
      <c r="C1310" s="464"/>
      <c r="D1310" s="464"/>
      <c r="E1310" s="351" t="s">
        <v>64</v>
      </c>
      <c r="F1310" s="261"/>
      <c r="G1310" s="57"/>
      <c r="H1310" s="58"/>
      <c r="I1310" s="68"/>
      <c r="J1310" s="352"/>
      <c r="K1310" s="352"/>
      <c r="L1310" s="59"/>
      <c r="M1310" s="58"/>
      <c r="N1310" s="58"/>
      <c r="O1310" s="68"/>
      <c r="P1310" s="117"/>
      <c r="Q1310" s="60">
        <f>R1310+U1310</f>
        <v>0</v>
      </c>
      <c r="R1310" s="60"/>
      <c r="S1310" s="60"/>
      <c r="T1310" s="60"/>
      <c r="U1310" s="60">
        <f t="shared" ref="U1310:X1310" si="620">U1311+U1312+U1313+U1314</f>
        <v>0</v>
      </c>
      <c r="V1310" s="60">
        <f t="shared" si="620"/>
        <v>0</v>
      </c>
      <c r="W1310" s="60">
        <f t="shared" si="620"/>
        <v>0</v>
      </c>
      <c r="X1310" s="60">
        <f t="shared" si="620"/>
        <v>0</v>
      </c>
      <c r="Y1310" s="60">
        <f>Y1311+Y1312+Y1313+Y1314</f>
        <v>0</v>
      </c>
      <c r="Z1310" s="240"/>
    </row>
    <row r="1311" spans="1:26" ht="15.75" hidden="1" customHeight="1" outlineLevel="2">
      <c r="A1311" s="317"/>
      <c r="B1311" s="318"/>
      <c r="C1311" s="69"/>
      <c r="D1311" s="318"/>
      <c r="E1311" s="70"/>
      <c r="F1311" s="265"/>
      <c r="G1311" s="71"/>
      <c r="H1311" s="55"/>
      <c r="I1311" s="318"/>
      <c r="J1311" s="353" t="s">
        <v>118</v>
      </c>
      <c r="K1311" s="353" t="s">
        <v>83</v>
      </c>
      <c r="L1311" s="354" t="s">
        <v>64</v>
      </c>
      <c r="M1311" s="55"/>
      <c r="N1311" s="55"/>
      <c r="O1311" s="55"/>
      <c r="P1311" s="72"/>
      <c r="Q1311" s="333">
        <f t="shared" ref="Q1311:Q1314" si="621">R1311+U1311</f>
        <v>0</v>
      </c>
      <c r="R1311" s="155"/>
      <c r="S1311" s="155"/>
      <c r="T1311" s="155"/>
      <c r="U1311" s="317">
        <f>SUM(V1311:Y1311)</f>
        <v>0</v>
      </c>
      <c r="V1311" s="123"/>
      <c r="W1311" s="123">
        <f>V1311*0.304</f>
        <v>0</v>
      </c>
      <c r="X1311" s="317"/>
      <c r="Y1311" s="317"/>
      <c r="Z1311" s="317"/>
    </row>
    <row r="1312" spans="1:26" ht="15.75" hidden="1" customHeight="1" outlineLevel="2">
      <c r="A1312" s="19"/>
      <c r="B1312" s="74"/>
      <c r="C1312" s="25"/>
      <c r="D1312" s="74"/>
      <c r="E1312" s="26"/>
      <c r="F1312" s="266"/>
      <c r="G1312" s="35"/>
      <c r="H1312" s="17"/>
      <c r="I1312" s="74"/>
      <c r="J1312" s="148" t="s">
        <v>90</v>
      </c>
      <c r="K1312" s="148" t="s">
        <v>86</v>
      </c>
      <c r="L1312" s="27" t="s">
        <v>64</v>
      </c>
      <c r="M1312" s="17"/>
      <c r="N1312" s="17"/>
      <c r="O1312" s="17"/>
      <c r="P1312" s="28"/>
      <c r="Q1312" s="215">
        <f t="shared" si="621"/>
        <v>0</v>
      </c>
      <c r="R1312" s="218"/>
      <c r="S1312" s="218"/>
      <c r="T1312" s="218"/>
      <c r="U1312" s="19">
        <f t="shared" ref="U1312:U1314" si="622">SUM(V1312:Y1312)</f>
        <v>0</v>
      </c>
      <c r="V1312" s="124"/>
      <c r="W1312" s="124">
        <f t="shared" ref="W1312:W1314" si="623">V1312*0.304</f>
        <v>0</v>
      </c>
      <c r="X1312" s="19"/>
      <c r="Y1312" s="19"/>
      <c r="Z1312" s="19"/>
    </row>
    <row r="1313" spans="1:26" ht="15.75" hidden="1" customHeight="1" outlineLevel="2">
      <c r="A1313" s="19"/>
      <c r="B1313" s="74"/>
      <c r="C1313" s="25"/>
      <c r="D1313" s="74"/>
      <c r="E1313" s="26"/>
      <c r="F1313" s="266"/>
      <c r="G1313" s="35"/>
      <c r="H1313" s="17"/>
      <c r="I1313" s="74"/>
      <c r="J1313" s="148" t="s">
        <v>87</v>
      </c>
      <c r="K1313" s="148" t="s">
        <v>84</v>
      </c>
      <c r="L1313" s="27" t="s">
        <v>64</v>
      </c>
      <c r="M1313" s="17"/>
      <c r="N1313" s="17"/>
      <c r="O1313" s="17"/>
      <c r="P1313" s="28"/>
      <c r="Q1313" s="215">
        <f t="shared" si="621"/>
        <v>0</v>
      </c>
      <c r="R1313" s="218"/>
      <c r="S1313" s="218"/>
      <c r="T1313" s="218"/>
      <c r="U1313" s="19">
        <f t="shared" si="622"/>
        <v>0</v>
      </c>
      <c r="V1313" s="124"/>
      <c r="W1313" s="124">
        <f t="shared" si="623"/>
        <v>0</v>
      </c>
      <c r="X1313" s="19"/>
      <c r="Y1313" s="19"/>
      <c r="Z1313" s="19"/>
    </row>
    <row r="1314" spans="1:26" ht="15.75" hidden="1" customHeight="1" outlineLevel="2">
      <c r="A1314" s="215"/>
      <c r="B1314" s="16"/>
      <c r="C1314" s="18"/>
      <c r="D1314" s="16"/>
      <c r="E1314" s="16"/>
      <c r="F1314" s="263"/>
      <c r="G1314" s="41"/>
      <c r="H1314" s="16"/>
      <c r="I1314" s="161"/>
      <c r="J1314" s="148" t="s">
        <v>85</v>
      </c>
      <c r="K1314" s="148" t="s">
        <v>119</v>
      </c>
      <c r="L1314" s="27" t="s">
        <v>64</v>
      </c>
      <c r="M1314" s="16"/>
      <c r="N1314" s="16"/>
      <c r="O1314" s="50"/>
      <c r="P1314" s="156"/>
      <c r="Q1314" s="215">
        <f t="shared" si="621"/>
        <v>0</v>
      </c>
      <c r="R1314" s="215"/>
      <c r="S1314" s="215"/>
      <c r="T1314" s="215"/>
      <c r="U1314" s="19">
        <f t="shared" si="622"/>
        <v>0</v>
      </c>
      <c r="V1314" s="124"/>
      <c r="W1314" s="124">
        <f t="shared" si="623"/>
        <v>0</v>
      </c>
      <c r="X1314" s="40"/>
      <c r="Y1314" s="19"/>
      <c r="Z1314" s="19"/>
    </row>
    <row r="1315" spans="1:26">
      <c r="A1315" s="83"/>
      <c r="B1315" s="20"/>
      <c r="C1315" s="21"/>
      <c r="D1315" s="20"/>
      <c r="E1315" s="20"/>
      <c r="F1315" s="267"/>
      <c r="G1315" s="36"/>
      <c r="H1315" s="20"/>
      <c r="I1315" s="52"/>
      <c r="J1315" s="89"/>
      <c r="K1315" s="89"/>
      <c r="L1315" s="22"/>
      <c r="M1315" s="20"/>
      <c r="N1315" s="20"/>
      <c r="O1315" s="47"/>
      <c r="P1315" s="118"/>
      <c r="Q1315" s="83"/>
      <c r="R1315" s="83"/>
      <c r="S1315" s="83"/>
      <c r="T1315" s="83"/>
      <c r="U1315" s="83"/>
      <c r="V1315" s="67"/>
      <c r="W1315" s="83"/>
      <c r="X1315" s="83"/>
      <c r="Y1315" s="67"/>
      <c r="Z1315" s="67"/>
    </row>
    <row r="1316" spans="1:26">
      <c r="A1316" s="83"/>
      <c r="B1316" s="20"/>
      <c r="C1316" s="21"/>
      <c r="D1316" s="20"/>
      <c r="E1316" s="20"/>
      <c r="F1316" s="267"/>
      <c r="G1316" s="36"/>
      <c r="H1316" s="20"/>
      <c r="I1316" s="52"/>
      <c r="J1316" s="89"/>
      <c r="K1316" s="89"/>
      <c r="L1316" s="22"/>
      <c r="M1316" s="20"/>
      <c r="N1316" s="20"/>
      <c r="O1316" s="47"/>
      <c r="P1316" s="118"/>
      <c r="Q1316" s="83" t="s">
        <v>77</v>
      </c>
      <c r="R1316" s="83"/>
      <c r="S1316" s="83"/>
      <c r="T1316" s="83"/>
      <c r="U1316" s="83"/>
      <c r="V1316" s="67"/>
      <c r="W1316" s="83"/>
      <c r="X1316" s="83"/>
      <c r="Y1316" s="67"/>
      <c r="Z1316" s="67"/>
    </row>
    <row r="1317" spans="1:26">
      <c r="A1317" s="83"/>
      <c r="B1317" s="20"/>
      <c r="C1317" s="21"/>
      <c r="D1317" s="20"/>
      <c r="E1317" s="20"/>
      <c r="F1317" s="267"/>
      <c r="G1317" s="36"/>
      <c r="H1317" s="20"/>
      <c r="I1317" s="52"/>
      <c r="J1317" s="89"/>
      <c r="K1317" s="89"/>
      <c r="L1317" s="22"/>
      <c r="M1317" s="20"/>
      <c r="N1317" s="20"/>
      <c r="O1317" s="47"/>
      <c r="P1317" s="118"/>
      <c r="Q1317" s="83"/>
      <c r="R1317" s="83"/>
      <c r="S1317" s="83"/>
      <c r="T1317" s="83"/>
      <c r="U1317" s="83"/>
      <c r="V1317" s="67"/>
      <c r="W1317" s="83"/>
      <c r="X1317" s="83"/>
      <c r="Y1317" s="67"/>
      <c r="Z1317" s="67"/>
    </row>
    <row r="1318" spans="1:26">
      <c r="A1318" s="83"/>
      <c r="B1318" s="20"/>
      <c r="C1318" s="21"/>
      <c r="D1318" s="20"/>
      <c r="E1318" s="20"/>
      <c r="F1318" s="267"/>
      <c r="G1318" s="36"/>
      <c r="H1318" s="20"/>
      <c r="I1318" s="52"/>
      <c r="J1318" s="89"/>
      <c r="K1318" s="89"/>
      <c r="L1318" s="22"/>
      <c r="M1318" s="20"/>
      <c r="N1318" s="20"/>
      <c r="O1318" s="47"/>
      <c r="P1318" s="118"/>
      <c r="Q1318" s="83" t="s">
        <v>76</v>
      </c>
      <c r="R1318" s="83"/>
      <c r="S1318" s="83"/>
      <c r="T1318" s="83"/>
      <c r="U1318" s="83"/>
      <c r="V1318" s="67"/>
      <c r="W1318" s="83"/>
      <c r="X1318" s="83"/>
      <c r="Y1318" s="67"/>
      <c r="Z1318" s="67"/>
    </row>
    <row r="1319" spans="1:26">
      <c r="A1319" s="83"/>
      <c r="B1319" s="20"/>
      <c r="C1319" s="21"/>
      <c r="D1319" s="20"/>
      <c r="E1319" s="20"/>
      <c r="F1319" s="267"/>
      <c r="G1319" s="36"/>
      <c r="H1319" s="20"/>
      <c r="I1319" s="52"/>
      <c r="J1319" s="89"/>
      <c r="K1319" s="89"/>
      <c r="L1319" s="22"/>
      <c r="M1319" s="20"/>
      <c r="N1319" s="20"/>
      <c r="O1319" s="47"/>
      <c r="P1319" s="118"/>
      <c r="Q1319" s="83"/>
      <c r="R1319" s="83"/>
      <c r="S1319" s="83"/>
      <c r="T1319" s="83"/>
      <c r="U1319" s="83"/>
      <c r="V1319" s="67"/>
      <c r="W1319" s="83"/>
      <c r="X1319" s="83"/>
      <c r="Y1319" s="67"/>
      <c r="Z1319" s="67"/>
    </row>
    <row r="1320" spans="1:26">
      <c r="A1320" s="83"/>
      <c r="B1320" s="20"/>
      <c r="C1320" s="21"/>
      <c r="D1320" s="20"/>
      <c r="E1320" s="20"/>
      <c r="F1320" s="267"/>
      <c r="G1320" s="36"/>
      <c r="H1320" s="20"/>
      <c r="I1320" s="52"/>
      <c r="J1320" s="89"/>
      <c r="K1320" s="89"/>
      <c r="L1320" s="22"/>
      <c r="M1320" s="20"/>
      <c r="N1320" s="20"/>
      <c r="O1320" s="47"/>
      <c r="P1320" s="118"/>
      <c r="Q1320" s="83" t="s">
        <v>197</v>
      </c>
      <c r="R1320" s="83"/>
      <c r="S1320" s="83"/>
      <c r="T1320" s="83"/>
      <c r="U1320" s="83"/>
      <c r="V1320" s="67"/>
      <c r="W1320" s="83"/>
      <c r="X1320" s="83"/>
      <c r="Y1320" s="67"/>
      <c r="Z1320" s="67"/>
    </row>
    <row r="1321" spans="1:26">
      <c r="A1321" s="83"/>
      <c r="B1321" s="20"/>
      <c r="C1321" s="21"/>
      <c r="D1321" s="20"/>
      <c r="E1321" s="20"/>
      <c r="F1321" s="267"/>
      <c r="G1321" s="36"/>
      <c r="H1321" s="20"/>
      <c r="I1321" s="52"/>
      <c r="J1321" s="89"/>
      <c r="K1321" s="89"/>
      <c r="L1321" s="22"/>
      <c r="M1321" s="20"/>
      <c r="N1321" s="20"/>
      <c r="O1321" s="47"/>
      <c r="P1321" s="118"/>
      <c r="Q1321" s="83"/>
      <c r="R1321" s="83"/>
      <c r="S1321" s="83"/>
      <c r="T1321" s="83"/>
      <c r="U1321" s="83"/>
      <c r="V1321" s="67"/>
      <c r="W1321" s="83"/>
      <c r="X1321" s="83"/>
      <c r="Y1321" s="67"/>
      <c r="Z1321" s="67"/>
    </row>
    <row r="1322" spans="1:26">
      <c r="A1322" s="83"/>
      <c r="B1322" s="20"/>
      <c r="C1322" s="21"/>
      <c r="D1322" s="20"/>
      <c r="E1322" s="20"/>
      <c r="F1322" s="267"/>
      <c r="G1322" s="36"/>
      <c r="H1322" s="20"/>
      <c r="I1322" s="52"/>
      <c r="J1322" s="89"/>
      <c r="K1322" s="89"/>
      <c r="L1322" s="22"/>
      <c r="M1322" s="20"/>
      <c r="N1322" s="20"/>
      <c r="O1322" s="47"/>
      <c r="P1322" s="118"/>
      <c r="Q1322" s="349" t="s">
        <v>198</v>
      </c>
      <c r="R1322" s="83"/>
      <c r="S1322" s="83"/>
      <c r="T1322" s="83"/>
      <c r="U1322" s="83"/>
      <c r="V1322" s="67"/>
      <c r="W1322" s="83"/>
      <c r="X1322" s="83"/>
      <c r="Y1322" s="67"/>
      <c r="Z1322" s="67"/>
    </row>
    <row r="1323" spans="1:26">
      <c r="A1323" s="83"/>
      <c r="B1323" s="20"/>
      <c r="C1323" s="21"/>
      <c r="D1323" s="20"/>
      <c r="E1323" s="20"/>
      <c r="F1323" s="267"/>
      <c r="G1323" s="36"/>
      <c r="H1323" s="20"/>
      <c r="I1323" s="52"/>
      <c r="J1323" s="89"/>
      <c r="K1323" s="89"/>
      <c r="L1323" s="22"/>
      <c r="M1323" s="20"/>
      <c r="N1323" s="20"/>
      <c r="O1323" s="47"/>
      <c r="P1323" s="118"/>
      <c r="Q1323" s="83"/>
      <c r="R1323" s="83"/>
      <c r="S1323" s="83"/>
      <c r="T1323" s="83"/>
      <c r="U1323" s="83"/>
      <c r="V1323" s="67"/>
      <c r="W1323" s="83"/>
      <c r="X1323" s="355"/>
      <c r="Y1323" s="67"/>
      <c r="Z1323" s="67"/>
    </row>
    <row r="1324" spans="1:26">
      <c r="A1324" s="83"/>
      <c r="B1324" s="20"/>
      <c r="C1324" s="21"/>
      <c r="D1324" s="20"/>
      <c r="E1324" s="20"/>
      <c r="F1324" s="267"/>
      <c r="G1324" s="36"/>
      <c r="H1324" s="20"/>
      <c r="I1324" s="52"/>
      <c r="J1324" s="89"/>
      <c r="K1324" s="89"/>
      <c r="L1324" s="22"/>
      <c r="M1324" s="20"/>
      <c r="N1324" s="20"/>
      <c r="O1324" s="47"/>
      <c r="P1324" s="118"/>
      <c r="Q1324" s="83" t="s">
        <v>78</v>
      </c>
      <c r="R1324" s="83"/>
      <c r="S1324" s="83"/>
      <c r="T1324" s="83"/>
      <c r="U1324" s="83"/>
      <c r="V1324" s="67"/>
      <c r="W1324" s="83"/>
      <c r="X1324" s="355"/>
      <c r="Y1324" s="67"/>
      <c r="Z1324" s="67"/>
    </row>
    <row r="1325" spans="1:26">
      <c r="A1325" s="83"/>
      <c r="B1325" s="20"/>
      <c r="C1325" s="21"/>
      <c r="D1325" s="20"/>
      <c r="E1325" s="20"/>
      <c r="F1325" s="267"/>
      <c r="G1325" s="36"/>
      <c r="H1325" s="20"/>
      <c r="I1325" s="52"/>
      <c r="J1325" s="89"/>
      <c r="K1325" s="89"/>
      <c r="L1325" s="22"/>
      <c r="M1325" s="20"/>
      <c r="N1325" s="20"/>
      <c r="O1325" s="47"/>
      <c r="P1325" s="118"/>
      <c r="Q1325" s="83"/>
      <c r="R1325" s="83"/>
      <c r="S1325" s="83"/>
      <c r="T1325" s="83"/>
      <c r="U1325" s="83"/>
      <c r="V1325" s="67"/>
      <c r="W1325" s="83"/>
      <c r="X1325" s="355"/>
      <c r="Y1325" s="67"/>
      <c r="Z1325" s="67"/>
    </row>
    <row r="1326" spans="1:26">
      <c r="A1326" s="83"/>
      <c r="B1326" s="20"/>
      <c r="C1326" s="21"/>
      <c r="D1326" s="20"/>
      <c r="E1326" s="20"/>
      <c r="F1326" s="267"/>
      <c r="G1326" s="36"/>
      <c r="H1326" s="20"/>
      <c r="I1326" s="52"/>
      <c r="J1326" s="89"/>
      <c r="K1326" s="89"/>
      <c r="L1326" s="22"/>
      <c r="M1326" s="20"/>
      <c r="N1326" s="20"/>
      <c r="O1326" s="47"/>
      <c r="P1326" s="118"/>
      <c r="Q1326" s="83"/>
      <c r="R1326" s="83"/>
      <c r="S1326" s="83"/>
      <c r="T1326" s="83"/>
      <c r="U1326" s="83"/>
      <c r="V1326" s="67"/>
      <c r="W1326" s="83"/>
      <c r="X1326" s="83"/>
      <c r="Y1326" s="67"/>
      <c r="Z1326" s="67"/>
    </row>
    <row r="1327" spans="1:26">
      <c r="A1327" s="83"/>
      <c r="B1327" s="20"/>
      <c r="C1327" s="21"/>
      <c r="D1327" s="20"/>
      <c r="E1327" s="20"/>
      <c r="F1327" s="267"/>
      <c r="G1327" s="36"/>
      <c r="H1327" s="20"/>
      <c r="I1327" s="52"/>
      <c r="J1327" s="89"/>
      <c r="K1327" s="89"/>
      <c r="L1327" s="22"/>
      <c r="M1327" s="20"/>
      <c r="N1327" s="20"/>
      <c r="O1327" s="47"/>
      <c r="P1327" s="118"/>
      <c r="Q1327" s="83"/>
      <c r="R1327" s="83"/>
      <c r="S1327" s="83"/>
      <c r="T1327" s="83"/>
      <c r="U1327" s="83"/>
      <c r="V1327" s="67"/>
      <c r="W1327" s="83"/>
      <c r="X1327" s="83"/>
      <c r="Y1327" s="67"/>
      <c r="Z1327" s="67"/>
    </row>
    <row r="1328" spans="1:26">
      <c r="A1328" s="83"/>
      <c r="B1328" s="20"/>
      <c r="C1328" s="21"/>
      <c r="D1328" s="20"/>
      <c r="E1328" s="20"/>
      <c r="F1328" s="267"/>
      <c r="G1328" s="36"/>
      <c r="H1328" s="20"/>
      <c r="I1328" s="52"/>
      <c r="J1328" s="89"/>
      <c r="K1328" s="89"/>
      <c r="L1328" s="22"/>
      <c r="M1328" s="20"/>
      <c r="N1328" s="20"/>
      <c r="O1328" s="47"/>
      <c r="P1328" s="118"/>
      <c r="Q1328" s="83"/>
      <c r="R1328" s="83"/>
      <c r="S1328" s="83"/>
      <c r="T1328" s="83"/>
      <c r="U1328" s="83"/>
      <c r="V1328" s="67"/>
      <c r="W1328" s="83"/>
      <c r="X1328" s="83"/>
      <c r="Y1328" s="67"/>
      <c r="Z1328" s="67"/>
    </row>
    <row r="1329" spans="1:26">
      <c r="A1329" s="83"/>
      <c r="B1329" s="20"/>
      <c r="C1329" s="21"/>
      <c r="D1329" s="20"/>
      <c r="E1329" s="20"/>
      <c r="F1329" s="267"/>
      <c r="G1329" s="36"/>
      <c r="H1329" s="20"/>
      <c r="I1329" s="52"/>
      <c r="J1329" s="89"/>
      <c r="K1329" s="89"/>
      <c r="L1329" s="22"/>
      <c r="M1329" s="20"/>
      <c r="N1329" s="20"/>
      <c r="O1329" s="47"/>
      <c r="P1329" s="118"/>
      <c r="Q1329" s="83"/>
      <c r="R1329" s="83"/>
      <c r="S1329" s="83"/>
      <c r="T1329" s="83"/>
      <c r="U1329" s="83"/>
      <c r="V1329" s="67"/>
      <c r="W1329" s="83"/>
      <c r="X1329" s="83"/>
      <c r="Y1329" s="67"/>
      <c r="Z1329" s="67"/>
    </row>
    <row r="1330" spans="1:26">
      <c r="A1330" s="83"/>
      <c r="B1330" s="20"/>
      <c r="C1330" s="21"/>
      <c r="D1330" s="20"/>
      <c r="E1330" s="20"/>
      <c r="F1330" s="267"/>
      <c r="G1330" s="36"/>
      <c r="H1330" s="20"/>
      <c r="I1330" s="52"/>
      <c r="J1330" s="89"/>
      <c r="K1330" s="89"/>
      <c r="L1330" s="22"/>
      <c r="M1330" s="20"/>
      <c r="N1330" s="20"/>
      <c r="O1330" s="47"/>
      <c r="P1330" s="118"/>
      <c r="Q1330" s="83"/>
      <c r="R1330" s="83"/>
      <c r="S1330" s="83"/>
      <c r="T1330" s="83"/>
      <c r="U1330" s="83"/>
      <c r="V1330" s="67"/>
      <c r="W1330" s="83"/>
      <c r="X1330" s="83"/>
      <c r="Y1330" s="67"/>
      <c r="Z1330" s="67"/>
    </row>
    <row r="1331" spans="1:26">
      <c r="A1331" s="83"/>
      <c r="B1331" s="20"/>
      <c r="C1331" s="21"/>
      <c r="D1331" s="20"/>
      <c r="E1331" s="20"/>
      <c r="F1331" s="267"/>
      <c r="G1331" s="36"/>
      <c r="H1331" s="20"/>
      <c r="I1331" s="52"/>
      <c r="J1331" s="89"/>
      <c r="K1331" s="89"/>
      <c r="L1331" s="22"/>
      <c r="M1331" s="20"/>
      <c r="N1331" s="20"/>
      <c r="O1331" s="47"/>
      <c r="P1331" s="118"/>
      <c r="Q1331" s="83"/>
      <c r="R1331" s="83"/>
      <c r="S1331" s="83"/>
      <c r="T1331" s="83"/>
      <c r="U1331" s="83"/>
      <c r="V1331" s="67"/>
      <c r="W1331" s="83"/>
      <c r="X1331" s="83"/>
      <c r="Y1331" s="67"/>
      <c r="Z1331" s="67"/>
    </row>
    <row r="1332" spans="1:26">
      <c r="A1332" s="83"/>
      <c r="B1332" s="20"/>
      <c r="C1332" s="21"/>
      <c r="D1332" s="20"/>
      <c r="E1332" s="20"/>
      <c r="F1332" s="267"/>
      <c r="G1332" s="36"/>
      <c r="H1332" s="20"/>
      <c r="I1332" s="52"/>
      <c r="J1332" s="89"/>
      <c r="K1332" s="89"/>
      <c r="L1332" s="22"/>
      <c r="M1332" s="20"/>
      <c r="N1332" s="20"/>
      <c r="O1332" s="47"/>
      <c r="P1332" s="118"/>
      <c r="Q1332" s="83"/>
      <c r="R1332" s="83"/>
      <c r="S1332" s="83"/>
      <c r="T1332" s="83"/>
      <c r="U1332" s="83"/>
      <c r="V1332" s="67"/>
      <c r="W1332" s="83"/>
      <c r="X1332" s="83"/>
      <c r="Y1332" s="67"/>
      <c r="Z1332" s="67"/>
    </row>
    <row r="1333" spans="1:26">
      <c r="A1333" s="83"/>
      <c r="B1333" s="20"/>
      <c r="C1333" s="21"/>
      <c r="D1333" s="20"/>
      <c r="E1333" s="20"/>
      <c r="F1333" s="267"/>
      <c r="G1333" s="36"/>
      <c r="H1333" s="20"/>
      <c r="I1333" s="52"/>
      <c r="J1333" s="89"/>
      <c r="K1333" s="89"/>
      <c r="L1333" s="22"/>
      <c r="M1333" s="20"/>
      <c r="N1333" s="20"/>
      <c r="O1333" s="47"/>
      <c r="P1333" s="118"/>
      <c r="Q1333" s="83"/>
      <c r="R1333" s="83"/>
      <c r="S1333" s="83"/>
      <c r="T1333" s="83"/>
      <c r="U1333" s="83"/>
      <c r="V1333" s="67"/>
      <c r="W1333" s="83"/>
      <c r="X1333" s="83"/>
      <c r="Y1333" s="67"/>
      <c r="Z1333" s="67"/>
    </row>
    <row r="1334" spans="1:26">
      <c r="A1334" s="83"/>
      <c r="B1334" s="20"/>
      <c r="C1334" s="21"/>
      <c r="D1334" s="20"/>
      <c r="E1334" s="20"/>
      <c r="F1334" s="267"/>
      <c r="G1334" s="36"/>
      <c r="H1334" s="20"/>
      <c r="I1334" s="52"/>
      <c r="J1334" s="89"/>
      <c r="K1334" s="89"/>
      <c r="L1334" s="22"/>
      <c r="M1334" s="20"/>
      <c r="N1334" s="20"/>
      <c r="O1334" s="47"/>
      <c r="P1334" s="118"/>
      <c r="Q1334" s="83"/>
      <c r="R1334" s="83"/>
      <c r="S1334" s="83"/>
      <c r="T1334" s="83"/>
      <c r="U1334" s="83"/>
      <c r="V1334" s="67"/>
      <c r="W1334" s="83"/>
      <c r="X1334" s="83"/>
      <c r="Y1334" s="67"/>
      <c r="Z1334" s="67"/>
    </row>
    <row r="1335" spans="1:26">
      <c r="A1335" s="83"/>
      <c r="B1335" s="20"/>
      <c r="C1335" s="21"/>
      <c r="D1335" s="20"/>
      <c r="E1335" s="20"/>
      <c r="F1335" s="267"/>
      <c r="G1335" s="36"/>
      <c r="H1335" s="20"/>
      <c r="I1335" s="52"/>
      <c r="J1335" s="89"/>
      <c r="K1335" s="89"/>
      <c r="L1335" s="22"/>
      <c r="M1335" s="20"/>
      <c r="N1335" s="20"/>
      <c r="O1335" s="47"/>
      <c r="P1335" s="118"/>
      <c r="Q1335" s="83"/>
      <c r="R1335" s="83"/>
      <c r="S1335" s="83"/>
      <c r="T1335" s="83"/>
      <c r="U1335" s="83"/>
      <c r="V1335" s="67"/>
      <c r="W1335" s="83"/>
      <c r="X1335" s="83"/>
      <c r="Y1335" s="67"/>
      <c r="Z1335" s="67"/>
    </row>
    <row r="1336" spans="1:26">
      <c r="A1336" s="83"/>
      <c r="B1336" s="20"/>
      <c r="C1336" s="21"/>
      <c r="D1336" s="20"/>
      <c r="E1336" s="20"/>
      <c r="F1336" s="267"/>
      <c r="G1336" s="36"/>
      <c r="H1336" s="20"/>
      <c r="I1336" s="52"/>
      <c r="J1336" s="89"/>
      <c r="K1336" s="89"/>
      <c r="L1336" s="22"/>
      <c r="M1336" s="20"/>
      <c r="N1336" s="20"/>
      <c r="O1336" s="47"/>
      <c r="P1336" s="118"/>
      <c r="Q1336" s="83"/>
      <c r="R1336" s="83"/>
      <c r="S1336" s="83"/>
      <c r="T1336" s="83"/>
      <c r="U1336" s="83"/>
      <c r="V1336" s="67"/>
      <c r="W1336" s="83"/>
      <c r="X1336" s="83"/>
      <c r="Y1336" s="67"/>
      <c r="Z1336" s="67"/>
    </row>
    <row r="1337" spans="1:26">
      <c r="A1337" s="83"/>
      <c r="B1337" s="20"/>
      <c r="C1337" s="21"/>
      <c r="D1337" s="20"/>
      <c r="E1337" s="20"/>
      <c r="F1337" s="267"/>
      <c r="G1337" s="36"/>
      <c r="H1337" s="20"/>
      <c r="I1337" s="52"/>
      <c r="J1337" s="89"/>
      <c r="K1337" s="89"/>
      <c r="L1337" s="22"/>
      <c r="M1337" s="20"/>
      <c r="N1337" s="20"/>
      <c r="O1337" s="47"/>
      <c r="P1337" s="118"/>
      <c r="Q1337" s="83"/>
      <c r="R1337" s="83"/>
      <c r="S1337" s="83"/>
      <c r="T1337" s="83"/>
      <c r="U1337" s="83"/>
      <c r="V1337" s="67"/>
      <c r="W1337" s="83"/>
      <c r="X1337" s="83"/>
      <c r="Y1337" s="67"/>
      <c r="Z1337" s="67"/>
    </row>
    <row r="1338" spans="1:26">
      <c r="A1338" s="83"/>
      <c r="B1338" s="20"/>
      <c r="C1338" s="21"/>
      <c r="D1338" s="20"/>
      <c r="E1338" s="20"/>
      <c r="F1338" s="267"/>
      <c r="G1338" s="36"/>
      <c r="H1338" s="20"/>
      <c r="I1338" s="52"/>
      <c r="J1338" s="89"/>
      <c r="K1338" s="89"/>
      <c r="L1338" s="22"/>
      <c r="M1338" s="20"/>
      <c r="N1338" s="20"/>
      <c r="O1338" s="47"/>
      <c r="P1338" s="118"/>
      <c r="Q1338" s="83"/>
      <c r="R1338" s="83"/>
      <c r="S1338" s="83"/>
      <c r="T1338" s="83"/>
      <c r="U1338" s="83"/>
      <c r="V1338" s="67"/>
      <c r="W1338" s="83"/>
      <c r="X1338" s="83"/>
      <c r="Y1338" s="67"/>
      <c r="Z1338" s="67"/>
    </row>
    <row r="1339" spans="1:26">
      <c r="A1339" s="83"/>
      <c r="B1339" s="20"/>
      <c r="C1339" s="21"/>
      <c r="D1339" s="20"/>
      <c r="E1339" s="20"/>
      <c r="F1339" s="267"/>
      <c r="G1339" s="36"/>
      <c r="H1339" s="20"/>
      <c r="I1339" s="52"/>
      <c r="J1339" s="89"/>
      <c r="K1339" s="89"/>
      <c r="L1339" s="22"/>
      <c r="M1339" s="20"/>
      <c r="N1339" s="20"/>
      <c r="O1339" s="47"/>
      <c r="P1339" s="118"/>
      <c r="Q1339" s="83"/>
      <c r="R1339" s="83"/>
      <c r="S1339" s="83"/>
      <c r="T1339" s="83"/>
      <c r="U1339" s="83"/>
      <c r="V1339" s="67"/>
      <c r="W1339" s="83"/>
      <c r="X1339" s="83"/>
      <c r="Y1339" s="67"/>
      <c r="Z1339" s="67"/>
    </row>
    <row r="1340" spans="1:26">
      <c r="A1340" s="83"/>
      <c r="B1340" s="20"/>
      <c r="C1340" s="21"/>
      <c r="D1340" s="20"/>
      <c r="E1340" s="20"/>
      <c r="F1340" s="267"/>
      <c r="G1340" s="36"/>
      <c r="H1340" s="20"/>
      <c r="I1340" s="52"/>
      <c r="J1340" s="89"/>
      <c r="K1340" s="89"/>
      <c r="L1340" s="22"/>
      <c r="M1340" s="20"/>
      <c r="N1340" s="20"/>
      <c r="O1340" s="47"/>
      <c r="P1340" s="118"/>
      <c r="Q1340" s="83"/>
      <c r="R1340" s="83"/>
      <c r="S1340" s="83"/>
      <c r="T1340" s="83"/>
      <c r="U1340" s="83"/>
      <c r="V1340" s="67"/>
      <c r="W1340" s="83"/>
      <c r="X1340" s="83"/>
      <c r="Y1340" s="67"/>
      <c r="Z1340" s="67"/>
    </row>
    <row r="1341" spans="1:26">
      <c r="A1341" s="83"/>
      <c r="B1341" s="20"/>
      <c r="C1341" s="21"/>
      <c r="D1341" s="20"/>
      <c r="E1341" s="20"/>
      <c r="F1341" s="267"/>
      <c r="G1341" s="36"/>
      <c r="H1341" s="20"/>
      <c r="I1341" s="52"/>
      <c r="J1341" s="89"/>
      <c r="K1341" s="89"/>
      <c r="L1341" s="22"/>
      <c r="M1341" s="20"/>
      <c r="N1341" s="20"/>
      <c r="O1341" s="47"/>
      <c r="P1341" s="118"/>
      <c r="Q1341" s="83"/>
      <c r="R1341" s="83"/>
      <c r="S1341" s="83"/>
      <c r="T1341" s="83"/>
      <c r="U1341" s="83"/>
      <c r="V1341" s="67"/>
      <c r="W1341" s="83"/>
      <c r="X1341" s="83"/>
      <c r="Y1341" s="67"/>
      <c r="Z1341" s="67"/>
    </row>
    <row r="1342" spans="1:26">
      <c r="A1342" s="83"/>
      <c r="B1342" s="20"/>
      <c r="C1342" s="21"/>
      <c r="D1342" s="20"/>
      <c r="E1342" s="20"/>
      <c r="F1342" s="267"/>
      <c r="G1342" s="36"/>
      <c r="H1342" s="20"/>
      <c r="I1342" s="52"/>
      <c r="J1342" s="89"/>
      <c r="K1342" s="89"/>
      <c r="L1342" s="22"/>
      <c r="M1342" s="20"/>
      <c r="N1342" s="20"/>
      <c r="O1342" s="47"/>
      <c r="P1342" s="118"/>
      <c r="Q1342" s="83"/>
      <c r="R1342" s="83"/>
      <c r="S1342" s="83"/>
      <c r="T1342" s="83"/>
      <c r="U1342" s="83"/>
      <c r="V1342" s="67"/>
      <c r="W1342" s="83"/>
      <c r="X1342" s="83"/>
      <c r="Y1342" s="67"/>
      <c r="Z1342" s="67"/>
    </row>
    <row r="1343" spans="1:26">
      <c r="A1343" s="83"/>
      <c r="B1343" s="20"/>
      <c r="C1343" s="21"/>
      <c r="D1343" s="20"/>
      <c r="E1343" s="20"/>
      <c r="F1343" s="267"/>
      <c r="G1343" s="36"/>
      <c r="H1343" s="20"/>
      <c r="I1343" s="52"/>
      <c r="J1343" s="89"/>
      <c r="K1343" s="89"/>
      <c r="L1343" s="22"/>
      <c r="M1343" s="20"/>
      <c r="N1343" s="20"/>
      <c r="O1343" s="47"/>
      <c r="P1343" s="118"/>
      <c r="Q1343" s="83"/>
      <c r="R1343" s="83"/>
      <c r="S1343" s="83"/>
      <c r="T1343" s="83"/>
      <c r="U1343" s="83"/>
      <c r="V1343" s="67"/>
      <c r="W1343" s="83"/>
      <c r="X1343" s="83"/>
      <c r="Y1343" s="67"/>
      <c r="Z1343" s="67"/>
    </row>
    <row r="1344" spans="1:26">
      <c r="A1344" s="83"/>
      <c r="B1344" s="20"/>
      <c r="C1344" s="21"/>
      <c r="D1344" s="20"/>
      <c r="E1344" s="20"/>
      <c r="F1344" s="267"/>
      <c r="G1344" s="36"/>
      <c r="H1344" s="20"/>
      <c r="I1344" s="52"/>
      <c r="J1344" s="89"/>
      <c r="K1344" s="89"/>
      <c r="L1344" s="22"/>
      <c r="M1344" s="20"/>
      <c r="N1344" s="20"/>
      <c r="O1344" s="47"/>
      <c r="P1344" s="118"/>
      <c r="Q1344" s="83"/>
      <c r="R1344" s="83"/>
      <c r="S1344" s="83"/>
      <c r="T1344" s="83"/>
      <c r="U1344" s="83"/>
      <c r="V1344" s="67"/>
      <c r="W1344" s="83"/>
      <c r="X1344" s="83"/>
      <c r="Y1344" s="67"/>
      <c r="Z1344" s="67"/>
    </row>
    <row r="1345" spans="1:26">
      <c r="A1345" s="83"/>
      <c r="B1345" s="20"/>
      <c r="C1345" s="21"/>
      <c r="D1345" s="20"/>
      <c r="E1345" s="20"/>
      <c r="F1345" s="267"/>
      <c r="G1345" s="36"/>
      <c r="H1345" s="20"/>
      <c r="I1345" s="52"/>
      <c r="J1345" s="89"/>
      <c r="K1345" s="89"/>
      <c r="L1345" s="22"/>
      <c r="M1345" s="20"/>
      <c r="N1345" s="20"/>
      <c r="O1345" s="47"/>
      <c r="P1345" s="118"/>
      <c r="Q1345" s="83"/>
      <c r="R1345" s="83"/>
      <c r="S1345" s="83"/>
      <c r="T1345" s="83"/>
      <c r="U1345" s="83"/>
      <c r="V1345" s="67"/>
      <c r="W1345" s="83"/>
      <c r="X1345" s="83"/>
      <c r="Y1345" s="67"/>
      <c r="Z1345" s="67"/>
    </row>
    <row r="1346" spans="1:26">
      <c r="A1346" s="83"/>
      <c r="B1346" s="20"/>
      <c r="C1346" s="21"/>
      <c r="D1346" s="20"/>
      <c r="E1346" s="20"/>
      <c r="F1346" s="267"/>
      <c r="G1346" s="36"/>
      <c r="H1346" s="20"/>
      <c r="I1346" s="52"/>
      <c r="J1346" s="89"/>
      <c r="K1346" s="89"/>
      <c r="L1346" s="22"/>
      <c r="M1346" s="20"/>
      <c r="N1346" s="20"/>
      <c r="O1346" s="47"/>
      <c r="P1346" s="118"/>
      <c r="Q1346" s="83"/>
      <c r="R1346" s="83"/>
      <c r="S1346" s="83"/>
      <c r="T1346" s="83"/>
      <c r="U1346" s="83"/>
      <c r="V1346" s="67"/>
      <c r="W1346" s="83"/>
      <c r="X1346" s="83"/>
      <c r="Y1346" s="67"/>
      <c r="Z1346" s="67"/>
    </row>
    <row r="1347" spans="1:26">
      <c r="A1347" s="83"/>
      <c r="B1347" s="20"/>
      <c r="C1347" s="21"/>
      <c r="D1347" s="20"/>
      <c r="E1347" s="20"/>
      <c r="F1347" s="267"/>
      <c r="G1347" s="36"/>
      <c r="H1347" s="20"/>
      <c r="I1347" s="52"/>
      <c r="J1347" s="89"/>
      <c r="K1347" s="89"/>
      <c r="L1347" s="22"/>
      <c r="M1347" s="20"/>
      <c r="N1347" s="20"/>
      <c r="O1347" s="47"/>
      <c r="P1347" s="118"/>
      <c r="Q1347" s="83"/>
      <c r="R1347" s="83"/>
      <c r="S1347" s="83"/>
      <c r="T1347" s="83"/>
      <c r="U1347" s="83"/>
      <c r="V1347" s="67"/>
      <c r="W1347" s="83"/>
      <c r="X1347" s="83"/>
      <c r="Y1347" s="67"/>
      <c r="Z1347" s="67"/>
    </row>
    <row r="1348" spans="1:26">
      <c r="A1348" s="83"/>
      <c r="B1348" s="20"/>
      <c r="C1348" s="21"/>
      <c r="D1348" s="20"/>
      <c r="E1348" s="20"/>
      <c r="F1348" s="267"/>
      <c r="G1348" s="36"/>
      <c r="H1348" s="20"/>
      <c r="I1348" s="52"/>
      <c r="J1348" s="89"/>
      <c r="K1348" s="89"/>
      <c r="L1348" s="22"/>
      <c r="M1348" s="20"/>
      <c r="N1348" s="20"/>
      <c r="O1348" s="47"/>
      <c r="P1348" s="118"/>
      <c r="Q1348" s="83"/>
      <c r="R1348" s="83"/>
      <c r="S1348" s="83"/>
      <c r="T1348" s="83"/>
      <c r="U1348" s="83"/>
      <c r="V1348" s="67"/>
      <c r="W1348" s="83"/>
      <c r="X1348" s="83"/>
      <c r="Y1348" s="67"/>
      <c r="Z1348" s="67"/>
    </row>
    <row r="1349" spans="1:26">
      <c r="A1349" s="83"/>
      <c r="B1349" s="20"/>
      <c r="C1349" s="21"/>
      <c r="D1349" s="20"/>
      <c r="E1349" s="20"/>
      <c r="F1349" s="267"/>
      <c r="G1349" s="36"/>
      <c r="H1349" s="20"/>
      <c r="I1349" s="52"/>
      <c r="J1349" s="89"/>
      <c r="K1349" s="89"/>
      <c r="L1349" s="22"/>
      <c r="M1349" s="20"/>
      <c r="N1349" s="20"/>
      <c r="O1349" s="47"/>
      <c r="P1349" s="118"/>
      <c r="Q1349" s="83"/>
      <c r="R1349" s="83"/>
      <c r="S1349" s="83"/>
      <c r="T1349" s="83"/>
      <c r="U1349" s="83"/>
      <c r="V1349" s="67"/>
      <c r="W1349" s="83"/>
      <c r="X1349" s="83"/>
      <c r="Y1349" s="67"/>
      <c r="Z1349" s="67"/>
    </row>
    <row r="1350" spans="1:26">
      <c r="A1350" s="83"/>
      <c r="B1350" s="20"/>
      <c r="C1350" s="21"/>
      <c r="D1350" s="20"/>
      <c r="E1350" s="20"/>
      <c r="F1350" s="267"/>
      <c r="G1350" s="36"/>
      <c r="H1350" s="20"/>
      <c r="I1350" s="52"/>
      <c r="J1350" s="89"/>
      <c r="K1350" s="89"/>
      <c r="L1350" s="22"/>
      <c r="M1350" s="20"/>
      <c r="N1350" s="20"/>
      <c r="O1350" s="47"/>
      <c r="P1350" s="118"/>
      <c r="Q1350" s="83"/>
      <c r="R1350" s="83"/>
      <c r="S1350" s="83"/>
      <c r="T1350" s="83"/>
      <c r="U1350" s="83"/>
      <c r="V1350" s="67"/>
      <c r="W1350" s="83"/>
      <c r="X1350" s="83"/>
      <c r="Y1350" s="67"/>
      <c r="Z1350" s="67"/>
    </row>
    <row r="1351" spans="1:26">
      <c r="A1351" s="83"/>
      <c r="B1351" s="20"/>
      <c r="C1351" s="21"/>
      <c r="D1351" s="20"/>
      <c r="E1351" s="20"/>
      <c r="F1351" s="267"/>
      <c r="G1351" s="36"/>
      <c r="H1351" s="20"/>
      <c r="I1351" s="52"/>
      <c r="J1351" s="89"/>
      <c r="K1351" s="89"/>
      <c r="L1351" s="22"/>
      <c r="M1351" s="20"/>
      <c r="N1351" s="20"/>
      <c r="O1351" s="47"/>
      <c r="P1351" s="118"/>
      <c r="Q1351" s="83"/>
      <c r="R1351" s="83"/>
      <c r="S1351" s="83"/>
      <c r="T1351" s="83"/>
      <c r="U1351" s="83"/>
      <c r="V1351" s="67"/>
      <c r="W1351" s="83"/>
      <c r="X1351" s="83"/>
      <c r="Y1351" s="67"/>
      <c r="Z1351" s="67"/>
    </row>
    <row r="1352" spans="1:26">
      <c r="A1352" s="83"/>
      <c r="B1352" s="20"/>
      <c r="C1352" s="21"/>
      <c r="D1352" s="20"/>
      <c r="E1352" s="20"/>
      <c r="F1352" s="267"/>
      <c r="G1352" s="36"/>
      <c r="H1352" s="20"/>
      <c r="I1352" s="52"/>
      <c r="J1352" s="89"/>
      <c r="K1352" s="89"/>
      <c r="L1352" s="22"/>
      <c r="M1352" s="20"/>
      <c r="N1352" s="20"/>
      <c r="O1352" s="47"/>
      <c r="P1352" s="118"/>
      <c r="Q1352" s="83"/>
      <c r="R1352" s="83"/>
      <c r="S1352" s="83"/>
      <c r="T1352" s="83"/>
      <c r="U1352" s="83"/>
      <c r="V1352" s="67"/>
      <c r="W1352" s="83"/>
      <c r="X1352" s="83"/>
      <c r="Y1352" s="67"/>
      <c r="Z1352" s="67"/>
    </row>
    <row r="1353" spans="1:26">
      <c r="A1353" s="83"/>
      <c r="B1353" s="20"/>
      <c r="C1353" s="21"/>
      <c r="D1353" s="20"/>
      <c r="E1353" s="20"/>
      <c r="F1353" s="267"/>
      <c r="G1353" s="36"/>
      <c r="H1353" s="20"/>
      <c r="I1353" s="52"/>
      <c r="J1353" s="89"/>
      <c r="K1353" s="89"/>
      <c r="L1353" s="22"/>
      <c r="M1353" s="20"/>
      <c r="N1353" s="20"/>
      <c r="O1353" s="47"/>
      <c r="P1353" s="118"/>
      <c r="Q1353" s="83"/>
      <c r="R1353" s="83"/>
      <c r="S1353" s="83"/>
      <c r="T1353" s="83"/>
      <c r="U1353" s="83"/>
      <c r="V1353" s="67"/>
      <c r="W1353" s="83"/>
      <c r="X1353" s="83"/>
      <c r="Y1353" s="67"/>
      <c r="Z1353" s="67"/>
    </row>
    <row r="1354" spans="1:26">
      <c r="A1354" s="83"/>
      <c r="B1354" s="20"/>
      <c r="C1354" s="21"/>
      <c r="D1354" s="20"/>
      <c r="E1354" s="20"/>
      <c r="F1354" s="267"/>
      <c r="G1354" s="36"/>
      <c r="H1354" s="20"/>
      <c r="I1354" s="52"/>
      <c r="J1354" s="89"/>
      <c r="K1354" s="89"/>
      <c r="L1354" s="22"/>
      <c r="M1354" s="20"/>
      <c r="N1354" s="20"/>
      <c r="O1354" s="47"/>
      <c r="P1354" s="118"/>
      <c r="Q1354" s="83"/>
      <c r="R1354" s="83"/>
      <c r="S1354" s="83"/>
      <c r="T1354" s="83"/>
      <c r="U1354" s="83"/>
      <c r="V1354" s="67"/>
      <c r="W1354" s="83"/>
      <c r="X1354" s="83"/>
      <c r="Y1354" s="67"/>
      <c r="Z1354" s="67"/>
    </row>
    <row r="1355" spans="1:26">
      <c r="A1355" s="83"/>
      <c r="B1355" s="20"/>
      <c r="C1355" s="21"/>
      <c r="D1355" s="20"/>
      <c r="E1355" s="20"/>
      <c r="F1355" s="267"/>
      <c r="G1355" s="36"/>
      <c r="H1355" s="20"/>
      <c r="I1355" s="52"/>
      <c r="J1355" s="89"/>
      <c r="K1355" s="89"/>
      <c r="L1355" s="22"/>
      <c r="M1355" s="20"/>
      <c r="N1355" s="20"/>
      <c r="O1355" s="47"/>
      <c r="P1355" s="118"/>
      <c r="Q1355" s="83"/>
      <c r="R1355" s="83"/>
      <c r="S1355" s="83"/>
      <c r="T1355" s="83"/>
      <c r="U1355" s="83"/>
      <c r="V1355" s="67"/>
      <c r="W1355" s="83"/>
      <c r="X1355" s="83"/>
      <c r="Y1355" s="67"/>
      <c r="Z1355" s="67"/>
    </row>
    <row r="1356" spans="1:26">
      <c r="A1356" s="83"/>
      <c r="B1356" s="20"/>
      <c r="C1356" s="21"/>
      <c r="D1356" s="20"/>
      <c r="E1356" s="20"/>
      <c r="F1356" s="267"/>
      <c r="G1356" s="36"/>
      <c r="H1356" s="20"/>
      <c r="I1356" s="52"/>
      <c r="J1356" s="89"/>
      <c r="K1356" s="89"/>
      <c r="L1356" s="22"/>
      <c r="M1356" s="20"/>
      <c r="N1356" s="20"/>
      <c r="O1356" s="47"/>
      <c r="P1356" s="118"/>
      <c r="Q1356" s="83"/>
      <c r="R1356" s="83"/>
      <c r="S1356" s="83"/>
      <c r="T1356" s="83"/>
      <c r="U1356" s="83"/>
      <c r="V1356" s="67"/>
      <c r="W1356" s="83"/>
      <c r="X1356" s="83"/>
      <c r="Y1356" s="67"/>
      <c r="Z1356" s="67"/>
    </row>
    <row r="1357" spans="1:26">
      <c r="A1357" s="83"/>
      <c r="B1357" s="20"/>
      <c r="C1357" s="21"/>
      <c r="D1357" s="20"/>
      <c r="E1357" s="20"/>
      <c r="F1357" s="267"/>
      <c r="G1357" s="36"/>
      <c r="H1357" s="20"/>
      <c r="I1357" s="52"/>
      <c r="J1357" s="89"/>
      <c r="K1357" s="89"/>
      <c r="L1357" s="22"/>
      <c r="M1357" s="20"/>
      <c r="N1357" s="20"/>
      <c r="O1357" s="47"/>
      <c r="P1357" s="118"/>
      <c r="Q1357" s="83"/>
      <c r="R1357" s="83"/>
      <c r="S1357" s="83"/>
      <c r="T1357" s="83"/>
      <c r="U1357" s="83"/>
      <c r="V1357" s="67"/>
      <c r="W1357" s="83"/>
      <c r="X1357" s="83"/>
      <c r="Y1357" s="67"/>
      <c r="Z1357" s="67"/>
    </row>
    <row r="1358" spans="1:26">
      <c r="A1358" s="83"/>
      <c r="B1358" s="20"/>
      <c r="C1358" s="21"/>
      <c r="D1358" s="20"/>
      <c r="E1358" s="20"/>
      <c r="F1358" s="267"/>
      <c r="G1358" s="36"/>
      <c r="H1358" s="20"/>
      <c r="I1358" s="52"/>
      <c r="J1358" s="89"/>
      <c r="K1358" s="89"/>
      <c r="L1358" s="22"/>
      <c r="M1358" s="20"/>
      <c r="N1358" s="20"/>
      <c r="O1358" s="47"/>
      <c r="P1358" s="118"/>
      <c r="Q1358" s="83"/>
      <c r="R1358" s="83"/>
      <c r="S1358" s="83"/>
      <c r="T1358" s="83"/>
      <c r="U1358" s="83"/>
      <c r="V1358" s="67"/>
      <c r="W1358" s="83"/>
      <c r="X1358" s="83"/>
      <c r="Y1358" s="67"/>
      <c r="Z1358" s="67"/>
    </row>
    <row r="1359" spans="1:26">
      <c r="A1359" s="83"/>
      <c r="B1359" s="20"/>
      <c r="C1359" s="21"/>
      <c r="D1359" s="20"/>
      <c r="E1359" s="20"/>
      <c r="F1359" s="267"/>
      <c r="G1359" s="36"/>
      <c r="H1359" s="20"/>
      <c r="I1359" s="52"/>
      <c r="J1359" s="89"/>
      <c r="K1359" s="89"/>
      <c r="L1359" s="22"/>
      <c r="M1359" s="20"/>
      <c r="N1359" s="20"/>
      <c r="O1359" s="47"/>
      <c r="P1359" s="118"/>
      <c r="Q1359" s="83"/>
      <c r="R1359" s="83"/>
      <c r="S1359" s="83"/>
      <c r="T1359" s="83"/>
      <c r="U1359" s="83"/>
      <c r="V1359" s="67"/>
      <c r="W1359" s="83"/>
      <c r="X1359" s="83"/>
      <c r="Y1359" s="67"/>
      <c r="Z1359" s="67"/>
    </row>
    <row r="1360" spans="1:26">
      <c r="A1360" s="83"/>
      <c r="B1360" s="20"/>
      <c r="C1360" s="21"/>
      <c r="D1360" s="20"/>
      <c r="E1360" s="20"/>
      <c r="F1360" s="267"/>
      <c r="G1360" s="36"/>
      <c r="H1360" s="20"/>
      <c r="I1360" s="52"/>
      <c r="J1360" s="89"/>
      <c r="K1360" s="89"/>
      <c r="L1360" s="22"/>
      <c r="M1360" s="20"/>
      <c r="N1360" s="20"/>
      <c r="O1360" s="47"/>
      <c r="P1360" s="118"/>
      <c r="Q1360" s="83"/>
      <c r="R1360" s="83"/>
      <c r="S1360" s="83"/>
      <c r="T1360" s="83"/>
      <c r="U1360" s="83"/>
      <c r="V1360" s="67"/>
      <c r="W1360" s="83"/>
      <c r="X1360" s="83"/>
      <c r="Y1360" s="67"/>
      <c r="Z1360" s="67"/>
    </row>
    <row r="1361" spans="1:26">
      <c r="A1361" s="83"/>
      <c r="B1361" s="20"/>
      <c r="C1361" s="21"/>
      <c r="D1361" s="20"/>
      <c r="E1361" s="20"/>
      <c r="F1361" s="267"/>
      <c r="G1361" s="36"/>
      <c r="H1361" s="20"/>
      <c r="I1361" s="52"/>
      <c r="J1361" s="89"/>
      <c r="K1361" s="89"/>
      <c r="L1361" s="22"/>
      <c r="M1361" s="20"/>
      <c r="N1361" s="20"/>
      <c r="O1361" s="47"/>
      <c r="P1361" s="118"/>
      <c r="Q1361" s="83"/>
      <c r="R1361" s="83"/>
      <c r="S1361" s="83"/>
      <c r="T1361" s="83"/>
      <c r="U1361" s="83"/>
      <c r="V1361" s="67"/>
      <c r="W1361" s="83"/>
      <c r="X1361" s="83"/>
      <c r="Y1361" s="67"/>
      <c r="Z1361" s="67"/>
    </row>
    <row r="1362" spans="1:26">
      <c r="A1362" s="83"/>
      <c r="B1362" s="20"/>
      <c r="C1362" s="21"/>
      <c r="D1362" s="20"/>
      <c r="E1362" s="20"/>
      <c r="F1362" s="267"/>
      <c r="G1362" s="36"/>
      <c r="H1362" s="20"/>
      <c r="I1362" s="52"/>
      <c r="J1362" s="89"/>
      <c r="K1362" s="89"/>
      <c r="L1362" s="22"/>
      <c r="M1362" s="20"/>
      <c r="N1362" s="20"/>
      <c r="O1362" s="47"/>
      <c r="P1362" s="118"/>
      <c r="Q1362" s="83"/>
      <c r="R1362" s="83"/>
      <c r="S1362" s="83"/>
      <c r="T1362" s="83"/>
      <c r="U1362" s="83"/>
      <c r="V1362" s="67"/>
      <c r="W1362" s="83"/>
      <c r="X1362" s="83"/>
      <c r="Y1362" s="67"/>
      <c r="Z1362" s="67"/>
    </row>
    <row r="1363" spans="1:26">
      <c r="A1363" s="83"/>
      <c r="B1363" s="20"/>
      <c r="C1363" s="21"/>
      <c r="D1363" s="20"/>
      <c r="E1363" s="20"/>
      <c r="F1363" s="267"/>
      <c r="G1363" s="36"/>
      <c r="H1363" s="20"/>
      <c r="I1363" s="52"/>
      <c r="J1363" s="89"/>
      <c r="K1363" s="89"/>
      <c r="L1363" s="22"/>
      <c r="M1363" s="20"/>
      <c r="N1363" s="20"/>
      <c r="O1363" s="47"/>
      <c r="P1363" s="118"/>
      <c r="Q1363" s="83"/>
      <c r="R1363" s="83"/>
      <c r="S1363" s="83"/>
      <c r="T1363" s="83"/>
      <c r="U1363" s="83"/>
      <c r="V1363" s="67"/>
      <c r="W1363" s="83"/>
      <c r="X1363" s="83"/>
      <c r="Y1363" s="67"/>
      <c r="Z1363" s="67"/>
    </row>
    <row r="1364" spans="1:26">
      <c r="A1364" s="83"/>
      <c r="B1364" s="20"/>
      <c r="C1364" s="21"/>
      <c r="D1364" s="20"/>
      <c r="E1364" s="20"/>
      <c r="F1364" s="267"/>
      <c r="G1364" s="36"/>
      <c r="H1364" s="20"/>
      <c r="I1364" s="52"/>
      <c r="J1364" s="89"/>
      <c r="K1364" s="89"/>
      <c r="L1364" s="22"/>
      <c r="M1364" s="20"/>
      <c r="N1364" s="20"/>
      <c r="O1364" s="47"/>
      <c r="P1364" s="118"/>
      <c r="Q1364" s="83"/>
      <c r="R1364" s="83"/>
      <c r="S1364" s="83"/>
      <c r="T1364" s="83"/>
      <c r="U1364" s="83"/>
      <c r="V1364" s="67"/>
      <c r="W1364" s="83"/>
      <c r="X1364" s="83"/>
      <c r="Y1364" s="67"/>
      <c r="Z1364" s="67"/>
    </row>
    <row r="1365" spans="1:26">
      <c r="A1365" s="83"/>
      <c r="B1365" s="20"/>
      <c r="C1365" s="21"/>
      <c r="D1365" s="20"/>
      <c r="E1365" s="20"/>
      <c r="F1365" s="267"/>
      <c r="G1365" s="36"/>
      <c r="H1365" s="20"/>
      <c r="I1365" s="52"/>
      <c r="J1365" s="89"/>
      <c r="K1365" s="89"/>
      <c r="L1365" s="22"/>
      <c r="M1365" s="20"/>
      <c r="N1365" s="20"/>
      <c r="O1365" s="47"/>
      <c r="P1365" s="118"/>
      <c r="Q1365" s="83"/>
      <c r="R1365" s="83"/>
      <c r="S1365" s="83"/>
      <c r="T1365" s="83"/>
      <c r="U1365" s="83"/>
      <c r="V1365" s="67"/>
      <c r="W1365" s="83"/>
      <c r="X1365" s="83"/>
      <c r="Y1365" s="67"/>
      <c r="Z1365" s="67"/>
    </row>
    <row r="1366" spans="1:26">
      <c r="A1366" s="83"/>
      <c r="B1366" s="20"/>
      <c r="C1366" s="21"/>
      <c r="D1366" s="20"/>
      <c r="E1366" s="20"/>
      <c r="F1366" s="267"/>
      <c r="G1366" s="36"/>
      <c r="H1366" s="20"/>
      <c r="I1366" s="52"/>
      <c r="J1366" s="89"/>
      <c r="K1366" s="89"/>
      <c r="L1366" s="22"/>
      <c r="M1366" s="20"/>
      <c r="N1366" s="20"/>
      <c r="O1366" s="47"/>
      <c r="P1366" s="118"/>
      <c r="Q1366" s="83"/>
      <c r="R1366" s="83"/>
      <c r="S1366" s="83"/>
      <c r="T1366" s="83"/>
      <c r="U1366" s="83"/>
      <c r="V1366" s="67"/>
      <c r="W1366" s="83"/>
      <c r="X1366" s="83"/>
      <c r="Y1366" s="67"/>
      <c r="Z1366" s="67"/>
    </row>
    <row r="1367" spans="1:26">
      <c r="A1367" s="83"/>
      <c r="B1367" s="20"/>
      <c r="C1367" s="21"/>
      <c r="D1367" s="20"/>
      <c r="E1367" s="20"/>
      <c r="F1367" s="267"/>
      <c r="G1367" s="36"/>
      <c r="H1367" s="20"/>
      <c r="I1367" s="52"/>
      <c r="J1367" s="89"/>
      <c r="K1367" s="89"/>
      <c r="L1367" s="22"/>
      <c r="M1367" s="20"/>
      <c r="N1367" s="20"/>
      <c r="O1367" s="47"/>
      <c r="P1367" s="118"/>
      <c r="Q1367" s="83"/>
      <c r="R1367" s="83"/>
      <c r="S1367" s="83"/>
      <c r="T1367" s="83"/>
      <c r="U1367" s="83"/>
      <c r="V1367" s="67"/>
      <c r="W1367" s="83"/>
      <c r="X1367" s="83"/>
      <c r="Y1367" s="67"/>
      <c r="Z1367" s="67"/>
    </row>
    <row r="1368" spans="1:26">
      <c r="A1368" s="83"/>
      <c r="B1368" s="20"/>
      <c r="C1368" s="21"/>
      <c r="D1368" s="20"/>
      <c r="E1368" s="20"/>
      <c r="F1368" s="267"/>
      <c r="G1368" s="36"/>
      <c r="H1368" s="20"/>
      <c r="I1368" s="52"/>
      <c r="J1368" s="89"/>
      <c r="K1368" s="89"/>
      <c r="L1368" s="22"/>
      <c r="M1368" s="20"/>
      <c r="N1368" s="20"/>
      <c r="O1368" s="47"/>
      <c r="P1368" s="118"/>
      <c r="Q1368" s="83"/>
      <c r="R1368" s="83"/>
      <c r="S1368" s="83"/>
      <c r="T1368" s="83"/>
      <c r="U1368" s="83"/>
      <c r="V1368" s="67"/>
      <c r="W1368" s="83"/>
      <c r="X1368" s="83"/>
      <c r="Y1368" s="67"/>
      <c r="Z1368" s="67"/>
    </row>
    <row r="1369" spans="1:26">
      <c r="A1369" s="83"/>
      <c r="B1369" s="20"/>
      <c r="C1369" s="21"/>
      <c r="D1369" s="20"/>
      <c r="E1369" s="20"/>
      <c r="F1369" s="267"/>
      <c r="G1369" s="36"/>
      <c r="H1369" s="20"/>
      <c r="I1369" s="52"/>
      <c r="J1369" s="89"/>
      <c r="K1369" s="89"/>
      <c r="L1369" s="22"/>
      <c r="M1369" s="20"/>
      <c r="N1369" s="20"/>
      <c r="O1369" s="47"/>
      <c r="P1369" s="118"/>
      <c r="Q1369" s="83"/>
      <c r="R1369" s="83"/>
      <c r="S1369" s="83"/>
      <c r="T1369" s="83"/>
      <c r="U1369" s="83"/>
      <c r="V1369" s="67"/>
      <c r="W1369" s="83"/>
      <c r="X1369" s="83"/>
      <c r="Y1369" s="67"/>
      <c r="Z1369" s="67"/>
    </row>
    <row r="1370" spans="1:26">
      <c r="A1370" s="83"/>
      <c r="B1370" s="20"/>
      <c r="C1370" s="21"/>
      <c r="D1370" s="20"/>
      <c r="E1370" s="20"/>
      <c r="F1370" s="267"/>
      <c r="G1370" s="36"/>
      <c r="H1370" s="20"/>
      <c r="I1370" s="52"/>
      <c r="J1370" s="89"/>
      <c r="K1370" s="89"/>
      <c r="L1370" s="22"/>
      <c r="M1370" s="20"/>
      <c r="N1370" s="20"/>
      <c r="O1370" s="47"/>
      <c r="P1370" s="118"/>
      <c r="Q1370" s="83"/>
      <c r="R1370" s="83"/>
      <c r="S1370" s="83"/>
      <c r="T1370" s="83"/>
      <c r="U1370" s="83"/>
      <c r="V1370" s="67"/>
      <c r="W1370" s="83"/>
      <c r="X1370" s="83"/>
      <c r="Y1370" s="67"/>
      <c r="Z1370" s="67"/>
    </row>
    <row r="1371" spans="1:26">
      <c r="A1371" s="83"/>
      <c r="B1371" s="20"/>
      <c r="C1371" s="21"/>
      <c r="D1371" s="20"/>
      <c r="E1371" s="20"/>
      <c r="F1371" s="267"/>
      <c r="G1371" s="36"/>
      <c r="H1371" s="20"/>
      <c r="I1371" s="52"/>
      <c r="J1371" s="89"/>
      <c r="K1371" s="89"/>
      <c r="L1371" s="22"/>
      <c r="M1371" s="20"/>
      <c r="N1371" s="20"/>
      <c r="O1371" s="47"/>
      <c r="P1371" s="118"/>
      <c r="Q1371" s="83"/>
      <c r="R1371" s="83"/>
      <c r="S1371" s="83"/>
      <c r="T1371" s="83"/>
      <c r="U1371" s="83"/>
      <c r="V1371" s="67"/>
      <c r="W1371" s="83"/>
      <c r="X1371" s="83"/>
      <c r="Y1371" s="67"/>
      <c r="Z1371" s="67"/>
    </row>
    <row r="1372" spans="1:26">
      <c r="A1372" s="83"/>
      <c r="B1372" s="20"/>
      <c r="C1372" s="21"/>
      <c r="D1372" s="20"/>
      <c r="E1372" s="20"/>
      <c r="F1372" s="267"/>
      <c r="G1372" s="36"/>
      <c r="H1372" s="20"/>
      <c r="I1372" s="52"/>
      <c r="J1372" s="89"/>
      <c r="K1372" s="89"/>
      <c r="L1372" s="22"/>
      <c r="M1372" s="20"/>
      <c r="N1372" s="20"/>
      <c r="O1372" s="47"/>
      <c r="P1372" s="118"/>
      <c r="Q1372" s="83"/>
      <c r="R1372" s="83"/>
      <c r="S1372" s="83"/>
      <c r="T1372" s="83"/>
      <c r="U1372" s="83"/>
      <c r="V1372" s="67"/>
      <c r="W1372" s="83"/>
      <c r="X1372" s="83"/>
      <c r="Y1372" s="67"/>
      <c r="Z1372" s="67"/>
    </row>
    <row r="1373" spans="1:26">
      <c r="A1373" s="83"/>
      <c r="B1373" s="20"/>
      <c r="C1373" s="21"/>
      <c r="D1373" s="20"/>
      <c r="E1373" s="20"/>
      <c r="F1373" s="267"/>
      <c r="G1373" s="36"/>
      <c r="H1373" s="20"/>
      <c r="I1373" s="52"/>
      <c r="J1373" s="89"/>
      <c r="K1373" s="89"/>
      <c r="L1373" s="22"/>
      <c r="M1373" s="20"/>
      <c r="N1373" s="20"/>
      <c r="O1373" s="47"/>
      <c r="P1373" s="118"/>
      <c r="Q1373" s="83"/>
      <c r="R1373" s="83"/>
      <c r="S1373" s="83"/>
      <c r="T1373" s="83"/>
      <c r="U1373" s="83"/>
      <c r="V1373" s="67"/>
      <c r="W1373" s="83"/>
      <c r="X1373" s="83"/>
      <c r="Y1373" s="67"/>
      <c r="Z1373" s="67"/>
    </row>
    <row r="1374" spans="1:26">
      <c r="A1374" s="83"/>
      <c r="B1374" s="20"/>
      <c r="C1374" s="21"/>
      <c r="D1374" s="20"/>
      <c r="E1374" s="20"/>
      <c r="F1374" s="267"/>
      <c r="G1374" s="36"/>
      <c r="H1374" s="20"/>
      <c r="I1374" s="52"/>
      <c r="J1374" s="89"/>
      <c r="K1374" s="89"/>
      <c r="L1374" s="22"/>
      <c r="M1374" s="20"/>
      <c r="N1374" s="20"/>
      <c r="O1374" s="47"/>
      <c r="P1374" s="118"/>
      <c r="Q1374" s="83"/>
      <c r="R1374" s="83"/>
      <c r="S1374" s="83"/>
      <c r="T1374" s="83"/>
      <c r="U1374" s="83"/>
      <c r="V1374" s="67"/>
      <c r="W1374" s="83"/>
      <c r="X1374" s="83"/>
      <c r="Y1374" s="67"/>
      <c r="Z1374" s="67"/>
    </row>
    <row r="1375" spans="1:26">
      <c r="A1375" s="83"/>
      <c r="B1375" s="20"/>
      <c r="C1375" s="21"/>
      <c r="D1375" s="20"/>
      <c r="E1375" s="20"/>
      <c r="F1375" s="267"/>
      <c r="G1375" s="36"/>
      <c r="H1375" s="20"/>
      <c r="I1375" s="52"/>
      <c r="J1375" s="89"/>
      <c r="K1375" s="89"/>
      <c r="L1375" s="22"/>
      <c r="M1375" s="20"/>
      <c r="N1375" s="20"/>
      <c r="O1375" s="47"/>
      <c r="P1375" s="118"/>
      <c r="Q1375" s="83"/>
      <c r="R1375" s="83"/>
      <c r="S1375" s="83"/>
      <c r="T1375" s="83"/>
      <c r="U1375" s="83"/>
      <c r="V1375" s="67"/>
      <c r="W1375" s="83"/>
      <c r="X1375" s="83"/>
      <c r="Y1375" s="67"/>
      <c r="Z1375" s="67"/>
    </row>
    <row r="1376" spans="1:26">
      <c r="A1376" s="83"/>
      <c r="B1376" s="20"/>
      <c r="C1376" s="21"/>
      <c r="D1376" s="20"/>
      <c r="E1376" s="20"/>
      <c r="F1376" s="267"/>
      <c r="G1376" s="36"/>
      <c r="H1376" s="20"/>
      <c r="I1376" s="52"/>
      <c r="J1376" s="89"/>
      <c r="K1376" s="89"/>
      <c r="L1376" s="22"/>
      <c r="M1376" s="20"/>
      <c r="N1376" s="20"/>
      <c r="O1376" s="47"/>
      <c r="P1376" s="118"/>
      <c r="Q1376" s="83"/>
      <c r="R1376" s="83"/>
      <c r="S1376" s="83"/>
      <c r="T1376" s="83"/>
      <c r="U1376" s="83"/>
      <c r="V1376" s="67"/>
      <c r="W1376" s="83"/>
      <c r="X1376" s="83"/>
      <c r="Y1376" s="67"/>
      <c r="Z1376" s="67"/>
    </row>
    <row r="1377" spans="1:26">
      <c r="A1377" s="83"/>
      <c r="B1377" s="20"/>
      <c r="C1377" s="21"/>
      <c r="D1377" s="20"/>
      <c r="E1377" s="20"/>
      <c r="F1377" s="267"/>
      <c r="G1377" s="36"/>
      <c r="H1377" s="20"/>
      <c r="I1377" s="52"/>
      <c r="J1377" s="89"/>
      <c r="K1377" s="89"/>
      <c r="L1377" s="22"/>
      <c r="M1377" s="20"/>
      <c r="N1377" s="20"/>
      <c r="O1377" s="47"/>
      <c r="P1377" s="118"/>
      <c r="Q1377" s="83"/>
      <c r="R1377" s="83"/>
      <c r="S1377" s="83"/>
      <c r="T1377" s="83"/>
      <c r="U1377" s="83"/>
      <c r="V1377" s="67"/>
      <c r="W1377" s="83"/>
      <c r="X1377" s="83"/>
      <c r="Y1377" s="67"/>
      <c r="Z1377" s="67"/>
    </row>
    <row r="1378" spans="1:26">
      <c r="A1378" s="83"/>
      <c r="B1378" s="20"/>
      <c r="C1378" s="21"/>
      <c r="D1378" s="20"/>
      <c r="E1378" s="20"/>
      <c r="F1378" s="267"/>
      <c r="G1378" s="36"/>
      <c r="H1378" s="20"/>
      <c r="I1378" s="52"/>
      <c r="J1378" s="89"/>
      <c r="K1378" s="89"/>
      <c r="L1378" s="22"/>
      <c r="M1378" s="20"/>
      <c r="N1378" s="20"/>
      <c r="O1378" s="47"/>
      <c r="P1378" s="118"/>
      <c r="Q1378" s="83"/>
      <c r="R1378" s="83"/>
      <c r="S1378" s="83"/>
      <c r="T1378" s="83"/>
      <c r="U1378" s="83"/>
      <c r="V1378" s="67"/>
      <c r="W1378" s="83"/>
      <c r="X1378" s="83"/>
      <c r="Y1378" s="67"/>
      <c r="Z1378" s="67"/>
    </row>
    <row r="1379" spans="1:26">
      <c r="A1379" s="83"/>
      <c r="B1379" s="20"/>
      <c r="C1379" s="21"/>
      <c r="D1379" s="20"/>
      <c r="E1379" s="20"/>
      <c r="F1379" s="267"/>
      <c r="G1379" s="36"/>
      <c r="H1379" s="20"/>
      <c r="I1379" s="52"/>
      <c r="J1379" s="89"/>
      <c r="K1379" s="89"/>
      <c r="L1379" s="22"/>
      <c r="M1379" s="20"/>
      <c r="N1379" s="20"/>
      <c r="O1379" s="47"/>
      <c r="P1379" s="118"/>
      <c r="Q1379" s="83"/>
      <c r="R1379" s="83"/>
      <c r="S1379" s="83"/>
      <c r="T1379" s="83"/>
      <c r="U1379" s="83"/>
      <c r="V1379" s="67"/>
      <c r="W1379" s="83"/>
      <c r="X1379" s="83"/>
      <c r="Y1379" s="67"/>
      <c r="Z1379" s="67"/>
    </row>
    <row r="1380" spans="1:26">
      <c r="A1380" s="83"/>
      <c r="B1380" s="20"/>
      <c r="C1380" s="21"/>
      <c r="D1380" s="20"/>
      <c r="E1380" s="20"/>
      <c r="F1380" s="267"/>
      <c r="G1380" s="36"/>
      <c r="H1380" s="20"/>
      <c r="I1380" s="52"/>
      <c r="J1380" s="89"/>
      <c r="K1380" s="89"/>
      <c r="L1380" s="22"/>
      <c r="M1380" s="20"/>
      <c r="N1380" s="20"/>
      <c r="O1380" s="47"/>
      <c r="P1380" s="118"/>
      <c r="Q1380" s="83"/>
      <c r="R1380" s="83"/>
      <c r="S1380" s="83"/>
      <c r="T1380" s="83"/>
      <c r="U1380" s="83"/>
      <c r="V1380" s="67"/>
      <c r="W1380" s="83"/>
      <c r="X1380" s="83"/>
      <c r="Y1380" s="67"/>
      <c r="Z1380" s="67"/>
    </row>
    <row r="1381" spans="1:26">
      <c r="A1381" s="83"/>
      <c r="B1381" s="20"/>
      <c r="C1381" s="21"/>
      <c r="D1381" s="20"/>
      <c r="E1381" s="20"/>
      <c r="F1381" s="267"/>
      <c r="G1381" s="36"/>
      <c r="H1381" s="20"/>
      <c r="I1381" s="52"/>
      <c r="J1381" s="89"/>
      <c r="K1381" s="89"/>
      <c r="L1381" s="22"/>
      <c r="M1381" s="20"/>
      <c r="N1381" s="20"/>
      <c r="O1381" s="47"/>
      <c r="P1381" s="118"/>
      <c r="Q1381" s="83"/>
      <c r="R1381" s="83"/>
      <c r="S1381" s="83"/>
      <c r="T1381" s="83"/>
      <c r="U1381" s="83"/>
      <c r="V1381" s="67"/>
      <c r="W1381" s="83"/>
      <c r="X1381" s="83"/>
      <c r="Y1381" s="67"/>
      <c r="Z1381" s="67"/>
    </row>
    <row r="1382" spans="1:26">
      <c r="A1382" s="83"/>
      <c r="B1382" s="20"/>
      <c r="C1382" s="21"/>
      <c r="D1382" s="20"/>
      <c r="E1382" s="20"/>
      <c r="F1382" s="267"/>
      <c r="G1382" s="36"/>
      <c r="H1382" s="20"/>
      <c r="I1382" s="52"/>
      <c r="J1382" s="89"/>
      <c r="K1382" s="89"/>
      <c r="L1382" s="22"/>
      <c r="M1382" s="20"/>
      <c r="N1382" s="20"/>
      <c r="O1382" s="47"/>
      <c r="P1382" s="118"/>
      <c r="Q1382" s="83"/>
      <c r="R1382" s="83"/>
      <c r="S1382" s="83"/>
      <c r="T1382" s="83"/>
      <c r="U1382" s="83"/>
      <c r="V1382" s="67"/>
      <c r="W1382" s="83"/>
      <c r="X1382" s="83"/>
      <c r="Y1382" s="67"/>
      <c r="Z1382" s="67"/>
    </row>
    <row r="1383" spans="1:26">
      <c r="A1383" s="83"/>
      <c r="B1383" s="20"/>
      <c r="C1383" s="21"/>
      <c r="D1383" s="20"/>
      <c r="E1383" s="20"/>
      <c r="F1383" s="267"/>
      <c r="G1383" s="36"/>
      <c r="H1383" s="20"/>
      <c r="I1383" s="52"/>
      <c r="J1383" s="89"/>
      <c r="K1383" s="89"/>
      <c r="L1383" s="22"/>
      <c r="M1383" s="20"/>
      <c r="N1383" s="20"/>
      <c r="O1383" s="47"/>
      <c r="P1383" s="118"/>
      <c r="Q1383" s="83"/>
      <c r="R1383" s="83"/>
      <c r="S1383" s="83"/>
      <c r="T1383" s="83"/>
      <c r="U1383" s="83"/>
      <c r="V1383" s="67"/>
      <c r="W1383" s="83"/>
      <c r="X1383" s="83"/>
      <c r="Y1383" s="67"/>
      <c r="Z1383" s="67"/>
    </row>
    <row r="1384" spans="1:26">
      <c r="A1384" s="83"/>
      <c r="B1384" s="20"/>
      <c r="C1384" s="21"/>
      <c r="D1384" s="20"/>
      <c r="E1384" s="20"/>
      <c r="F1384" s="267"/>
      <c r="G1384" s="36"/>
      <c r="H1384" s="20"/>
      <c r="I1384" s="52"/>
      <c r="J1384" s="89"/>
      <c r="K1384" s="89"/>
      <c r="L1384" s="22"/>
      <c r="M1384" s="20"/>
      <c r="N1384" s="20"/>
      <c r="O1384" s="47"/>
      <c r="P1384" s="118"/>
      <c r="Q1384" s="83"/>
      <c r="R1384" s="83"/>
      <c r="S1384" s="83"/>
      <c r="T1384" s="83"/>
      <c r="U1384" s="83"/>
      <c r="V1384" s="67"/>
      <c r="W1384" s="83"/>
      <c r="X1384" s="83"/>
      <c r="Y1384" s="67"/>
      <c r="Z1384" s="67"/>
    </row>
    <row r="1385" spans="1:26">
      <c r="A1385" s="83"/>
      <c r="B1385" s="20"/>
      <c r="C1385" s="21"/>
      <c r="D1385" s="20"/>
      <c r="E1385" s="20"/>
      <c r="F1385" s="267"/>
      <c r="G1385" s="36"/>
      <c r="H1385" s="20"/>
      <c r="I1385" s="52"/>
      <c r="J1385" s="89"/>
      <c r="K1385" s="89"/>
      <c r="L1385" s="22"/>
      <c r="M1385" s="20"/>
      <c r="N1385" s="20"/>
      <c r="O1385" s="47"/>
      <c r="P1385" s="118"/>
      <c r="Q1385" s="83"/>
      <c r="R1385" s="83"/>
      <c r="S1385" s="83"/>
      <c r="T1385" s="83"/>
      <c r="U1385" s="83"/>
      <c r="V1385" s="67"/>
      <c r="W1385" s="83"/>
      <c r="X1385" s="83"/>
      <c r="Y1385" s="67"/>
      <c r="Z1385" s="67"/>
    </row>
    <row r="1386" spans="1:26">
      <c r="A1386" s="83"/>
      <c r="B1386" s="20"/>
      <c r="C1386" s="21"/>
      <c r="D1386" s="20"/>
      <c r="E1386" s="20"/>
      <c r="F1386" s="267"/>
      <c r="G1386" s="36"/>
      <c r="H1386" s="20"/>
      <c r="I1386" s="52"/>
      <c r="J1386" s="89"/>
      <c r="K1386" s="89"/>
      <c r="L1386" s="22"/>
      <c r="M1386" s="20"/>
      <c r="N1386" s="20"/>
      <c r="O1386" s="47"/>
      <c r="P1386" s="118"/>
      <c r="Q1386" s="83"/>
      <c r="R1386" s="83"/>
      <c r="S1386" s="83"/>
      <c r="T1386" s="83"/>
      <c r="U1386" s="83"/>
      <c r="V1386" s="67"/>
      <c r="W1386" s="83"/>
      <c r="X1386" s="83"/>
      <c r="Y1386" s="67"/>
      <c r="Z1386" s="67"/>
    </row>
    <row r="1387" spans="1:26">
      <c r="A1387" s="83"/>
      <c r="B1387" s="20"/>
      <c r="C1387" s="21"/>
      <c r="D1387" s="20"/>
      <c r="E1387" s="20"/>
      <c r="F1387" s="267"/>
      <c r="G1387" s="36"/>
      <c r="H1387" s="20"/>
      <c r="I1387" s="52"/>
      <c r="J1387" s="89"/>
      <c r="K1387" s="89"/>
      <c r="L1387" s="22"/>
      <c r="M1387" s="20"/>
      <c r="N1387" s="20"/>
      <c r="O1387" s="47"/>
      <c r="P1387" s="118"/>
      <c r="Q1387" s="83"/>
      <c r="R1387" s="83"/>
      <c r="S1387" s="83"/>
      <c r="T1387" s="83"/>
      <c r="U1387" s="83"/>
      <c r="V1387" s="67"/>
      <c r="W1387" s="83"/>
      <c r="X1387" s="83"/>
      <c r="Y1387" s="67"/>
      <c r="Z1387" s="67"/>
    </row>
    <row r="1388" spans="1:26">
      <c r="A1388" s="83"/>
      <c r="B1388" s="20"/>
      <c r="C1388" s="21"/>
      <c r="D1388" s="20"/>
      <c r="E1388" s="20"/>
      <c r="F1388" s="267"/>
      <c r="G1388" s="36"/>
      <c r="H1388" s="20"/>
      <c r="I1388" s="52"/>
      <c r="J1388" s="89"/>
      <c r="K1388" s="89"/>
      <c r="L1388" s="22"/>
      <c r="M1388" s="20"/>
      <c r="N1388" s="20"/>
      <c r="O1388" s="47"/>
      <c r="P1388" s="118"/>
      <c r="Q1388" s="83"/>
      <c r="R1388" s="83"/>
      <c r="S1388" s="83"/>
      <c r="T1388" s="83"/>
      <c r="U1388" s="83"/>
      <c r="V1388" s="67"/>
      <c r="W1388" s="83"/>
      <c r="X1388" s="83"/>
      <c r="Y1388" s="67"/>
      <c r="Z1388" s="67"/>
    </row>
    <row r="1389" spans="1:26">
      <c r="A1389" s="83"/>
      <c r="B1389" s="20"/>
      <c r="C1389" s="21"/>
      <c r="D1389" s="20"/>
      <c r="E1389" s="20"/>
      <c r="F1389" s="267"/>
      <c r="G1389" s="36"/>
      <c r="H1389" s="20"/>
      <c r="I1389" s="52"/>
      <c r="J1389" s="89"/>
      <c r="K1389" s="89"/>
      <c r="L1389" s="22"/>
      <c r="M1389" s="20"/>
      <c r="N1389" s="20"/>
      <c r="O1389" s="47"/>
      <c r="P1389" s="118"/>
      <c r="Q1389" s="83"/>
      <c r="R1389" s="83"/>
      <c r="S1389" s="83"/>
      <c r="T1389" s="83"/>
      <c r="U1389" s="83"/>
      <c r="V1389" s="67"/>
      <c r="W1389" s="83"/>
      <c r="X1389" s="83"/>
      <c r="Y1389" s="67"/>
      <c r="Z1389" s="67"/>
    </row>
    <row r="1390" spans="1:26">
      <c r="A1390" s="83"/>
      <c r="B1390" s="20"/>
      <c r="C1390" s="21"/>
      <c r="D1390" s="20"/>
      <c r="E1390" s="20"/>
      <c r="F1390" s="267"/>
      <c r="G1390" s="36"/>
      <c r="H1390" s="20"/>
      <c r="I1390" s="52"/>
      <c r="J1390" s="89"/>
      <c r="K1390" s="89"/>
      <c r="L1390" s="22"/>
      <c r="M1390" s="20"/>
      <c r="N1390" s="20"/>
      <c r="O1390" s="47"/>
      <c r="P1390" s="118"/>
      <c r="Q1390" s="83"/>
      <c r="R1390" s="83"/>
      <c r="S1390" s="83"/>
      <c r="T1390" s="83"/>
      <c r="U1390" s="83"/>
      <c r="V1390" s="67"/>
      <c r="W1390" s="83"/>
      <c r="X1390" s="83"/>
      <c r="Y1390" s="67"/>
      <c r="Z1390" s="67"/>
    </row>
    <row r="1391" spans="1:26">
      <c r="A1391" s="83"/>
      <c r="B1391" s="20"/>
      <c r="C1391" s="21"/>
      <c r="D1391" s="20"/>
      <c r="E1391" s="20"/>
      <c r="F1391" s="267"/>
      <c r="G1391" s="36"/>
      <c r="H1391" s="20"/>
      <c r="I1391" s="52"/>
      <c r="J1391" s="89"/>
      <c r="K1391" s="89"/>
      <c r="L1391" s="22"/>
      <c r="M1391" s="20"/>
      <c r="N1391" s="20"/>
      <c r="O1391" s="47"/>
      <c r="P1391" s="118"/>
      <c r="Q1391" s="83"/>
      <c r="R1391" s="83"/>
      <c r="S1391" s="83"/>
      <c r="T1391" s="83"/>
      <c r="U1391" s="83"/>
      <c r="V1391" s="67"/>
      <c r="W1391" s="83"/>
      <c r="X1391" s="83"/>
      <c r="Y1391" s="67"/>
      <c r="Z1391" s="67"/>
    </row>
    <row r="1392" spans="1:26">
      <c r="A1392" s="83"/>
      <c r="B1392" s="20"/>
      <c r="C1392" s="21"/>
      <c r="D1392" s="20"/>
      <c r="E1392" s="20"/>
      <c r="F1392" s="267"/>
      <c r="G1392" s="36"/>
      <c r="H1392" s="20"/>
      <c r="I1392" s="52"/>
      <c r="J1392" s="89"/>
      <c r="K1392" s="89"/>
      <c r="L1392" s="22"/>
      <c r="M1392" s="20"/>
      <c r="N1392" s="20"/>
      <c r="O1392" s="47"/>
      <c r="P1392" s="118"/>
      <c r="Q1392" s="83"/>
      <c r="R1392" s="83"/>
      <c r="S1392" s="83"/>
      <c r="T1392" s="83"/>
      <c r="U1392" s="83"/>
      <c r="V1392" s="67"/>
      <c r="W1392" s="83"/>
      <c r="X1392" s="83"/>
      <c r="Y1392" s="67"/>
      <c r="Z1392" s="67"/>
    </row>
    <row r="1393" spans="1:26">
      <c r="A1393" s="83"/>
      <c r="B1393" s="20"/>
      <c r="C1393" s="21"/>
      <c r="D1393" s="20"/>
      <c r="E1393" s="20"/>
      <c r="F1393" s="267"/>
      <c r="G1393" s="36"/>
      <c r="H1393" s="20"/>
      <c r="I1393" s="52"/>
      <c r="J1393" s="89"/>
      <c r="K1393" s="89"/>
      <c r="L1393" s="22"/>
      <c r="M1393" s="20"/>
      <c r="N1393" s="20"/>
      <c r="O1393" s="47"/>
      <c r="P1393" s="118"/>
      <c r="Q1393" s="83"/>
      <c r="R1393" s="83"/>
      <c r="S1393" s="83"/>
      <c r="T1393" s="83"/>
      <c r="U1393" s="83"/>
      <c r="V1393" s="67"/>
      <c r="W1393" s="83"/>
      <c r="X1393" s="83"/>
      <c r="Y1393" s="67"/>
      <c r="Z1393" s="67"/>
    </row>
    <row r="1394" spans="1:26">
      <c r="A1394" s="83"/>
      <c r="B1394" s="20"/>
      <c r="C1394" s="21"/>
      <c r="D1394" s="20"/>
      <c r="E1394" s="20"/>
      <c r="F1394" s="267"/>
      <c r="G1394" s="36"/>
      <c r="H1394" s="20"/>
      <c r="I1394" s="52"/>
      <c r="J1394" s="89"/>
      <c r="K1394" s="89"/>
      <c r="L1394" s="22"/>
      <c r="M1394" s="20"/>
      <c r="N1394" s="20"/>
      <c r="O1394" s="47"/>
      <c r="P1394" s="118"/>
      <c r="Q1394" s="83"/>
      <c r="R1394" s="83"/>
      <c r="S1394" s="83"/>
      <c r="T1394" s="83"/>
      <c r="U1394" s="83"/>
      <c r="V1394" s="67"/>
      <c r="W1394" s="83"/>
      <c r="X1394" s="83"/>
      <c r="Y1394" s="67"/>
      <c r="Z1394" s="67"/>
    </row>
    <row r="1395" spans="1:26">
      <c r="A1395" s="83"/>
      <c r="B1395" s="20"/>
      <c r="C1395" s="21"/>
      <c r="D1395" s="20"/>
      <c r="E1395" s="20"/>
      <c r="F1395" s="267"/>
      <c r="G1395" s="36"/>
      <c r="H1395" s="20"/>
      <c r="I1395" s="52"/>
      <c r="J1395" s="89"/>
      <c r="K1395" s="89"/>
      <c r="L1395" s="22"/>
      <c r="M1395" s="20"/>
      <c r="N1395" s="20"/>
      <c r="O1395" s="47"/>
      <c r="P1395" s="118"/>
      <c r="Q1395" s="83"/>
      <c r="R1395" s="83"/>
      <c r="S1395" s="83"/>
      <c r="T1395" s="83"/>
      <c r="U1395" s="83"/>
      <c r="V1395" s="67"/>
      <c r="W1395" s="83"/>
      <c r="X1395" s="83"/>
      <c r="Y1395" s="67"/>
      <c r="Z1395" s="67"/>
    </row>
    <row r="1396" spans="1:26">
      <c r="A1396" s="83"/>
      <c r="B1396" s="20"/>
      <c r="C1396" s="21"/>
      <c r="D1396" s="20"/>
      <c r="E1396" s="20"/>
      <c r="F1396" s="267"/>
      <c r="G1396" s="36"/>
      <c r="H1396" s="20"/>
      <c r="I1396" s="52"/>
      <c r="J1396" s="89"/>
      <c r="K1396" s="89"/>
      <c r="L1396" s="22"/>
      <c r="M1396" s="20"/>
      <c r="N1396" s="20"/>
      <c r="O1396" s="47"/>
      <c r="P1396" s="118"/>
      <c r="Q1396" s="83"/>
      <c r="R1396" s="83"/>
      <c r="S1396" s="83"/>
      <c r="T1396" s="83"/>
      <c r="U1396" s="83"/>
      <c r="V1396" s="67"/>
      <c r="W1396" s="83"/>
      <c r="X1396" s="83"/>
      <c r="Y1396" s="67"/>
      <c r="Z1396" s="67"/>
    </row>
    <row r="1397" spans="1:26">
      <c r="A1397" s="83"/>
      <c r="B1397" s="20"/>
      <c r="C1397" s="21"/>
      <c r="D1397" s="20"/>
      <c r="E1397" s="20"/>
      <c r="F1397" s="267"/>
      <c r="G1397" s="36"/>
      <c r="H1397" s="20"/>
      <c r="I1397" s="52"/>
      <c r="J1397" s="89"/>
      <c r="K1397" s="89"/>
      <c r="L1397" s="22"/>
      <c r="M1397" s="20"/>
      <c r="N1397" s="20"/>
      <c r="O1397" s="47"/>
      <c r="P1397" s="118"/>
      <c r="Q1397" s="83"/>
      <c r="R1397" s="83"/>
      <c r="S1397" s="83"/>
      <c r="T1397" s="83"/>
      <c r="U1397" s="83"/>
      <c r="V1397" s="67"/>
      <c r="W1397" s="83"/>
      <c r="X1397" s="83"/>
      <c r="Y1397" s="67"/>
      <c r="Z1397" s="67"/>
    </row>
    <row r="1398" spans="1:26">
      <c r="A1398" s="83"/>
      <c r="B1398" s="20"/>
      <c r="C1398" s="21"/>
      <c r="D1398" s="20"/>
      <c r="E1398" s="20"/>
      <c r="F1398" s="267"/>
      <c r="G1398" s="36"/>
      <c r="H1398" s="20"/>
      <c r="I1398" s="52"/>
      <c r="J1398" s="89"/>
      <c r="K1398" s="89"/>
      <c r="L1398" s="22"/>
      <c r="M1398" s="20"/>
      <c r="N1398" s="20"/>
      <c r="O1398" s="47"/>
      <c r="P1398" s="118"/>
      <c r="Q1398" s="83"/>
      <c r="R1398" s="83"/>
      <c r="S1398" s="83"/>
      <c r="T1398" s="83"/>
      <c r="U1398" s="83"/>
      <c r="V1398" s="67"/>
      <c r="W1398" s="83"/>
      <c r="X1398" s="83"/>
      <c r="Y1398" s="67"/>
      <c r="Z1398" s="67"/>
    </row>
    <row r="1399" spans="1:26">
      <c r="A1399" s="83"/>
      <c r="B1399" s="20"/>
      <c r="C1399" s="21"/>
      <c r="D1399" s="20"/>
      <c r="E1399" s="20"/>
      <c r="F1399" s="267"/>
      <c r="G1399" s="36"/>
      <c r="H1399" s="20"/>
      <c r="I1399" s="52"/>
      <c r="J1399" s="89"/>
      <c r="K1399" s="89"/>
      <c r="L1399" s="22"/>
      <c r="M1399" s="20"/>
      <c r="N1399" s="20"/>
      <c r="O1399" s="47"/>
      <c r="P1399" s="118"/>
      <c r="Q1399" s="83"/>
      <c r="R1399" s="83"/>
      <c r="S1399" s="83"/>
      <c r="T1399" s="83"/>
      <c r="U1399" s="83"/>
      <c r="V1399" s="67"/>
      <c r="W1399" s="83"/>
      <c r="X1399" s="83"/>
      <c r="Y1399" s="67"/>
      <c r="Z1399" s="67"/>
    </row>
    <row r="1400" spans="1:26">
      <c r="A1400" s="83"/>
      <c r="B1400" s="20"/>
      <c r="C1400" s="21"/>
      <c r="D1400" s="20"/>
      <c r="E1400" s="20"/>
      <c r="F1400" s="267"/>
      <c r="G1400" s="36"/>
      <c r="H1400" s="20"/>
      <c r="I1400" s="52"/>
      <c r="J1400" s="89"/>
      <c r="K1400" s="89"/>
      <c r="L1400" s="22"/>
      <c r="M1400" s="20"/>
      <c r="N1400" s="20"/>
      <c r="O1400" s="47"/>
      <c r="P1400" s="118"/>
      <c r="Q1400" s="83"/>
      <c r="R1400" s="83"/>
      <c r="S1400" s="83"/>
      <c r="T1400" s="83"/>
      <c r="U1400" s="83"/>
      <c r="V1400" s="67"/>
      <c r="W1400" s="83"/>
      <c r="X1400" s="83"/>
      <c r="Y1400" s="67"/>
      <c r="Z1400" s="67"/>
    </row>
    <row r="1401" spans="1:26">
      <c r="A1401" s="83"/>
      <c r="B1401" s="20"/>
      <c r="C1401" s="21"/>
      <c r="D1401" s="20"/>
      <c r="E1401" s="20"/>
      <c r="F1401" s="267"/>
      <c r="G1401" s="36"/>
      <c r="H1401" s="20"/>
      <c r="I1401" s="52"/>
      <c r="J1401" s="89"/>
      <c r="K1401" s="89"/>
      <c r="L1401" s="22"/>
      <c r="M1401" s="20"/>
      <c r="N1401" s="20"/>
      <c r="O1401" s="47"/>
      <c r="P1401" s="118"/>
      <c r="Q1401" s="83"/>
      <c r="R1401" s="83"/>
      <c r="S1401" s="83"/>
      <c r="T1401" s="83"/>
      <c r="U1401" s="83"/>
      <c r="V1401" s="67"/>
      <c r="W1401" s="83"/>
      <c r="X1401" s="83"/>
      <c r="Y1401" s="67"/>
      <c r="Z1401" s="67"/>
    </row>
    <row r="1402" spans="1:26">
      <c r="A1402" s="83"/>
      <c r="B1402" s="20"/>
      <c r="C1402" s="21"/>
      <c r="D1402" s="20"/>
      <c r="E1402" s="20"/>
      <c r="F1402" s="267"/>
      <c r="G1402" s="36"/>
      <c r="H1402" s="20"/>
      <c r="I1402" s="52"/>
      <c r="J1402" s="89"/>
      <c r="K1402" s="89"/>
      <c r="L1402" s="22"/>
      <c r="M1402" s="20"/>
      <c r="N1402" s="20"/>
      <c r="O1402" s="47"/>
      <c r="P1402" s="118"/>
      <c r="Q1402" s="83"/>
      <c r="R1402" s="83"/>
      <c r="S1402" s="83"/>
      <c r="T1402" s="83"/>
      <c r="U1402" s="83"/>
      <c r="V1402" s="67"/>
      <c r="W1402" s="83"/>
      <c r="X1402" s="83"/>
      <c r="Y1402" s="67"/>
      <c r="Z1402" s="67"/>
    </row>
    <row r="1403" spans="1:26">
      <c r="A1403" s="83"/>
      <c r="B1403" s="20"/>
      <c r="C1403" s="21"/>
      <c r="D1403" s="20"/>
      <c r="E1403" s="20"/>
      <c r="F1403" s="267"/>
      <c r="G1403" s="36"/>
      <c r="H1403" s="20"/>
      <c r="I1403" s="52"/>
      <c r="J1403" s="89"/>
      <c r="K1403" s="89"/>
      <c r="L1403" s="22"/>
      <c r="M1403" s="20"/>
      <c r="N1403" s="20"/>
      <c r="O1403" s="47"/>
      <c r="P1403" s="118"/>
      <c r="Q1403" s="83"/>
      <c r="R1403" s="83"/>
      <c r="S1403" s="83"/>
      <c r="T1403" s="83"/>
      <c r="U1403" s="83"/>
      <c r="V1403" s="67"/>
      <c r="W1403" s="83"/>
      <c r="X1403" s="83"/>
      <c r="Y1403" s="67"/>
      <c r="Z1403" s="67"/>
    </row>
    <row r="1404" spans="1:26">
      <c r="A1404" s="83"/>
      <c r="B1404" s="20"/>
      <c r="C1404" s="21"/>
      <c r="D1404" s="20"/>
      <c r="E1404" s="20"/>
      <c r="F1404" s="267"/>
      <c r="G1404" s="36"/>
      <c r="H1404" s="20"/>
      <c r="I1404" s="52"/>
      <c r="J1404" s="89"/>
      <c r="K1404" s="89"/>
      <c r="L1404" s="22"/>
      <c r="M1404" s="20"/>
      <c r="N1404" s="20"/>
      <c r="O1404" s="47"/>
      <c r="P1404" s="118"/>
      <c r="Q1404" s="83"/>
      <c r="R1404" s="83"/>
      <c r="S1404" s="83"/>
      <c r="T1404" s="83"/>
      <c r="U1404" s="83"/>
      <c r="V1404" s="67"/>
      <c r="W1404" s="83"/>
      <c r="X1404" s="83"/>
      <c r="Y1404" s="67"/>
      <c r="Z1404" s="67"/>
    </row>
    <row r="1405" spans="1:26">
      <c r="A1405" s="83"/>
      <c r="B1405" s="20"/>
      <c r="C1405" s="21"/>
      <c r="D1405" s="20"/>
      <c r="E1405" s="20"/>
      <c r="F1405" s="267"/>
      <c r="G1405" s="36"/>
      <c r="H1405" s="20"/>
      <c r="I1405" s="52"/>
      <c r="J1405" s="89"/>
      <c r="K1405" s="89"/>
      <c r="L1405" s="22"/>
      <c r="M1405" s="20"/>
      <c r="N1405" s="20"/>
      <c r="O1405" s="47"/>
      <c r="P1405" s="118"/>
      <c r="Q1405" s="83"/>
      <c r="R1405" s="83"/>
      <c r="S1405" s="83"/>
      <c r="T1405" s="83"/>
      <c r="U1405" s="83"/>
      <c r="V1405" s="67"/>
      <c r="W1405" s="83"/>
      <c r="X1405" s="83"/>
      <c r="Y1405" s="67"/>
      <c r="Z1405" s="67"/>
    </row>
    <row r="1406" spans="1:26">
      <c r="A1406" s="83"/>
      <c r="B1406" s="20"/>
      <c r="C1406" s="21"/>
      <c r="D1406" s="20"/>
      <c r="E1406" s="20"/>
      <c r="F1406" s="267"/>
      <c r="G1406" s="36"/>
      <c r="H1406" s="20"/>
      <c r="I1406" s="52"/>
      <c r="J1406" s="89"/>
      <c r="K1406" s="89"/>
      <c r="L1406" s="22"/>
      <c r="M1406" s="20"/>
      <c r="N1406" s="20"/>
      <c r="O1406" s="47"/>
      <c r="P1406" s="118"/>
      <c r="Q1406" s="83"/>
      <c r="R1406" s="83"/>
      <c r="S1406" s="83"/>
      <c r="T1406" s="83"/>
      <c r="U1406" s="83"/>
      <c r="V1406" s="67"/>
      <c r="W1406" s="83"/>
      <c r="X1406" s="83"/>
      <c r="Y1406" s="67"/>
      <c r="Z1406" s="67"/>
    </row>
    <row r="1407" spans="1:26">
      <c r="A1407" s="83"/>
      <c r="B1407" s="20"/>
      <c r="C1407" s="21"/>
      <c r="D1407" s="20"/>
      <c r="E1407" s="20"/>
      <c r="F1407" s="267"/>
      <c r="G1407" s="36"/>
      <c r="H1407" s="20"/>
      <c r="I1407" s="52"/>
      <c r="J1407" s="89"/>
      <c r="K1407" s="89"/>
      <c r="L1407" s="22"/>
      <c r="M1407" s="20"/>
      <c r="N1407" s="20"/>
      <c r="O1407" s="47"/>
      <c r="P1407" s="118"/>
      <c r="Q1407" s="83"/>
      <c r="R1407" s="83"/>
      <c r="S1407" s="83"/>
      <c r="T1407" s="83"/>
      <c r="U1407" s="83"/>
      <c r="V1407" s="67"/>
      <c r="W1407" s="83"/>
      <c r="X1407" s="83"/>
      <c r="Y1407" s="67"/>
      <c r="Z1407" s="67"/>
    </row>
    <row r="1408" spans="1:26">
      <c r="A1408" s="83"/>
      <c r="B1408" s="20"/>
      <c r="C1408" s="21"/>
      <c r="D1408" s="20"/>
      <c r="E1408" s="20"/>
      <c r="F1408" s="267"/>
      <c r="G1408" s="36"/>
      <c r="H1408" s="20"/>
      <c r="I1408" s="52"/>
      <c r="J1408" s="89"/>
      <c r="K1408" s="89"/>
      <c r="L1408" s="22"/>
      <c r="M1408" s="20"/>
      <c r="N1408" s="20"/>
      <c r="O1408" s="47"/>
      <c r="P1408" s="118"/>
      <c r="Q1408" s="83"/>
      <c r="R1408" s="83"/>
      <c r="S1408" s="83"/>
      <c r="T1408" s="83"/>
      <c r="U1408" s="83"/>
      <c r="V1408" s="67"/>
      <c r="W1408" s="83"/>
      <c r="X1408" s="83"/>
      <c r="Y1408" s="67"/>
      <c r="Z1408" s="67"/>
    </row>
    <row r="1409" spans="1:26">
      <c r="A1409" s="83"/>
      <c r="B1409" s="20"/>
      <c r="C1409" s="21"/>
      <c r="D1409" s="20"/>
      <c r="E1409" s="20"/>
      <c r="F1409" s="267"/>
      <c r="G1409" s="36"/>
      <c r="H1409" s="20"/>
      <c r="I1409" s="52"/>
      <c r="J1409" s="89"/>
      <c r="K1409" s="89"/>
      <c r="L1409" s="22"/>
      <c r="M1409" s="20"/>
      <c r="N1409" s="20"/>
      <c r="O1409" s="47"/>
      <c r="P1409" s="118"/>
      <c r="Q1409" s="83"/>
      <c r="R1409" s="83"/>
      <c r="S1409" s="83"/>
      <c r="T1409" s="83"/>
      <c r="U1409" s="83"/>
      <c r="V1409" s="67"/>
      <c r="W1409" s="83"/>
      <c r="X1409" s="83"/>
      <c r="Y1409" s="67"/>
      <c r="Z1409" s="67"/>
    </row>
    <row r="1410" spans="1:26">
      <c r="A1410" s="83"/>
      <c r="B1410" s="20"/>
      <c r="C1410" s="21"/>
      <c r="D1410" s="20"/>
      <c r="E1410" s="20"/>
      <c r="F1410" s="267"/>
      <c r="G1410" s="36"/>
      <c r="H1410" s="20"/>
      <c r="I1410" s="52"/>
      <c r="J1410" s="89"/>
      <c r="K1410" s="89"/>
      <c r="L1410" s="22"/>
      <c r="M1410" s="20"/>
      <c r="N1410" s="20"/>
      <c r="O1410" s="47"/>
      <c r="P1410" s="118"/>
      <c r="Q1410" s="83"/>
      <c r="R1410" s="83"/>
      <c r="S1410" s="83"/>
      <c r="T1410" s="83"/>
      <c r="U1410" s="83"/>
      <c r="V1410" s="67"/>
      <c r="W1410" s="83"/>
      <c r="X1410" s="83"/>
      <c r="Y1410" s="67"/>
      <c r="Z1410" s="67"/>
    </row>
    <row r="1411" spans="1:26">
      <c r="A1411" s="83"/>
      <c r="B1411" s="20"/>
      <c r="C1411" s="21"/>
      <c r="D1411" s="20"/>
      <c r="E1411" s="20"/>
      <c r="F1411" s="267"/>
      <c r="G1411" s="36"/>
      <c r="H1411" s="20"/>
      <c r="I1411" s="52"/>
      <c r="J1411" s="89"/>
      <c r="K1411" s="89"/>
      <c r="L1411" s="22"/>
      <c r="M1411" s="20"/>
      <c r="N1411" s="20"/>
      <c r="O1411" s="47"/>
      <c r="P1411" s="118"/>
      <c r="Q1411" s="83"/>
      <c r="R1411" s="83"/>
      <c r="S1411" s="83"/>
      <c r="T1411" s="83"/>
      <c r="U1411" s="83"/>
      <c r="V1411" s="67"/>
      <c r="W1411" s="83"/>
      <c r="X1411" s="83"/>
      <c r="Y1411" s="67"/>
      <c r="Z1411" s="67"/>
    </row>
    <row r="1412" spans="1:26">
      <c r="A1412" s="83"/>
      <c r="B1412" s="20"/>
      <c r="C1412" s="21"/>
      <c r="D1412" s="20"/>
      <c r="E1412" s="20"/>
      <c r="F1412" s="267"/>
      <c r="G1412" s="36"/>
      <c r="H1412" s="20"/>
      <c r="I1412" s="52"/>
      <c r="J1412" s="89"/>
      <c r="K1412" s="89"/>
      <c r="L1412" s="22"/>
      <c r="M1412" s="20"/>
      <c r="N1412" s="20"/>
      <c r="O1412" s="47"/>
      <c r="P1412" s="118"/>
      <c r="Q1412" s="83"/>
      <c r="R1412" s="83"/>
      <c r="S1412" s="83"/>
      <c r="T1412" s="83"/>
      <c r="U1412" s="83"/>
      <c r="V1412" s="67"/>
      <c r="W1412" s="83"/>
      <c r="X1412" s="83"/>
      <c r="Y1412" s="67"/>
      <c r="Z1412" s="67"/>
    </row>
  </sheetData>
  <dataConsolidate/>
  <customSheetViews>
    <customSheetView guid="{A6591927-B6A0-4F29-ACFB-86D4B856E06A}" scale="70" showPageBreaks="1" fitToPage="1" printArea="1" hiddenRows="1" state="hidden" view="pageBreakPreview" topLeftCell="A12">
      <pane ySplit="4" topLeftCell="A143" activePane="bottomLeft" state="frozen"/>
      <selection pane="bottomLeft" activeCell="N143" sqref="N143"/>
      <rowBreaks count="1" manualBreakCount="1">
        <brk id="167" max="25" man="1"/>
      </rowBreaks>
      <pageMargins left="0.25" right="0.25" top="0.75" bottom="0.75" header="0.3" footer="0.3"/>
      <pageSetup paperSize="8" scale="56" fitToHeight="0" orientation="landscape" r:id="rId1"/>
    </customSheetView>
    <customSheetView guid="{D9E74CF5-B41B-4B47-9E59-F86450B63E7A}" scale="70" showPageBreaks="1" fitToPage="1" printArea="1" hiddenRows="1" state="hidden" view="pageBreakPreview" topLeftCell="A12">
      <pane ySplit="4" topLeftCell="A143" activePane="bottomLeft" state="frozen"/>
      <selection pane="bottomLeft" activeCell="N143" sqref="N143"/>
      <rowBreaks count="1" manualBreakCount="1">
        <brk id="167" max="25" man="1"/>
      </rowBreaks>
      <pageMargins left="0.25" right="0.25" top="0.75" bottom="0.75" header="0.3" footer="0.3"/>
      <pageSetup paperSize="8" scale="56" fitToHeight="0" orientation="landscape" r:id="rId2"/>
    </customSheetView>
    <customSheetView guid="{D529A7A1-1933-4765-AA36-44D0FD87D7B1}" scale="70" showPageBreaks="1" fitToPage="1" printArea="1" hiddenRows="1" state="hidden" view="pageBreakPreview" topLeftCell="A12">
      <pane ySplit="4" topLeftCell="A143" activePane="bottomLeft" state="frozen"/>
      <selection pane="bottomLeft" activeCell="N143" sqref="N143"/>
      <rowBreaks count="1" manualBreakCount="1">
        <brk id="167" max="25" man="1"/>
      </rowBreaks>
      <pageMargins left="0.25" right="0.25" top="0.75" bottom="0.75" header="0.3" footer="0.3"/>
      <pageSetup paperSize="8" scale="56" fitToHeight="0" orientation="landscape" r:id="rId3"/>
    </customSheetView>
    <customSheetView guid="{0943F56E-2267-4333-AC70-CA4FAC995AA9}" scale="70" showPageBreaks="1" fitToPage="1" printArea="1" hiddenRows="1" state="hidden" view="pageBreakPreview" topLeftCell="A12">
      <pane ySplit="4" topLeftCell="A143" activePane="bottomLeft" state="frozen"/>
      <selection pane="bottomLeft" activeCell="N143" sqref="N143"/>
      <rowBreaks count="1" manualBreakCount="1">
        <brk id="167" max="25" man="1"/>
      </rowBreaks>
      <pageMargins left="0.25" right="0.25" top="0.75" bottom="0.75" header="0.3" footer="0.3"/>
      <pageSetup paperSize="8" scale="56" fitToHeight="0" orientation="landscape" r:id="rId4"/>
    </customSheetView>
    <customSheetView guid="{F387C196-EB8F-4F17-8A3D-CFA67F3B2FD1}" scale="70" showPageBreaks="1" fitToPage="1" printArea="1" hiddenRows="1" state="hidden" view="pageBreakPreview" topLeftCell="A12">
      <selection activeCell="N143" sqref="N143"/>
      <rowBreaks count="1" manualBreakCount="1">
        <brk id="167" max="25" man="1"/>
      </rowBreaks>
      <pageMargins left="0.25" right="0.25" top="0.75" bottom="0.75" header="0.3" footer="0.3"/>
      <pageSetup paperSize="8" scale="56" fitToHeight="0" orientation="landscape" r:id="rId5"/>
    </customSheetView>
  </customSheetViews>
  <mergeCells count="211">
    <mergeCell ref="A1310:D1310"/>
    <mergeCell ref="O610:O613"/>
    <mergeCell ref="A1083:D1083"/>
    <mergeCell ref="A1174:D1174"/>
    <mergeCell ref="A1235:D1235"/>
    <mergeCell ref="A1258:D1258"/>
    <mergeCell ref="A1279:D1279"/>
    <mergeCell ref="I610:I613"/>
    <mergeCell ref="J610:J613"/>
    <mergeCell ref="K610:K613"/>
    <mergeCell ref="L610:L613"/>
    <mergeCell ref="M610:M613"/>
    <mergeCell ref="N610:N613"/>
    <mergeCell ref="A518:D518"/>
    <mergeCell ref="A610:D613"/>
    <mergeCell ref="E610:E613"/>
    <mergeCell ref="F610:F613"/>
    <mergeCell ref="G610:G613"/>
    <mergeCell ref="H610:H613"/>
    <mergeCell ref="V281:V282"/>
    <mergeCell ref="W281:W282"/>
    <mergeCell ref="X281:X282"/>
    <mergeCell ref="Y281:Y282"/>
    <mergeCell ref="Z281:Z282"/>
    <mergeCell ref="A406:D406"/>
    <mergeCell ref="P281:P282"/>
    <mergeCell ref="Q281:Q282"/>
    <mergeCell ref="R281:R282"/>
    <mergeCell ref="S281:S282"/>
    <mergeCell ref="T281:T282"/>
    <mergeCell ref="U281:U282"/>
    <mergeCell ref="G281:G282"/>
    <mergeCell ref="H281:H282"/>
    <mergeCell ref="I281:I282"/>
    <mergeCell ref="J281:J282"/>
    <mergeCell ref="K281:K282"/>
    <mergeCell ref="O281:O282"/>
    <mergeCell ref="A281:A282"/>
    <mergeCell ref="B281:B282"/>
    <mergeCell ref="C281:C282"/>
    <mergeCell ref="D281:D282"/>
    <mergeCell ref="E281:E282"/>
    <mergeCell ref="F281:F282"/>
    <mergeCell ref="A278:D278"/>
    <mergeCell ref="P183:P184"/>
    <mergeCell ref="Q183:Q184"/>
    <mergeCell ref="R183:R184"/>
    <mergeCell ref="S183:S184"/>
    <mergeCell ref="T183:T184"/>
    <mergeCell ref="U183:U184"/>
    <mergeCell ref="G183:G184"/>
    <mergeCell ref="H183:H184"/>
    <mergeCell ref="I183:I184"/>
    <mergeCell ref="J183:J184"/>
    <mergeCell ref="K183:K184"/>
    <mergeCell ref="O183:O184"/>
    <mergeCell ref="A183:A184"/>
    <mergeCell ref="B183:B184"/>
    <mergeCell ref="C183:C184"/>
    <mergeCell ref="D183:D184"/>
    <mergeCell ref="E183:E184"/>
    <mergeCell ref="F183:F184"/>
    <mergeCell ref="Y170:Y171"/>
    <mergeCell ref="Z170:Z171"/>
    <mergeCell ref="O170:O171"/>
    <mergeCell ref="P170:P171"/>
    <mergeCell ref="Q170:Q171"/>
    <mergeCell ref="R170:R171"/>
    <mergeCell ref="S170:S171"/>
    <mergeCell ref="T170:T171"/>
    <mergeCell ref="V183:V184"/>
    <mergeCell ref="W183:W184"/>
    <mergeCell ref="X183:X184"/>
    <mergeCell ref="Y183:Y184"/>
    <mergeCell ref="Z183:Z184"/>
    <mergeCell ref="J170:J171"/>
    <mergeCell ref="K170:K171"/>
    <mergeCell ref="V163:V164"/>
    <mergeCell ref="W163:W164"/>
    <mergeCell ref="X163:X164"/>
    <mergeCell ref="F163:F164"/>
    <mergeCell ref="U170:U171"/>
    <mergeCell ref="V170:V171"/>
    <mergeCell ref="W170:W171"/>
    <mergeCell ref="X170:X171"/>
    <mergeCell ref="A170:A171"/>
    <mergeCell ref="B170:B171"/>
    <mergeCell ref="C170:C171"/>
    <mergeCell ref="D170:D171"/>
    <mergeCell ref="E170:E171"/>
    <mergeCell ref="P163:P164"/>
    <mergeCell ref="Q163:Q164"/>
    <mergeCell ref="R163:R164"/>
    <mergeCell ref="S163:S164"/>
    <mergeCell ref="G163:G164"/>
    <mergeCell ref="H163:H164"/>
    <mergeCell ref="I163:I164"/>
    <mergeCell ref="J163:J164"/>
    <mergeCell ref="K163:K164"/>
    <mergeCell ref="O163:O164"/>
    <mergeCell ref="A163:A164"/>
    <mergeCell ref="B163:B164"/>
    <mergeCell ref="C163:C164"/>
    <mergeCell ref="D163:D164"/>
    <mergeCell ref="E163:E164"/>
    <mergeCell ref="F170:F171"/>
    <mergeCell ref="G170:G171"/>
    <mergeCell ref="H170:H171"/>
    <mergeCell ref="I170:I171"/>
    <mergeCell ref="Y138:Y139"/>
    <mergeCell ref="Z138:Z139"/>
    <mergeCell ref="O138:O139"/>
    <mergeCell ref="P138:P139"/>
    <mergeCell ref="Q138:Q139"/>
    <mergeCell ref="R138:R139"/>
    <mergeCell ref="S138:S139"/>
    <mergeCell ref="T138:T139"/>
    <mergeCell ref="Y163:Y164"/>
    <mergeCell ref="Z163:Z164"/>
    <mergeCell ref="T163:T164"/>
    <mergeCell ref="U163:U164"/>
    <mergeCell ref="F138:F139"/>
    <mergeCell ref="G138:G139"/>
    <mergeCell ref="H138:H139"/>
    <mergeCell ref="I138:I139"/>
    <mergeCell ref="J138:J139"/>
    <mergeCell ref="K138:K139"/>
    <mergeCell ref="V128:V129"/>
    <mergeCell ref="W128:W129"/>
    <mergeCell ref="X128:X129"/>
    <mergeCell ref="F128:F129"/>
    <mergeCell ref="U138:U139"/>
    <mergeCell ref="V138:V139"/>
    <mergeCell ref="W138:W139"/>
    <mergeCell ref="X138:X139"/>
    <mergeCell ref="Y128:Y129"/>
    <mergeCell ref="Z128:Z129"/>
    <mergeCell ref="A138:A139"/>
    <mergeCell ref="B138:B139"/>
    <mergeCell ref="C138:C139"/>
    <mergeCell ref="D138:D139"/>
    <mergeCell ref="E138:E139"/>
    <mergeCell ref="P128:P129"/>
    <mergeCell ref="Q128:Q129"/>
    <mergeCell ref="R128:R129"/>
    <mergeCell ref="S128:S129"/>
    <mergeCell ref="T128:T129"/>
    <mergeCell ref="U128:U129"/>
    <mergeCell ref="G128:G129"/>
    <mergeCell ref="H128:H129"/>
    <mergeCell ref="I128:I129"/>
    <mergeCell ref="J128:J129"/>
    <mergeCell ref="K128:K129"/>
    <mergeCell ref="O128:O129"/>
    <mergeCell ref="A128:A129"/>
    <mergeCell ref="B128:B129"/>
    <mergeCell ref="C128:C129"/>
    <mergeCell ref="D128:D129"/>
    <mergeCell ref="E128:E129"/>
    <mergeCell ref="X116:X117"/>
    <mergeCell ref="Y116:Y117"/>
    <mergeCell ref="Z116:Z117"/>
    <mergeCell ref="O116:O117"/>
    <mergeCell ref="P116:P117"/>
    <mergeCell ref="Q116:Q117"/>
    <mergeCell ref="R116:R117"/>
    <mergeCell ref="S116:S117"/>
    <mergeCell ref="T116:T117"/>
    <mergeCell ref="A113:D113"/>
    <mergeCell ref="A116:A117"/>
    <mergeCell ref="B116:B117"/>
    <mergeCell ref="C116:C117"/>
    <mergeCell ref="D116:D117"/>
    <mergeCell ref="E116:E117"/>
    <mergeCell ref="U116:U117"/>
    <mergeCell ref="V116:V117"/>
    <mergeCell ref="W116:W117"/>
    <mergeCell ref="N12:N14"/>
    <mergeCell ref="O12:O14"/>
    <mergeCell ref="P12:P14"/>
    <mergeCell ref="Q12:Q14"/>
    <mergeCell ref="F116:F117"/>
    <mergeCell ref="G116:G117"/>
    <mergeCell ref="H116:H117"/>
    <mergeCell ref="I116:I117"/>
    <mergeCell ref="J116:J117"/>
    <mergeCell ref="K116:K117"/>
    <mergeCell ref="U2:Z2"/>
    <mergeCell ref="U3:Z3"/>
    <mergeCell ref="U4:Z4"/>
    <mergeCell ref="U5:Z5"/>
    <mergeCell ref="U7:Z7"/>
    <mergeCell ref="U8:Z8"/>
    <mergeCell ref="F10:X10"/>
    <mergeCell ref="A12:A14"/>
    <mergeCell ref="B12:B14"/>
    <mergeCell ref="C12:C14"/>
    <mergeCell ref="D12:D14"/>
    <mergeCell ref="E12:E14"/>
    <mergeCell ref="F12:F14"/>
    <mergeCell ref="G12:H13"/>
    <mergeCell ref="I12:I14"/>
    <mergeCell ref="J12:K12"/>
    <mergeCell ref="R12:T12"/>
    <mergeCell ref="U12:Z12"/>
    <mergeCell ref="R13:R14"/>
    <mergeCell ref="S13:T13"/>
    <mergeCell ref="U13:U14"/>
    <mergeCell ref="V13:Z13"/>
    <mergeCell ref="L12:L14"/>
    <mergeCell ref="M12:M14"/>
  </mergeCells>
  <conditionalFormatting sqref="A610 F610:XFD613">
    <cfRule type="containsText" dxfId="213" priority="214" operator="containsText" text="ТЕК">
      <formula>NOT(ISERROR(SEARCH("ТЕК",A610)))</formula>
    </cfRule>
  </conditionalFormatting>
  <conditionalFormatting sqref="J1257:K1257">
    <cfRule type="containsText" dxfId="212" priority="213" operator="containsText" text="ТЕК">
      <formula>NOT(ISERROR(SEARCH("ТЕК",J1257)))</formula>
    </cfRule>
  </conditionalFormatting>
  <conditionalFormatting sqref="U1257">
    <cfRule type="containsText" dxfId="211" priority="212" operator="containsText" text="ТЕК">
      <formula>NOT(ISERROR(SEARCH("ТЕК",U1257)))</formula>
    </cfRule>
  </conditionalFormatting>
  <conditionalFormatting sqref="Q1257">
    <cfRule type="containsText" dxfId="210" priority="211" operator="containsText" text="ТЕК">
      <formula>NOT(ISERROR(SEARCH("ТЕК",Q1257)))</formula>
    </cfRule>
  </conditionalFormatting>
  <conditionalFormatting sqref="W1257">
    <cfRule type="containsText" dxfId="209" priority="210" operator="containsText" text="ТЕК">
      <formula>NOT(ISERROR(SEARCH("ТЕК",W1257)))</formula>
    </cfRule>
  </conditionalFormatting>
  <conditionalFormatting sqref="W137 W140:W141">
    <cfRule type="containsText" dxfId="208" priority="199" operator="containsText" text="ТЕК">
      <formula>NOT(ISERROR(SEARCH("ТЕК",W137)))</formula>
    </cfRule>
  </conditionalFormatting>
  <conditionalFormatting sqref="W144:W147">
    <cfRule type="containsText" dxfId="207" priority="200" operator="containsText" text="ТЕК">
      <formula>NOT(ISERROR(SEARCH("ТЕК",W144)))</formula>
    </cfRule>
  </conditionalFormatting>
  <conditionalFormatting sqref="W127 W130:W134">
    <cfRule type="containsText" dxfId="206" priority="198" operator="containsText" text="ТЕК">
      <formula>NOT(ISERROR(SEARCH("ТЕК",W127)))</formula>
    </cfRule>
  </conditionalFormatting>
  <conditionalFormatting sqref="W540:W547">
    <cfRule type="containsText" dxfId="205" priority="159" operator="containsText" text="ТЕК">
      <formula>NOT(ISERROR(SEARCH("ТЕК",W540)))</formula>
    </cfRule>
  </conditionalFormatting>
  <conditionalFormatting sqref="W118:W124">
    <cfRule type="containsText" dxfId="204" priority="197" operator="containsText" text="ТЕК">
      <formula>NOT(ISERROR(SEARCH("ТЕК",W118)))</formula>
    </cfRule>
  </conditionalFormatting>
  <conditionalFormatting sqref="W198:W205">
    <cfRule type="containsText" dxfId="203" priority="208" operator="containsText" text="ТЕК">
      <formula>NOT(ISERROR(SEARCH("ТЕК",W198)))</formula>
    </cfRule>
  </conditionalFormatting>
  <conditionalFormatting sqref="W150:W153">
    <cfRule type="containsText" dxfId="202" priority="209" operator="containsText" text="ТЕК">
      <formula>NOT(ISERROR(SEARCH("ТЕК",W150)))</formula>
    </cfRule>
  </conditionalFormatting>
  <conditionalFormatting sqref="W280 W283:W287">
    <cfRule type="containsText" dxfId="201" priority="177" operator="containsText" text="ТЕК">
      <formula>NOT(ISERROR(SEARCH("ТЕК",W280)))</formula>
    </cfRule>
  </conditionalFormatting>
  <conditionalFormatting sqref="W208:W215">
    <cfRule type="containsText" dxfId="200" priority="207" operator="containsText" text="ТЕК">
      <formula>NOT(ISERROR(SEARCH("ТЕК",W208)))</formula>
    </cfRule>
  </conditionalFormatting>
  <conditionalFormatting sqref="W238:W245">
    <cfRule type="containsText" dxfId="199" priority="203" operator="containsText" text="ТЕК">
      <formula>NOT(ISERROR(SEARCH("ТЕК",W238)))</formula>
    </cfRule>
  </conditionalFormatting>
  <conditionalFormatting sqref="W228:W235">
    <cfRule type="containsText" dxfId="198" priority="206" operator="containsText" text="ТЕК">
      <formula>NOT(ISERROR(SEARCH("ТЕК",W228)))</formula>
    </cfRule>
  </conditionalFormatting>
  <conditionalFormatting sqref="W258:W265">
    <cfRule type="containsText" dxfId="197" priority="202" operator="containsText" text="ТЕК">
      <formula>NOT(ISERROR(SEARCH("ТЕК",W258)))</formula>
    </cfRule>
  </conditionalFormatting>
  <conditionalFormatting sqref="W218:W225">
    <cfRule type="containsText" dxfId="196" priority="205" operator="containsText" text="ТЕК">
      <formula>NOT(ISERROR(SEARCH("ТЕК",W218)))</formula>
    </cfRule>
  </conditionalFormatting>
  <conditionalFormatting sqref="W268:W275">
    <cfRule type="containsText" dxfId="195" priority="204" operator="containsText" text="ТЕК">
      <formula>NOT(ISERROR(SEARCH("ТЕК",W268)))</formula>
    </cfRule>
  </conditionalFormatting>
  <conditionalFormatting sqref="W248:W255">
    <cfRule type="containsText" dxfId="194" priority="201" operator="containsText" text="ТЕК">
      <formula>NOT(ISERROR(SEARCH("ТЕК",W248)))</formula>
    </cfRule>
  </conditionalFormatting>
  <conditionalFormatting sqref="W156:W159">
    <cfRule type="containsText" dxfId="193" priority="195" operator="containsText" text="ТЕК">
      <formula>NOT(ISERROR(SEARCH("ТЕК",W156)))</formula>
    </cfRule>
  </conditionalFormatting>
  <conditionalFormatting sqref="W115">
    <cfRule type="containsText" dxfId="192" priority="196" operator="containsText" text="ТЕК">
      <formula>NOT(ISERROR(SEARCH("ТЕК",W115)))</formula>
    </cfRule>
  </conditionalFormatting>
  <conditionalFormatting sqref="W560:W567">
    <cfRule type="containsText" dxfId="191" priority="161" operator="containsText" text="ТЕК">
      <formula>NOT(ISERROR(SEARCH("ТЕК",W560)))</formula>
    </cfRule>
  </conditionalFormatting>
  <conditionalFormatting sqref="W162 W165:W166">
    <cfRule type="containsText" dxfId="190" priority="194" operator="containsText" text="ТЕК">
      <formula>NOT(ISERROR(SEARCH("ТЕК",W162)))</formula>
    </cfRule>
  </conditionalFormatting>
  <conditionalFormatting sqref="W550:W557">
    <cfRule type="containsText" dxfId="189" priority="160" operator="containsText" text="ТЕК">
      <formula>NOT(ISERROR(SEARCH("ТЕК",W550)))</formula>
    </cfRule>
  </conditionalFormatting>
  <conditionalFormatting sqref="W530:W537">
    <cfRule type="containsText" dxfId="188" priority="158" operator="containsText" text="ТЕК">
      <formula>NOT(ISERROR(SEARCH("ТЕК",W530)))</formula>
    </cfRule>
  </conditionalFormatting>
  <conditionalFormatting sqref="W296:W303">
    <cfRule type="containsText" dxfId="187" priority="179" operator="containsText" text="ТЕК">
      <formula>NOT(ISERROR(SEARCH("ТЕК",W296)))</formula>
    </cfRule>
  </conditionalFormatting>
  <conditionalFormatting sqref="W346:W353">
    <cfRule type="containsText" dxfId="186" priority="183" operator="containsText" text="ТЕК">
      <formula>NOT(ISERROR(SEARCH("ТЕК",W346)))</formula>
    </cfRule>
  </conditionalFormatting>
  <conditionalFormatting sqref="W356:W363">
    <cfRule type="containsText" dxfId="185" priority="184" operator="containsText" text="ТЕК">
      <formula>NOT(ISERROR(SEARCH("ТЕК",W356)))</formula>
    </cfRule>
  </conditionalFormatting>
  <conditionalFormatting sqref="W326:W333">
    <cfRule type="containsText" dxfId="184" priority="182" operator="containsText" text="ТЕК">
      <formula>NOT(ISERROR(SEARCH("ТЕК",W326)))</formula>
    </cfRule>
  </conditionalFormatting>
  <conditionalFormatting sqref="W192:W195">
    <cfRule type="containsText" dxfId="183" priority="193" operator="containsText" text="ТЕК">
      <formula>NOT(ISERROR(SEARCH("ТЕК",W192)))</formula>
    </cfRule>
  </conditionalFormatting>
  <conditionalFormatting sqref="W177:W179">
    <cfRule type="containsText" dxfId="182" priority="191" operator="containsText" text="ТЕК">
      <formula>NOT(ISERROR(SEARCH("ТЕК",W177)))</formula>
    </cfRule>
  </conditionalFormatting>
  <conditionalFormatting sqref="W182 W185:W189">
    <cfRule type="containsText" dxfId="181" priority="192" operator="containsText" text="ТЕК">
      <formula>NOT(ISERROR(SEARCH("ТЕК",W182)))</formula>
    </cfRule>
  </conditionalFormatting>
  <conditionalFormatting sqref="W169 W172:W174">
    <cfRule type="containsText" dxfId="180" priority="190" operator="containsText" text="ТЕК">
      <formula>NOT(ISERROR(SEARCH("ТЕК",W169)))</formula>
    </cfRule>
  </conditionalFormatting>
  <conditionalFormatting sqref="W396:W403">
    <cfRule type="containsText" dxfId="179" priority="189" operator="containsText" text="ТЕК">
      <formula>NOT(ISERROR(SEARCH("ТЕК",W396)))</formula>
    </cfRule>
  </conditionalFormatting>
  <conditionalFormatting sqref="W336:W343">
    <cfRule type="containsText" dxfId="178" priority="187" operator="containsText" text="ТЕК">
      <formula>NOT(ISERROR(SEARCH("ТЕК",W336)))</formula>
    </cfRule>
  </conditionalFormatting>
  <conditionalFormatting sqref="W386:W393">
    <cfRule type="containsText" dxfId="177" priority="188" operator="containsText" text="ТЕК">
      <formula>NOT(ISERROR(SEARCH("ТЕК",W386)))</formula>
    </cfRule>
  </conditionalFormatting>
  <conditionalFormatting sqref="W366:W373">
    <cfRule type="containsText" dxfId="176" priority="185" operator="containsText" text="ТЕК">
      <formula>NOT(ISERROR(SEARCH("ТЕК",W366)))</formula>
    </cfRule>
  </conditionalFormatting>
  <conditionalFormatting sqref="W376:W383">
    <cfRule type="containsText" dxfId="175" priority="186" operator="containsText" text="ТЕК">
      <formula>NOT(ISERROR(SEARCH("ТЕК",W376)))</formula>
    </cfRule>
  </conditionalFormatting>
  <conditionalFormatting sqref="W580:W587">
    <cfRule type="containsText" dxfId="174" priority="163" operator="containsText" text="ТЕК">
      <formula>NOT(ISERROR(SEARCH("ТЕК",W580)))</formula>
    </cfRule>
  </conditionalFormatting>
  <conditionalFormatting sqref="W590:W597">
    <cfRule type="containsText" dxfId="173" priority="164" operator="containsText" text="ТЕК">
      <formula>NOT(ISERROR(SEARCH("ТЕК",W590)))</formula>
    </cfRule>
  </conditionalFormatting>
  <conditionalFormatting sqref="W316:W323">
    <cfRule type="containsText" dxfId="172" priority="181" operator="containsText" text="ТЕК">
      <formula>NOT(ISERROR(SEARCH("ТЕК",W316)))</formula>
    </cfRule>
  </conditionalFormatting>
  <conditionalFormatting sqref="W570:W577">
    <cfRule type="containsText" dxfId="171" priority="162" operator="containsText" text="ТЕК">
      <formula>NOT(ISERROR(SEARCH("ТЕК",W570)))</formula>
    </cfRule>
  </conditionalFormatting>
  <conditionalFormatting sqref="W306:W313">
    <cfRule type="containsText" dxfId="170" priority="180" operator="containsText" text="ТЕК">
      <formula>NOT(ISERROR(SEARCH("ТЕК",W306)))</formula>
    </cfRule>
  </conditionalFormatting>
  <conditionalFormatting sqref="W759:W766">
    <cfRule type="containsText" dxfId="169" priority="139" operator="containsText" text="ТЕК">
      <formula>NOT(ISERROR(SEARCH("ТЕК",W759)))</formula>
    </cfRule>
  </conditionalFormatting>
  <conditionalFormatting sqref="W290:W293">
    <cfRule type="containsText" dxfId="168" priority="178" operator="containsText" text="ТЕК">
      <formula>NOT(ISERROR(SEARCH("ТЕК",W290)))</formula>
    </cfRule>
  </conditionalFormatting>
  <conditionalFormatting sqref="W408:W415">
    <cfRule type="containsText" dxfId="167" priority="176" operator="containsText" text="ТЕК">
      <formula>NOT(ISERROR(SEARCH("ТЕК",W408)))</formula>
    </cfRule>
  </conditionalFormatting>
  <conditionalFormatting sqref="W741:W748">
    <cfRule type="containsText" dxfId="166" priority="137" operator="containsText" text="ТЕК">
      <formula>NOT(ISERROR(SEARCH("ТЕК",W741)))</formula>
    </cfRule>
  </conditionalFormatting>
  <conditionalFormatting sqref="W418:W425">
    <cfRule type="containsText" dxfId="165" priority="174" operator="containsText" text="ТЕК">
      <formula>NOT(ISERROR(SEARCH("ТЕК",W418)))</formula>
    </cfRule>
  </conditionalFormatting>
  <conditionalFormatting sqref="W508:W515">
    <cfRule type="containsText" dxfId="164" priority="175" operator="containsText" text="ТЕК">
      <formula>NOT(ISERROR(SEARCH("ТЕК",W508)))</formula>
    </cfRule>
  </conditionalFormatting>
  <conditionalFormatting sqref="W498:W505">
    <cfRule type="containsText" dxfId="163" priority="173" operator="containsText" text="ТЕК">
      <formula>NOT(ISERROR(SEARCH("ТЕК",W498)))</formula>
    </cfRule>
  </conditionalFormatting>
  <conditionalFormatting sqref="W488:W495">
    <cfRule type="containsText" dxfId="162" priority="172" operator="containsText" text="ТЕК">
      <formula>NOT(ISERROR(SEARCH("ТЕК",W488)))</formula>
    </cfRule>
  </conditionalFormatting>
  <conditionalFormatting sqref="W478:W485">
    <cfRule type="containsText" dxfId="161" priority="171" operator="containsText" text="ТЕК">
      <formula>NOT(ISERROR(SEARCH("ТЕК",W478)))</formula>
    </cfRule>
  </conditionalFormatting>
  <conditionalFormatting sqref="W468:W475">
    <cfRule type="containsText" dxfId="160" priority="170" operator="containsText" text="ТЕК">
      <formula>NOT(ISERROR(SEARCH("ТЕК",W468)))</formula>
    </cfRule>
  </conditionalFormatting>
  <conditionalFormatting sqref="W448:W455">
    <cfRule type="containsText" dxfId="159" priority="169" operator="containsText" text="ТЕК">
      <formula>NOT(ISERROR(SEARCH("ТЕК",W448)))</formula>
    </cfRule>
  </conditionalFormatting>
  <conditionalFormatting sqref="W438:W445">
    <cfRule type="containsText" dxfId="158" priority="168" operator="containsText" text="ТЕК">
      <formula>NOT(ISERROR(SEARCH("ТЕК",W438)))</formula>
    </cfRule>
  </conditionalFormatting>
  <conditionalFormatting sqref="W428:W435">
    <cfRule type="containsText" dxfId="157" priority="167" operator="containsText" text="ТЕК">
      <formula>NOT(ISERROR(SEARCH("ТЕК",W428)))</formula>
    </cfRule>
  </conditionalFormatting>
  <conditionalFormatting sqref="W458:W465">
    <cfRule type="containsText" dxfId="156" priority="166" operator="containsText" text="ТЕК">
      <formula>NOT(ISERROR(SEARCH("ТЕК",W458)))</formula>
    </cfRule>
  </conditionalFormatting>
  <conditionalFormatting sqref="W600:W607">
    <cfRule type="containsText" dxfId="155" priority="165" operator="containsText" text="ТЕК">
      <formula>NOT(ISERROR(SEARCH("ТЕК",W600)))</formula>
    </cfRule>
  </conditionalFormatting>
  <conditionalFormatting sqref="W929:W936">
    <cfRule type="containsText" dxfId="154" priority="124" operator="containsText" text="ТЕК">
      <formula>NOT(ISERROR(SEARCH("ТЕК",W929)))</formula>
    </cfRule>
  </conditionalFormatting>
  <conditionalFormatting sqref="W921:W928">
    <cfRule type="containsText" dxfId="153" priority="123" operator="containsText" text="ТЕК">
      <formula>NOT(ISERROR(SEARCH("ТЕК",W921)))</formula>
    </cfRule>
  </conditionalFormatting>
  <conditionalFormatting sqref="W911:W918">
    <cfRule type="containsText" dxfId="152" priority="122" operator="containsText" text="ТЕК">
      <formula>NOT(ISERROR(SEARCH("ТЕК",W911)))</formula>
    </cfRule>
  </conditionalFormatting>
  <conditionalFormatting sqref="W520:W527">
    <cfRule type="containsText" dxfId="151" priority="157" operator="containsText" text="ТЕК">
      <formula>NOT(ISERROR(SEARCH("ТЕК",W520)))</formula>
    </cfRule>
  </conditionalFormatting>
  <conditionalFormatting sqref="W623:W630">
    <cfRule type="containsText" dxfId="150" priority="156" operator="containsText" text="ТЕК">
      <formula>NOT(ISERROR(SEARCH("ТЕК",W623)))</formula>
    </cfRule>
  </conditionalFormatting>
  <conditionalFormatting sqref="W615:W622">
    <cfRule type="containsText" dxfId="149" priority="155" operator="containsText" text="ТЕК">
      <formula>NOT(ISERROR(SEARCH("ТЕК",W615)))</formula>
    </cfRule>
  </conditionalFormatting>
  <conditionalFormatting sqref="W1073:W1080">
    <cfRule type="containsText" dxfId="148" priority="154" operator="containsText" text="ТЕК">
      <formula>NOT(ISERROR(SEARCH("ТЕК",W1073)))</formula>
    </cfRule>
  </conditionalFormatting>
  <conditionalFormatting sqref="W1065:W1072">
    <cfRule type="containsText" dxfId="147" priority="153" operator="containsText" text="ТЕК">
      <formula>NOT(ISERROR(SEARCH("ТЕК",W1065)))</formula>
    </cfRule>
  </conditionalFormatting>
  <conditionalFormatting sqref="W1055:W1062">
    <cfRule type="containsText" dxfId="146" priority="152" operator="containsText" text="ТЕК">
      <formula>NOT(ISERROR(SEARCH("ТЕК",W1055)))</formula>
    </cfRule>
  </conditionalFormatting>
  <conditionalFormatting sqref="W1047:W1054">
    <cfRule type="containsText" dxfId="145" priority="151" operator="containsText" text="ТЕК">
      <formula>NOT(ISERROR(SEARCH("ТЕК",W1047)))</formula>
    </cfRule>
  </conditionalFormatting>
  <conditionalFormatting sqref="W695:W702">
    <cfRule type="containsText" dxfId="144" priority="150" operator="containsText" text="ТЕК">
      <formula>NOT(ISERROR(SEARCH("ТЕК",W695)))</formula>
    </cfRule>
  </conditionalFormatting>
  <conditionalFormatting sqref="W687:W694">
    <cfRule type="containsText" dxfId="143" priority="149" operator="containsText" text="ТЕК">
      <formula>NOT(ISERROR(SEARCH("ТЕК",W687)))</formula>
    </cfRule>
  </conditionalFormatting>
  <conditionalFormatting sqref="W677:W684">
    <cfRule type="containsText" dxfId="142" priority="148" operator="containsText" text="ТЕК">
      <formula>NOT(ISERROR(SEARCH("ТЕК",W677)))</formula>
    </cfRule>
  </conditionalFormatting>
  <conditionalFormatting sqref="W669:W676">
    <cfRule type="containsText" dxfId="141" priority="147" operator="containsText" text="ТЕК">
      <formula>NOT(ISERROR(SEARCH("ТЕК",W669)))</formula>
    </cfRule>
  </conditionalFormatting>
  <conditionalFormatting sqref="W659:W666">
    <cfRule type="containsText" dxfId="140" priority="146" operator="containsText" text="ТЕК">
      <formula>NOT(ISERROR(SEARCH("ТЕК",W659)))</formula>
    </cfRule>
  </conditionalFormatting>
  <conditionalFormatting sqref="W651:W658">
    <cfRule type="containsText" dxfId="139" priority="145" operator="containsText" text="ТЕК">
      <formula>NOT(ISERROR(SEARCH("ТЕК",W651)))</formula>
    </cfRule>
  </conditionalFormatting>
  <conditionalFormatting sqref="W641:W648">
    <cfRule type="containsText" dxfId="138" priority="144" operator="containsText" text="ТЕК">
      <formula>NOT(ISERROR(SEARCH("ТЕК",W641)))</formula>
    </cfRule>
  </conditionalFormatting>
  <conditionalFormatting sqref="W633:W640">
    <cfRule type="containsText" dxfId="137" priority="143" operator="containsText" text="ТЕК">
      <formula>NOT(ISERROR(SEARCH("ТЕК",W633)))</formula>
    </cfRule>
  </conditionalFormatting>
  <conditionalFormatting sqref="W785:W792">
    <cfRule type="containsText" dxfId="136" priority="142" operator="containsText" text="ТЕК">
      <formula>NOT(ISERROR(SEARCH("ТЕК",W785)))</formula>
    </cfRule>
  </conditionalFormatting>
  <conditionalFormatting sqref="W777:W784">
    <cfRule type="containsText" dxfId="135" priority="141" operator="containsText" text="ТЕК">
      <formula>NOT(ISERROR(SEARCH("ТЕК",W777)))</formula>
    </cfRule>
  </conditionalFormatting>
  <conditionalFormatting sqref="W767:W774">
    <cfRule type="containsText" dxfId="134" priority="140" operator="containsText" text="ТЕК">
      <formula>NOT(ISERROR(SEARCH("ТЕК",W767)))</formula>
    </cfRule>
  </conditionalFormatting>
  <conditionalFormatting sqref="W749:W756">
    <cfRule type="containsText" dxfId="133" priority="138" operator="containsText" text="ТЕК">
      <formula>NOT(ISERROR(SEARCH("ТЕК",W749)))</formula>
    </cfRule>
  </conditionalFormatting>
  <conditionalFormatting sqref="W731:W738">
    <cfRule type="containsText" dxfId="132" priority="136" operator="containsText" text="ТЕК">
      <formula>NOT(ISERROR(SEARCH("ТЕК",W731)))</formula>
    </cfRule>
  </conditionalFormatting>
  <conditionalFormatting sqref="W723:W730">
    <cfRule type="containsText" dxfId="131" priority="135" operator="containsText" text="ТЕК">
      <formula>NOT(ISERROR(SEARCH("ТЕК",W723)))</formula>
    </cfRule>
  </conditionalFormatting>
  <conditionalFormatting sqref="W713:W720">
    <cfRule type="containsText" dxfId="130" priority="134" operator="containsText" text="ТЕК">
      <formula>NOT(ISERROR(SEARCH("ТЕК",W713)))</formula>
    </cfRule>
  </conditionalFormatting>
  <conditionalFormatting sqref="W705:W712">
    <cfRule type="containsText" dxfId="129" priority="133" operator="containsText" text="ТЕК">
      <formula>NOT(ISERROR(SEARCH("ТЕК",W705)))</formula>
    </cfRule>
  </conditionalFormatting>
  <conditionalFormatting sqref="W857:W864">
    <cfRule type="containsText" dxfId="128" priority="132" operator="containsText" text="ТЕК">
      <formula>NOT(ISERROR(SEARCH("ТЕК",W857)))</formula>
    </cfRule>
  </conditionalFormatting>
  <conditionalFormatting sqref="W849:W856">
    <cfRule type="containsText" dxfId="127" priority="131" operator="containsText" text="ТЕК">
      <formula>NOT(ISERROR(SEARCH("ТЕК",W849)))</formula>
    </cfRule>
  </conditionalFormatting>
  <conditionalFormatting sqref="W839:W846">
    <cfRule type="containsText" dxfId="126" priority="130" operator="containsText" text="ТЕК">
      <formula>NOT(ISERROR(SEARCH("ТЕК",W839)))</formula>
    </cfRule>
  </conditionalFormatting>
  <conditionalFormatting sqref="W831:W838">
    <cfRule type="containsText" dxfId="125" priority="129" operator="containsText" text="ТЕК">
      <formula>NOT(ISERROR(SEARCH("ТЕК",W831)))</formula>
    </cfRule>
  </conditionalFormatting>
  <conditionalFormatting sqref="W821:W828">
    <cfRule type="containsText" dxfId="124" priority="128" operator="containsText" text="ТЕК">
      <formula>NOT(ISERROR(SEARCH("ТЕК",W821)))</formula>
    </cfRule>
  </conditionalFormatting>
  <conditionalFormatting sqref="W813:W820">
    <cfRule type="containsText" dxfId="123" priority="127" operator="containsText" text="ТЕК">
      <formula>NOT(ISERROR(SEARCH("ТЕК",W813)))</formula>
    </cfRule>
  </conditionalFormatting>
  <conditionalFormatting sqref="W803:W810">
    <cfRule type="containsText" dxfId="122" priority="126" operator="containsText" text="ТЕК">
      <formula>NOT(ISERROR(SEARCH("ТЕК",W803)))</formula>
    </cfRule>
  </conditionalFormatting>
  <conditionalFormatting sqref="W795:W802">
    <cfRule type="containsText" dxfId="121" priority="125" operator="containsText" text="ТЕК">
      <formula>NOT(ISERROR(SEARCH("ТЕК",W795)))</formula>
    </cfRule>
  </conditionalFormatting>
  <conditionalFormatting sqref="W903:W910">
    <cfRule type="containsText" dxfId="120" priority="121" operator="containsText" text="ТЕК">
      <formula>NOT(ISERROR(SEARCH("ТЕК",W903)))</formula>
    </cfRule>
  </conditionalFormatting>
  <conditionalFormatting sqref="W893:W900">
    <cfRule type="containsText" dxfId="119" priority="120" operator="containsText" text="ТЕК">
      <formula>NOT(ISERROR(SEARCH("ТЕК",W893)))</formula>
    </cfRule>
  </conditionalFormatting>
  <conditionalFormatting sqref="W885:W892">
    <cfRule type="containsText" dxfId="118" priority="119" operator="containsText" text="ТЕК">
      <formula>NOT(ISERROR(SEARCH("ТЕК",W885)))</formula>
    </cfRule>
  </conditionalFormatting>
  <conditionalFormatting sqref="W875:W882">
    <cfRule type="containsText" dxfId="117" priority="118" operator="containsText" text="ТЕК">
      <formula>NOT(ISERROR(SEARCH("ТЕК",W875)))</formula>
    </cfRule>
  </conditionalFormatting>
  <conditionalFormatting sqref="W867:W874">
    <cfRule type="containsText" dxfId="116" priority="117" operator="containsText" text="ТЕК">
      <formula>NOT(ISERROR(SEARCH("ТЕК",W867)))</formula>
    </cfRule>
  </conditionalFormatting>
  <conditionalFormatting sqref="W983:W990">
    <cfRule type="containsText" dxfId="115" priority="116" operator="containsText" text="ТЕК">
      <formula>NOT(ISERROR(SEARCH("ТЕК",W983)))</formula>
    </cfRule>
  </conditionalFormatting>
  <conditionalFormatting sqref="W975:W982">
    <cfRule type="containsText" dxfId="114" priority="115" operator="containsText" text="ТЕК">
      <formula>NOT(ISERROR(SEARCH("ТЕК",W975)))</formula>
    </cfRule>
  </conditionalFormatting>
  <conditionalFormatting sqref="W965:W972">
    <cfRule type="containsText" dxfId="113" priority="114" operator="containsText" text="ТЕК">
      <formula>NOT(ISERROR(SEARCH("ТЕК",W965)))</formula>
    </cfRule>
  </conditionalFormatting>
  <conditionalFormatting sqref="W957:W964">
    <cfRule type="containsText" dxfId="112" priority="113" operator="containsText" text="ТЕК">
      <formula>NOT(ISERROR(SEARCH("ТЕК",W957)))</formula>
    </cfRule>
  </conditionalFormatting>
  <conditionalFormatting sqref="W947:W954">
    <cfRule type="containsText" dxfId="111" priority="112" operator="containsText" text="ТЕК">
      <formula>NOT(ISERROR(SEARCH("ТЕК",W947)))</formula>
    </cfRule>
  </conditionalFormatting>
  <conditionalFormatting sqref="W939:W946">
    <cfRule type="containsText" dxfId="110" priority="111" operator="containsText" text="ТЕК">
      <formula>NOT(ISERROR(SEARCH("ТЕК",W939)))</formula>
    </cfRule>
  </conditionalFormatting>
  <conditionalFormatting sqref="W1037:W1044">
    <cfRule type="containsText" dxfId="109" priority="110" operator="containsText" text="ТЕК">
      <formula>NOT(ISERROR(SEARCH("ТЕК",W1037)))</formula>
    </cfRule>
  </conditionalFormatting>
  <conditionalFormatting sqref="W1029:W1036">
    <cfRule type="containsText" dxfId="108" priority="109" operator="containsText" text="ТЕК">
      <formula>NOT(ISERROR(SEARCH("ТЕК",W1029)))</formula>
    </cfRule>
  </conditionalFormatting>
  <conditionalFormatting sqref="W1019:W1026">
    <cfRule type="containsText" dxfId="107" priority="108" operator="containsText" text="ТЕК">
      <formula>NOT(ISERROR(SEARCH("ТЕК",W1019)))</formula>
    </cfRule>
  </conditionalFormatting>
  <conditionalFormatting sqref="W1011:W1018">
    <cfRule type="containsText" dxfId="106" priority="107" operator="containsText" text="ТЕК">
      <formula>NOT(ISERROR(SEARCH("ТЕК",W1011)))</formula>
    </cfRule>
  </conditionalFormatting>
  <conditionalFormatting sqref="W1001:W1008">
    <cfRule type="containsText" dxfId="105" priority="106" operator="containsText" text="ТЕК">
      <formula>NOT(ISERROR(SEARCH("ТЕК",W1001)))</formula>
    </cfRule>
  </conditionalFormatting>
  <conditionalFormatting sqref="W993:W1000">
    <cfRule type="containsText" dxfId="104" priority="105" operator="containsText" text="ТЕК">
      <formula>NOT(ISERROR(SEARCH("ТЕК",W993)))</formula>
    </cfRule>
  </conditionalFormatting>
  <conditionalFormatting sqref="W1085:W1092">
    <cfRule type="containsText" dxfId="103" priority="104" operator="containsText" text="ТЕК">
      <formula>NOT(ISERROR(SEARCH("ТЕК",W1085)))</formula>
    </cfRule>
  </conditionalFormatting>
  <conditionalFormatting sqref="W1165:W1172">
    <cfRule type="containsText" dxfId="102" priority="103" operator="containsText" text="ТЕК">
      <formula>NOT(ISERROR(SEARCH("ТЕК",W1165)))</formula>
    </cfRule>
  </conditionalFormatting>
  <conditionalFormatting sqref="W1155:W1162">
    <cfRule type="containsText" dxfId="101" priority="102" operator="containsText" text="ТЕК">
      <formula>NOT(ISERROR(SEARCH("ТЕК",W1155)))</formula>
    </cfRule>
  </conditionalFormatting>
  <conditionalFormatting sqref="W1145:W1152">
    <cfRule type="containsText" dxfId="100" priority="101" operator="containsText" text="ТЕК">
      <formula>NOT(ISERROR(SEARCH("ТЕК",W1145)))</formula>
    </cfRule>
  </conditionalFormatting>
  <conditionalFormatting sqref="W1135:W1142">
    <cfRule type="containsText" dxfId="99" priority="100" operator="containsText" text="ТЕК">
      <formula>NOT(ISERROR(SEARCH("ТЕК",W1135)))</formula>
    </cfRule>
  </conditionalFormatting>
  <conditionalFormatting sqref="W1125:W1132">
    <cfRule type="containsText" dxfId="98" priority="99" operator="containsText" text="ТЕК">
      <formula>NOT(ISERROR(SEARCH("ТЕК",W1125)))</formula>
    </cfRule>
  </conditionalFormatting>
  <conditionalFormatting sqref="W1115:W1122">
    <cfRule type="containsText" dxfId="97" priority="98" operator="containsText" text="ТЕК">
      <formula>NOT(ISERROR(SEARCH("ТЕК",W1115)))</formula>
    </cfRule>
  </conditionalFormatting>
  <conditionalFormatting sqref="W1105:W1112">
    <cfRule type="containsText" dxfId="96" priority="97" operator="containsText" text="ТЕК">
      <formula>NOT(ISERROR(SEARCH("ТЕК",W1105)))</formula>
    </cfRule>
  </conditionalFormatting>
  <conditionalFormatting sqref="W1095:W1102">
    <cfRule type="containsText" dxfId="95" priority="96" operator="containsText" text="ТЕК">
      <formula>NOT(ISERROR(SEARCH("ТЕК",W1095)))</formula>
    </cfRule>
  </conditionalFormatting>
  <conditionalFormatting sqref="W1176:W1183">
    <cfRule type="containsText" dxfId="94" priority="95" operator="containsText" text="ТЕК">
      <formula>NOT(ISERROR(SEARCH("ТЕК",W1176)))</formula>
    </cfRule>
  </conditionalFormatting>
  <conditionalFormatting sqref="W1226:W1233">
    <cfRule type="containsText" dxfId="93" priority="94" operator="containsText" text="ТЕК">
      <formula>NOT(ISERROR(SEARCH("ТЕК",W1226)))</formula>
    </cfRule>
  </conditionalFormatting>
  <conditionalFormatting sqref="W1216:W1223">
    <cfRule type="containsText" dxfId="92" priority="93" operator="containsText" text="ТЕК">
      <formula>NOT(ISERROR(SEARCH("ТЕК",W1216)))</formula>
    </cfRule>
  </conditionalFormatting>
  <conditionalFormatting sqref="W1206:W1213">
    <cfRule type="containsText" dxfId="91" priority="92" operator="containsText" text="ТЕК">
      <formula>NOT(ISERROR(SEARCH("ТЕК",W1206)))</formula>
    </cfRule>
  </conditionalFormatting>
  <conditionalFormatting sqref="W1196:W1203">
    <cfRule type="containsText" dxfId="90" priority="91" operator="containsText" text="ТЕК">
      <formula>NOT(ISERROR(SEARCH("ТЕК",W1196)))</formula>
    </cfRule>
  </conditionalFormatting>
  <conditionalFormatting sqref="W1186:W1193">
    <cfRule type="containsText" dxfId="89" priority="90" operator="containsText" text="ТЕК">
      <formula>NOT(ISERROR(SEARCH("ТЕК",W1186)))</formula>
    </cfRule>
  </conditionalFormatting>
  <conditionalFormatting sqref="J1256:K1256">
    <cfRule type="containsText" dxfId="88" priority="89" operator="containsText" text="ТЕК">
      <formula>NOT(ISERROR(SEARCH("ТЕК",J1256)))</formula>
    </cfRule>
  </conditionalFormatting>
  <conditionalFormatting sqref="U1256">
    <cfRule type="containsText" dxfId="87" priority="88" operator="containsText" text="ТЕК">
      <formula>NOT(ISERROR(SEARCH("ТЕК",U1256)))</formula>
    </cfRule>
  </conditionalFormatting>
  <conditionalFormatting sqref="Q1256">
    <cfRule type="containsText" dxfId="86" priority="87" operator="containsText" text="ТЕК">
      <formula>NOT(ISERROR(SEARCH("ТЕК",Q1256)))</formula>
    </cfRule>
  </conditionalFormatting>
  <conditionalFormatting sqref="W1256">
    <cfRule type="containsText" dxfId="85" priority="86" operator="containsText" text="ТЕК">
      <formula>NOT(ISERROR(SEARCH("ТЕК",W1256)))</formula>
    </cfRule>
  </conditionalFormatting>
  <conditionalFormatting sqref="J1255:K1255">
    <cfRule type="containsText" dxfId="84" priority="85" operator="containsText" text="ТЕК">
      <formula>NOT(ISERROR(SEARCH("ТЕК",J1255)))</formula>
    </cfRule>
  </conditionalFormatting>
  <conditionalFormatting sqref="U1255">
    <cfRule type="containsText" dxfId="83" priority="84" operator="containsText" text="ТЕК">
      <formula>NOT(ISERROR(SEARCH("ТЕК",U1255)))</formula>
    </cfRule>
  </conditionalFormatting>
  <conditionalFormatting sqref="Q1255">
    <cfRule type="containsText" dxfId="82" priority="83" operator="containsText" text="ТЕК">
      <formula>NOT(ISERROR(SEARCH("ТЕК",Q1255)))</formula>
    </cfRule>
  </conditionalFormatting>
  <conditionalFormatting sqref="W1255">
    <cfRule type="containsText" dxfId="81" priority="82" operator="containsText" text="ТЕК">
      <formula>NOT(ISERROR(SEARCH("ТЕК",W1255)))</formula>
    </cfRule>
  </conditionalFormatting>
  <conditionalFormatting sqref="J1236:K1236">
    <cfRule type="containsText" dxfId="80" priority="81" operator="containsText" text="ТЕК">
      <formula>NOT(ISERROR(SEARCH("ТЕК",J1236)))</formula>
    </cfRule>
  </conditionalFormatting>
  <conditionalFormatting sqref="U1236">
    <cfRule type="containsText" dxfId="79" priority="80" operator="containsText" text="ТЕК">
      <formula>NOT(ISERROR(SEARCH("ТЕК",U1236)))</formula>
    </cfRule>
  </conditionalFormatting>
  <conditionalFormatting sqref="Q1236">
    <cfRule type="containsText" dxfId="78" priority="79" operator="containsText" text="ТЕК">
      <formula>NOT(ISERROR(SEARCH("ТЕК",Q1236)))</formula>
    </cfRule>
  </conditionalFormatting>
  <conditionalFormatting sqref="W1236">
    <cfRule type="containsText" dxfId="77" priority="78" operator="containsText" text="ТЕК">
      <formula>NOT(ISERROR(SEARCH("ТЕК",W1236)))</formula>
    </cfRule>
  </conditionalFormatting>
  <conditionalFormatting sqref="J1254:K1254">
    <cfRule type="containsText" dxfId="76" priority="77" operator="containsText" text="ТЕК">
      <formula>NOT(ISERROR(SEARCH("ТЕК",J1254)))</formula>
    </cfRule>
  </conditionalFormatting>
  <conditionalFormatting sqref="U1254">
    <cfRule type="containsText" dxfId="75" priority="76" operator="containsText" text="ТЕК">
      <formula>NOT(ISERROR(SEARCH("ТЕК",U1254)))</formula>
    </cfRule>
  </conditionalFormatting>
  <conditionalFormatting sqref="Q1254">
    <cfRule type="containsText" dxfId="74" priority="75" operator="containsText" text="ТЕК">
      <formula>NOT(ISERROR(SEARCH("ТЕК",Q1254)))</formula>
    </cfRule>
  </conditionalFormatting>
  <conditionalFormatting sqref="W1254">
    <cfRule type="containsText" dxfId="73" priority="74" operator="containsText" text="ТЕК">
      <formula>NOT(ISERROR(SEARCH("ТЕК",W1254)))</formula>
    </cfRule>
  </conditionalFormatting>
  <conditionalFormatting sqref="J1253:K1253">
    <cfRule type="containsText" dxfId="72" priority="73" operator="containsText" text="ТЕК">
      <formula>NOT(ISERROR(SEARCH("ТЕК",J1253)))</formula>
    </cfRule>
  </conditionalFormatting>
  <conditionalFormatting sqref="U1253">
    <cfRule type="containsText" dxfId="71" priority="72" operator="containsText" text="ТЕК">
      <formula>NOT(ISERROR(SEARCH("ТЕК",U1253)))</formula>
    </cfRule>
  </conditionalFormatting>
  <conditionalFormatting sqref="Q1253">
    <cfRule type="containsText" dxfId="70" priority="71" operator="containsText" text="ТЕК">
      <formula>NOT(ISERROR(SEARCH("ТЕК",Q1253)))</formula>
    </cfRule>
  </conditionalFormatting>
  <conditionalFormatting sqref="W1253">
    <cfRule type="containsText" dxfId="69" priority="70" operator="containsText" text="ТЕК">
      <formula>NOT(ISERROR(SEARCH("ТЕК",W1253)))</formula>
    </cfRule>
  </conditionalFormatting>
  <conditionalFormatting sqref="J1252:K1252">
    <cfRule type="containsText" dxfId="68" priority="69" operator="containsText" text="ТЕК">
      <formula>NOT(ISERROR(SEARCH("ТЕК",J1252)))</formula>
    </cfRule>
  </conditionalFormatting>
  <conditionalFormatting sqref="U1252">
    <cfRule type="containsText" dxfId="67" priority="68" operator="containsText" text="ТЕК">
      <formula>NOT(ISERROR(SEARCH("ТЕК",U1252)))</formula>
    </cfRule>
  </conditionalFormatting>
  <conditionalFormatting sqref="Q1252">
    <cfRule type="containsText" dxfId="66" priority="67" operator="containsText" text="ТЕК">
      <formula>NOT(ISERROR(SEARCH("ТЕК",Q1252)))</formula>
    </cfRule>
  </conditionalFormatting>
  <conditionalFormatting sqref="W1252">
    <cfRule type="containsText" dxfId="65" priority="66" operator="containsText" text="ТЕК">
      <formula>NOT(ISERROR(SEARCH("ТЕК",W1252)))</formula>
    </cfRule>
  </conditionalFormatting>
  <conditionalFormatting sqref="J1251:K1251">
    <cfRule type="containsText" dxfId="64" priority="65" operator="containsText" text="ТЕК">
      <formula>NOT(ISERROR(SEARCH("ТЕК",J1251)))</formula>
    </cfRule>
  </conditionalFormatting>
  <conditionalFormatting sqref="U1251">
    <cfRule type="containsText" dxfId="63" priority="64" operator="containsText" text="ТЕК">
      <formula>NOT(ISERROR(SEARCH("ТЕК",U1251)))</formula>
    </cfRule>
  </conditionalFormatting>
  <conditionalFormatting sqref="Q1251">
    <cfRule type="containsText" dxfId="62" priority="63" operator="containsText" text="ТЕК">
      <formula>NOT(ISERROR(SEARCH("ТЕК",Q1251)))</formula>
    </cfRule>
  </conditionalFormatting>
  <conditionalFormatting sqref="W1251">
    <cfRule type="containsText" dxfId="61" priority="62" operator="containsText" text="ТЕК">
      <formula>NOT(ISERROR(SEARCH("ТЕК",W1251)))</formula>
    </cfRule>
  </conditionalFormatting>
  <conditionalFormatting sqref="J1250:K1250">
    <cfRule type="containsText" dxfId="60" priority="61" operator="containsText" text="ТЕК">
      <formula>NOT(ISERROR(SEARCH("ТЕК",J1250)))</formula>
    </cfRule>
  </conditionalFormatting>
  <conditionalFormatting sqref="U1250">
    <cfRule type="containsText" dxfId="59" priority="60" operator="containsText" text="ТЕК">
      <formula>NOT(ISERROR(SEARCH("ТЕК",U1250)))</formula>
    </cfRule>
  </conditionalFormatting>
  <conditionalFormatting sqref="Q1250">
    <cfRule type="containsText" dxfId="58" priority="59" operator="containsText" text="ТЕК">
      <formula>NOT(ISERROR(SEARCH("ТЕК",Q1250)))</formula>
    </cfRule>
  </conditionalFormatting>
  <conditionalFormatting sqref="W1250">
    <cfRule type="containsText" dxfId="57" priority="58" operator="containsText" text="ТЕК">
      <formula>NOT(ISERROR(SEARCH("ТЕК",W1250)))</formula>
    </cfRule>
  </conditionalFormatting>
  <conditionalFormatting sqref="J1249:K1249">
    <cfRule type="containsText" dxfId="56" priority="57" operator="containsText" text="ТЕК">
      <formula>NOT(ISERROR(SEARCH("ТЕК",J1249)))</formula>
    </cfRule>
  </conditionalFormatting>
  <conditionalFormatting sqref="U1249">
    <cfRule type="containsText" dxfId="55" priority="56" operator="containsText" text="ТЕК">
      <formula>NOT(ISERROR(SEARCH("ТЕК",U1249)))</formula>
    </cfRule>
  </conditionalFormatting>
  <conditionalFormatting sqref="Q1249">
    <cfRule type="containsText" dxfId="54" priority="55" operator="containsText" text="ТЕК">
      <formula>NOT(ISERROR(SEARCH("ТЕК",Q1249)))</formula>
    </cfRule>
  </conditionalFormatting>
  <conditionalFormatting sqref="W1249">
    <cfRule type="containsText" dxfId="53" priority="54" operator="containsText" text="ТЕК">
      <formula>NOT(ISERROR(SEARCH("ТЕК",W1249)))</formula>
    </cfRule>
  </conditionalFormatting>
  <conditionalFormatting sqref="J1248:K1248">
    <cfRule type="containsText" dxfId="52" priority="53" operator="containsText" text="ТЕК">
      <formula>NOT(ISERROR(SEARCH("ТЕК",J1248)))</formula>
    </cfRule>
  </conditionalFormatting>
  <conditionalFormatting sqref="U1248">
    <cfRule type="containsText" dxfId="51" priority="52" operator="containsText" text="ТЕК">
      <formula>NOT(ISERROR(SEARCH("ТЕК",U1248)))</formula>
    </cfRule>
  </conditionalFormatting>
  <conditionalFormatting sqref="Q1248">
    <cfRule type="containsText" dxfId="50" priority="51" operator="containsText" text="ТЕК">
      <formula>NOT(ISERROR(SEARCH("ТЕК",Q1248)))</formula>
    </cfRule>
  </conditionalFormatting>
  <conditionalFormatting sqref="W1248">
    <cfRule type="containsText" dxfId="49" priority="50" operator="containsText" text="ТЕК">
      <formula>NOT(ISERROR(SEARCH("ТЕК",W1248)))</formula>
    </cfRule>
  </conditionalFormatting>
  <conditionalFormatting sqref="J1247:K1247">
    <cfRule type="containsText" dxfId="48" priority="49" operator="containsText" text="ТЕК">
      <formula>NOT(ISERROR(SEARCH("ТЕК",J1247)))</formula>
    </cfRule>
  </conditionalFormatting>
  <conditionalFormatting sqref="U1247">
    <cfRule type="containsText" dxfId="47" priority="48" operator="containsText" text="ТЕК">
      <formula>NOT(ISERROR(SEARCH("ТЕК",U1247)))</formula>
    </cfRule>
  </conditionalFormatting>
  <conditionalFormatting sqref="Q1247">
    <cfRule type="containsText" dxfId="46" priority="47" operator="containsText" text="ТЕК">
      <formula>NOT(ISERROR(SEARCH("ТЕК",Q1247)))</formula>
    </cfRule>
  </conditionalFormatting>
  <conditionalFormatting sqref="W1247">
    <cfRule type="containsText" dxfId="45" priority="46" operator="containsText" text="ТЕК">
      <formula>NOT(ISERROR(SEARCH("ТЕК",W1247)))</formula>
    </cfRule>
  </conditionalFormatting>
  <conditionalFormatting sqref="J1246:K1246">
    <cfRule type="containsText" dxfId="44" priority="45" operator="containsText" text="ТЕК">
      <formula>NOT(ISERROR(SEARCH("ТЕК",J1246)))</formula>
    </cfRule>
  </conditionalFormatting>
  <conditionalFormatting sqref="U1246">
    <cfRule type="containsText" dxfId="43" priority="44" operator="containsText" text="ТЕК">
      <formula>NOT(ISERROR(SEARCH("ТЕК",U1246)))</formula>
    </cfRule>
  </conditionalFormatting>
  <conditionalFormatting sqref="Q1246">
    <cfRule type="containsText" dxfId="42" priority="43" operator="containsText" text="ТЕК">
      <formula>NOT(ISERROR(SEARCH("ТЕК",Q1246)))</formula>
    </cfRule>
  </conditionalFormatting>
  <conditionalFormatting sqref="W1246">
    <cfRule type="containsText" dxfId="41" priority="42" operator="containsText" text="ТЕК">
      <formula>NOT(ISERROR(SEARCH("ТЕК",W1246)))</formula>
    </cfRule>
  </conditionalFormatting>
  <conditionalFormatting sqref="J1245:K1245">
    <cfRule type="containsText" dxfId="40" priority="41" operator="containsText" text="ТЕК">
      <formula>NOT(ISERROR(SEARCH("ТЕК",J1245)))</formula>
    </cfRule>
  </conditionalFormatting>
  <conditionalFormatting sqref="U1245">
    <cfRule type="containsText" dxfId="39" priority="40" operator="containsText" text="ТЕК">
      <formula>NOT(ISERROR(SEARCH("ТЕК",U1245)))</formula>
    </cfRule>
  </conditionalFormatting>
  <conditionalFormatting sqref="Q1245">
    <cfRule type="containsText" dxfId="38" priority="39" operator="containsText" text="ТЕК">
      <formula>NOT(ISERROR(SEARCH("ТЕК",Q1245)))</formula>
    </cfRule>
  </conditionalFormatting>
  <conditionalFormatting sqref="W1245">
    <cfRule type="containsText" dxfId="37" priority="38" operator="containsText" text="ТЕК">
      <formula>NOT(ISERROR(SEARCH("ТЕК",W1245)))</formula>
    </cfRule>
  </conditionalFormatting>
  <conditionalFormatting sqref="J1244:K1244">
    <cfRule type="containsText" dxfId="36" priority="37" operator="containsText" text="ТЕК">
      <formula>NOT(ISERROR(SEARCH("ТЕК",J1244)))</formula>
    </cfRule>
  </conditionalFormatting>
  <conditionalFormatting sqref="U1244">
    <cfRule type="containsText" dxfId="35" priority="36" operator="containsText" text="ТЕК">
      <formula>NOT(ISERROR(SEARCH("ТЕК",U1244)))</formula>
    </cfRule>
  </conditionalFormatting>
  <conditionalFormatting sqref="Q1244">
    <cfRule type="containsText" dxfId="34" priority="35" operator="containsText" text="ТЕК">
      <formula>NOT(ISERROR(SEARCH("ТЕК",Q1244)))</formula>
    </cfRule>
  </conditionalFormatting>
  <conditionalFormatting sqref="W1244">
    <cfRule type="containsText" dxfId="33" priority="34" operator="containsText" text="ТЕК">
      <formula>NOT(ISERROR(SEARCH("ТЕК",W1244)))</formula>
    </cfRule>
  </conditionalFormatting>
  <conditionalFormatting sqref="J1243:K1243">
    <cfRule type="containsText" dxfId="32" priority="33" operator="containsText" text="ТЕК">
      <formula>NOT(ISERROR(SEARCH("ТЕК",J1243)))</formula>
    </cfRule>
  </conditionalFormatting>
  <conditionalFormatting sqref="U1243">
    <cfRule type="containsText" dxfId="31" priority="32" operator="containsText" text="ТЕК">
      <formula>NOT(ISERROR(SEARCH("ТЕК",U1243)))</formula>
    </cfRule>
  </conditionalFormatting>
  <conditionalFormatting sqref="Q1243">
    <cfRule type="containsText" dxfId="30" priority="31" operator="containsText" text="ТЕК">
      <formula>NOT(ISERROR(SEARCH("ТЕК",Q1243)))</formula>
    </cfRule>
  </conditionalFormatting>
  <conditionalFormatting sqref="W1243">
    <cfRule type="containsText" dxfId="29" priority="30" operator="containsText" text="ТЕК">
      <formula>NOT(ISERROR(SEARCH("ТЕК",W1243)))</formula>
    </cfRule>
  </conditionalFormatting>
  <conditionalFormatting sqref="J1242:K1242">
    <cfRule type="containsText" dxfId="28" priority="29" operator="containsText" text="ТЕК">
      <formula>NOT(ISERROR(SEARCH("ТЕК",J1242)))</formula>
    </cfRule>
  </conditionalFormatting>
  <conditionalFormatting sqref="U1242">
    <cfRule type="containsText" dxfId="27" priority="28" operator="containsText" text="ТЕК">
      <formula>NOT(ISERROR(SEARCH("ТЕК",U1242)))</formula>
    </cfRule>
  </conditionalFormatting>
  <conditionalFormatting sqref="Q1242">
    <cfRule type="containsText" dxfId="26" priority="27" operator="containsText" text="ТЕК">
      <formula>NOT(ISERROR(SEARCH("ТЕК",Q1242)))</formula>
    </cfRule>
  </conditionalFormatting>
  <conditionalFormatting sqref="W1242">
    <cfRule type="containsText" dxfId="25" priority="26" operator="containsText" text="ТЕК">
      <formula>NOT(ISERROR(SEARCH("ТЕК",W1242)))</formula>
    </cfRule>
  </conditionalFormatting>
  <conditionalFormatting sqref="J1241:K1241">
    <cfRule type="containsText" dxfId="24" priority="25" operator="containsText" text="ТЕК">
      <formula>NOT(ISERROR(SEARCH("ТЕК",J1241)))</formula>
    </cfRule>
  </conditionalFormatting>
  <conditionalFormatting sqref="U1241">
    <cfRule type="containsText" dxfId="23" priority="24" operator="containsText" text="ТЕК">
      <formula>NOT(ISERROR(SEARCH("ТЕК",U1241)))</formula>
    </cfRule>
  </conditionalFormatting>
  <conditionalFormatting sqref="Q1241">
    <cfRule type="containsText" dxfId="22" priority="23" operator="containsText" text="ТЕК">
      <formula>NOT(ISERROR(SEARCH("ТЕК",Q1241)))</formula>
    </cfRule>
  </conditionalFormatting>
  <conditionalFormatting sqref="W1241">
    <cfRule type="containsText" dxfId="21" priority="22" operator="containsText" text="ТЕК">
      <formula>NOT(ISERROR(SEARCH("ТЕК",W1241)))</formula>
    </cfRule>
  </conditionalFormatting>
  <conditionalFormatting sqref="J1240:K1240">
    <cfRule type="containsText" dxfId="20" priority="21" operator="containsText" text="ТЕК">
      <formula>NOT(ISERROR(SEARCH("ТЕК",J1240)))</formula>
    </cfRule>
  </conditionalFormatting>
  <conditionalFormatting sqref="U1240">
    <cfRule type="containsText" dxfId="19" priority="20" operator="containsText" text="ТЕК">
      <formula>NOT(ISERROR(SEARCH("ТЕК",U1240)))</formula>
    </cfRule>
  </conditionalFormatting>
  <conditionalFormatting sqref="Q1240">
    <cfRule type="containsText" dxfId="18" priority="19" operator="containsText" text="ТЕК">
      <formula>NOT(ISERROR(SEARCH("ТЕК",Q1240)))</formula>
    </cfRule>
  </conditionalFormatting>
  <conditionalFormatting sqref="W1240">
    <cfRule type="containsText" dxfId="17" priority="18" operator="containsText" text="ТЕК">
      <formula>NOT(ISERROR(SEARCH("ТЕК",W1240)))</formula>
    </cfRule>
  </conditionalFormatting>
  <conditionalFormatting sqref="J1239:K1239">
    <cfRule type="containsText" dxfId="16" priority="17" operator="containsText" text="ТЕК">
      <formula>NOT(ISERROR(SEARCH("ТЕК",J1239)))</formula>
    </cfRule>
  </conditionalFormatting>
  <conditionalFormatting sqref="U1239">
    <cfRule type="containsText" dxfId="15" priority="16" operator="containsText" text="ТЕК">
      <formula>NOT(ISERROR(SEARCH("ТЕК",U1239)))</formula>
    </cfRule>
  </conditionalFormatting>
  <conditionalFormatting sqref="Q1239">
    <cfRule type="containsText" dxfId="14" priority="15" operator="containsText" text="ТЕК">
      <formula>NOT(ISERROR(SEARCH("ТЕК",Q1239)))</formula>
    </cfRule>
  </conditionalFormatting>
  <conditionalFormatting sqref="W1239">
    <cfRule type="containsText" dxfId="13" priority="14" operator="containsText" text="ТЕК">
      <formula>NOT(ISERROR(SEARCH("ТЕК",W1239)))</formula>
    </cfRule>
  </conditionalFormatting>
  <conditionalFormatting sqref="J1238:K1238">
    <cfRule type="containsText" dxfId="12" priority="13" operator="containsText" text="ТЕК">
      <formula>NOT(ISERROR(SEARCH("ТЕК",J1238)))</formula>
    </cfRule>
  </conditionalFormatting>
  <conditionalFormatting sqref="U1238">
    <cfRule type="containsText" dxfId="11" priority="12" operator="containsText" text="ТЕК">
      <formula>NOT(ISERROR(SEARCH("ТЕК",U1238)))</formula>
    </cfRule>
  </conditionalFormatting>
  <conditionalFormatting sqref="Q1238">
    <cfRule type="containsText" dxfId="10" priority="11" operator="containsText" text="ТЕК">
      <formula>NOT(ISERROR(SEARCH("ТЕК",Q1238)))</formula>
    </cfRule>
  </conditionalFormatting>
  <conditionalFormatting sqref="W1238">
    <cfRule type="containsText" dxfId="9" priority="10" operator="containsText" text="ТЕК">
      <formula>NOT(ISERROR(SEARCH("ТЕК",W1238)))</formula>
    </cfRule>
  </conditionalFormatting>
  <conditionalFormatting sqref="J1237:K1237">
    <cfRule type="containsText" dxfId="8" priority="9" operator="containsText" text="ТЕК">
      <formula>NOT(ISERROR(SEARCH("ТЕК",J1237)))</formula>
    </cfRule>
  </conditionalFormatting>
  <conditionalFormatting sqref="U1237">
    <cfRule type="containsText" dxfId="7" priority="8" operator="containsText" text="ТЕК">
      <formula>NOT(ISERROR(SEARCH("ТЕК",U1237)))</formula>
    </cfRule>
  </conditionalFormatting>
  <conditionalFormatting sqref="Q1237">
    <cfRule type="containsText" dxfId="6" priority="7" operator="containsText" text="ТЕК">
      <formula>NOT(ISERROR(SEARCH("ТЕК",Q1237)))</formula>
    </cfRule>
  </conditionalFormatting>
  <conditionalFormatting sqref="W1237">
    <cfRule type="containsText" dxfId="5" priority="6" operator="containsText" text="ТЕК">
      <formula>NOT(ISERROR(SEARCH("ТЕК",W1237)))</formula>
    </cfRule>
  </conditionalFormatting>
  <conditionalFormatting sqref="W1270:W1277">
    <cfRule type="containsText" dxfId="4" priority="5" operator="containsText" text="ТЕК">
      <formula>NOT(ISERROR(SEARCH("ТЕК",W1270)))</formula>
    </cfRule>
  </conditionalFormatting>
  <conditionalFormatting sqref="W1260:W1267">
    <cfRule type="containsText" dxfId="3" priority="4" operator="containsText" text="ТЕК">
      <formula>NOT(ISERROR(SEARCH("ТЕК",W1260)))</formula>
    </cfRule>
  </conditionalFormatting>
  <conditionalFormatting sqref="W1301:W1308">
    <cfRule type="containsText" dxfId="2" priority="3" operator="containsText" text="ТЕК">
      <formula>NOT(ISERROR(SEARCH("ТЕК",W1301)))</formula>
    </cfRule>
  </conditionalFormatting>
  <conditionalFormatting sqref="W1291:W1298">
    <cfRule type="containsText" dxfId="1" priority="2" operator="containsText" text="ТЕК">
      <formula>NOT(ISERROR(SEARCH("ТЕК",W1291)))</formula>
    </cfRule>
  </conditionalFormatting>
  <conditionalFormatting sqref="W1281:W1288">
    <cfRule type="containsText" dxfId="0" priority="1" operator="containsText" text="ТЕК">
      <formula>NOT(ISERROR(SEARCH("ТЕК",W1281)))</formula>
    </cfRule>
  </conditionalFormatting>
  <dataValidations count="48">
    <dataValidation type="list" allowBlank="1" showInputMessage="1" showErrorMessage="1" sqref="I615:I630 I1065:I1080 I1047:I1062 I687:I702 I669:I684 I651:I666 I633:I648 I777:I792 I759:I774 I741:I756 I723:I738 I705:I720 I849:I864 I831:I846 I813:I828 I795:I810 I921:I936 I903:I918 I885:I900 I867:I882 I975:I990 I957:I972 I939:I954 I1029:I1044 I1011:I1026 I993:I1008">
      <formula1>"КАП,СРЕД,ТЕК"</formula1>
    </dataValidation>
    <dataValidation type="list" allowBlank="1" showInputMessage="1" showErrorMessage="1" sqref="I614 I1064 I1046 I686 I668 I650 I632 I776 I758 I740 I722 I704 I848 I830 I812 I794 I920 I902 I884 I866 I974 I956 I938 I1028 I1010 I992">
      <formula1>"- ,К.Т.С,К.Т,К,Т,С,"</formula1>
    </dataValidation>
    <dataValidation type="list" allowBlank="1" showInputMessage="1" showErrorMessage="1" sqref="B614:B630 B1064:B1080 B1046:B1062 B686:B702 B668:B684 B650:B666 B632:B648 B776:B792 B758:B774 B740:B756 B722:B738 B704:B720 B848:B864 B830:B846 B812:B828 B794:B810 B920:B936 B902:B918 B884:B900 B866:B882 B974:B990 B956:B972 B938:B954 B1028:B1044 B1010:B1026 B992:B1008">
      <formula1>"110 кВ.,35кВ.,6-10 кВ.,"</formula1>
    </dataValidation>
    <dataValidation type="list" allowBlank="1" showInputMessage="1" showErrorMessage="1" sqref="B407:B415 B507:B515 B417:B425 B497:B505 B487:B495 B477:B485 B467:B475 B447:B455 B437:B445 B427:B435 B457:B465 B599:B607 B589:B597 B579:B587 B569:B577 B559:B567 B549:B557 B539:B547 B529:B537 B519:B527 B1084:B1092 B1164:B1172 B1154:B1162 B1144:B1152 B1134:B1142 B1124:B1132 B1114:B1122 B1104:B1112 B1094:B1102 B1175:B1183 B1225:B1233 B1215:B1223 B1205:B1213 B1195:B1203 B1185:B1193 B1269:B1277 B1259:B1267 B1300:B1308 B1290:B1298 B1280:B1288">
      <formula1>"6-10 кВ.,0,4 кВ.,"</formula1>
    </dataValidation>
    <dataValidation type="list" allowBlank="1" showInputMessage="1" showErrorMessage="1" sqref="I114:I116 I118:I128 I519:I608 I130:I276 I279:I404 I407:I516 I1084:I1173 I1175:I1234 I1236:I1257 I1259:I1278 I1280:I1309">
      <formula1>"К,С,Т,Просека"</formula1>
    </dataValidation>
    <dataValidation type="list" allowBlank="1" showInputMessage="1" showErrorMessage="1" sqref="D114:D116 D118:D128 D519:D608 D130:D276 D279:D404 D407:D516 D614:D630 D1064:D1080 D1046:D1062 D686:D702 D668:D684 D650:D666 D632:D648 D776:D792 D758:D774 D740:D756 D722:D738 D704:D720 D848:D864 D830:D846 D812:D828 D794:D810 D920:D936 D902:D918 D884:D900 D866:D882 D974:D990 D956:D972 D938:D954 D1028:D1044 D1010:D1026 D992:D1008 D1084:D1173 D1175:D1234">
      <formula1>"уВС, ГП, Нерюнгринский участок, Центральный участок, Северный участок, Томмотский Участок"</formula1>
    </dataValidation>
    <dataValidation type="list" allowBlank="1" showInputMessage="1" showErrorMessage="1" sqref="C114:C116 C118:C128 C519:C608 C130:C276 C279:C404 C407:C516 C614:C630 C1064:C1080 C1046:C1062 C686:C702 C668:C684 C650:C666 C632:C648 C776:C792 C758:C774 C740:C756 C722:C738 C704:C720 C848:C864 C830:C846 C812:C828 C794:C810 C920:C936 C902:C918 C884:C900 C866:C882 C974:C990 C956:C972 C938:C954 C1028:C1044 C1010:C1026 C992:C1008 C1084:C1173 C1175:C1234 C1259:C1278 C1280:C1309">
      <formula1>"АРЭС, НРЭС, ТРЭС"</formula1>
    </dataValidation>
    <dataValidation type="list" allowBlank="1" showInputMessage="1" showErrorMessage="1" sqref="B114:B116 B118:B128 B528 B130:B276 B279:B404 B416 B506 B496 B486 B476 B436 B446 B426 B456 B466 B608 B598 B588 B578 B568 B558 B548 B538 B516 B1173 B1163 B1153 B1143 B1133 B1123 B1113 B1093 B1103 B1234 B1224 B1214 B1204 B1184 B1194 B1278 B1268 B1309 B1299 B1289">
      <formula1>"110 кВ.,35 кВ.,"</formula1>
    </dataValidation>
    <dataValidation type="list" allowBlank="1" showInputMessage="1" showErrorMessage="1" sqref="P114:P116 P118:P128 P519:P608 P130:P276 P279:P404 P407:P516 P614:P630 P1064:P1080 P1046:P1062 P686:P702 P668:P684 P650:P666 P632:P648 P776:P792 P758:P774 P740:P756 P722:P738 P704:P720 P848:P864 P830:P846 P812:P828 P794:P810 P920:P936 P902:P918 P884:P900 P866:P882 P974:P990 P956:P972 P938:P954 P1028:P1044 P1010:P1026 P992:P1008 P1084:P1173 P1175:P1234 P1236:P1257 P1259:P1278 P1280:P1309">
      <formula1>"хоз. сп.,подряд,хоз. сп./ подряд, ,"</formula1>
    </dataValidation>
    <dataValidation type="list" errorStyle="information" allowBlank="1" showInputMessage="1" showErrorMessage="1" sqref="J1236:K1257">
      <formula1>"- ,Январь,Февраль,март,Апрель,Май,Июнь,Июль,Август,Сентябрь,Октябрь,Ноябрь,Декабрь"</formula1>
    </dataValidation>
    <dataValidation type="list" allowBlank="1" showInputMessage="1" showErrorMessage="1" sqref="G218:G226 G137:G142 G198:G206 G520:G528 G208:G216 G228:G236 G258:G266 G238:G246 G248:G256 G118:G125 G115:G116 G127:G128 G130:G135 G150:G154 G144:G148 G156:G160 G182:G190 G162:G167 G169:G175 G177:G180 G268:G276 G386:G394 G376:G384 G366:G374 G356:G364 G336:G344 G346:G354 G192:G196 G326:G334 G316:G324 G306:G314 G296:G304 G280:G288 G290:G294 G396:G404 G408:G416 G498:G506 G488:G496 G478:G486 G468:G476 G428:G436 G438:G446 G418:G426 G448:G456 G458:G466 G600:G608 G590:G598 G580:G588 G570:G578 G560:G568 G550:G558 G540:G548 G530:G538 G508:G516 G615:G630 G1065:G1080 G1047:G1062 G687:G702 G669:G684 G651:G666 G633:G648 G777:G792 G759:G774 G741:G756 G723:G738 G705:G720 G849:G864 G831:G846 G813:G828 G795:G810 G921:G936 G903:G918 G885:G900 G867:G882 G975:G990 G957:G972 G939:G954 G1029:G1044 G1011:G1026 G993:G1008 G1165:G1173 G1155:G1163 G1145:G1153 G1135:G1143 G1125:G1133 G1115:G1123 G1105:G1113 G1085:G1093 G1095:G1103 G1226:G1234 G1216:G1224 G1206:G1214 G1196:G1204 G1176:G1184 G1186:G1194 G1236:G1257 G1270:G1278 G1260:G1268 G1301:G1309 G1291:G1299 G1281:G1289">
      <formula1>"- ,Предписание, По состоянию,ПОН,МГ,Аварии,Треб.зав.,Уач. э/э,ППСЛ,"</formula1>
    </dataValidation>
    <dataValidation type="list" allowBlank="1" showInputMessage="1" showErrorMessage="1" sqref="C1236:C1257">
      <formula1>"- ,НРЭС,ТРЭС,АРЭС,"</formula1>
    </dataValidation>
    <dataValidation type="list" allowBlank="1" showInputMessage="1" showErrorMessage="1" sqref="L1165:L1173 L1155:L1163 L1145:L1153 L1135:L1143 L1125:L1133 L1115:L1123 L1105:L1113 L1085:L1093 L1095:L1103 L1234 L1224 L1214 L1204 L1184 L1194 L1278 L1268 L1309 L1299 L1289">
      <formula1>#REF!</formula1>
    </dataValidation>
    <dataValidation type="list" allowBlank="1" showInputMessage="1" showErrorMessage="1" sqref="L615:L630 L1065:L1080 L1047:L1062 L687:L702 L669:L684 L651:L666 L633:L648 L777:L792 L759:L774 L741:L756 L723:L738 L705:L720 L849:L864 L831:L846 L813:L828 L795:L810 L921:L936 L903:L918 L885:L900 L867:L882 L975:L990 L957:L972 L939:L954 L1029:L1044 L1011:L1026 L993:L1008">
      <formula1>#REF!</formula1>
    </dataValidation>
    <dataValidation type="list" allowBlank="1" showInputMessage="1" showErrorMessage="1" sqref="L520:L528 L408:L416 L498:L506 L488:L496 L478:L486 L468:L476 L428:L436 L438:L446 L418:L426 L448:L456 L458:L466 L600:L608 L590:L598 L580:L588 L570:L578 L560:L568 L550:L558 L540:L548 L530:L538 L508:L516">
      <formula1>#REF!</formula1>
    </dataValidation>
    <dataValidation type="list" allowBlank="1" showInputMessage="1" showErrorMessage="1" sqref="J114:K116 J118:K128 J519:K608 J130:K276 J279:K404 J407:K516 J614:K630 J1064:K1080 J1046:K1062 J686:K702 J668:K684 J650:K666 J632:K648 J776:K792 J758:K774 J740:K756 J722:K738 J704:K720 J848:K864 J830:K846 J812:K828 J794:K810 J920:K936 J902:K918 J884:K900 J866:K882 J974:K990 J956:K972 J938:K954 J1028:K1044 J1010:K1026 J992:K1008 J1084:K1173 J1175:K1234 J1259:K1278 J1280:K1309">
      <formula1>#REF!</formula1>
    </dataValidation>
    <dataValidation type="list" allowBlank="1" showInputMessage="1" showErrorMessage="1" sqref="L218:L226">
      <formula1>#REF!</formula1>
    </dataValidation>
    <dataValidation type="list" allowBlank="1" showInputMessage="1" showErrorMessage="1" sqref="L198:L206">
      <formula1>#REF!</formula1>
    </dataValidation>
    <dataValidation type="list" allowBlank="1" showInputMessage="1" showErrorMessage="1" sqref="L290:L294">
      <formula1>#REF!</formula1>
    </dataValidation>
    <dataValidation type="list" allowBlank="1" showInputMessage="1" showErrorMessage="1" sqref="L208:L216">
      <formula1>#REF!</formula1>
    </dataValidation>
    <dataValidation type="list" allowBlank="1" showInputMessage="1" showErrorMessage="1" sqref="L228:L236">
      <formula1>#REF!</formula1>
    </dataValidation>
    <dataValidation type="list" allowBlank="1" showInputMessage="1" showErrorMessage="1" sqref="L258:L266">
      <formula1>#REF!</formula1>
    </dataValidation>
    <dataValidation type="list" allowBlank="1" showInputMessage="1" showErrorMessage="1" sqref="L238:L246">
      <formula1>#REF!</formula1>
    </dataValidation>
    <dataValidation type="list" allowBlank="1" showInputMessage="1" showErrorMessage="1" sqref="L248:L256">
      <formula1>#REF!</formula1>
    </dataValidation>
    <dataValidation type="list" allowBlank="1" showInputMessage="1" showErrorMessage="1" sqref="L137:L142">
      <formula1>#REF!</formula1>
    </dataValidation>
    <dataValidation type="list" allowBlank="1" showInputMessage="1" showErrorMessage="1" sqref="L127:L135">
      <formula1>#REF!</formula1>
    </dataValidation>
    <dataValidation type="list" allowBlank="1" showInputMessage="1" showErrorMessage="1" sqref="L115:L125">
      <formula1>#REF!</formula1>
    </dataValidation>
    <dataValidation type="list" allowBlank="1" showInputMessage="1" showErrorMessage="1" sqref="L144:L148">
      <formula1>#REF!</formula1>
    </dataValidation>
    <dataValidation type="list" allowBlank="1" showInputMessage="1" showErrorMessage="1" sqref="L150:L154">
      <formula1>#REF!</formula1>
    </dataValidation>
    <dataValidation type="list" allowBlank="1" showInputMessage="1" showErrorMessage="1" sqref="L156:L160">
      <formula1>#REF!</formula1>
    </dataValidation>
    <dataValidation type="list" allowBlank="1" showInputMessage="1" showErrorMessage="1" sqref="L346:L354">
      <formula1>#REF!</formula1>
    </dataValidation>
    <dataValidation type="list" allowBlank="1" showInputMessage="1" showErrorMessage="1" sqref="L182:L190">
      <formula1>#REF!</formula1>
    </dataValidation>
    <dataValidation type="list" allowBlank="1" showInputMessage="1" showErrorMessage="1" sqref="L162:L167">
      <formula1>#REF!</formula1>
    </dataValidation>
    <dataValidation type="list" allowBlank="1" showInputMessage="1" showErrorMessage="1" sqref="L169:L175">
      <formula1>#REF!</formula1>
    </dataValidation>
    <dataValidation type="list" allowBlank="1" showInputMessage="1" showErrorMessage="1" sqref="L177:L180">
      <formula1>#REF!</formula1>
    </dataValidation>
    <dataValidation type="list" allowBlank="1" showInputMessage="1" showErrorMessage="1" sqref="L268:L276">
      <formula1>#REF!</formula1>
    </dataValidation>
    <dataValidation type="list" allowBlank="1" showInputMessage="1" showErrorMessage="1" sqref="L386:L394">
      <formula1>#REF!</formula1>
    </dataValidation>
    <dataValidation type="list" allowBlank="1" showInputMessage="1" showErrorMessage="1" sqref="L376:L384">
      <formula1>#REF!</formula1>
    </dataValidation>
    <dataValidation type="list" allowBlank="1" showInputMessage="1" showErrorMessage="1" sqref="L366:L374">
      <formula1>#REF!</formula1>
    </dataValidation>
    <dataValidation type="list" allowBlank="1" showInputMessage="1" showErrorMessage="1" sqref="L356:L364">
      <formula1>#REF!</formula1>
    </dataValidation>
    <dataValidation type="list" allowBlank="1" showInputMessage="1" showErrorMessage="1" sqref="L336:L344">
      <formula1>#REF!</formula1>
    </dataValidation>
    <dataValidation type="list" allowBlank="1" showInputMessage="1" showErrorMessage="1" sqref="L192:L196">
      <formula1>#REF!</formula1>
    </dataValidation>
    <dataValidation type="list" allowBlank="1" showInputMessage="1" showErrorMessage="1" sqref="L326:L334">
      <formula1>#REF!</formula1>
    </dataValidation>
    <dataValidation type="list" allowBlank="1" showInputMessage="1" showErrorMessage="1" sqref="L316:L324">
      <formula1>#REF!</formula1>
    </dataValidation>
    <dataValidation type="list" allowBlank="1" showInputMessage="1" showErrorMessage="1" sqref="L306:L314">
      <formula1>#REF!</formula1>
    </dataValidation>
    <dataValidation type="list" allowBlank="1" showInputMessage="1" showErrorMessage="1" sqref="L296:L304">
      <formula1>#REF!</formula1>
    </dataValidation>
    <dataValidation type="list" allowBlank="1" showInputMessage="1" showErrorMessage="1" sqref="L280:L288">
      <formula1>#REF!</formula1>
    </dataValidation>
    <dataValidation type="list" allowBlank="1" showInputMessage="1" showErrorMessage="1" sqref="L396:L404">
      <formula1>#REF!</formula1>
    </dataValidation>
  </dataValidations>
  <pageMargins left="0.25" right="0.25" top="0.75" bottom="0.75" header="0.3" footer="0.3"/>
  <pageSetup paperSize="8" scale="56" fitToHeight="0" orientation="landscape" r:id="rId6"/>
  <rowBreaks count="1" manualBreakCount="1">
    <brk id="167" max="25" man="1"/>
  </rowBreaks>
  <legacy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ГПР - 2020 +рабочие яч</vt:lpstr>
      <vt:lpstr>ГПР - 2020 (2)</vt:lpstr>
      <vt:lpstr>'ГПР - 2020 (2)'!Область_печати</vt:lpstr>
      <vt:lpstr>'ГПР - 2020 +рабочие яч'!Область_печати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Аушев Игорь Юрьевич</dc:creator>
  <cp:lastModifiedBy>Кириленко Нина Гавриловна</cp:lastModifiedBy>
  <cp:lastPrinted>2021-01-13T23:36:12Z</cp:lastPrinted>
  <dcterms:created xsi:type="dcterms:W3CDTF">2006-09-16T00:00:00Z</dcterms:created>
  <dcterms:modified xsi:type="dcterms:W3CDTF">2021-01-27T01:41:45Z</dcterms:modified>
</cp:coreProperties>
</file>