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200" yWindow="180" windowWidth="12525" windowHeight="11940"/>
  </bookViews>
  <sheets>
    <sheet name="Лист1" sheetId="1" r:id="rId1"/>
  </sheets>
  <definedNames>
    <definedName name="Z_D3E5AFB2_A911_4663_B506_36248F00171B_.wvu.PrintArea" localSheetId="0" hidden="1">Лист1!$A$9:$D$187</definedName>
    <definedName name="_xlnm.Print_Area" localSheetId="0">Лист1!$A$1:$D$178</definedName>
  </definedNames>
  <calcPr calcId="145621" refMode="R1C1"/>
  <customWorkbookViews>
    <customWorkbookView name="Суворов Игорь Игоревич - Личное представление" guid="{D3E5AFB2-A911-4663-B506-36248F00171B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A85" i="1" l="1"/>
  <c r="A56" i="1"/>
  <c r="A47" i="1"/>
  <c r="A32" i="1"/>
  <c r="D147" i="1" l="1"/>
  <c r="A132" i="1" l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88" i="1"/>
  <c r="A89" i="1" s="1"/>
  <c r="A90" i="1" s="1"/>
  <c r="A91" i="1" s="1"/>
  <c r="A92" i="1" s="1"/>
  <c r="A93" i="1" s="1"/>
  <c r="A94" i="1" s="1"/>
  <c r="A95" i="1" s="1"/>
  <c r="A73" i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59" i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50" i="1"/>
  <c r="A51" i="1" s="1"/>
  <c r="A52" i="1" s="1"/>
  <c r="A53" i="1" s="1"/>
  <c r="A54" i="1" s="1"/>
  <c r="A55" i="1" s="1"/>
  <c r="A35" i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28" i="1"/>
  <c r="A29" i="1" s="1"/>
  <c r="A30" i="1" s="1"/>
  <c r="A31" i="1" s="1"/>
  <c r="D132" i="1" l="1"/>
  <c r="D131" i="1" l="1"/>
  <c r="D133" i="1"/>
  <c r="D153" i="1" l="1"/>
  <c r="D145" i="1"/>
  <c r="D146" i="1" s="1"/>
  <c r="D139" i="1"/>
  <c r="D142" i="1" s="1"/>
  <c r="D143" i="1" s="1"/>
  <c r="D137" i="1"/>
  <c r="D140" i="1" s="1"/>
  <c r="D138" i="1"/>
  <c r="D135" i="1" s="1"/>
  <c r="D141" i="1" l="1"/>
  <c r="D136" i="1"/>
  <c r="D112" i="1" l="1"/>
  <c r="D120" i="1" s="1"/>
</calcChain>
</file>

<file path=xl/sharedStrings.xml><?xml version="1.0" encoding="utf-8"?>
<sst xmlns="http://schemas.openxmlformats.org/spreadsheetml/2006/main" count="300" uniqueCount="137">
  <si>
    <t>Кол-во</t>
  </si>
  <si>
    <t>Единица измерения</t>
  </si>
  <si>
    <t>Обнаруженные дефекты</t>
  </si>
  <si>
    <t>№ п/п</t>
  </si>
  <si>
    <t xml:space="preserve">СП «Западные ЭС» </t>
  </si>
  <si>
    <t>шт.</t>
  </si>
  <si>
    <t>Пусконаладочные работы</t>
  </si>
  <si>
    <t>Измерение сопротивления растеканию тока заземлителя</t>
  </si>
  <si>
    <t>км</t>
  </si>
  <si>
    <t>т</t>
  </si>
  <si>
    <t>Транспортная схема</t>
  </si>
  <si>
    <t>преобретаемые подрядчиком самостоятельно:</t>
  </si>
  <si>
    <r>
      <rPr>
        <b/>
        <sz val="15"/>
        <color theme="1"/>
        <rFont val="Times New Roman"/>
        <family val="1"/>
        <charset val="204"/>
      </rPr>
      <t>Акционерное общество
«Дальневосточная распределительная сетевая компания»
Филиал «Амурские электрические сети»
СП «Западные электрические сети»
___________________________________________</t>
    </r>
    <r>
      <rPr>
        <sz val="11"/>
        <color theme="1"/>
        <rFont val="Times New Roman"/>
        <family val="1"/>
        <charset val="204"/>
      </rPr>
      <t xml:space="preserve">__________
</t>
    </r>
    <r>
      <rPr>
        <sz val="9"/>
        <color theme="1"/>
        <rFont val="Times New Roman"/>
        <family val="1"/>
        <charset val="204"/>
      </rPr>
      <t>676450, г. Свободный, ул. 40 лет Октября  80.  Тел/факс: (416-43) 3-05-64;   E-mail: doc@zes.amur.drsk.ru
                     ОКПО 97987579, ОГРН 1052800111308, ИНН/КПП 2801108200/280102003</t>
    </r>
  </si>
  <si>
    <t xml:space="preserve">Комиссия в составе: </t>
  </si>
  <si>
    <t>Начальника сл. линий - Лавриченко А.С.</t>
  </si>
  <si>
    <t>Члены комиссии:     Начальник сл. линий___________________________Лавриченко А.С.</t>
  </si>
  <si>
    <t>«Утверждаю»</t>
  </si>
  <si>
    <t xml:space="preserve">Главный инженер </t>
  </si>
  <si>
    <r>
      <rPr>
        <b/>
        <sz val="9"/>
        <color theme="1"/>
        <rFont val="Times New Roman"/>
        <family val="1"/>
        <charset val="204"/>
      </rPr>
      <t xml:space="preserve">                                                                                                         (подпись)</t>
    </r>
    <r>
      <rPr>
        <b/>
        <sz val="13"/>
        <color theme="1"/>
        <rFont val="Calibri"/>
        <family val="2"/>
        <charset val="204"/>
        <scheme val="minor"/>
      </rPr>
      <t xml:space="preserve">    </t>
    </r>
  </si>
  <si>
    <t xml:space="preserve">Установка одностоечных ж/б опор ВЛ 10 кВ </t>
  </si>
  <si>
    <t>Установка одностоечных ж/б опор ВЛ 10 кВ с одним подкосом</t>
  </si>
  <si>
    <t>Подвеска изолированного провода СИП3 1*70 ВЛ 10 кВ с учётом переходов (в 3 провода)</t>
  </si>
  <si>
    <t xml:space="preserve">    км.</t>
  </si>
  <si>
    <t>Установка информационных знаков с указанием ширины охранной зоны ВЛ</t>
  </si>
  <si>
    <t>Развозка опор по трассе ВЛ</t>
  </si>
  <si>
    <t>Развозка оснастки промежуточных опор по трассе ВЛ</t>
  </si>
  <si>
    <t>Развозка оснастки анкерных опор по трассе ВЛ</t>
  </si>
  <si>
    <t>Забивка вертикальных электродов, на глубину до 5 м</t>
  </si>
  <si>
    <t>Устройство горизонтального  заземления опор ВЛ 10-0,4 кВ</t>
  </si>
  <si>
    <t>10 м</t>
  </si>
  <si>
    <t>Разработка грунта вручную</t>
  </si>
  <si>
    <r>
      <t>100 м</t>
    </r>
    <r>
      <rPr>
        <vertAlign val="superscript"/>
        <sz val="13"/>
        <color theme="1"/>
        <rFont val="Times New Roman"/>
        <family val="1"/>
        <charset val="204"/>
      </rPr>
      <t>3</t>
    </r>
  </si>
  <si>
    <t>Засыпка траншей и котлованов вручную</t>
  </si>
  <si>
    <t>передаваемые заказчиком подрядчику по договору купли продажи:</t>
  </si>
  <si>
    <t>Опора железобетонная, СВ-110-5</t>
  </si>
  <si>
    <t>Провод изолированный СИП3 1*70</t>
  </si>
  <si>
    <t>____________________ Е.Ю. Гнеушев</t>
  </si>
  <si>
    <t>производства следующего объема работ:</t>
  </si>
  <si>
    <r>
      <t xml:space="preserve">Монтажные работы на </t>
    </r>
    <r>
      <rPr>
        <b/>
        <u/>
        <sz val="13"/>
        <color rgb="FFFF0000"/>
        <rFont val="Times New Roman"/>
        <family val="1"/>
        <charset val="204"/>
      </rPr>
      <t>ВЛ-10 кВ Ф-6 ПС 220 кВ «Шимановск»</t>
    </r>
  </si>
  <si>
    <t>г. Благовещенск – г. Свободный база СП ЗЭС</t>
  </si>
  <si>
    <t>Погрузо-разгрузочные работы при автомобильных перевозках: Погрузка изделий из сборного железобетона, бетона, керамзитобетона массой до 3 т</t>
  </si>
  <si>
    <t>Погрузо-разгрузочные работы при автомобильных перевозках: Разгрузка изделий из сборного железобетона, бетона, керамзитобетона массой до 3 т</t>
  </si>
  <si>
    <t>Погрузо-разгрузочные работы при автомобильных перевозках: Погрузка прочих материалов, деталей (с использованием погрузчика)</t>
  </si>
  <si>
    <t>Погрузо-разгрузочные работы при автомобильных перевозках: Разгрузка прочих материалов, деталей (с использованием погрузчика)</t>
  </si>
  <si>
    <t>Перевозка грузов автомобилями бортовыми грузоподъемностью до 15 т на расстояние: I класс груза до 2 км</t>
  </si>
  <si>
    <t>Инженера сл. линий Колтыга Р.П.</t>
  </si>
  <si>
    <t xml:space="preserve">                                           Инженер сл. линий___________________________    Колтыга Р.П.</t>
  </si>
  <si>
    <t xml:space="preserve">Материалы </t>
  </si>
  <si>
    <t>Проверка наличия цепи между заземлителями и заземленными элементами</t>
  </si>
  <si>
    <t>«____» _____________  2020 г.</t>
  </si>
  <si>
    <t xml:space="preserve">Приложение 1 к Техническим требованиям на </t>
  </si>
  <si>
    <t>Погрузо-разгрузочные работы</t>
  </si>
  <si>
    <t>Председатель комиссии: Начальник ПТС___________________________Бондаренко И.С.</t>
  </si>
  <si>
    <t>Начальник ПТС Бондаренко И.С.</t>
  </si>
  <si>
    <t xml:space="preserve">провела обследование  ВЛ-0,4 кВ от ТП 10/0,4 кВ № 39-2 и установила необходимость </t>
  </si>
  <si>
    <t>Демонтажные работы на ВЛ-0.4 Ф-1 ТП 10/0,4 кВ № 39-2</t>
  </si>
  <si>
    <t>ВЕДОМОСТЬ ОБЪЕМОВ РАБОТ</t>
  </si>
  <si>
    <t>Реконструкция распредсетей 10/0,4 кВ г. Шимановск</t>
  </si>
  <si>
    <t>реконструкцию распредсетей 10/0,4 кВ г. Шимановск</t>
  </si>
  <si>
    <t>Демонтаж провода ВЛ 0,4 кВ (в 3 провода)</t>
  </si>
  <si>
    <t>Демонтаж одного дополнительного провода</t>
  </si>
  <si>
    <t>Снятие ответвлений в 2 провода</t>
  </si>
  <si>
    <t>Монтажные работы на ВЛ-0.4 Ф-1 ТП 10/0,4 кВ № 39-2</t>
  </si>
  <si>
    <t>Демонтажные работы на ВЛ-0.4 Ф-2 ТП 10/0,4 кВ № 39-2</t>
  </si>
  <si>
    <t>Монтажные работы на ВЛ-0.4 Ф-2 ТП 10/0,4 кВ № 39-2</t>
  </si>
  <si>
    <t>км линии</t>
  </si>
  <si>
    <t>Устройство горизонтального заземления</t>
  </si>
  <si>
    <t>Устройство заземляющих спусков на опоре ВЛ-0,4 кВ</t>
  </si>
  <si>
    <t>Забивка вертикальных электродов, на глубину 3 м</t>
  </si>
  <si>
    <t>Разработка грунта вручную (12 м * 0,5 м * 0,3 м)</t>
  </si>
  <si>
    <t>Засыпка траншей и котлованов вручную (12 м * 0,5 м * 0,3 м)</t>
  </si>
  <si>
    <t>м</t>
  </si>
  <si>
    <t>м³</t>
  </si>
  <si>
    <t>Разработка грунта вручную (13 м * 0,5 м * 0,3 м)</t>
  </si>
  <si>
    <t>Засыпка траншей и котлованов вручную (13 м * 0,5 м * 0,3 м)</t>
  </si>
  <si>
    <t>Монтажные работы на ВЛ-0.4 Ф-3 ТП 10/0,4 кВ № 39-2</t>
  </si>
  <si>
    <t>Монтажные работы на ВЛ-0.4 Ф-4 ТП 10/0,4 кВ № 39-2</t>
  </si>
  <si>
    <t>Устройство ответвлений в 2 провода</t>
  </si>
  <si>
    <t>Разработка грунта вручную (9 м * 0,5 м * 0,3 м)</t>
  </si>
  <si>
    <t>Засыпка траншей и котлованов вручную (9 м * 0,5 м * 0,3 м)</t>
  </si>
  <si>
    <t>1,35</t>
  </si>
  <si>
    <t>1,8</t>
  </si>
  <si>
    <t>1,95</t>
  </si>
  <si>
    <t>Измерение цепи пентли фаза-ноль</t>
  </si>
  <si>
    <t>Стойка СВ 95-3, ТУ-5863-00700113557-94</t>
  </si>
  <si>
    <t>Провод СИП2 (3*50+1*54,6) ГОСТ 31946-2012</t>
  </si>
  <si>
    <t>Провод СИП4 (2*16) ГОСТ 31946-2012</t>
  </si>
  <si>
    <t>Металлическая лента из нержавеющей стали шириной 20 мм для крепления анкерных и подвесных кронштейнов на опорах</t>
  </si>
  <si>
    <t>Скрепа для фиксации ленты из нержавеющей стали на промежуточных опорах</t>
  </si>
  <si>
    <t>Бугель для фиксации ленты из нержавеющей стали на анкерных опорах</t>
  </si>
  <si>
    <t>Анкерный кронштейн для крепления одного или двух анкерных зажимов на опоре для магистрального провода СИП2 сечением нулевой несущей жилы 54,6 мм2</t>
  </si>
  <si>
    <t>Комплект промежуточной подвески (кронштейн и поддерживающий зажим) для подвески на промежуточной опоре провода СИП2 сечением нулевой несущей жилы 54,6 мм2</t>
  </si>
  <si>
    <t>Анкерный кронштейн для крепления анкерных зажимов для ответвления провода СИП4 от магистрали к вводам</t>
  </si>
  <si>
    <t>Анкерный клиновой зажим для крепления изолированной нулевой несущей жилы провода СИП2 сечением 54,6 мм2</t>
  </si>
  <si>
    <t>Анкерный клиновой зажим для концевого крепления провода ответвления СИП4  от магистрали к вводам</t>
  </si>
  <si>
    <t>Зажим ответвительный для соединения магистрального провода СИП сечением 35-150 мм2 с жилами ответвлений сечением 10-35 мм2</t>
  </si>
  <si>
    <t>Зажим ответвительный для соединения магистрального провода СИП сечением 6-120 мм2 с жилами ответвлений вводов в дом или уличного освещения сечением 1,5-16 (10) мм2</t>
  </si>
  <si>
    <t>Стяжной хомут для бандажирования пучков проводов СИП</t>
  </si>
  <si>
    <t>Зажим ответвительный влагозащитный (1 ответвление) с раздельной затяжкой болтов для соединения магистрального провода СИП сечением 35-95 мм2 с заземляющим спуском нулевой жилы сечением 4-54 мм2</t>
  </si>
  <si>
    <t>Плашечный зажим из алюминиевого сплава для соединения неизолированных алюминиевых или стальных проводов</t>
  </si>
  <si>
    <t>Зажим ответвительный для соединения магистрального провода СИП сечением 35-150 мм2 с жилами ответвлений сечением 35-95 мм2</t>
  </si>
  <si>
    <t>Зажим ответвительный для замера напряжения, закорачивания и защитного заземления</t>
  </si>
  <si>
    <t>Изолированный алюминиевый наконечник для соединения провода СИП сечением 50 мм2 с электрооборудованием</t>
  </si>
  <si>
    <t>Изолированный алюминиевый наконечник для соединения провода СИП сечением 54 мм2 с электрооборудованием</t>
  </si>
  <si>
    <t>Защитный колпачок для изоляции и герметизации концов жил провода СИП сечением 25-150 мм2</t>
  </si>
  <si>
    <t>Кронштейн У3 (3.407.1-136)</t>
  </si>
  <si>
    <t>Сталь стержневая d - 16 (ГОСТ 2590-2006)</t>
  </si>
  <si>
    <t>Сталь стержневая d - 12 (ГОСТ 2590-2006)</t>
  </si>
  <si>
    <t>Нитроэмаль черная (ГОСТ 9198-76)</t>
  </si>
  <si>
    <t>кг.</t>
  </si>
  <si>
    <t>Примечание:</t>
  </si>
  <si>
    <t>1.Заземление опор ВЛИ 0,4 кВ необходимо выполнить в соответствии с типовым проектом СЕЛЬЭНЕРГОПРОЕКТ Шифр 3.407-150 и ПУЭ (7 издание) гл. 1.7; 2.4</t>
  </si>
  <si>
    <t>2. Закрепление опор в грунте необходимо выполнить в соответствии с типовым проектом ОАО «НИИЦ МРСК»  Шифр 11.0014</t>
  </si>
  <si>
    <t>3. Монтажные работы по ВЛИ-0,4 кВ выполнять в соответствии с типовым проектом ОАО «НИИЦ МРСК»  Шифр 11.0014</t>
  </si>
  <si>
    <t xml:space="preserve">4. Для выполнения работ применять линейную арматуру в соответствии с типовым проектом ОАО «РОСЭП» Шифр 25.0017      </t>
  </si>
  <si>
    <t>6. Работы производятся в охранной зоне ВЛ, проходящей по населённой местности.</t>
  </si>
  <si>
    <t xml:space="preserve">5. Для выполнения работ применять песчано-гравийную смесь природную (0,6 м3 на 1 стойку), фракция гравия 10-70 мм в количестве 40% от общей массы (ГОСТ 23735-2014) </t>
  </si>
  <si>
    <t>Смесь песчано-гравийная природная (ГОСТ 23735-2014)</t>
  </si>
  <si>
    <t xml:space="preserve">Электроды сварочные МР-3 d=4 мм. (ГОСТ 9466-75) </t>
  </si>
  <si>
    <t>Погрузка-разгрузка Ж/Б опор.</t>
  </si>
  <si>
    <t xml:space="preserve">Демонтаж одностоечных деревянных опор ВЛ 0,4 кВ </t>
  </si>
  <si>
    <t xml:space="preserve">Демонтаж одностоечных деревянных опор ВЛ 0,4 кВ с подкосом </t>
  </si>
  <si>
    <t xml:space="preserve">Установка одностоечных железобетонных опор ВЛ 0,4 кВ </t>
  </si>
  <si>
    <t xml:space="preserve">Установка одностоечных железобетонных опор ВЛ 0,4 кВ с подкосом </t>
  </si>
  <si>
    <t xml:space="preserve">Подвеска изолированных проводов СИП2 (3*50+1*54,6) </t>
  </si>
  <si>
    <t xml:space="preserve">Демонтаж одностоечных ж/б опор ВЛ 0,4 кВ </t>
  </si>
  <si>
    <t xml:space="preserve">Демонтаж одностоечной деревянной опоы ВЛ 0,4 кВ с подкосом </t>
  </si>
  <si>
    <t xml:space="preserve">Установка одностоечных железобетонных опор ВЛ 0,4 кВ с двумя подкосами </t>
  </si>
  <si>
    <t xml:space="preserve">Демонтаж одностоечной ж/б опоры ВЛ 0,4 кВ с подкосом </t>
  </si>
  <si>
    <t>Погрузка-разгрузка материалов, провода.</t>
  </si>
  <si>
    <t>Перевозка материалов, провода, Ж/Б опор.</t>
  </si>
  <si>
    <t>г. Свободный – Шимановский РЭС</t>
  </si>
  <si>
    <t>Заземляющий проводник ЗП-6 (L=3 м)</t>
  </si>
  <si>
    <t>м3</t>
  </si>
  <si>
    <t>упак.</t>
  </si>
  <si>
    <t>Демонтаж прибора учета однофазного</t>
  </si>
  <si>
    <t>Монтаж прибора учета однофазного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</si>
</sst>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u/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b/>
      <u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0" fontId="10" fillId="0" borderId="0" xfId="0" applyFont="1" applyAlignment="1"/>
    <xf numFmtId="0" fontId="7" fillId="0" borderId="2" xfId="0" applyFont="1" applyBorder="1" applyAlignment="1" applyProtection="1">
      <alignment horizontal="center" vertical="center"/>
    </xf>
    <xf numFmtId="1" fontId="7" fillId="0" borderId="1" xfId="0" applyNumberFormat="1" applyFont="1" applyBorder="1" applyAlignment="1" applyProtection="1">
      <alignment horizontal="center" vertical="center" wrapText="1"/>
      <protection locked="0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1" fontId="7" fillId="0" borderId="1" xfId="0" applyNumberFormat="1" applyFont="1" applyBorder="1" applyAlignment="1" applyProtection="1">
      <alignment horizontal="center" vertical="center" wrapText="1"/>
    </xf>
    <xf numFmtId="0" fontId="0" fillId="2" borderId="0" xfId="0" applyFill="1"/>
    <xf numFmtId="0" fontId="2" fillId="0" borderId="1" xfId="0" applyFont="1" applyBorder="1" applyAlignment="1" applyProtection="1">
      <alignment vertical="top" wrapText="1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0" fillId="0" borderId="1" xfId="0" applyBorder="1"/>
    <xf numFmtId="0" fontId="0" fillId="0" borderId="5" xfId="0" applyBorder="1"/>
    <xf numFmtId="0" fontId="2" fillId="3" borderId="4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1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vertical="top"/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horizontal="center" vertical="center"/>
      <protection locked="0"/>
    </xf>
    <xf numFmtId="0" fontId="0" fillId="0" borderId="0" xfId="0" applyBorder="1"/>
    <xf numFmtId="0" fontId="7" fillId="0" borderId="1" xfId="0" applyFont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17" fillId="0" borderId="0" xfId="0" applyFont="1"/>
    <xf numFmtId="0" fontId="2" fillId="0" borderId="1" xfId="0" applyFont="1" applyBorder="1" applyAlignment="1" applyProtection="1">
      <alignment horizontal="center"/>
      <protection locked="0"/>
    </xf>
    <xf numFmtId="0" fontId="0" fillId="0" borderId="0" xfId="0" applyFont="1"/>
    <xf numFmtId="0" fontId="7" fillId="0" borderId="0" xfId="0" applyFont="1" applyBorder="1" applyAlignment="1" applyProtection="1">
      <alignment horizontal="left" vertical="center" wrapText="1"/>
      <protection locked="0"/>
    </xf>
    <xf numFmtId="0" fontId="7" fillId="0" borderId="11" xfId="0" applyFont="1" applyBorder="1" applyAlignment="1" applyProtection="1">
      <alignment wrapText="1"/>
      <protection locked="0"/>
    </xf>
    <xf numFmtId="0" fontId="2" fillId="0" borderId="4" xfId="0" applyFont="1" applyBorder="1" applyAlignment="1" applyProtection="1">
      <alignment horizontal="center"/>
      <protection locked="0"/>
    </xf>
    <xf numFmtId="2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/>
    </xf>
    <xf numFmtId="1" fontId="2" fillId="3" borderId="1" xfId="0" applyNumberFormat="1" applyFont="1" applyFill="1" applyBorder="1" applyAlignment="1" applyProtection="1">
      <alignment horizontal="center"/>
      <protection locked="0"/>
    </xf>
    <xf numFmtId="0" fontId="7" fillId="0" borderId="5" xfId="0" applyFont="1" applyBorder="1" applyAlignment="1" applyProtection="1">
      <alignment horizontal="center"/>
      <protection locked="0"/>
    </xf>
    <xf numFmtId="0" fontId="14" fillId="0" borderId="0" xfId="0" applyFont="1" applyAlignment="1">
      <alignment horizontal="right" vertical="center"/>
    </xf>
    <xf numFmtId="0" fontId="3" fillId="0" borderId="1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center"/>
    </xf>
    <xf numFmtId="0" fontId="4" fillId="0" borderId="4" xfId="0" applyFont="1" applyBorder="1" applyAlignment="1" applyProtection="1">
      <alignment horizontal="left"/>
      <protection locked="0"/>
    </xf>
    <xf numFmtId="0" fontId="4" fillId="0" borderId="7" xfId="0" applyFont="1" applyBorder="1" applyAlignment="1" applyProtection="1">
      <alignment horizontal="left"/>
      <protection locked="0"/>
    </xf>
    <xf numFmtId="0" fontId="16" fillId="0" borderId="0" xfId="0" applyFont="1" applyAlignment="1">
      <alignment horizontal="left" vertical="center"/>
    </xf>
    <xf numFmtId="0" fontId="13" fillId="0" borderId="4" xfId="0" applyFont="1" applyBorder="1" applyAlignment="1" applyProtection="1">
      <alignment horizontal="left" vertical="center"/>
      <protection locked="0"/>
    </xf>
    <xf numFmtId="0" fontId="7" fillId="0" borderId="7" xfId="0" applyFont="1" applyBorder="1" applyAlignment="1" applyProtection="1">
      <alignment horizontal="left" vertical="center"/>
      <protection locked="0"/>
    </xf>
    <xf numFmtId="0" fontId="7" fillId="0" borderId="5" xfId="0" applyFont="1" applyBorder="1" applyAlignment="1" applyProtection="1">
      <alignment horizontal="left" vertical="center"/>
      <protection locked="0"/>
    </xf>
    <xf numFmtId="0" fontId="4" fillId="0" borderId="4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9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6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center" vertical="top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4" fillId="0" borderId="1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left" vertical="center"/>
      <protection locked="0"/>
    </xf>
    <xf numFmtId="0" fontId="7" fillId="0" borderId="9" xfId="0" applyFont="1" applyBorder="1" applyAlignment="1" applyProtection="1">
      <alignment horizontal="left" vertical="center"/>
      <protection locked="0"/>
    </xf>
    <xf numFmtId="0" fontId="13" fillId="0" borderId="6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8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left" vertical="top"/>
      <protection locked="0"/>
    </xf>
    <xf numFmtId="0" fontId="7" fillId="0" borderId="4" xfId="0" applyFont="1" applyBorder="1" applyAlignment="1" applyProtection="1">
      <alignment horizontal="left" vertical="center" wrapText="1"/>
      <protection locked="0"/>
    </xf>
    <xf numFmtId="0" fontId="7" fillId="0" borderId="7" xfId="0" applyFont="1" applyBorder="1" applyAlignment="1" applyProtection="1">
      <alignment horizontal="left" vertical="center" wrapText="1"/>
      <protection locked="0"/>
    </xf>
    <xf numFmtId="0" fontId="7" fillId="0" borderId="5" xfId="0" applyFont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1943100</xdr:colOff>
      <xdr:row>3</xdr:row>
      <xdr:rowOff>161925</xdr:rowOff>
    </xdr:from>
    <xdr:to>
      <xdr:col>1</xdr:col>
      <xdr:colOff>3600450</xdr:colOff>
      <xdr:row>4</xdr:row>
      <xdr:rowOff>514350</xdr:rowOff>
    </xdr:to>
    <xdr:pic>
      <xdr:nvPicPr>
        <xdr:cNvPr id="3" name="Рисунок 1" descr="C:\Users\portyanaya_vg\Desktop\1_Филиал АЭС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647700"/>
          <a:ext cx="165735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7"/>
  <sheetViews>
    <sheetView tabSelected="1" view="pageBreakPreview" topLeftCell="A64" zoomScale="115" zoomScaleNormal="100" zoomScaleSheetLayoutView="115" workbookViewId="0">
      <selection activeCell="B32" sqref="B32"/>
    </sheetView>
  </sheetViews>
  <sheetFormatPr defaultRowHeight="15" x14ac:dyDescent="0.25"/>
  <cols>
    <col min="2" max="2" width="69.28515625" customWidth="1"/>
    <col min="3" max="3" width="14.42578125" customWidth="1"/>
    <col min="4" max="4" width="9.85546875" style="49" customWidth="1"/>
  </cols>
  <sheetData>
    <row r="1" spans="1:4" ht="12" customHeight="1" x14ac:dyDescent="0.25">
      <c r="B1" s="65" t="s">
        <v>50</v>
      </c>
      <c r="C1" s="65"/>
      <c r="D1" s="65"/>
    </row>
    <row r="2" spans="1:4" ht="14.25" customHeight="1" x14ac:dyDescent="0.25">
      <c r="B2" s="63" t="s">
        <v>58</v>
      </c>
      <c r="C2" s="63"/>
      <c r="D2" s="63"/>
    </row>
    <row r="3" spans="1:4" ht="12" customHeight="1" x14ac:dyDescent="0.25">
      <c r="B3" s="63"/>
      <c r="C3" s="63"/>
      <c r="D3" s="63"/>
    </row>
    <row r="5" spans="1:4" ht="41.25" customHeight="1" x14ac:dyDescent="0.25">
      <c r="A5" s="75"/>
      <c r="B5" s="75"/>
      <c r="C5" s="75"/>
      <c r="D5" s="75"/>
    </row>
    <row r="6" spans="1:4" ht="15" customHeight="1" x14ac:dyDescent="0.25">
      <c r="A6" s="79" t="s">
        <v>12</v>
      </c>
      <c r="B6" s="80"/>
      <c r="C6" s="80"/>
      <c r="D6" s="80"/>
    </row>
    <row r="7" spans="1:4" x14ac:dyDescent="0.25">
      <c r="A7" s="80"/>
      <c r="B7" s="80"/>
      <c r="C7" s="80"/>
      <c r="D7" s="80"/>
    </row>
    <row r="8" spans="1:4" ht="95.25" customHeight="1" x14ac:dyDescent="0.25">
      <c r="A8" s="80"/>
      <c r="B8" s="80"/>
      <c r="C8" s="80"/>
      <c r="D8" s="80"/>
    </row>
    <row r="9" spans="1:4" ht="17.25" x14ac:dyDescent="0.3">
      <c r="A9" s="14"/>
      <c r="B9" s="15"/>
      <c r="C9" s="77" t="s">
        <v>16</v>
      </c>
      <c r="D9" s="77"/>
    </row>
    <row r="10" spans="1:4" ht="17.25" x14ac:dyDescent="0.3">
      <c r="A10" s="14"/>
      <c r="B10" s="77" t="s">
        <v>17</v>
      </c>
      <c r="C10" s="77"/>
      <c r="D10" s="77"/>
    </row>
    <row r="11" spans="1:4" ht="14.25" customHeight="1" x14ac:dyDescent="0.3">
      <c r="A11" s="14"/>
      <c r="B11" s="77" t="s">
        <v>4</v>
      </c>
      <c r="C11" s="77"/>
      <c r="D11" s="77"/>
    </row>
    <row r="12" spans="1:4" ht="18.75" customHeight="1" x14ac:dyDescent="0.3">
      <c r="A12" s="14"/>
      <c r="B12" s="78" t="s">
        <v>36</v>
      </c>
      <c r="C12" s="78"/>
      <c r="D12" s="78"/>
    </row>
    <row r="13" spans="1:4" ht="10.5" customHeight="1" x14ac:dyDescent="0.3">
      <c r="A13" s="16"/>
      <c r="B13" s="85" t="s">
        <v>18</v>
      </c>
      <c r="C13" s="85"/>
      <c r="D13" s="47"/>
    </row>
    <row r="14" spans="1:4" ht="17.25" customHeight="1" x14ac:dyDescent="0.25">
      <c r="A14" s="77" t="s">
        <v>49</v>
      </c>
      <c r="B14" s="77"/>
      <c r="C14" s="77"/>
      <c r="D14" s="77"/>
    </row>
    <row r="15" spans="1:4" ht="13.5" customHeight="1" x14ac:dyDescent="0.25">
      <c r="A15" s="10"/>
      <c r="B15" s="10"/>
      <c r="C15" s="3"/>
      <c r="D15" s="2"/>
    </row>
    <row r="16" spans="1:4" ht="18.75" customHeight="1" x14ac:dyDescent="0.25">
      <c r="A16" s="76" t="s">
        <v>56</v>
      </c>
      <c r="B16" s="76"/>
      <c r="C16" s="76"/>
      <c r="D16" s="76"/>
    </row>
    <row r="17" spans="1:4" ht="15.75" customHeight="1" x14ac:dyDescent="0.25">
      <c r="A17" s="81" t="s">
        <v>57</v>
      </c>
      <c r="B17" s="81"/>
      <c r="C17" s="81"/>
      <c r="D17" s="81"/>
    </row>
    <row r="18" spans="1:4" ht="23.25" customHeight="1" x14ac:dyDescent="0.25">
      <c r="A18" s="87" t="s">
        <v>13</v>
      </c>
      <c r="B18" s="87"/>
      <c r="C18" s="1"/>
      <c r="D18" s="1"/>
    </row>
    <row r="19" spans="1:4" ht="16.5" x14ac:dyDescent="0.25">
      <c r="A19" s="82" t="s">
        <v>53</v>
      </c>
      <c r="B19" s="82"/>
      <c r="C19" s="87"/>
      <c r="D19" s="87"/>
    </row>
    <row r="20" spans="1:4" ht="16.5" x14ac:dyDescent="0.25">
      <c r="A20" s="82" t="s">
        <v>14</v>
      </c>
      <c r="B20" s="82"/>
      <c r="C20" s="82"/>
      <c r="D20" s="1"/>
    </row>
    <row r="21" spans="1:4" ht="16.5" x14ac:dyDescent="0.25">
      <c r="A21" s="82" t="s">
        <v>45</v>
      </c>
      <c r="B21" s="82"/>
      <c r="C21" s="82"/>
      <c r="D21" s="1"/>
    </row>
    <row r="22" spans="1:4" ht="16.5" x14ac:dyDescent="0.25">
      <c r="A22" s="68" t="s">
        <v>54</v>
      </c>
      <c r="B22" s="68"/>
      <c r="C22" s="68"/>
      <c r="D22" s="68"/>
    </row>
    <row r="23" spans="1:4" ht="16.5" x14ac:dyDescent="0.25">
      <c r="A23" s="86" t="s">
        <v>37</v>
      </c>
      <c r="B23" s="86"/>
      <c r="C23" s="86"/>
      <c r="D23" s="86"/>
    </row>
    <row r="24" spans="1:4" ht="16.5" x14ac:dyDescent="0.25">
      <c r="A24" s="4"/>
      <c r="B24" s="4"/>
      <c r="C24" s="4"/>
      <c r="D24" s="38"/>
    </row>
    <row r="25" spans="1:4" ht="33" x14ac:dyDescent="0.25">
      <c r="A25" s="7" t="s">
        <v>3</v>
      </c>
      <c r="B25" s="7" t="s">
        <v>2</v>
      </c>
      <c r="C25" s="8" t="s">
        <v>1</v>
      </c>
      <c r="D25" s="8" t="s">
        <v>0</v>
      </c>
    </row>
    <row r="26" spans="1:4" ht="16.5" x14ac:dyDescent="0.25">
      <c r="A26" s="69" t="s">
        <v>55</v>
      </c>
      <c r="B26" s="70"/>
      <c r="C26" s="70"/>
      <c r="D26" s="71"/>
    </row>
    <row r="27" spans="1:4" s="21" customFormat="1" ht="16.5" x14ac:dyDescent="0.25">
      <c r="A27" s="26">
        <v>1</v>
      </c>
      <c r="B27" s="27" t="s">
        <v>120</v>
      </c>
      <c r="C27" s="28" t="s">
        <v>5</v>
      </c>
      <c r="D27" s="33">
        <v>42</v>
      </c>
    </row>
    <row r="28" spans="1:4" s="21" customFormat="1" ht="33" x14ac:dyDescent="0.25">
      <c r="A28" s="26">
        <f>A27+1</f>
        <v>2</v>
      </c>
      <c r="B28" s="27" t="s">
        <v>121</v>
      </c>
      <c r="C28" s="28" t="s">
        <v>5</v>
      </c>
      <c r="D28" s="33">
        <v>2</v>
      </c>
    </row>
    <row r="29" spans="1:4" s="21" customFormat="1" ht="16.5" x14ac:dyDescent="0.25">
      <c r="A29" s="26">
        <f t="shared" ref="A29:A32" si="0">A28+1</f>
        <v>3</v>
      </c>
      <c r="B29" s="39" t="s">
        <v>59</v>
      </c>
      <c r="C29" s="28" t="s">
        <v>5</v>
      </c>
      <c r="D29" s="33">
        <v>44</v>
      </c>
    </row>
    <row r="30" spans="1:4" s="21" customFormat="1" ht="16.5" x14ac:dyDescent="0.25">
      <c r="A30" s="26">
        <f t="shared" si="0"/>
        <v>4</v>
      </c>
      <c r="B30" s="39" t="s">
        <v>60</v>
      </c>
      <c r="C30" s="28" t="s">
        <v>5</v>
      </c>
      <c r="D30" s="33">
        <v>44</v>
      </c>
    </row>
    <row r="31" spans="1:4" s="21" customFormat="1" ht="16.5" x14ac:dyDescent="0.25">
      <c r="A31" s="26">
        <f t="shared" si="0"/>
        <v>5</v>
      </c>
      <c r="B31" s="39" t="s">
        <v>61</v>
      </c>
      <c r="C31" s="7" t="s">
        <v>5</v>
      </c>
      <c r="D31" s="33">
        <v>41</v>
      </c>
    </row>
    <row r="32" spans="1:4" s="21" customFormat="1" ht="16.5" x14ac:dyDescent="0.25">
      <c r="A32" s="26">
        <f t="shared" si="0"/>
        <v>6</v>
      </c>
      <c r="B32" s="39" t="s">
        <v>135</v>
      </c>
      <c r="C32" s="7" t="s">
        <v>5</v>
      </c>
      <c r="D32" s="33">
        <v>1</v>
      </c>
    </row>
    <row r="33" spans="1:4" ht="16.5" x14ac:dyDescent="0.25">
      <c r="A33" s="69" t="s">
        <v>62</v>
      </c>
      <c r="B33" s="90"/>
      <c r="C33" s="90"/>
      <c r="D33" s="91"/>
    </row>
    <row r="34" spans="1:4" ht="16.5" x14ac:dyDescent="0.25">
      <c r="A34" s="36">
        <v>7</v>
      </c>
      <c r="B34" s="27" t="s">
        <v>122</v>
      </c>
      <c r="C34" s="13" t="s">
        <v>5</v>
      </c>
      <c r="D34" s="29">
        <v>19</v>
      </c>
    </row>
    <row r="35" spans="1:4" ht="33" x14ac:dyDescent="0.25">
      <c r="A35" s="36">
        <f>A34+1</f>
        <v>8</v>
      </c>
      <c r="B35" s="27" t="s">
        <v>123</v>
      </c>
      <c r="C35" s="13" t="s">
        <v>5</v>
      </c>
      <c r="D35" s="29">
        <v>4</v>
      </c>
    </row>
    <row r="36" spans="1:4" ht="33" x14ac:dyDescent="0.25">
      <c r="A36" s="36">
        <f t="shared" ref="A36:A42" si="1">A35+1</f>
        <v>9</v>
      </c>
      <c r="B36" s="27" t="s">
        <v>127</v>
      </c>
      <c r="C36" s="13" t="s">
        <v>5</v>
      </c>
      <c r="D36" s="29">
        <v>1</v>
      </c>
    </row>
    <row r="37" spans="1:4" ht="16.5" x14ac:dyDescent="0.25">
      <c r="A37" s="36">
        <f t="shared" si="1"/>
        <v>10</v>
      </c>
      <c r="B37" s="27" t="s">
        <v>124</v>
      </c>
      <c r="C37" s="13" t="s">
        <v>65</v>
      </c>
      <c r="D37" s="29">
        <v>0.87</v>
      </c>
    </row>
    <row r="38" spans="1:4" ht="16.5" x14ac:dyDescent="0.25">
      <c r="A38" s="36">
        <f t="shared" si="1"/>
        <v>11</v>
      </c>
      <c r="B38" s="39" t="s">
        <v>77</v>
      </c>
      <c r="C38" s="13" t="s">
        <v>5</v>
      </c>
      <c r="D38" s="35">
        <v>23</v>
      </c>
    </row>
    <row r="39" spans="1:4" ht="16.5" x14ac:dyDescent="0.25">
      <c r="A39" s="36">
        <f t="shared" si="1"/>
        <v>12</v>
      </c>
      <c r="B39" s="42" t="s">
        <v>68</v>
      </c>
      <c r="C39" s="43" t="s">
        <v>5</v>
      </c>
      <c r="D39" s="41">
        <v>12</v>
      </c>
    </row>
    <row r="40" spans="1:4" ht="16.5" x14ac:dyDescent="0.25">
      <c r="A40" s="36">
        <f t="shared" si="1"/>
        <v>13</v>
      </c>
      <c r="B40" s="42" t="s">
        <v>66</v>
      </c>
      <c r="C40" s="8" t="s">
        <v>71</v>
      </c>
      <c r="D40" s="41">
        <v>12</v>
      </c>
    </row>
    <row r="41" spans="1:4" ht="16.5" x14ac:dyDescent="0.25">
      <c r="A41" s="36">
        <f t="shared" si="1"/>
        <v>14</v>
      </c>
      <c r="B41" s="42" t="s">
        <v>67</v>
      </c>
      <c r="C41" s="8" t="s">
        <v>71</v>
      </c>
      <c r="D41" s="41">
        <v>12</v>
      </c>
    </row>
    <row r="42" spans="1:4" ht="16.5" x14ac:dyDescent="0.25">
      <c r="A42" s="36">
        <f t="shared" si="1"/>
        <v>15</v>
      </c>
      <c r="B42" s="42" t="s">
        <v>69</v>
      </c>
      <c r="C42" s="8" t="s">
        <v>72</v>
      </c>
      <c r="D42" s="41" t="s">
        <v>81</v>
      </c>
    </row>
    <row r="43" spans="1:4" ht="16.5" x14ac:dyDescent="0.25">
      <c r="A43" s="36">
        <f>A42+1</f>
        <v>16</v>
      </c>
      <c r="B43" s="42" t="s">
        <v>70</v>
      </c>
      <c r="C43" s="8" t="s">
        <v>72</v>
      </c>
      <c r="D43" s="41" t="s">
        <v>81</v>
      </c>
    </row>
    <row r="44" spans="1:4" ht="16.5" x14ac:dyDescent="0.25">
      <c r="A44" s="36">
        <f t="shared" ref="A44:A47" si="2">A43+1</f>
        <v>17</v>
      </c>
      <c r="B44" s="57" t="s">
        <v>24</v>
      </c>
      <c r="C44" s="43" t="s">
        <v>5</v>
      </c>
      <c r="D44" s="35">
        <v>30</v>
      </c>
    </row>
    <row r="45" spans="1:4" ht="16.5" x14ac:dyDescent="0.25">
      <c r="A45" s="36">
        <f t="shared" si="2"/>
        <v>18</v>
      </c>
      <c r="B45" s="42" t="s">
        <v>25</v>
      </c>
      <c r="C45" s="43" t="s">
        <v>5</v>
      </c>
      <c r="D45" s="35">
        <v>19</v>
      </c>
    </row>
    <row r="46" spans="1:4" ht="16.5" x14ac:dyDescent="0.25">
      <c r="A46" s="36">
        <f t="shared" si="2"/>
        <v>19</v>
      </c>
      <c r="B46" s="58" t="s">
        <v>26</v>
      </c>
      <c r="C46" s="43" t="s">
        <v>5</v>
      </c>
      <c r="D46" s="35">
        <v>5</v>
      </c>
    </row>
    <row r="47" spans="1:4" ht="16.5" x14ac:dyDescent="0.25">
      <c r="A47" s="36">
        <f t="shared" si="2"/>
        <v>20</v>
      </c>
      <c r="B47" s="39" t="s">
        <v>136</v>
      </c>
      <c r="C47" s="43" t="s">
        <v>5</v>
      </c>
      <c r="D47" s="62">
        <v>1</v>
      </c>
    </row>
    <row r="48" spans="1:4" ht="16.5" x14ac:dyDescent="0.25">
      <c r="A48" s="69" t="s">
        <v>63</v>
      </c>
      <c r="B48" s="70"/>
      <c r="C48" s="70"/>
      <c r="D48" s="71"/>
    </row>
    <row r="49" spans="1:4" ht="59.25" customHeight="1" x14ac:dyDescent="0.25">
      <c r="A49" s="36">
        <v>21</v>
      </c>
      <c r="B49" s="27" t="s">
        <v>120</v>
      </c>
      <c r="C49" s="28" t="s">
        <v>5</v>
      </c>
      <c r="D49" s="33">
        <v>34</v>
      </c>
    </row>
    <row r="50" spans="1:4" ht="33" x14ac:dyDescent="0.25">
      <c r="A50" s="36">
        <f>A49+1</f>
        <v>22</v>
      </c>
      <c r="B50" s="27" t="s">
        <v>126</v>
      </c>
      <c r="C50" s="28" t="s">
        <v>5</v>
      </c>
      <c r="D50" s="33">
        <v>1</v>
      </c>
    </row>
    <row r="51" spans="1:4" ht="16.5" x14ac:dyDescent="0.25">
      <c r="A51" s="36">
        <f t="shared" ref="A51:A56" si="3">A50+1</f>
        <v>23</v>
      </c>
      <c r="B51" s="40" t="s">
        <v>125</v>
      </c>
      <c r="C51" s="28" t="s">
        <v>5</v>
      </c>
      <c r="D51" s="33">
        <v>2</v>
      </c>
    </row>
    <row r="52" spans="1:4" ht="16.5" x14ac:dyDescent="0.25">
      <c r="A52" s="36">
        <f t="shared" si="3"/>
        <v>24</v>
      </c>
      <c r="B52" s="40" t="s">
        <v>128</v>
      </c>
      <c r="C52" s="28" t="s">
        <v>5</v>
      </c>
      <c r="D52" s="33">
        <v>1</v>
      </c>
    </row>
    <row r="53" spans="1:4" ht="16.5" x14ac:dyDescent="0.25">
      <c r="A53" s="36">
        <f t="shared" si="3"/>
        <v>25</v>
      </c>
      <c r="B53" s="39" t="s">
        <v>59</v>
      </c>
      <c r="C53" s="28" t="s">
        <v>5</v>
      </c>
      <c r="D53" s="33">
        <v>38</v>
      </c>
    </row>
    <row r="54" spans="1:4" ht="16.5" x14ac:dyDescent="0.25">
      <c r="A54" s="36">
        <f t="shared" si="3"/>
        <v>26</v>
      </c>
      <c r="B54" s="39" t="s">
        <v>60</v>
      </c>
      <c r="C54" s="28" t="s">
        <v>5</v>
      </c>
      <c r="D54" s="33">
        <v>38</v>
      </c>
    </row>
    <row r="55" spans="1:4" ht="16.5" x14ac:dyDescent="0.25">
      <c r="A55" s="36">
        <f t="shared" si="3"/>
        <v>27</v>
      </c>
      <c r="B55" s="39" t="s">
        <v>61</v>
      </c>
      <c r="C55" s="7" t="s">
        <v>5</v>
      </c>
      <c r="D55" s="33">
        <v>36</v>
      </c>
    </row>
    <row r="56" spans="1:4" ht="16.5" x14ac:dyDescent="0.25">
      <c r="A56" s="36">
        <f t="shared" si="3"/>
        <v>28</v>
      </c>
      <c r="B56" s="39" t="s">
        <v>135</v>
      </c>
      <c r="C56" s="7" t="s">
        <v>5</v>
      </c>
      <c r="D56" s="33">
        <v>1</v>
      </c>
    </row>
    <row r="57" spans="1:4" ht="16.5" x14ac:dyDescent="0.25">
      <c r="A57" s="69" t="s">
        <v>64</v>
      </c>
      <c r="B57" s="90"/>
      <c r="C57" s="90"/>
      <c r="D57" s="91"/>
    </row>
    <row r="58" spans="1:4" ht="16.5" x14ac:dyDescent="0.25">
      <c r="A58" s="37">
        <v>29</v>
      </c>
      <c r="B58" s="27" t="s">
        <v>122</v>
      </c>
      <c r="C58" s="13" t="s">
        <v>5</v>
      </c>
      <c r="D58" s="37">
        <v>18</v>
      </c>
    </row>
    <row r="59" spans="1:4" ht="33" x14ac:dyDescent="0.25">
      <c r="A59" s="37">
        <f>A58+1</f>
        <v>30</v>
      </c>
      <c r="B59" s="27" t="s">
        <v>123</v>
      </c>
      <c r="C59" s="13" t="s">
        <v>5</v>
      </c>
      <c r="D59" s="37">
        <v>6</v>
      </c>
    </row>
    <row r="60" spans="1:4" ht="33" x14ac:dyDescent="0.25">
      <c r="A60" s="37">
        <f t="shared" ref="A60:A70" si="4">A59+1</f>
        <v>31</v>
      </c>
      <c r="B60" s="27" t="s">
        <v>127</v>
      </c>
      <c r="C60" s="13" t="s">
        <v>5</v>
      </c>
      <c r="D60" s="37">
        <v>1</v>
      </c>
    </row>
    <row r="61" spans="1:4" ht="16.5" x14ac:dyDescent="0.25">
      <c r="A61" s="37">
        <f t="shared" si="4"/>
        <v>32</v>
      </c>
      <c r="B61" s="27" t="s">
        <v>124</v>
      </c>
      <c r="C61" s="13" t="s">
        <v>65</v>
      </c>
      <c r="D61" s="37">
        <v>1</v>
      </c>
    </row>
    <row r="62" spans="1:4" ht="16.5" x14ac:dyDescent="0.25">
      <c r="A62" s="37">
        <f t="shared" si="4"/>
        <v>33</v>
      </c>
      <c r="B62" s="39" t="s">
        <v>77</v>
      </c>
      <c r="C62" s="13" t="s">
        <v>5</v>
      </c>
      <c r="D62" s="29">
        <v>23</v>
      </c>
    </row>
    <row r="63" spans="1:4" ht="16.5" x14ac:dyDescent="0.25">
      <c r="A63" s="37">
        <f t="shared" si="4"/>
        <v>34</v>
      </c>
      <c r="B63" s="42" t="s">
        <v>68</v>
      </c>
      <c r="C63" s="43" t="s">
        <v>5</v>
      </c>
      <c r="D63" s="29">
        <v>13</v>
      </c>
    </row>
    <row r="64" spans="1:4" ht="16.5" x14ac:dyDescent="0.25">
      <c r="A64" s="37">
        <f t="shared" si="4"/>
        <v>35</v>
      </c>
      <c r="B64" s="42" t="s">
        <v>66</v>
      </c>
      <c r="C64" s="8" t="s">
        <v>71</v>
      </c>
      <c r="D64" s="29">
        <v>13</v>
      </c>
    </row>
    <row r="65" spans="1:4" ht="16.5" x14ac:dyDescent="0.25">
      <c r="A65" s="37">
        <f t="shared" si="4"/>
        <v>36</v>
      </c>
      <c r="B65" s="42" t="s">
        <v>67</v>
      </c>
      <c r="C65" s="8" t="s">
        <v>71</v>
      </c>
      <c r="D65" s="29">
        <v>13</v>
      </c>
    </row>
    <row r="66" spans="1:4" ht="16.5" x14ac:dyDescent="0.25">
      <c r="A66" s="37">
        <f t="shared" si="4"/>
        <v>37</v>
      </c>
      <c r="B66" s="42" t="s">
        <v>73</v>
      </c>
      <c r="C66" s="8" t="s">
        <v>72</v>
      </c>
      <c r="D66" s="29" t="s">
        <v>82</v>
      </c>
    </row>
    <row r="67" spans="1:4" ht="16.5" x14ac:dyDescent="0.25">
      <c r="A67" s="37">
        <f t="shared" si="4"/>
        <v>38</v>
      </c>
      <c r="B67" s="42" t="s">
        <v>74</v>
      </c>
      <c r="C67" s="8" t="s">
        <v>72</v>
      </c>
      <c r="D67" s="33" t="s">
        <v>82</v>
      </c>
    </row>
    <row r="68" spans="1:4" ht="16.5" x14ac:dyDescent="0.25">
      <c r="A68" s="37">
        <f t="shared" si="4"/>
        <v>39</v>
      </c>
      <c r="B68" s="57" t="s">
        <v>24</v>
      </c>
      <c r="C68" s="43" t="s">
        <v>5</v>
      </c>
      <c r="D68" s="33">
        <v>33</v>
      </c>
    </row>
    <row r="69" spans="1:4" ht="16.5" x14ac:dyDescent="0.25">
      <c r="A69" s="37">
        <f t="shared" si="4"/>
        <v>40</v>
      </c>
      <c r="B69" s="42" t="s">
        <v>25</v>
      </c>
      <c r="C69" s="43" t="s">
        <v>5</v>
      </c>
      <c r="D69" s="33">
        <v>18</v>
      </c>
    </row>
    <row r="70" spans="1:4" ht="16.5" x14ac:dyDescent="0.25">
      <c r="A70" s="37">
        <f t="shared" si="4"/>
        <v>41</v>
      </c>
      <c r="B70" s="42" t="s">
        <v>26</v>
      </c>
      <c r="C70" s="7" t="s">
        <v>5</v>
      </c>
      <c r="D70" s="33">
        <v>6</v>
      </c>
    </row>
    <row r="71" spans="1:4" ht="16.5" x14ac:dyDescent="0.25">
      <c r="A71" s="92" t="s">
        <v>75</v>
      </c>
      <c r="B71" s="90"/>
      <c r="C71" s="90"/>
      <c r="D71" s="91"/>
    </row>
    <row r="72" spans="1:4" ht="16.5" x14ac:dyDescent="0.25">
      <c r="A72" s="26">
        <v>42</v>
      </c>
      <c r="B72" s="27" t="s">
        <v>122</v>
      </c>
      <c r="C72" s="13" t="s">
        <v>5</v>
      </c>
      <c r="D72" s="29">
        <v>14</v>
      </c>
    </row>
    <row r="73" spans="1:4" ht="33" x14ac:dyDescent="0.25">
      <c r="A73" s="26">
        <f>A72+1</f>
        <v>43</v>
      </c>
      <c r="B73" s="27" t="s">
        <v>123</v>
      </c>
      <c r="C73" s="13" t="s">
        <v>5</v>
      </c>
      <c r="D73" s="29">
        <v>6</v>
      </c>
    </row>
    <row r="74" spans="1:4" ht="33" x14ac:dyDescent="0.25">
      <c r="A74" s="26">
        <f t="shared" ref="A74:A85" si="5">A73+1</f>
        <v>44</v>
      </c>
      <c r="B74" s="27" t="s">
        <v>127</v>
      </c>
      <c r="C74" s="13" t="s">
        <v>5</v>
      </c>
      <c r="D74" s="29">
        <v>1</v>
      </c>
    </row>
    <row r="75" spans="1:4" ht="16.5" x14ac:dyDescent="0.25">
      <c r="A75" s="26">
        <f t="shared" si="5"/>
        <v>45</v>
      </c>
      <c r="B75" s="27" t="s">
        <v>124</v>
      </c>
      <c r="C75" s="13" t="s">
        <v>65</v>
      </c>
      <c r="D75" s="29">
        <v>0.7</v>
      </c>
    </row>
    <row r="76" spans="1:4" ht="16.5" x14ac:dyDescent="0.25">
      <c r="A76" s="26">
        <f t="shared" si="5"/>
        <v>46</v>
      </c>
      <c r="B76" s="39" t="s">
        <v>77</v>
      </c>
      <c r="C76" s="13" t="s">
        <v>5</v>
      </c>
      <c r="D76" s="29">
        <v>22</v>
      </c>
    </row>
    <row r="77" spans="1:4" ht="16.5" x14ac:dyDescent="0.25">
      <c r="A77" s="26">
        <f t="shared" si="5"/>
        <v>47</v>
      </c>
      <c r="B77" s="42" t="s">
        <v>68</v>
      </c>
      <c r="C77" s="43" t="s">
        <v>5</v>
      </c>
      <c r="D77" s="29">
        <v>12</v>
      </c>
    </row>
    <row r="78" spans="1:4" ht="16.5" x14ac:dyDescent="0.25">
      <c r="A78" s="26">
        <f t="shared" si="5"/>
        <v>48</v>
      </c>
      <c r="B78" s="42" t="s">
        <v>66</v>
      </c>
      <c r="C78" s="8" t="s">
        <v>71</v>
      </c>
      <c r="D78" s="29">
        <v>12</v>
      </c>
    </row>
    <row r="79" spans="1:4" ht="16.5" x14ac:dyDescent="0.25">
      <c r="A79" s="26">
        <f t="shared" si="5"/>
        <v>49</v>
      </c>
      <c r="B79" s="42" t="s">
        <v>67</v>
      </c>
      <c r="C79" s="8" t="s">
        <v>71</v>
      </c>
      <c r="D79" s="29">
        <v>12</v>
      </c>
    </row>
    <row r="80" spans="1:4" ht="16.5" x14ac:dyDescent="0.25">
      <c r="A80" s="26">
        <f t="shared" si="5"/>
        <v>50</v>
      </c>
      <c r="B80" s="42" t="s">
        <v>69</v>
      </c>
      <c r="C80" s="8" t="s">
        <v>72</v>
      </c>
      <c r="D80" s="29" t="s">
        <v>81</v>
      </c>
    </row>
    <row r="81" spans="1:4" ht="16.5" x14ac:dyDescent="0.25">
      <c r="A81" s="26">
        <f t="shared" si="5"/>
        <v>51</v>
      </c>
      <c r="B81" s="42" t="s">
        <v>70</v>
      </c>
      <c r="C81" s="8" t="s">
        <v>72</v>
      </c>
      <c r="D81" s="33" t="s">
        <v>81</v>
      </c>
    </row>
    <row r="82" spans="1:4" ht="16.5" x14ac:dyDescent="0.25">
      <c r="A82" s="26">
        <f t="shared" si="5"/>
        <v>52</v>
      </c>
      <c r="B82" s="59" t="s">
        <v>24</v>
      </c>
      <c r="C82" s="7" t="s">
        <v>5</v>
      </c>
      <c r="D82" s="33">
        <v>29</v>
      </c>
    </row>
    <row r="83" spans="1:4" ht="16.5" x14ac:dyDescent="0.25">
      <c r="A83" s="26">
        <f t="shared" si="5"/>
        <v>53</v>
      </c>
      <c r="B83" s="42" t="s">
        <v>25</v>
      </c>
      <c r="C83" s="7" t="s">
        <v>5</v>
      </c>
      <c r="D83" s="33">
        <v>14</v>
      </c>
    </row>
    <row r="84" spans="1:4" ht="16.5" x14ac:dyDescent="0.25">
      <c r="A84" s="26">
        <f t="shared" si="5"/>
        <v>54</v>
      </c>
      <c r="B84" s="42" t="s">
        <v>26</v>
      </c>
      <c r="C84" s="7" t="s">
        <v>5</v>
      </c>
      <c r="D84" s="33">
        <v>7</v>
      </c>
    </row>
    <row r="85" spans="1:4" ht="16.5" x14ac:dyDescent="0.25">
      <c r="A85" s="26">
        <f t="shared" si="5"/>
        <v>55</v>
      </c>
      <c r="B85" s="39" t="s">
        <v>136</v>
      </c>
      <c r="C85" s="7" t="s">
        <v>5</v>
      </c>
      <c r="D85" s="33">
        <v>1</v>
      </c>
    </row>
    <row r="86" spans="1:4" ht="16.5" x14ac:dyDescent="0.25">
      <c r="A86" s="69" t="s">
        <v>76</v>
      </c>
      <c r="B86" s="90"/>
      <c r="C86" s="90"/>
      <c r="D86" s="91"/>
    </row>
    <row r="87" spans="1:4" ht="16.5" x14ac:dyDescent="0.25">
      <c r="A87" s="26">
        <v>56</v>
      </c>
      <c r="B87" s="27" t="s">
        <v>122</v>
      </c>
      <c r="C87" s="13" t="s">
        <v>5</v>
      </c>
      <c r="D87" s="29">
        <v>14</v>
      </c>
    </row>
    <row r="88" spans="1:4" ht="33" x14ac:dyDescent="0.25">
      <c r="A88" s="26">
        <f>A87+1</f>
        <v>57</v>
      </c>
      <c r="B88" s="27" t="s">
        <v>123</v>
      </c>
      <c r="C88" s="13" t="s">
        <v>5</v>
      </c>
      <c r="D88" s="29">
        <v>3</v>
      </c>
    </row>
    <row r="89" spans="1:4" ht="16.5" x14ac:dyDescent="0.25">
      <c r="A89" s="26">
        <f t="shared" ref="A89:A95" si="6">A88+1</f>
        <v>58</v>
      </c>
      <c r="B89" s="27" t="s">
        <v>124</v>
      </c>
      <c r="C89" s="13" t="s">
        <v>65</v>
      </c>
      <c r="D89" s="29">
        <v>0.63</v>
      </c>
    </row>
    <row r="90" spans="1:4" ht="16.5" x14ac:dyDescent="0.25">
      <c r="A90" s="26">
        <f t="shared" si="6"/>
        <v>59</v>
      </c>
      <c r="B90" s="39" t="s">
        <v>77</v>
      </c>
      <c r="C90" s="13" t="s">
        <v>5</v>
      </c>
      <c r="D90" s="29">
        <v>18</v>
      </c>
    </row>
    <row r="91" spans="1:4" ht="16.5" x14ac:dyDescent="0.25">
      <c r="A91" s="26">
        <f t="shared" si="6"/>
        <v>60</v>
      </c>
      <c r="B91" s="42" t="s">
        <v>68</v>
      </c>
      <c r="C91" s="43" t="s">
        <v>5</v>
      </c>
      <c r="D91" s="29">
        <v>9</v>
      </c>
    </row>
    <row r="92" spans="1:4" ht="16.5" x14ac:dyDescent="0.25">
      <c r="A92" s="26">
        <f t="shared" si="6"/>
        <v>61</v>
      </c>
      <c r="B92" s="42" t="s">
        <v>66</v>
      </c>
      <c r="C92" s="8" t="s">
        <v>71</v>
      </c>
      <c r="D92" s="29">
        <v>9</v>
      </c>
    </row>
    <row r="93" spans="1:4" ht="16.5" x14ac:dyDescent="0.25">
      <c r="A93" s="26">
        <f t="shared" si="6"/>
        <v>62</v>
      </c>
      <c r="B93" s="42" t="s">
        <v>67</v>
      </c>
      <c r="C93" s="8" t="s">
        <v>71</v>
      </c>
      <c r="D93" s="29">
        <v>9</v>
      </c>
    </row>
    <row r="94" spans="1:4" ht="16.5" x14ac:dyDescent="0.25">
      <c r="A94" s="26">
        <f t="shared" si="6"/>
        <v>63</v>
      </c>
      <c r="B94" s="42" t="s">
        <v>78</v>
      </c>
      <c r="C94" s="8" t="s">
        <v>72</v>
      </c>
      <c r="D94" s="29" t="s">
        <v>80</v>
      </c>
    </row>
    <row r="95" spans="1:4" ht="16.5" x14ac:dyDescent="0.25">
      <c r="A95" s="26">
        <f t="shared" si="6"/>
        <v>64</v>
      </c>
      <c r="B95" s="42" t="s">
        <v>79</v>
      </c>
      <c r="C95" s="8" t="s">
        <v>72</v>
      </c>
      <c r="D95" s="29" t="s">
        <v>80</v>
      </c>
    </row>
    <row r="96" spans="1:4" ht="16.5" hidden="1" x14ac:dyDescent="0.25">
      <c r="A96" s="72" t="s">
        <v>38</v>
      </c>
      <c r="B96" s="73"/>
      <c r="C96" s="73"/>
      <c r="D96" s="74"/>
    </row>
    <row r="97" spans="1:4" ht="16.5" hidden="1" x14ac:dyDescent="0.25">
      <c r="A97" s="11">
        <v>8</v>
      </c>
      <c r="B97" s="12" t="s">
        <v>19</v>
      </c>
      <c r="C97" s="13" t="s">
        <v>5</v>
      </c>
      <c r="D97" s="17">
        <v>9</v>
      </c>
    </row>
    <row r="98" spans="1:4" ht="15" hidden="1" customHeight="1" x14ac:dyDescent="0.25">
      <c r="A98" s="11">
        <v>9</v>
      </c>
      <c r="B98" s="12" t="s">
        <v>20</v>
      </c>
      <c r="C98" s="13" t="s">
        <v>5</v>
      </c>
      <c r="D98" s="17">
        <v>4</v>
      </c>
    </row>
    <row r="99" spans="1:4" ht="30.75" hidden="1" customHeight="1" x14ac:dyDescent="0.25">
      <c r="A99" s="11">
        <v>10</v>
      </c>
      <c r="B99" s="12" t="s">
        <v>21</v>
      </c>
      <c r="C99" s="13" t="s">
        <v>22</v>
      </c>
      <c r="D99" s="17">
        <v>0.91</v>
      </c>
    </row>
    <row r="100" spans="1:4" ht="15.75" hidden="1" customHeight="1" x14ac:dyDescent="0.25">
      <c r="A100" s="11">
        <v>11</v>
      </c>
      <c r="B100" s="12" t="s">
        <v>23</v>
      </c>
      <c r="C100" s="13" t="s">
        <v>5</v>
      </c>
      <c r="D100" s="17">
        <v>6</v>
      </c>
    </row>
    <row r="101" spans="1:4" ht="16.5" hidden="1" customHeight="1" x14ac:dyDescent="0.25">
      <c r="A101" s="11">
        <v>12</v>
      </c>
      <c r="B101" s="12" t="s">
        <v>24</v>
      </c>
      <c r="C101" s="13" t="s">
        <v>5</v>
      </c>
      <c r="D101" s="17">
        <v>17</v>
      </c>
    </row>
    <row r="102" spans="1:4" ht="16.5" hidden="1" customHeight="1" x14ac:dyDescent="0.25">
      <c r="A102" s="11">
        <v>13</v>
      </c>
      <c r="B102" s="12" t="s">
        <v>25</v>
      </c>
      <c r="C102" s="13" t="s">
        <v>5</v>
      </c>
      <c r="D102" s="17">
        <v>9</v>
      </c>
    </row>
    <row r="103" spans="1:4" ht="16.5" hidden="1" customHeight="1" x14ac:dyDescent="0.25">
      <c r="A103" s="11">
        <v>14</v>
      </c>
      <c r="B103" s="12" t="s">
        <v>26</v>
      </c>
      <c r="C103" s="13" t="s">
        <v>5</v>
      </c>
      <c r="D103" s="17">
        <v>4</v>
      </c>
    </row>
    <row r="104" spans="1:4" ht="16.5" hidden="1" customHeight="1" x14ac:dyDescent="0.25">
      <c r="A104" s="11">
        <v>15</v>
      </c>
      <c r="B104" s="12" t="s">
        <v>27</v>
      </c>
      <c r="C104" s="13" t="s">
        <v>5</v>
      </c>
      <c r="D104" s="17">
        <v>13</v>
      </c>
    </row>
    <row r="105" spans="1:4" ht="16.5" hidden="1" customHeight="1" x14ac:dyDescent="0.25">
      <c r="A105" s="11">
        <v>16</v>
      </c>
      <c r="B105" s="12" t="s">
        <v>28</v>
      </c>
      <c r="C105" s="13" t="s">
        <v>29</v>
      </c>
      <c r="D105" s="17">
        <v>0.65</v>
      </c>
    </row>
    <row r="106" spans="1:4" ht="16.5" hidden="1" customHeight="1" x14ac:dyDescent="0.25">
      <c r="A106" s="11">
        <v>17</v>
      </c>
      <c r="B106" s="12" t="s">
        <v>30</v>
      </c>
      <c r="C106" s="13" t="s">
        <v>31</v>
      </c>
      <c r="D106" s="17">
        <v>0.15</v>
      </c>
    </row>
    <row r="107" spans="1:4" ht="16.5" hidden="1" customHeight="1" x14ac:dyDescent="0.25">
      <c r="A107" s="11">
        <v>18</v>
      </c>
      <c r="B107" s="12" t="s">
        <v>32</v>
      </c>
      <c r="C107" s="13" t="s">
        <v>31</v>
      </c>
      <c r="D107" s="17">
        <v>0.15</v>
      </c>
    </row>
    <row r="108" spans="1:4" ht="16.5" customHeight="1" x14ac:dyDescent="0.25">
      <c r="A108" s="7">
        <v>65</v>
      </c>
      <c r="B108" s="59" t="s">
        <v>24</v>
      </c>
      <c r="C108" s="7" t="s">
        <v>5</v>
      </c>
      <c r="D108" s="60">
        <v>20</v>
      </c>
    </row>
    <row r="109" spans="1:4" ht="16.5" customHeight="1" x14ac:dyDescent="0.25">
      <c r="A109" s="7">
        <v>66</v>
      </c>
      <c r="B109" s="42" t="s">
        <v>25</v>
      </c>
      <c r="C109" s="7" t="s">
        <v>5</v>
      </c>
      <c r="D109" s="60">
        <v>14</v>
      </c>
    </row>
    <row r="110" spans="1:4" ht="16.5" customHeight="1" x14ac:dyDescent="0.25">
      <c r="A110" s="7">
        <v>67</v>
      </c>
      <c r="B110" s="42" t="s">
        <v>26</v>
      </c>
      <c r="C110" s="7" t="s">
        <v>5</v>
      </c>
      <c r="D110" s="60">
        <v>3</v>
      </c>
    </row>
    <row r="111" spans="1:4" ht="16.5" x14ac:dyDescent="0.25">
      <c r="A111" s="66" t="s">
        <v>6</v>
      </c>
      <c r="B111" s="67"/>
      <c r="C111" s="67"/>
      <c r="D111" s="67"/>
    </row>
    <row r="112" spans="1:4" ht="21" customHeight="1" x14ac:dyDescent="0.25">
      <c r="A112" s="30">
        <v>68</v>
      </c>
      <c r="B112" s="34" t="s">
        <v>7</v>
      </c>
      <c r="C112" s="31" t="s">
        <v>5</v>
      </c>
      <c r="D112" s="32">
        <f>D39+D63+D77+D91</f>
        <v>46</v>
      </c>
    </row>
    <row r="113" spans="1:4" ht="16.5" hidden="1" x14ac:dyDescent="0.25">
      <c r="A113" s="88" t="s">
        <v>10</v>
      </c>
      <c r="B113" s="89"/>
      <c r="C113" s="89"/>
      <c r="D113" s="89"/>
    </row>
    <row r="114" spans="1:4" ht="49.5" hidden="1" x14ac:dyDescent="0.25">
      <c r="A114" s="7">
        <v>29</v>
      </c>
      <c r="B114" s="22" t="s">
        <v>40</v>
      </c>
      <c r="C114" s="8" t="s">
        <v>9</v>
      </c>
      <c r="D114" s="20">
        <v>9.6</v>
      </c>
    </row>
    <row r="115" spans="1:4" ht="49.5" hidden="1" x14ac:dyDescent="0.25">
      <c r="A115" s="7">
        <v>30</v>
      </c>
      <c r="B115" s="22" t="s">
        <v>41</v>
      </c>
      <c r="C115" s="8" t="s">
        <v>9</v>
      </c>
      <c r="D115" s="20">
        <v>9.6</v>
      </c>
    </row>
    <row r="116" spans="1:4" ht="49.5" hidden="1" x14ac:dyDescent="0.25">
      <c r="A116" s="7">
        <v>31</v>
      </c>
      <c r="B116" s="22" t="s">
        <v>42</v>
      </c>
      <c r="C116" s="8" t="s">
        <v>9</v>
      </c>
      <c r="D116" s="20">
        <v>0.5</v>
      </c>
    </row>
    <row r="117" spans="1:4" ht="49.5" hidden="1" x14ac:dyDescent="0.25">
      <c r="A117" s="7">
        <v>32</v>
      </c>
      <c r="B117" s="22" t="s">
        <v>43</v>
      </c>
      <c r="C117" s="8" t="s">
        <v>9</v>
      </c>
      <c r="D117" s="20">
        <v>0.5</v>
      </c>
    </row>
    <row r="118" spans="1:4" ht="33" hidden="1" x14ac:dyDescent="0.25">
      <c r="A118" s="7">
        <v>33</v>
      </c>
      <c r="B118" s="22" t="s">
        <v>44</v>
      </c>
      <c r="C118" s="8" t="s">
        <v>9</v>
      </c>
      <c r="D118" s="20">
        <v>10.1</v>
      </c>
    </row>
    <row r="119" spans="1:4" ht="19.5" hidden="1" customHeight="1" x14ac:dyDescent="0.25">
      <c r="A119" s="7">
        <v>34</v>
      </c>
      <c r="B119" s="22" t="s">
        <v>39</v>
      </c>
      <c r="C119" s="8" t="s">
        <v>8</v>
      </c>
      <c r="D119" s="20">
        <v>146</v>
      </c>
    </row>
    <row r="120" spans="1:4" ht="33.75" customHeight="1" x14ac:dyDescent="0.25">
      <c r="A120" s="7">
        <v>69</v>
      </c>
      <c r="B120" s="22" t="s">
        <v>48</v>
      </c>
      <c r="C120" s="31" t="s">
        <v>5</v>
      </c>
      <c r="D120" s="20">
        <f>D112</f>
        <v>46</v>
      </c>
    </row>
    <row r="121" spans="1:4" ht="21.75" customHeight="1" x14ac:dyDescent="0.25">
      <c r="A121" s="7">
        <v>70</v>
      </c>
      <c r="B121" s="22" t="s">
        <v>83</v>
      </c>
      <c r="C121" s="31" t="s">
        <v>5</v>
      </c>
      <c r="D121" s="20">
        <v>4</v>
      </c>
    </row>
    <row r="122" spans="1:4" ht="16.5" x14ac:dyDescent="0.25">
      <c r="A122" s="83" t="s">
        <v>47</v>
      </c>
      <c r="B122" s="84"/>
      <c r="C122" s="84"/>
      <c r="D122" s="84"/>
    </row>
    <row r="123" spans="1:4" ht="16.5" hidden="1" x14ac:dyDescent="0.25">
      <c r="A123" s="95" t="s">
        <v>33</v>
      </c>
      <c r="B123" s="96"/>
      <c r="C123" s="96"/>
      <c r="D123" s="96"/>
    </row>
    <row r="124" spans="1:4" ht="16.5" hidden="1" x14ac:dyDescent="0.25">
      <c r="A124" s="7">
        <v>1</v>
      </c>
      <c r="B124" s="9" t="s">
        <v>34</v>
      </c>
      <c r="C124" s="8" t="s">
        <v>5</v>
      </c>
      <c r="D124" s="18">
        <v>10</v>
      </c>
    </row>
    <row r="125" spans="1:4" ht="16.5" hidden="1" x14ac:dyDescent="0.25">
      <c r="A125" s="7">
        <v>1</v>
      </c>
      <c r="B125" s="9" t="s">
        <v>35</v>
      </c>
      <c r="C125" s="8" t="s">
        <v>8</v>
      </c>
      <c r="D125" s="19">
        <v>2.4</v>
      </c>
    </row>
    <row r="126" spans="1:4" ht="16.5" x14ac:dyDescent="0.25">
      <c r="A126" s="95" t="s">
        <v>33</v>
      </c>
      <c r="B126" s="96"/>
      <c r="C126" s="96"/>
      <c r="D126" s="96"/>
    </row>
    <row r="127" spans="1:4" ht="16.5" x14ac:dyDescent="0.25">
      <c r="A127" s="52">
        <v>1</v>
      </c>
      <c r="B127" s="45" t="s">
        <v>84</v>
      </c>
      <c r="C127" s="8" t="s">
        <v>5</v>
      </c>
      <c r="D127" s="48">
        <v>77</v>
      </c>
    </row>
    <row r="128" spans="1:4" ht="16.5" x14ac:dyDescent="0.25">
      <c r="A128" s="7">
        <v>2</v>
      </c>
      <c r="B128" s="45" t="s">
        <v>85</v>
      </c>
      <c r="C128" s="8" t="s">
        <v>8</v>
      </c>
      <c r="D128" s="53">
        <v>2.4500000000000002</v>
      </c>
    </row>
    <row r="129" spans="1:5" ht="16.5" x14ac:dyDescent="0.25">
      <c r="A129" s="64" t="s">
        <v>11</v>
      </c>
      <c r="B129" s="64"/>
      <c r="C129" s="64"/>
      <c r="D129" s="64"/>
    </row>
    <row r="130" spans="1:5" s="24" customFormat="1" ht="16.5" hidden="1" x14ac:dyDescent="0.25">
      <c r="A130" s="23"/>
      <c r="B130" s="23"/>
      <c r="C130" s="23"/>
      <c r="D130" s="48"/>
      <c r="E130" s="25"/>
    </row>
    <row r="131" spans="1:5" s="44" customFormat="1" ht="16.5" x14ac:dyDescent="0.25">
      <c r="A131" s="48">
        <v>3</v>
      </c>
      <c r="B131" s="45" t="s">
        <v>84</v>
      </c>
      <c r="C131" s="8" t="s">
        <v>5</v>
      </c>
      <c r="D131" s="48">
        <f>112-D127</f>
        <v>35</v>
      </c>
    </row>
    <row r="132" spans="1:5" s="44" customFormat="1" ht="16.5" x14ac:dyDescent="0.25">
      <c r="A132" s="48">
        <f>A131+1</f>
        <v>4</v>
      </c>
      <c r="B132" s="45" t="s">
        <v>85</v>
      </c>
      <c r="C132" s="8" t="s">
        <v>8</v>
      </c>
      <c r="D132" s="54">
        <f>((D37+D61+D75+D89)*1.045)-D128</f>
        <v>0.89399999999999968</v>
      </c>
    </row>
    <row r="133" spans="1:5" s="44" customFormat="1" ht="16.5" x14ac:dyDescent="0.25">
      <c r="A133" s="48">
        <f t="shared" ref="A133:A158" si="7">A132+1</f>
        <v>5</v>
      </c>
      <c r="B133" s="45" t="s">
        <v>86</v>
      </c>
      <c r="C133" s="8" t="s">
        <v>8</v>
      </c>
      <c r="D133" s="48">
        <f>(D38+D62+D76+D90)*0.02</f>
        <v>1.72</v>
      </c>
    </row>
    <row r="134" spans="1:5" s="44" customFormat="1" ht="33" x14ac:dyDescent="0.25">
      <c r="A134" s="48">
        <f t="shared" si="7"/>
        <v>6</v>
      </c>
      <c r="B134" s="45" t="s">
        <v>87</v>
      </c>
      <c r="C134" s="31" t="s">
        <v>134</v>
      </c>
      <c r="D134" s="30">
        <v>6.2</v>
      </c>
    </row>
    <row r="135" spans="1:5" s="44" customFormat="1" ht="33" x14ac:dyDescent="0.25">
      <c r="A135" s="48">
        <f t="shared" si="7"/>
        <v>7</v>
      </c>
      <c r="B135" s="45" t="s">
        <v>88</v>
      </c>
      <c r="C135" s="8" t="s">
        <v>5</v>
      </c>
      <c r="D135" s="48">
        <f>D38+D62+D76+D90+(D138*2)</f>
        <v>214</v>
      </c>
    </row>
    <row r="136" spans="1:5" s="44" customFormat="1" ht="33" x14ac:dyDescent="0.25">
      <c r="A136" s="48">
        <f t="shared" si="7"/>
        <v>8</v>
      </c>
      <c r="B136" s="45" t="s">
        <v>89</v>
      </c>
      <c r="C136" s="8" t="s">
        <v>5</v>
      </c>
      <c r="D136" s="48">
        <f>D137*2</f>
        <v>96</v>
      </c>
    </row>
    <row r="137" spans="1:5" s="44" customFormat="1" ht="49.5" x14ac:dyDescent="0.25">
      <c r="A137" s="48">
        <f t="shared" si="7"/>
        <v>9</v>
      </c>
      <c r="B137" s="45" t="s">
        <v>90</v>
      </c>
      <c r="C137" s="8" t="s">
        <v>5</v>
      </c>
      <c r="D137" s="48">
        <f>(D35*2)+(D59*2)+(D73*2)+(D88*2)-10+4+16</f>
        <v>48</v>
      </c>
    </row>
    <row r="138" spans="1:5" s="44" customFormat="1" ht="49.5" x14ac:dyDescent="0.25">
      <c r="A138" s="48">
        <f t="shared" si="7"/>
        <v>10</v>
      </c>
      <c r="B138" s="45" t="s">
        <v>91</v>
      </c>
      <c r="C138" s="8" t="s">
        <v>5</v>
      </c>
      <c r="D138" s="48">
        <f>D34+D58+D72+D87-2+1</f>
        <v>64</v>
      </c>
    </row>
    <row r="139" spans="1:5" s="44" customFormat="1" ht="33" x14ac:dyDescent="0.25">
      <c r="A139" s="48">
        <f t="shared" si="7"/>
        <v>11</v>
      </c>
      <c r="B139" s="45" t="s">
        <v>92</v>
      </c>
      <c r="C139" s="8" t="s">
        <v>5</v>
      </c>
      <c r="D139" s="48">
        <f>(D38+D62+D76+D90)</f>
        <v>86</v>
      </c>
    </row>
    <row r="140" spans="1:5" s="44" customFormat="1" ht="33" x14ac:dyDescent="0.25">
      <c r="A140" s="48">
        <f t="shared" si="7"/>
        <v>12</v>
      </c>
      <c r="B140" s="45" t="s">
        <v>93</v>
      </c>
      <c r="C140" s="8" t="s">
        <v>5</v>
      </c>
      <c r="D140" s="48">
        <f>D137</f>
        <v>48</v>
      </c>
    </row>
    <row r="141" spans="1:5" s="44" customFormat="1" ht="33" x14ac:dyDescent="0.25">
      <c r="A141" s="48">
        <f t="shared" si="7"/>
        <v>13</v>
      </c>
      <c r="B141" s="45" t="s">
        <v>94</v>
      </c>
      <c r="C141" s="8" t="s">
        <v>5</v>
      </c>
      <c r="D141" s="48">
        <f>D139*2</f>
        <v>172</v>
      </c>
    </row>
    <row r="142" spans="1:5" s="44" customFormat="1" ht="49.5" x14ac:dyDescent="0.25">
      <c r="A142" s="48">
        <f t="shared" si="7"/>
        <v>14</v>
      </c>
      <c r="B142" s="45" t="s">
        <v>95</v>
      </c>
      <c r="C142" s="8" t="s">
        <v>5</v>
      </c>
      <c r="D142" s="48">
        <f>D139*2</f>
        <v>172</v>
      </c>
    </row>
    <row r="143" spans="1:5" s="44" customFormat="1" ht="49.5" x14ac:dyDescent="0.25">
      <c r="A143" s="48">
        <f t="shared" si="7"/>
        <v>15</v>
      </c>
      <c r="B143" s="45" t="s">
        <v>96</v>
      </c>
      <c r="C143" s="8" t="s">
        <v>5</v>
      </c>
      <c r="D143" s="48">
        <f>D142</f>
        <v>172</v>
      </c>
    </row>
    <row r="144" spans="1:5" s="44" customFormat="1" ht="16.5" x14ac:dyDescent="0.25">
      <c r="A144" s="48">
        <f t="shared" si="7"/>
        <v>16</v>
      </c>
      <c r="B144" s="45" t="s">
        <v>97</v>
      </c>
      <c r="C144" s="8" t="s">
        <v>5</v>
      </c>
      <c r="D144" s="48">
        <v>700</v>
      </c>
    </row>
    <row r="145" spans="1:4" s="44" customFormat="1" ht="66" x14ac:dyDescent="0.25">
      <c r="A145" s="48">
        <f t="shared" si="7"/>
        <v>17</v>
      </c>
      <c r="B145" s="45" t="s">
        <v>98</v>
      </c>
      <c r="C145" s="8" t="s">
        <v>5</v>
      </c>
      <c r="D145" s="48">
        <f>(D39+D63+D77+D91)*2</f>
        <v>92</v>
      </c>
    </row>
    <row r="146" spans="1:4" s="44" customFormat="1" ht="33" x14ac:dyDescent="0.25">
      <c r="A146" s="48">
        <f t="shared" si="7"/>
        <v>18</v>
      </c>
      <c r="B146" s="45" t="s">
        <v>99</v>
      </c>
      <c r="C146" s="8" t="s">
        <v>5</v>
      </c>
      <c r="D146" s="48">
        <f>D145</f>
        <v>92</v>
      </c>
    </row>
    <row r="147" spans="1:4" s="44" customFormat="1" ht="16.5" x14ac:dyDescent="0.25">
      <c r="A147" s="48">
        <f t="shared" si="7"/>
        <v>19</v>
      </c>
      <c r="B147" s="45" t="s">
        <v>132</v>
      </c>
      <c r="C147" s="8" t="s">
        <v>5</v>
      </c>
      <c r="D147" s="61">
        <f>(D39+D63+D77+D91)/3</f>
        <v>15.333333333333334</v>
      </c>
    </row>
    <row r="148" spans="1:4" s="44" customFormat="1" ht="49.5" x14ac:dyDescent="0.25">
      <c r="A148" s="48">
        <f t="shared" si="7"/>
        <v>20</v>
      </c>
      <c r="B148" s="45" t="s">
        <v>100</v>
      </c>
      <c r="C148" s="8" t="s">
        <v>5</v>
      </c>
      <c r="D148" s="48">
        <v>44</v>
      </c>
    </row>
    <row r="149" spans="1:4" s="44" customFormat="1" ht="33" x14ac:dyDescent="0.25">
      <c r="A149" s="48">
        <f t="shared" si="7"/>
        <v>21</v>
      </c>
      <c r="B149" s="45" t="s">
        <v>101</v>
      </c>
      <c r="C149" s="8" t="s">
        <v>5</v>
      </c>
      <c r="D149" s="48">
        <v>56</v>
      </c>
    </row>
    <row r="150" spans="1:4" s="44" customFormat="1" ht="33" x14ac:dyDescent="0.25">
      <c r="A150" s="48">
        <f t="shared" si="7"/>
        <v>22</v>
      </c>
      <c r="B150" s="45" t="s">
        <v>102</v>
      </c>
      <c r="C150" s="8" t="s">
        <v>5</v>
      </c>
      <c r="D150" s="48">
        <v>12</v>
      </c>
    </row>
    <row r="151" spans="1:4" s="44" customFormat="1" ht="33" x14ac:dyDescent="0.25">
      <c r="A151" s="48">
        <f t="shared" si="7"/>
        <v>23</v>
      </c>
      <c r="B151" s="45" t="s">
        <v>103</v>
      </c>
      <c r="C151" s="8" t="s">
        <v>5</v>
      </c>
      <c r="D151" s="48">
        <v>4</v>
      </c>
    </row>
    <row r="152" spans="1:4" s="44" customFormat="1" ht="33" x14ac:dyDescent="0.25">
      <c r="A152" s="48">
        <f t="shared" si="7"/>
        <v>24</v>
      </c>
      <c r="B152" s="45" t="s">
        <v>104</v>
      </c>
      <c r="C152" s="8" t="s">
        <v>5</v>
      </c>
      <c r="D152" s="48">
        <v>72</v>
      </c>
    </row>
    <row r="153" spans="1:4" s="44" customFormat="1" ht="16.5" x14ac:dyDescent="0.25">
      <c r="A153" s="48">
        <f t="shared" si="7"/>
        <v>25</v>
      </c>
      <c r="B153" s="9" t="s">
        <v>105</v>
      </c>
      <c r="C153" s="8" t="s">
        <v>5</v>
      </c>
      <c r="D153" s="48">
        <f>D35+D59+D73+D88+6</f>
        <v>25</v>
      </c>
    </row>
    <row r="154" spans="1:4" s="44" customFormat="1" ht="16.5" x14ac:dyDescent="0.25">
      <c r="A154" s="48">
        <f t="shared" si="7"/>
        <v>26</v>
      </c>
      <c r="B154" s="45" t="s">
        <v>106</v>
      </c>
      <c r="C154" s="8" t="s">
        <v>9</v>
      </c>
      <c r="D154" s="48">
        <v>0.219</v>
      </c>
    </row>
    <row r="155" spans="1:4" s="44" customFormat="1" ht="16.5" x14ac:dyDescent="0.25">
      <c r="A155" s="48">
        <f t="shared" si="7"/>
        <v>27</v>
      </c>
      <c r="B155" s="45" t="s">
        <v>107</v>
      </c>
      <c r="C155" s="8" t="s">
        <v>9</v>
      </c>
      <c r="D155" s="48">
        <v>4.1000000000000002E-2</v>
      </c>
    </row>
    <row r="156" spans="1:4" s="44" customFormat="1" ht="16.5" x14ac:dyDescent="0.25">
      <c r="A156" s="48">
        <f t="shared" si="7"/>
        <v>28</v>
      </c>
      <c r="B156" s="51" t="s">
        <v>117</v>
      </c>
      <c r="C156" s="31" t="s">
        <v>133</v>
      </c>
      <c r="D156" s="54">
        <v>69.400000000000006</v>
      </c>
    </row>
    <row r="157" spans="1:4" s="44" customFormat="1" ht="16.5" x14ac:dyDescent="0.25">
      <c r="A157" s="48">
        <f t="shared" si="7"/>
        <v>29</v>
      </c>
      <c r="B157" s="45" t="s">
        <v>108</v>
      </c>
      <c r="C157" s="46" t="s">
        <v>109</v>
      </c>
      <c r="D157" s="48">
        <v>2</v>
      </c>
    </row>
    <row r="158" spans="1:4" s="44" customFormat="1" ht="16.5" x14ac:dyDescent="0.25">
      <c r="A158" s="48">
        <f t="shared" si="7"/>
        <v>30</v>
      </c>
      <c r="B158" s="45" t="s">
        <v>118</v>
      </c>
      <c r="C158" s="46" t="s">
        <v>109</v>
      </c>
      <c r="D158" s="48">
        <v>3</v>
      </c>
    </row>
    <row r="159" spans="1:4" ht="15.75" customHeight="1" x14ac:dyDescent="0.25">
      <c r="A159" s="97" t="s">
        <v>10</v>
      </c>
      <c r="B159" s="98"/>
      <c r="C159" s="98"/>
      <c r="D159" s="98"/>
    </row>
    <row r="160" spans="1:4" ht="17.25" customHeight="1" x14ac:dyDescent="0.25">
      <c r="A160" s="7">
        <v>31</v>
      </c>
      <c r="B160" s="45" t="s">
        <v>131</v>
      </c>
      <c r="C160" s="13" t="s">
        <v>8</v>
      </c>
      <c r="D160" s="13">
        <v>80</v>
      </c>
    </row>
    <row r="161" spans="1:4" ht="17.25" customHeight="1" x14ac:dyDescent="0.25">
      <c r="A161" s="97" t="s">
        <v>51</v>
      </c>
      <c r="B161" s="98"/>
      <c r="C161" s="98"/>
      <c r="D161" s="98"/>
    </row>
    <row r="162" spans="1:4" ht="17.25" customHeight="1" x14ac:dyDescent="0.25">
      <c r="A162" s="7">
        <v>32</v>
      </c>
      <c r="B162" s="56" t="s">
        <v>129</v>
      </c>
      <c r="C162" s="13" t="s">
        <v>9</v>
      </c>
      <c r="D162" s="55">
        <v>3.5</v>
      </c>
    </row>
    <row r="163" spans="1:4" ht="17.25" customHeight="1" x14ac:dyDescent="0.25">
      <c r="A163" s="7">
        <v>33</v>
      </c>
      <c r="B163" s="9" t="s">
        <v>119</v>
      </c>
      <c r="C163" s="13" t="s">
        <v>9</v>
      </c>
      <c r="D163" s="13">
        <v>101</v>
      </c>
    </row>
    <row r="164" spans="1:4" ht="17.25" customHeight="1" x14ac:dyDescent="0.25">
      <c r="A164" s="7">
        <v>34</v>
      </c>
      <c r="B164" s="56" t="s">
        <v>130</v>
      </c>
      <c r="C164" s="13" t="s">
        <v>9</v>
      </c>
      <c r="D164" s="13">
        <v>104.5</v>
      </c>
    </row>
    <row r="165" spans="1:4" ht="17.25" customHeight="1" x14ac:dyDescent="0.25">
      <c r="A165" s="99" t="s">
        <v>110</v>
      </c>
      <c r="B165" s="99"/>
      <c r="C165" s="99"/>
      <c r="D165" s="99"/>
    </row>
    <row r="166" spans="1:4" ht="35.25" customHeight="1" x14ac:dyDescent="0.25">
      <c r="A166" s="100" t="s">
        <v>111</v>
      </c>
      <c r="B166" s="101"/>
      <c r="C166" s="101"/>
      <c r="D166" s="102"/>
    </row>
    <row r="167" spans="1:4" ht="31.5" customHeight="1" x14ac:dyDescent="0.25">
      <c r="A167" s="100" t="s">
        <v>112</v>
      </c>
      <c r="B167" s="101"/>
      <c r="C167" s="101"/>
      <c r="D167" s="102"/>
    </row>
    <row r="168" spans="1:4" ht="30.75" customHeight="1" x14ac:dyDescent="0.25">
      <c r="A168" s="100" t="s">
        <v>113</v>
      </c>
      <c r="B168" s="101"/>
      <c r="C168" s="101"/>
      <c r="D168" s="102"/>
    </row>
    <row r="169" spans="1:4" ht="33" customHeight="1" x14ac:dyDescent="0.25">
      <c r="A169" s="100" t="s">
        <v>114</v>
      </c>
      <c r="B169" s="101"/>
      <c r="C169" s="101"/>
      <c r="D169" s="102"/>
    </row>
    <row r="170" spans="1:4" ht="33" customHeight="1" x14ac:dyDescent="0.25">
      <c r="A170" s="100" t="s">
        <v>116</v>
      </c>
      <c r="B170" s="101"/>
      <c r="C170" s="101"/>
      <c r="D170" s="102"/>
    </row>
    <row r="171" spans="1:4" ht="18.75" customHeight="1" x14ac:dyDescent="0.25">
      <c r="A171" s="100" t="s">
        <v>115</v>
      </c>
      <c r="B171" s="101"/>
      <c r="C171" s="101"/>
      <c r="D171" s="102"/>
    </row>
    <row r="172" spans="1:4" ht="18.75" customHeight="1" x14ac:dyDescent="0.25">
      <c r="A172" s="50"/>
      <c r="B172" s="50"/>
      <c r="C172" s="50"/>
      <c r="D172" s="50"/>
    </row>
    <row r="173" spans="1:4" ht="16.5" x14ac:dyDescent="0.25">
      <c r="A173" s="93" t="s">
        <v>52</v>
      </c>
      <c r="B173" s="93"/>
      <c r="C173" s="93"/>
      <c r="D173" s="93"/>
    </row>
    <row r="174" spans="1:4" ht="16.5" x14ac:dyDescent="0.25">
      <c r="A174" s="6"/>
      <c r="B174" s="6"/>
      <c r="C174" s="6"/>
      <c r="D174" s="5"/>
    </row>
    <row r="175" spans="1:4" ht="16.5" x14ac:dyDescent="0.25">
      <c r="A175" s="93" t="s">
        <v>15</v>
      </c>
      <c r="B175" s="93"/>
      <c r="C175" s="93"/>
      <c r="D175" s="93"/>
    </row>
    <row r="176" spans="1:4" ht="16.5" x14ac:dyDescent="0.25">
      <c r="A176" s="6"/>
      <c r="B176" s="6"/>
      <c r="C176" s="6"/>
      <c r="D176" s="5"/>
    </row>
    <row r="177" spans="1:4" ht="16.5" x14ac:dyDescent="0.25">
      <c r="A177" s="94" t="s">
        <v>46</v>
      </c>
      <c r="B177" s="94"/>
      <c r="C177" s="94"/>
      <c r="D177" s="94"/>
    </row>
    <row r="178" spans="1:4" ht="16.5" x14ac:dyDescent="0.25">
      <c r="A178" s="5"/>
      <c r="B178" s="5"/>
      <c r="C178" s="5"/>
      <c r="D178" s="5"/>
    </row>
    <row r="179" spans="1:4" ht="16.5" x14ac:dyDescent="0.25">
      <c r="A179" s="5"/>
      <c r="B179" s="5"/>
      <c r="C179" s="5"/>
      <c r="D179" s="5"/>
    </row>
    <row r="180" spans="1:4" ht="16.5" x14ac:dyDescent="0.25">
      <c r="A180" s="5"/>
      <c r="B180" s="6"/>
      <c r="C180" s="5"/>
      <c r="D180" s="5"/>
    </row>
    <row r="181" spans="1:4" ht="16.5" x14ac:dyDescent="0.25">
      <c r="A181" s="5"/>
      <c r="B181" s="5"/>
      <c r="C181" s="5"/>
      <c r="D181" s="5"/>
    </row>
    <row r="182" spans="1:4" ht="16.5" x14ac:dyDescent="0.25">
      <c r="A182" s="5"/>
      <c r="B182" s="5"/>
      <c r="C182" s="5"/>
      <c r="D182" s="5"/>
    </row>
    <row r="183" spans="1:4" ht="16.5" x14ac:dyDescent="0.25">
      <c r="A183" s="5"/>
      <c r="B183" s="5"/>
      <c r="C183" s="5"/>
      <c r="D183" s="5"/>
    </row>
    <row r="184" spans="1:4" ht="16.5" x14ac:dyDescent="0.25">
      <c r="A184" s="5"/>
      <c r="B184" s="5"/>
      <c r="C184" s="5"/>
      <c r="D184" s="5"/>
    </row>
    <row r="185" spans="1:4" ht="16.5" x14ac:dyDescent="0.25">
      <c r="A185" s="5"/>
      <c r="B185" s="5"/>
      <c r="C185" s="5"/>
      <c r="D185" s="5"/>
    </row>
    <row r="186" spans="1:4" ht="16.5" x14ac:dyDescent="0.25">
      <c r="A186" s="5"/>
      <c r="B186" s="5"/>
      <c r="C186" s="5"/>
      <c r="D186" s="5"/>
    </row>
    <row r="187" spans="1:4" ht="16.5" x14ac:dyDescent="0.25">
      <c r="A187" s="5"/>
      <c r="B187" s="5"/>
      <c r="C187" s="5"/>
      <c r="D187" s="5"/>
    </row>
  </sheetData>
  <sheetProtection formatRows="0"/>
  <customSheetViews>
    <customSheetView guid="{D3E5AFB2-A911-4663-B506-36248F00171B}" scale="115" showPageBreaks="1" printArea="1" view="pageBreakPreview" topLeftCell="A23">
      <selection activeCell="D24" sqref="D24"/>
      <pageMargins left="0.9055118110236221" right="0" top="0.74803149606299213" bottom="0.74803149606299213" header="0.31496062992125984" footer="0.31496062992125984"/>
      <pageSetup paperSize="9" scale="85" orientation="portrait" r:id="rId1"/>
    </customSheetView>
  </customSheetViews>
  <mergeCells count="45">
    <mergeCell ref="A175:D175"/>
    <mergeCell ref="A177:D177"/>
    <mergeCell ref="A173:D173"/>
    <mergeCell ref="A123:D123"/>
    <mergeCell ref="A159:D159"/>
    <mergeCell ref="A161:D161"/>
    <mergeCell ref="A126:D126"/>
    <mergeCell ref="A165:D165"/>
    <mergeCell ref="A166:D166"/>
    <mergeCell ref="A167:D167"/>
    <mergeCell ref="A168:D168"/>
    <mergeCell ref="A169:D169"/>
    <mergeCell ref="A170:D170"/>
    <mergeCell ref="A171:D171"/>
    <mergeCell ref="A21:C21"/>
    <mergeCell ref="A20:C20"/>
    <mergeCell ref="A122:D122"/>
    <mergeCell ref="B13:C13"/>
    <mergeCell ref="A14:D14"/>
    <mergeCell ref="A19:B19"/>
    <mergeCell ref="A23:D23"/>
    <mergeCell ref="C19:D19"/>
    <mergeCell ref="A18:B18"/>
    <mergeCell ref="A113:D113"/>
    <mergeCell ref="A33:D33"/>
    <mergeCell ref="A48:D48"/>
    <mergeCell ref="A57:D57"/>
    <mergeCell ref="A71:D71"/>
    <mergeCell ref="A86:D86"/>
    <mergeCell ref="B3:D3"/>
    <mergeCell ref="B2:D2"/>
    <mergeCell ref="A129:D129"/>
    <mergeCell ref="B1:D1"/>
    <mergeCell ref="A111:D111"/>
    <mergeCell ref="A22:D22"/>
    <mergeCell ref="A26:D26"/>
    <mergeCell ref="A96:D96"/>
    <mergeCell ref="A5:D5"/>
    <mergeCell ref="A16:D16"/>
    <mergeCell ref="C9:D9"/>
    <mergeCell ref="B10:D10"/>
    <mergeCell ref="B11:D11"/>
    <mergeCell ref="B12:D12"/>
    <mergeCell ref="A6:D8"/>
    <mergeCell ref="A17:D17"/>
  </mergeCells>
  <pageMargins left="0.9055118110236221" right="0" top="0.74803149606299213" bottom="0.74803149606299213" header="0.31496062992125984" footer="0.31496062992125984"/>
  <pageSetup paperSize="9" scale="89" fitToHeight="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Суворов Игорь Игоревич</dc:creator>
  <cp:lastModifiedBy>Колтыга Роман Павлович</cp:lastModifiedBy>
  <cp:lastPrinted>2020-12-14T00:47:36Z</cp:lastPrinted>
  <dcterms:created xsi:type="dcterms:W3CDTF">2016-02-29T23:19:29Z</dcterms:created>
  <dcterms:modified xsi:type="dcterms:W3CDTF">2020-12-14T07:02:30Z</dcterms:modified>
</cp:coreProperties>
</file>