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3048 ЗК не МСП МиРЭК\ЗД\Приложение 1 Технические требования\Приложение 3 расчет стоимости\"/>
    </mc:Choice>
  </mc:AlternateContent>
  <bookViews>
    <workbookView xWindow="0" yWindow="0" windowWidth="26220" windowHeight="10905" tabRatio="738"/>
  </bookViews>
  <sheets>
    <sheet name="свод" sheetId="7" r:id="rId1"/>
    <sheet name="1" sheetId="8" r:id="rId2"/>
    <sheet name="2" sheetId="2" r:id="rId3"/>
    <sheet name="Лист1" sheetId="1" state="hidden" r:id="rId4"/>
  </sheets>
  <definedNames>
    <definedName name="_xlnm.Print_Titles" localSheetId="1">'1'!$8:$9</definedName>
    <definedName name="_xlnm.Print_Titles" localSheetId="2">'2'!$8:$8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8" l="1"/>
  <c r="I9" i="2" l="1"/>
  <c r="E11" i="7" l="1"/>
  <c r="I15" i="2"/>
  <c r="I16" i="2" s="1"/>
  <c r="I17" i="2" l="1"/>
  <c r="F12" i="7" s="1"/>
  <c r="F13" i="7" l="1"/>
  <c r="G12" i="7"/>
  <c r="E13" i="7"/>
  <c r="E14" i="7" s="1"/>
  <c r="G11" i="7"/>
  <c r="G13" i="7" l="1"/>
  <c r="G14" i="7"/>
  <c r="G15" i="7" s="1"/>
  <c r="F14" i="7"/>
  <c r="F15" i="7" s="1"/>
  <c r="E15" i="7"/>
</calcChain>
</file>

<file path=xl/sharedStrings.xml><?xml version="1.0" encoding="utf-8"?>
<sst xmlns="http://schemas.openxmlformats.org/spreadsheetml/2006/main" count="235" uniqueCount="154">
  <si>
    <t>на проектные (изыскательские) работы</t>
  </si>
  <si>
    <t>Наименование предприятия, здания, сооружения, стадии проектирования, этапа, вида проектных или изыскательских работ</t>
  </si>
  <si>
    <t>Проект планировки и межевания территории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</si>
  <si>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</si>
  <si>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</si>
  <si>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</si>
  <si>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</si>
  <si>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</si>
  <si>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</si>
  <si>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Проект планировки территорий при площади проектируемой территории свыше 0,5 до 5 га</t>
  </si>
  <si>
    <t>СБЦП 81-02-01-2001_0-0-3-1 Территориальное планирование и планировка территорий. 2010 г. Раздел 2, Таблица 3. Проекты планировки территорий п.1
A=55.88 тыс.руб; B=189.64 тыс.руб;
Осн. показ. Х=2,6 (1 га) 
Количество = 1</t>
  </si>
  <si>
    <t/>
  </si>
  <si>
    <t>Коэффициенты</t>
  </si>
  <si>
    <t>K1 = 0.4
Письмо 19268-АП/08 от 20.07.2011</t>
  </si>
  <si>
    <t>K2 = 0.3
Письмо 19268-АП/08 от 20.07.2011</t>
  </si>
  <si>
    <t>2</t>
  </si>
  <si>
    <t>Итого по смете:</t>
  </si>
  <si>
    <t>3</t>
  </si>
  <si>
    <t>4</t>
  </si>
  <si>
    <t>Всего по смете:</t>
  </si>
  <si>
    <t>Сумма от п.3</t>
  </si>
  <si>
    <t>Наименование объекта изысканий:</t>
  </si>
  <si>
    <t>Инженерно-геодезические изыскания</t>
  </si>
  <si>
    <t>Наименование работ и затрат</t>
  </si>
  <si>
    <t>Обоснование стоимости</t>
  </si>
  <si>
    <t>Расчет стоимости</t>
  </si>
  <si>
    <t>Раздел</t>
  </si>
  <si>
    <t>Полевые работы</t>
  </si>
  <si>
    <t>1.1</t>
  </si>
  <si>
    <t>Стоимость производства измерений без закладки центров и реперов на полевые работы</t>
  </si>
  <si>
    <t>Стоимость определения координат пунктов опорных геодезических сетей с использованием спутниковых геодезических систем</t>
  </si>
  <si>
    <t>1.2</t>
  </si>
  <si>
    <t>Высотная опорная сеть. Класс точности: IV классКатегория сложности II</t>
  </si>
  <si>
    <t>1.3</t>
  </si>
  <si>
    <t>Инженерно-топографические планы. Масштаб съемки 1:500. Высота сечения рельефа 0,5 м. Категория сложности II. Вид территории: незастроенная</t>
  </si>
  <si>
    <t>При необходимости выполнения (по заданию заказчика) сплошной топографической съемки масштаба 1:500-1:2000 полосы местности вдоль трассы</t>
  </si>
  <si>
    <t>1.4</t>
  </si>
  <si>
    <t>Подземные кабельные линии: эелектропередачи 35-220 кВ. Категория сложности II</t>
  </si>
  <si>
    <t>Камеральные работы</t>
  </si>
  <si>
    <t>2.1</t>
  </si>
  <si>
    <t>2.2</t>
  </si>
  <si>
    <t>2.3</t>
  </si>
  <si>
    <t>2.4</t>
  </si>
  <si>
    <t>2.6</t>
  </si>
  <si>
    <t>Прочие расходы</t>
  </si>
  <si>
    <t>3.1</t>
  </si>
  <si>
    <t>3.2</t>
  </si>
  <si>
    <t>3.3</t>
  </si>
  <si>
    <t>3.4</t>
  </si>
  <si>
    <t>5</t>
  </si>
  <si>
    <t>Районная надбавка. Районный коэффициент к зар. плате 1.2</t>
  </si>
  <si>
    <t>Смета №2</t>
  </si>
  <si>
    <t>на проектные и изыскательские работы</t>
  </si>
  <si>
    <t xml:space="preserve">Наименование строительства и стадии проектирования </t>
  </si>
  <si>
    <t>Перечень выполняемых работ</t>
  </si>
  <si>
    <t>Характеристика проектируемого объекта</t>
  </si>
  <si>
    <t>Ссылка на № смет по формам 2П, 3П</t>
  </si>
  <si>
    <t>Полная стоимость работ, руб.</t>
  </si>
  <si>
    <t>изыскательских</t>
  </si>
  <si>
    <t>проектных</t>
  </si>
  <si>
    <t>Всего</t>
  </si>
  <si>
    <t>Изыскания</t>
  </si>
  <si>
    <t>Градостроительная документация</t>
  </si>
  <si>
    <t xml:space="preserve">Итого по сводной смете </t>
  </si>
  <si>
    <t>НДС</t>
  </si>
  <si>
    <t xml:space="preserve">Всего по сводной смете </t>
  </si>
  <si>
    <t>разработка проекта межевания территории</t>
  </si>
  <si>
    <t>Стадия:</t>
  </si>
  <si>
    <t xml:space="preserve">разработка проекта планировки территории </t>
  </si>
  <si>
    <t>Дальневосточный коэффициент</t>
  </si>
  <si>
    <t>К = 1,234</t>
  </si>
  <si>
    <t>(A + B * Xзад) * Количество * ( K1 + K2 ) * К
(55880 руб + 189640 руб * 2,6) * ( 0.4 + 0.3 ) * 1,234</t>
  </si>
  <si>
    <t>Индекс на 1 квартал 2021 года на проектные работы к уровню цен 01.01.2001</t>
  </si>
  <si>
    <t>Письмо Минстроя России №1886-ИФ/09 от 22.01.2021</t>
  </si>
  <si>
    <t>Коэф - т 4.53 от п.2</t>
  </si>
  <si>
    <t>20% от п.3</t>
  </si>
  <si>
    <t>Сумма от п.3-4</t>
  </si>
  <si>
    <t>СВОДНАЯ СМЕТА</t>
  </si>
  <si>
    <t>Сумма от п.3.1-3.5</t>
  </si>
  <si>
    <t>Всего Прочие расходы:</t>
  </si>
  <si>
    <t>3.6</t>
  </si>
  <si>
    <t>Коэф - т 0.15 от п.1.6, 3.1 - 3.3
(51 579.51 + 37 601.46) руб * 0.15</t>
  </si>
  <si>
    <t>ОУ п. 8е</t>
  </si>
  <si>
    <t>Надбавка при выполнении изысканий в южных районах Дальнего Востока</t>
  </si>
  <si>
    <t>3.5</t>
  </si>
  <si>
    <t>п.8д О.у. Табл.3</t>
  </si>
  <si>
    <t>Районная надбавка от полевых работ. Районный коэффициент к зар. плате 1.3</t>
  </si>
  <si>
    <t>Коэф - т 2.0 и 6% от п.1.6, 3.1 - 3.2
(51 579.51 + 28 046.36) руб * 2.0 * 1 * 6 / 100</t>
  </si>
  <si>
    <t>О.у. п.13</t>
  </si>
  <si>
    <t>Расходы по организации и ликвидации работ с учетом коэффициента для изысканий со сметной стоимостью свыше 30 до 75 тыс. руб (К=2.0)</t>
  </si>
  <si>
    <t>18.75% от п.1.6, 3.1
(51 579.51 + 15 473.85) руб * 18.75 / 100</t>
  </si>
  <si>
    <t>О.у. п.9 табл 4</t>
  </si>
  <si>
    <t>Расходы по внутреннему транспорту. Расстояние от базы до участка изысканий св. 20 до 30 км. Сметная стоимость полевых изыск.работ до 75 тыс.руб</t>
  </si>
  <si>
    <t>Коэф - т 0.3 от п.1.6
51 579.51 руб * 0.3</t>
  </si>
  <si>
    <t>О.у. п.8г табл 2</t>
  </si>
  <si>
    <t>Надбавки за выполнение полевых работ и выполняемых в условиях полевого лагеря камеральных работ в неблагоприятный период года Продолжительность неблагоприятного периода года 6-7.5 мес</t>
  </si>
  <si>
    <t>Сумма от п.2.5-2.7</t>
  </si>
  <si>
    <t>Всего Камеральные работы:</t>
  </si>
  <si>
    <t>2.8</t>
  </si>
  <si>
    <t>2.7</t>
  </si>
  <si>
    <t>Итого Камеральные работы:</t>
  </si>
  <si>
    <t>2.5</t>
  </si>
  <si>
    <t>СБЦи5.6_0-3-15-7-2-2 Часть I, Глава 3, Таблица 15.п. п.7</t>
  </si>
  <si>
    <t>K1 = 0.7
Часть 1, глава 3 п.8</t>
  </si>
  <si>
    <t>СБЦи5.6_0-2-9-5-1-2 Часть I, Глава 2, Таблица 9.п. п.5</t>
  </si>
  <si>
    <t>СБЦи5.6_0-1-8-4-2-2 Часть I, Глава 1, Таблица 8 п.4</t>
  </si>
  <si>
    <t>K1 = 1.3
Прим. к табл.8 п.2</t>
  </si>
  <si>
    <t>СБЦи5.6_0-1-8-3-1-2 Часть I, Глава 1, Таблица 8 п.3</t>
  </si>
  <si>
    <t>Плановая опорная сеть. Класс точности: 2 разряд. Категория сложности I</t>
  </si>
  <si>
    <t>Всего Полевые работы:</t>
  </si>
  <si>
    <t>K1 = 1.2
Часть 1, глава 3 п.4</t>
  </si>
  <si>
    <t>При длине трасс до 10 км к ценам на полевые работы: при длине трассы свыше 1 до 5 км</t>
  </si>
  <si>
    <t>10853 руб * 2.6 * 1.2</t>
  </si>
  <si>
    <t>СБЦи5.6_0-3-15-7-2-1 Часть I, Глава 3, Таблица 15.п. п.7</t>
  </si>
  <si>
    <t>K2 = 0.7
Часть 1, глава 3 п.8</t>
  </si>
  <si>
    <t>K1 = 1.2
Прим. к табл.9 п.4</t>
  </si>
  <si>
    <t>Стоимость съемки подземных коммуникаций с помощью приборов поиска (трубокабелеискателя) и составление плана подземных коммуникаций на незастроенных территориях</t>
  </si>
  <si>
    <t>2432 руб * 2.6 * 1.2 * 0.7</t>
  </si>
  <si>
    <t>СБЦи5.6_0-2-9-5-1-1 Часть I, Глава 2, Таблица 9.п. п.5</t>
  </si>
  <si>
    <t>K1 = 0.4
Прим. к табл.8 п.1</t>
  </si>
  <si>
    <t>1897 руб * 2 * 0.4</t>
  </si>
  <si>
    <t>СБЦи5.6_0-1-8-4-2-1 Часть I, Глава 1, Таблица 8 п.4</t>
  </si>
  <si>
    <t>K2 = 1.3
Прим. к табл.8 п.2</t>
  </si>
  <si>
    <t>K1 = 0.7
Прим. к табл.8 п.1</t>
  </si>
  <si>
    <t>5983 руб * 2 * 0.7 * 1.3</t>
  </si>
  <si>
    <t>СБЦи5.6_0-1-8-3-1-1 Часть I, Глава 1, Таблица 8 п.3</t>
  </si>
  <si>
    <t>Сметный расчет составлен по следующим документам: Справочник базовых цен на инженерные изыскания для строительства. Инженерно-геодезические изыскания. 2004 г.</t>
  </si>
  <si>
    <t>на инженерно-геодезические изыскания</t>
  </si>
  <si>
    <t>2360 руб * 2 * 1.3 * 1.2</t>
  </si>
  <si>
    <t>К стоимости изыскательских работ при выполнении камеральных и картографических работ с применением компьютерных технологий к стоимости соответствующих работ применяется коэффициент</t>
  </si>
  <si>
    <t>K2 = 1.2
Общие указания п.15"д"</t>
  </si>
  <si>
    <t>428 руб * 2 * 1.2</t>
  </si>
  <si>
    <t>K1 = 1.2
Общие указания п.15"д"</t>
  </si>
  <si>
    <t>589 руб * 2.6 * 0.7 * 1.2</t>
  </si>
  <si>
    <t>6048 руб * 2.6 * 1.2</t>
  </si>
  <si>
    <t>Коэф - т 0.1 от п.2.5
28 546.54 руб * 0.1</t>
  </si>
  <si>
    <t>Коэф - т 0.15 от п.2.5
28 546.54 руб * 0.15</t>
  </si>
  <si>
    <t>Письмо Минстроя России от №1886-ИФ/09 от 22.01.2021</t>
  </si>
  <si>
    <t>Индекс на 1 квартал 2021 года на изыскательские работы к уровню цен на 01.01.2001</t>
  </si>
  <si>
    <t>Смета №1</t>
  </si>
  <si>
    <t>Сумма от п.1.1-1.4</t>
  </si>
  <si>
    <t>1.5</t>
  </si>
  <si>
    <t>Коэф - т 4.60 от п.4
151 618.44 руб * 4.60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</si>
  <si>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</si>
  <si>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</si>
  <si>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</si>
  <si>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</si>
  <si>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</si>
  <si>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</si>
  <si>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</si>
  <si>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</si>
  <si>
    <t>Реконструкция ВЛ 110 «ВТЭЦ-2 – Загородная – Улисс - Голдобин» со строительством участка КЛ 110 кВ и выносом ЛЭП с территории жилищной и ритуальной застройки</t>
  </si>
  <si>
    <t>На инженерно-геодезические изыскания
Реконструкция ВЛ 110 «ВТЭЦ-2 – Загородная – Улисс - Голдобин» со строительством участка КЛ 110 кВ и выносом ЛЭП с территории жилищной и ритуальной застройки</t>
  </si>
  <si>
    <t>по объекту: "Реконструкция ВЛ 110 «ВТЭЦ-2 – Загородная – Улисс - Голдобин» со строительством участка КЛ 110 кВ и выносом ЛЭП с территории жилищной и ритуальной застройки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</si>
</sst>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family val="2"/>
      <charset val="204"/>
    </font>
    <font>
      <sz val="10"/>
      <name val="Tahoma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13" fillId="0" borderId="0"/>
    <xf numFmtId="0" fontId="13" fillId="0" borderId="0"/>
  </cellStyleXfs>
  <cellXfs count="173">
    <xf numFmtId="0" fontId="0" fillId="0" borderId="0" xfId="0"/>
    <xf numFmtId="0" fontId="1" fillId="0" borderId="0" xfId="1" applyNumberFormat="1" applyFont="1"/>
    <xf numFmtId="0" fontId="1" fillId="0" borderId="0" xfId="1" applyNumberFormat="1" applyFont="1" applyAlignment="1">
      <alignment wrapText="1"/>
    </xf>
    <xf numFmtId="0" fontId="1" fillId="0" borderId="0" xfId="1" applyNumberFormat="1" applyBorder="1" applyAlignment="1">
      <alignment vertical="top" wrapText="1"/>
    </xf>
    <xf numFmtId="0" fontId="4" fillId="0" borderId="1" xfId="1" applyNumberFormat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right" vertical="top" wrapText="1"/>
    </xf>
    <xf numFmtId="0" fontId="1" fillId="0" borderId="8" xfId="1" applyNumberFormat="1" applyFont="1" applyBorder="1" applyAlignment="1">
      <alignment horizontal="left" vertical="top" wrapText="1"/>
    </xf>
    <xf numFmtId="4" fontId="1" fillId="0" borderId="8" xfId="1" applyNumberFormat="1" applyFont="1" applyBorder="1" applyAlignment="1">
      <alignment horizontal="right" vertical="top" wrapText="1"/>
    </xf>
    <xf numFmtId="49" fontId="2" fillId="0" borderId="12" xfId="1" applyNumberFormat="1" applyFont="1" applyBorder="1" applyAlignment="1">
      <alignment horizontal="right" vertical="top" wrapText="1"/>
    </xf>
    <xf numFmtId="0" fontId="2" fillId="0" borderId="12" xfId="1" applyNumberFormat="1" applyFont="1" applyBorder="1" applyAlignment="1">
      <alignment horizontal="left" vertical="top" wrapText="1"/>
    </xf>
    <xf numFmtId="0" fontId="2" fillId="0" borderId="12" xfId="1" applyNumberFormat="1" applyFont="1" applyBorder="1" applyAlignment="1">
      <alignment horizontal="right" vertical="top" wrapText="1"/>
    </xf>
    <xf numFmtId="49" fontId="2" fillId="0" borderId="16" xfId="1" applyNumberFormat="1" applyFont="1" applyBorder="1" applyAlignment="1">
      <alignment horizontal="right" vertical="top" wrapText="1"/>
    </xf>
    <xf numFmtId="0" fontId="1" fillId="0" borderId="16" xfId="1" applyNumberFormat="1" applyFont="1" applyBorder="1" applyAlignment="1">
      <alignment horizontal="left" vertical="top" wrapText="1"/>
    </xf>
    <xf numFmtId="0" fontId="1" fillId="0" borderId="16" xfId="1" applyNumberFormat="1" applyFont="1" applyBorder="1" applyAlignment="1">
      <alignment horizontal="right" vertical="top" wrapText="1"/>
    </xf>
    <xf numFmtId="49" fontId="2" fillId="0" borderId="20" xfId="1" applyNumberFormat="1" applyFont="1" applyBorder="1" applyAlignment="1">
      <alignment horizontal="righ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right" vertical="top" wrapText="1"/>
    </xf>
    <xf numFmtId="0" fontId="2" fillId="0" borderId="20" xfId="1" applyNumberFormat="1" applyFont="1" applyBorder="1" applyAlignment="1">
      <alignment horizontal="left" vertical="top" wrapText="1"/>
    </xf>
    <xf numFmtId="4" fontId="2" fillId="0" borderId="20" xfId="1" applyNumberFormat="1" applyFont="1" applyBorder="1" applyAlignment="1">
      <alignment horizontal="right" vertical="top" wrapText="1"/>
    </xf>
    <xf numFmtId="49" fontId="2" fillId="0" borderId="24" xfId="1" applyNumberFormat="1" applyFont="1" applyBorder="1" applyAlignment="1">
      <alignment horizontal="right" vertical="top" wrapText="1"/>
    </xf>
    <xf numFmtId="0" fontId="1" fillId="0" borderId="24" xfId="1" applyNumberFormat="1" applyFont="1" applyBorder="1" applyAlignment="1">
      <alignment horizontal="left" vertical="top" wrapText="1"/>
    </xf>
    <xf numFmtId="4" fontId="1" fillId="0" borderId="24" xfId="1" applyNumberFormat="1" applyFont="1" applyBorder="1" applyAlignment="1">
      <alignment horizontal="right" vertical="top" wrapText="1"/>
    </xf>
    <xf numFmtId="0" fontId="2" fillId="0" borderId="24" xfId="1" applyNumberFormat="1" applyFont="1" applyBorder="1" applyAlignment="1">
      <alignment horizontal="left" vertical="top" wrapText="1"/>
    </xf>
    <xf numFmtId="4" fontId="2" fillId="0" borderId="24" xfId="1" applyNumberFormat="1" applyFont="1" applyBorder="1" applyAlignment="1">
      <alignment horizontal="right" vertical="top" wrapText="1"/>
    </xf>
    <xf numFmtId="0" fontId="5" fillId="0" borderId="0" xfId="1" applyNumberFormat="1" applyFont="1" applyAlignment="1">
      <alignment wrapText="1"/>
    </xf>
    <xf numFmtId="0" fontId="1" fillId="0" borderId="0" xfId="1" applyNumberFormat="1"/>
    <xf numFmtId="0" fontId="7" fillId="0" borderId="0" xfId="1" applyNumberFormat="1" applyFont="1" applyAlignment="1">
      <alignment horizontal="right"/>
    </xf>
    <xf numFmtId="0" fontId="1" fillId="0" borderId="0" xfId="1" applyNumberFormat="1" applyFont="1" applyBorder="1" applyAlignment="1">
      <alignment vertical="top"/>
    </xf>
    <xf numFmtId="0" fontId="1" fillId="0" borderId="0" xfId="1" applyNumberFormat="1" applyFont="1" applyBorder="1" applyAlignment="1">
      <alignment vertical="top" wrapText="1"/>
    </xf>
    <xf numFmtId="0" fontId="3" fillId="0" borderId="0" xfId="1" applyNumberFormat="1" applyFont="1" applyBorder="1" applyAlignment="1">
      <alignment vertical="top"/>
    </xf>
    <xf numFmtId="0" fontId="8" fillId="0" borderId="0" xfId="2" applyNumberFormat="1"/>
    <xf numFmtId="0" fontId="1" fillId="0" borderId="0" xfId="2" applyNumberFormat="1" applyFont="1"/>
    <xf numFmtId="0" fontId="10" fillId="0" borderId="0" xfId="2" applyNumberFormat="1" applyFont="1" applyAlignment="1">
      <alignment horizontal="left" vertical="center" wrapText="1"/>
    </xf>
    <xf numFmtId="49" fontId="1" fillId="0" borderId="0" xfId="2" applyNumberFormat="1" applyFont="1"/>
    <xf numFmtId="0" fontId="1" fillId="0" borderId="0" xfId="2" applyNumberFormat="1" applyFont="1" applyAlignment="1">
      <alignment wrapText="1"/>
    </xf>
    <xf numFmtId="49" fontId="1" fillId="0" borderId="0" xfId="2" applyNumberFormat="1" applyFont="1" applyAlignment="1">
      <alignment wrapText="1"/>
    </xf>
    <xf numFmtId="0" fontId="1" fillId="0" borderId="0" xfId="2" applyNumberFormat="1" applyFont="1" applyBorder="1" applyAlignment="1"/>
    <xf numFmtId="0" fontId="1" fillId="0" borderId="0" xfId="2" applyNumberFormat="1" applyFont="1" applyBorder="1" applyAlignment="1">
      <alignment horizontal="center" wrapText="1"/>
    </xf>
    <xf numFmtId="0" fontId="8" fillId="0" borderId="0" xfId="2" applyBorder="1" applyAlignment="1"/>
    <xf numFmtId="0" fontId="8" fillId="0" borderId="0" xfId="2"/>
    <xf numFmtId="49" fontId="8" fillId="0" borderId="0" xfId="2" applyNumberFormat="1"/>
    <xf numFmtId="0" fontId="1" fillId="0" borderId="0" xfId="2" applyNumberFormat="1" applyFont="1" applyAlignment="1">
      <alignment horizontal="left" wrapText="1"/>
    </xf>
    <xf numFmtId="49" fontId="1" fillId="0" borderId="0" xfId="2" applyNumberFormat="1" applyFont="1" applyAlignment="1">
      <alignment horizontal="left" wrapText="1"/>
    </xf>
    <xf numFmtId="0" fontId="8" fillId="0" borderId="0" xfId="2" applyNumberFormat="1" applyAlignment="1">
      <alignment horizontal="left"/>
    </xf>
    <xf numFmtId="0" fontId="1" fillId="0" borderId="0" xfId="1" applyNumberFormat="1" applyFont="1" applyAlignment="1">
      <alignment horizontal="left" wrapText="1"/>
    </xf>
    <xf numFmtId="0" fontId="5" fillId="0" borderId="0" xfId="1" applyNumberFormat="1" applyFont="1" applyAlignment="1">
      <alignment wrapText="1"/>
    </xf>
    <xf numFmtId="0" fontId="1" fillId="0" borderId="0" xfId="1" applyNumberFormat="1" applyAlignment="1">
      <alignment wrapText="1"/>
    </xf>
    <xf numFmtId="0" fontId="1" fillId="0" borderId="1" xfId="1" applyNumberFormat="1" applyFont="1" applyBorder="1" applyAlignment="1">
      <alignment horizontal="center" vertical="top" wrapText="1"/>
    </xf>
    <xf numFmtId="0" fontId="1" fillId="0" borderId="1" xfId="1" applyNumberFormat="1" applyBorder="1" applyAlignment="1">
      <alignment horizontal="center" vertical="top" wrapText="1"/>
    </xf>
    <xf numFmtId="0" fontId="1" fillId="0" borderId="1" xfId="1" applyNumberFormat="1" applyFont="1" applyBorder="1" applyAlignment="1">
      <alignment horizontal="center" wrapText="1"/>
    </xf>
    <xf numFmtId="49" fontId="1" fillId="0" borderId="1" xfId="1" applyNumberFormat="1" applyFont="1" applyBorder="1" applyAlignment="1">
      <alignment horizontal="center" wrapText="1"/>
    </xf>
    <xf numFmtId="0" fontId="2" fillId="0" borderId="24" xfId="1" applyNumberFormat="1" applyFont="1" applyBorder="1" applyAlignment="1">
      <alignment horizontal="left" vertical="top" wrapText="1"/>
    </xf>
    <xf numFmtId="0" fontId="2" fillId="0" borderId="24" xfId="1" applyNumberFormat="1" applyFont="1" applyBorder="1" applyAlignment="1">
      <alignment horizontal="right" vertical="top" wrapText="1"/>
    </xf>
    <xf numFmtId="49" fontId="2" fillId="0" borderId="24" xfId="1" applyNumberFormat="1" applyFont="1" applyBorder="1" applyAlignment="1">
      <alignment horizontal="right" vertical="top" wrapText="1"/>
    </xf>
    <xf numFmtId="0" fontId="1" fillId="0" borderId="31" xfId="1" applyNumberFormat="1" applyFont="1" applyBorder="1" applyAlignment="1">
      <alignment horizontal="left" vertical="top" wrapText="1"/>
    </xf>
    <xf numFmtId="0" fontId="2" fillId="0" borderId="31" xfId="1" applyNumberFormat="1" applyFont="1" applyBorder="1" applyAlignment="1">
      <alignment horizontal="right" vertical="top" wrapText="1"/>
    </xf>
    <xf numFmtId="49" fontId="2" fillId="0" borderId="31" xfId="1" applyNumberFormat="1" applyFont="1" applyBorder="1" applyAlignment="1">
      <alignment horizontal="right" vertical="top" wrapText="1"/>
    </xf>
    <xf numFmtId="4" fontId="1" fillId="0" borderId="31" xfId="1" applyNumberFormat="1" applyFont="1" applyBorder="1" applyAlignment="1">
      <alignment horizontal="right" vertical="top" wrapText="1"/>
    </xf>
    <xf numFmtId="0" fontId="2" fillId="0" borderId="31" xfId="1" applyNumberFormat="1" applyFont="1" applyBorder="1" applyAlignment="1">
      <alignment horizontal="left" vertical="top" wrapText="1"/>
    </xf>
    <xf numFmtId="4" fontId="2" fillId="0" borderId="31" xfId="1" applyNumberFormat="1" applyFont="1" applyBorder="1" applyAlignment="1">
      <alignment horizontal="right" vertical="top" wrapText="1"/>
    </xf>
    <xf numFmtId="49" fontId="2" fillId="0" borderId="32" xfId="1" applyNumberFormat="1" applyFont="1" applyBorder="1" applyAlignment="1">
      <alignment horizontal="right" vertical="top" wrapText="1"/>
    </xf>
    <xf numFmtId="0" fontId="1" fillId="0" borderId="32" xfId="1" applyNumberFormat="1" applyFont="1" applyBorder="1" applyAlignment="1">
      <alignment horizontal="left" vertical="top" wrapText="1"/>
    </xf>
    <xf numFmtId="4" fontId="1" fillId="0" borderId="32" xfId="1" applyNumberFormat="1" applyFont="1" applyBorder="1" applyAlignment="1">
      <alignment horizontal="right" vertical="top" wrapText="1"/>
    </xf>
    <xf numFmtId="49" fontId="2" fillId="0" borderId="20" xfId="1" applyNumberFormat="1" applyFont="1" applyBorder="1" applyAlignment="1">
      <alignment horizontal="righ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right" vertical="top" wrapText="1"/>
    </xf>
    <xf numFmtId="49" fontId="2" fillId="0" borderId="12" xfId="1" applyNumberFormat="1" applyFont="1" applyBorder="1" applyAlignment="1">
      <alignment horizontal="right" vertical="top" wrapText="1"/>
    </xf>
    <xf numFmtId="0" fontId="2" fillId="0" borderId="12" xfId="1" applyNumberFormat="1" applyFont="1" applyBorder="1" applyAlignment="1">
      <alignment horizontal="left" vertical="top" wrapText="1"/>
    </xf>
    <xf numFmtId="0" fontId="2" fillId="0" borderId="12" xfId="1" applyNumberFormat="1" applyFont="1" applyBorder="1" applyAlignment="1">
      <alignment horizontal="right" vertical="top" wrapText="1"/>
    </xf>
    <xf numFmtId="49" fontId="2" fillId="0" borderId="16" xfId="1" applyNumberFormat="1" applyFont="1" applyBorder="1" applyAlignment="1">
      <alignment horizontal="right" vertical="top" wrapText="1"/>
    </xf>
    <xf numFmtId="0" fontId="1" fillId="0" borderId="16" xfId="1" applyNumberFormat="1" applyFont="1" applyBorder="1" applyAlignment="1">
      <alignment horizontal="left" vertical="top" wrapText="1"/>
    </xf>
    <xf numFmtId="0" fontId="1" fillId="0" borderId="16" xfId="1" applyNumberFormat="1" applyFont="1" applyBorder="1" applyAlignment="1">
      <alignment horizontal="right" vertical="top" wrapText="1"/>
    </xf>
    <xf numFmtId="0" fontId="1" fillId="0" borderId="31" xfId="1" applyNumberFormat="1" applyFont="1" applyBorder="1" applyAlignment="1">
      <alignment horizontal="left" vertical="top" wrapText="1"/>
    </xf>
    <xf numFmtId="4" fontId="1" fillId="0" borderId="31" xfId="1" applyNumberFormat="1" applyFont="1" applyBorder="1" applyAlignment="1">
      <alignment horizontal="right" vertical="top" wrapText="1"/>
    </xf>
    <xf numFmtId="0" fontId="14" fillId="0" borderId="0" xfId="3" applyFont="1"/>
    <xf numFmtId="0" fontId="7" fillId="0" borderId="0" xfId="3" applyFont="1" applyBorder="1" applyAlignment="1">
      <alignment horizontal="left" vertical="top"/>
    </xf>
    <xf numFmtId="0" fontId="7" fillId="0" borderId="0" xfId="4" applyFont="1"/>
    <xf numFmtId="0" fontId="14" fillId="0" borderId="0" xfId="3" applyFont="1" applyAlignment="1">
      <alignment horizontal="left" vertical="top"/>
    </xf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right" vertical="top"/>
    </xf>
    <xf numFmtId="0" fontId="14" fillId="0" borderId="0" xfId="3" applyFont="1" applyAlignment="1">
      <alignment vertical="top"/>
    </xf>
    <xf numFmtId="0" fontId="7" fillId="0" borderId="0" xfId="3" applyFont="1"/>
    <xf numFmtId="0" fontId="7" fillId="0" borderId="0" xfId="4" applyFont="1" applyAlignment="1">
      <alignment vertical="top" wrapText="1"/>
    </xf>
    <xf numFmtId="0" fontId="14" fillId="0" borderId="0" xfId="3" applyFont="1" applyAlignment="1">
      <alignment wrapText="1"/>
    </xf>
    <xf numFmtId="0" fontId="14" fillId="0" borderId="0" xfId="3" applyFont="1" applyAlignment="1">
      <alignment horizontal="left" vertical="top" wrapText="1"/>
    </xf>
    <xf numFmtId="0" fontId="14" fillId="0" borderId="0" xfId="3" applyFont="1" applyAlignment="1">
      <alignment vertical="top" wrapText="1"/>
    </xf>
    <xf numFmtId="0" fontId="7" fillId="0" borderId="0" xfId="3" applyFont="1" applyAlignment="1">
      <alignment horizontal="left" vertical="top"/>
    </xf>
    <xf numFmtId="0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left" vertical="top"/>
    </xf>
    <xf numFmtId="4" fontId="7" fillId="0" borderId="0" xfId="3" applyNumberFormat="1" applyFont="1" applyAlignment="1">
      <alignment horizontal="right" vertical="top"/>
    </xf>
    <xf numFmtId="2" fontId="8" fillId="0" borderId="0" xfId="2" applyNumberFormat="1" applyAlignment="1"/>
    <xf numFmtId="2" fontId="8" fillId="0" borderId="20" xfId="2" applyNumberFormat="1" applyBorder="1" applyAlignment="1">
      <alignment horizontal="center" wrapText="1"/>
    </xf>
    <xf numFmtId="2" fontId="8" fillId="0" borderId="24" xfId="2" applyNumberFormat="1" applyBorder="1" applyAlignment="1">
      <alignment horizontal="center" wrapText="1"/>
    </xf>
    <xf numFmtId="2" fontId="1" fillId="0" borderId="24" xfId="2" applyNumberFormat="1" applyFont="1" applyBorder="1" applyAlignment="1">
      <alignment wrapText="1"/>
    </xf>
    <xf numFmtId="2" fontId="1" fillId="0" borderId="24" xfId="2" applyNumberFormat="1" applyFont="1" applyBorder="1" applyAlignment="1">
      <alignment horizontal="center" wrapText="1"/>
    </xf>
    <xf numFmtId="2" fontId="8" fillId="0" borderId="24" xfId="2" applyNumberFormat="1" applyBorder="1" applyAlignment="1">
      <alignment horizontal="center"/>
    </xf>
    <xf numFmtId="2" fontId="8" fillId="0" borderId="20" xfId="2" applyNumberFormat="1" applyBorder="1" applyAlignment="1">
      <alignment horizontal="center"/>
    </xf>
    <xf numFmtId="2" fontId="1" fillId="0" borderId="24" xfId="2" applyNumberFormat="1" applyFont="1" applyBorder="1" applyAlignment="1">
      <alignment horizontal="left" wrapText="1"/>
    </xf>
    <xf numFmtId="2" fontId="8" fillId="0" borderId="24" xfId="2" applyNumberFormat="1" applyBorder="1" applyAlignment="1">
      <alignment horizontal="left" wrapText="1"/>
    </xf>
    <xf numFmtId="2" fontId="2" fillId="0" borderId="24" xfId="2" applyNumberFormat="1" applyFont="1" applyBorder="1" applyAlignment="1">
      <alignment horizontal="left" wrapText="1"/>
    </xf>
    <xf numFmtId="2" fontId="11" fillId="0" borderId="24" xfId="2" applyNumberFormat="1" applyFont="1" applyBorder="1" applyAlignment="1">
      <alignment horizontal="left" wrapText="1"/>
    </xf>
    <xf numFmtId="2" fontId="0" fillId="0" borderId="24" xfId="2" applyNumberFormat="1" applyFont="1" applyBorder="1" applyAlignment="1">
      <alignment horizontal="left" wrapText="1"/>
    </xf>
    <xf numFmtId="2" fontId="11" fillId="0" borderId="24" xfId="2" applyNumberFormat="1" applyFont="1" applyBorder="1" applyAlignment="1">
      <alignment horizontal="left"/>
    </xf>
    <xf numFmtId="4" fontId="8" fillId="0" borderId="24" xfId="2" applyNumberFormat="1" applyBorder="1" applyAlignment="1">
      <alignment horizontal="right"/>
    </xf>
    <xf numFmtId="4" fontId="1" fillId="0" borderId="0" xfId="2" applyNumberFormat="1" applyFont="1" applyAlignment="1">
      <alignment wrapText="1"/>
    </xf>
    <xf numFmtId="4" fontId="11" fillId="0" borderId="24" xfId="2" applyNumberFormat="1" applyFont="1" applyBorder="1" applyAlignment="1">
      <alignment horizontal="right"/>
    </xf>
    <xf numFmtId="0" fontId="1" fillId="0" borderId="0" xfId="2" applyNumberFormat="1" applyFont="1" applyAlignment="1">
      <alignment horizontal="left" wrapText="1"/>
    </xf>
    <xf numFmtId="2" fontId="1" fillId="0" borderId="8" xfId="2" applyNumberFormat="1" applyFont="1" applyBorder="1" applyAlignment="1">
      <alignment horizontal="center" wrapText="1"/>
    </xf>
    <xf numFmtId="2" fontId="1" fillId="0" borderId="20" xfId="2" applyNumberFormat="1" applyFont="1" applyBorder="1" applyAlignment="1">
      <alignment horizontal="center" wrapText="1"/>
    </xf>
    <xf numFmtId="2" fontId="8" fillId="0" borderId="9" xfId="2" applyNumberFormat="1" applyBorder="1" applyAlignment="1">
      <alignment horizontal="center" wrapText="1"/>
    </xf>
    <xf numFmtId="2" fontId="8" fillId="0" borderId="21" xfId="2" applyNumberFormat="1" applyBorder="1" applyAlignment="1">
      <alignment horizontal="center" wrapText="1"/>
    </xf>
    <xf numFmtId="2" fontId="8" fillId="0" borderId="25" xfId="2" applyNumberFormat="1" applyBorder="1" applyAlignment="1">
      <alignment horizontal="center"/>
    </xf>
    <xf numFmtId="2" fontId="8" fillId="0" borderId="27" xfId="2" applyNumberFormat="1" applyBorder="1" applyAlignment="1">
      <alignment horizontal="center"/>
    </xf>
    <xf numFmtId="2" fontId="8" fillId="0" borderId="26" xfId="2" applyNumberFormat="1" applyBorder="1" applyAlignment="1">
      <alignment horizontal="center"/>
    </xf>
    <xf numFmtId="0" fontId="1" fillId="0" borderId="0" xfId="2" applyNumberFormat="1" applyFont="1" applyAlignment="1">
      <alignment horizontal="left" vertical="top" wrapText="1"/>
    </xf>
    <xf numFmtId="0" fontId="9" fillId="0" borderId="0" xfId="2" applyNumberFormat="1" applyFont="1" applyAlignment="1">
      <alignment horizontal="center"/>
    </xf>
    <xf numFmtId="0" fontId="4" fillId="0" borderId="0" xfId="2" applyNumberFormat="1" applyFont="1" applyAlignment="1">
      <alignment horizontal="center"/>
    </xf>
    <xf numFmtId="0" fontId="6" fillId="0" borderId="28" xfId="2" applyNumberFormat="1" applyFont="1" applyBorder="1" applyAlignment="1">
      <alignment horizontal="left" vertical="center" wrapText="1"/>
    </xf>
    <xf numFmtId="0" fontId="2" fillId="0" borderId="28" xfId="2" applyNumberFormat="1" applyFont="1" applyBorder="1" applyAlignment="1">
      <alignment horizontal="left" vertical="center" wrapText="1"/>
    </xf>
    <xf numFmtId="0" fontId="3" fillId="0" borderId="0" xfId="1" applyNumberFormat="1" applyFont="1" applyBorder="1" applyAlignment="1">
      <alignment horizontal="left" vertical="top" wrapText="1"/>
    </xf>
    <xf numFmtId="0" fontId="1" fillId="0" borderId="0" xfId="1" applyNumberFormat="1" applyAlignment="1">
      <alignment horizontal="left" vertical="top" wrapText="1"/>
    </xf>
    <xf numFmtId="0" fontId="1" fillId="0" borderId="0" xfId="1" applyAlignment="1">
      <alignment horizontal="left" vertical="top"/>
    </xf>
    <xf numFmtId="0" fontId="2" fillId="0" borderId="0" xfId="1" applyNumberFormat="1" applyFont="1" applyBorder="1" applyAlignment="1">
      <alignment horizontal="center" vertical="top" wrapText="1"/>
    </xf>
    <xf numFmtId="0" fontId="12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5" fillId="0" borderId="0" xfId="1" applyNumberFormat="1" applyFont="1" applyAlignment="1">
      <alignment horizontal="left" wrapText="1"/>
    </xf>
    <xf numFmtId="0" fontId="1" fillId="0" borderId="0" xfId="1" applyNumberFormat="1" applyFont="1" applyAlignment="1">
      <alignment horizontal="left" wrapText="1"/>
    </xf>
    <xf numFmtId="0" fontId="1" fillId="0" borderId="25" xfId="1" applyNumberFormat="1" applyFont="1" applyBorder="1" applyAlignment="1">
      <alignment horizontal="left" vertical="top" wrapText="1"/>
    </xf>
    <xf numFmtId="0" fontId="1" fillId="0" borderId="27" xfId="1" applyNumberFormat="1" applyFont="1" applyBorder="1" applyAlignment="1">
      <alignment horizontal="left" vertical="top" wrapText="1"/>
    </xf>
    <xf numFmtId="0" fontId="1" fillId="0" borderId="26" xfId="1" applyNumberFormat="1" applyFont="1" applyBorder="1" applyAlignment="1">
      <alignment horizontal="left" vertical="top" wrapText="1"/>
    </xf>
    <xf numFmtId="0" fontId="2" fillId="0" borderId="13" xfId="1" applyNumberFormat="1" applyFont="1" applyBorder="1" applyAlignment="1">
      <alignment horizontal="left" vertical="top" wrapText="1"/>
    </xf>
    <xf numFmtId="0" fontId="2" fillId="0" borderId="15" xfId="1" applyNumberFormat="1" applyFont="1" applyBorder="1" applyAlignment="1">
      <alignment horizontal="left" vertical="top" wrapText="1"/>
    </xf>
    <xf numFmtId="0" fontId="2" fillId="0" borderId="14" xfId="1" applyNumberFormat="1" applyFont="1" applyBorder="1" applyAlignment="1">
      <alignment horizontal="left" vertical="top" wrapText="1"/>
    </xf>
    <xf numFmtId="0" fontId="1" fillId="0" borderId="21" xfId="1" applyNumberFormat="1" applyFont="1" applyBorder="1" applyAlignment="1">
      <alignment horizontal="left" vertical="top" wrapText="1"/>
    </xf>
    <xf numFmtId="0" fontId="1" fillId="0" borderId="23" xfId="1" applyNumberFormat="1" applyFont="1" applyBorder="1" applyAlignment="1">
      <alignment horizontal="left" vertical="top" wrapText="1"/>
    </xf>
    <xf numFmtId="0" fontId="1" fillId="0" borderId="22" xfId="1" applyNumberFormat="1" applyFont="1" applyBorder="1" applyAlignment="1">
      <alignment horizontal="left" vertical="top" wrapText="1"/>
    </xf>
    <xf numFmtId="0" fontId="2" fillId="0" borderId="9" xfId="1" applyNumberFormat="1" applyFont="1" applyBorder="1" applyAlignment="1">
      <alignment horizontal="left" vertical="top" wrapText="1"/>
    </xf>
    <xf numFmtId="0" fontId="2" fillId="0" borderId="11" xfId="1" applyNumberFormat="1" applyFont="1" applyBorder="1" applyAlignment="1">
      <alignment horizontal="left" vertical="top" wrapText="1"/>
    </xf>
    <xf numFmtId="0" fontId="2" fillId="0" borderId="10" xfId="1" applyNumberFormat="1" applyFont="1" applyBorder="1" applyAlignment="1">
      <alignment horizontal="left" vertical="top" wrapText="1"/>
    </xf>
    <xf numFmtId="0" fontId="1" fillId="0" borderId="17" xfId="1" applyNumberFormat="1" applyFont="1" applyBorder="1" applyAlignment="1">
      <alignment horizontal="left" vertical="top" wrapText="1"/>
    </xf>
    <xf numFmtId="0" fontId="1" fillId="0" borderId="19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2" fillId="0" borderId="25" xfId="1" applyNumberFormat="1" applyFont="1" applyBorder="1" applyAlignment="1">
      <alignment horizontal="left" vertical="top" wrapText="1"/>
    </xf>
    <xf numFmtId="0" fontId="2" fillId="0" borderId="27" xfId="1" applyNumberFormat="1" applyFont="1" applyBorder="1" applyAlignment="1">
      <alignment horizontal="left" vertical="top" wrapText="1"/>
    </xf>
    <xf numFmtId="0" fontId="2" fillId="0" borderId="26" xfId="1" applyNumberFormat="1" applyFont="1" applyBorder="1" applyAlignment="1">
      <alignment horizontal="left" vertical="top" wrapText="1"/>
    </xf>
    <xf numFmtId="0" fontId="1" fillId="0" borderId="2" xfId="1" applyNumberFormat="1" applyBorder="1" applyAlignment="1">
      <alignment horizontal="center" vertical="top" wrapText="1"/>
    </xf>
    <xf numFmtId="0" fontId="1" fillId="0" borderId="4" xfId="1" applyNumberFormat="1" applyBorder="1" applyAlignment="1">
      <alignment horizontal="center" vertical="top" wrapText="1"/>
    </xf>
    <xf numFmtId="0" fontId="1" fillId="0" borderId="3" xfId="1" applyNumberFormat="1" applyBorder="1" applyAlignment="1">
      <alignment horizontal="center" vertical="top" wrapText="1"/>
    </xf>
    <xf numFmtId="0" fontId="1" fillId="0" borderId="2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2" fillId="0" borderId="29" xfId="1" applyNumberFormat="1" applyFont="1" applyBorder="1" applyAlignment="1">
      <alignment horizontal="left" vertical="top" wrapText="1"/>
    </xf>
    <xf numFmtId="0" fontId="2" fillId="0" borderId="7" xfId="1" applyNumberFormat="1" applyFont="1" applyBorder="1" applyAlignment="1">
      <alignment horizontal="left" vertical="top" wrapText="1"/>
    </xf>
    <xf numFmtId="0" fontId="2" fillId="0" borderId="30" xfId="1" applyNumberFormat="1" applyFont="1" applyBorder="1" applyAlignment="1">
      <alignment horizontal="left" vertical="top" wrapText="1"/>
    </xf>
    <xf numFmtId="0" fontId="4" fillId="0" borderId="2" xfId="1" applyNumberFormat="1" applyFont="1" applyBorder="1" applyAlignment="1">
      <alignment horizontal="center" vertical="top" wrapText="1"/>
    </xf>
    <xf numFmtId="0" fontId="4" fillId="0" borderId="3" xfId="1" applyNumberFormat="1" applyFont="1" applyBorder="1" applyAlignment="1">
      <alignment horizontal="center" vertical="top" wrapText="1"/>
    </xf>
    <xf numFmtId="0" fontId="4" fillId="0" borderId="4" xfId="1" applyNumberFormat="1" applyFont="1" applyBorder="1" applyAlignment="1">
      <alignment horizontal="center" vertical="top" wrapText="1"/>
    </xf>
    <xf numFmtId="0" fontId="1" fillId="0" borderId="0" xfId="1" applyNumberFormat="1" applyBorder="1" applyAlignment="1">
      <alignment horizontal="center" vertical="center"/>
    </xf>
    <xf numFmtId="0" fontId="2" fillId="0" borderId="0" xfId="1" applyNumberFormat="1" applyFont="1" applyAlignment="1">
      <alignment horizontal="left" vertic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9" xfId="1" applyNumberFormat="1" applyBorder="1" applyAlignment="1">
      <alignment horizontal="left" vertical="top" wrapText="1"/>
    </xf>
    <xf numFmtId="0" fontId="1" fillId="0" borderId="11" xfId="1" applyNumberFormat="1" applyBorder="1" applyAlignment="1">
      <alignment horizontal="left" vertical="top" wrapText="1"/>
    </xf>
    <xf numFmtId="0" fontId="1" fillId="0" borderId="10" xfId="1" applyNumberFormat="1" applyBorder="1" applyAlignment="1">
      <alignment horizontal="left" vertical="top" wrapText="1"/>
    </xf>
    <xf numFmtId="0" fontId="5" fillId="0" borderId="0" xfId="1" applyNumberFormat="1" applyFont="1" applyAlignment="1">
      <alignment wrapText="1"/>
    </xf>
    <xf numFmtId="0" fontId="2" fillId="0" borderId="21" xfId="1" applyNumberFormat="1" applyFont="1" applyBorder="1" applyAlignment="1">
      <alignment horizontal="left" vertical="top" wrapText="1"/>
    </xf>
    <xf numFmtId="0" fontId="2" fillId="0" borderId="22" xfId="1" applyNumberFormat="1" applyFont="1" applyBorder="1" applyAlignment="1">
      <alignment horizontal="left" vertical="top" wrapText="1"/>
    </xf>
    <xf numFmtId="0" fontId="2" fillId="0" borderId="23" xfId="1" applyNumberFormat="1" applyFont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2 10" xfId="3"/>
    <cellStyle name="Обычный 2 2" xfId="2"/>
    <cellStyle name="Обычн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IU38"/>
  <sheetViews>
    <sheetView tabSelected="1" view="pageBreakPreview" zoomScale="97" zoomScaleNormal="97" zoomScaleSheetLayoutView="97" workbookViewId="0">
      <selection activeCell="K10" sqref="K10"/>
    </sheetView>
  </sheetViews>
  <sheetFormatPr defaultColWidth="11.5703125" defaultRowHeight="12.75" x14ac:dyDescent="0.2"/>
  <cols>
    <col min="1" max="1" width="5.7109375" style="37" customWidth="1"/>
    <col min="2" max="2" width="32.140625" style="37" customWidth="1"/>
    <col min="3" max="3" width="22.5703125" style="37" customWidth="1"/>
    <col min="4" max="4" width="15.42578125" style="38" customWidth="1"/>
    <col min="5" max="5" width="15.85546875" style="37" customWidth="1"/>
    <col min="6" max="6" width="13" style="33" customWidth="1"/>
    <col min="7" max="7" width="13.42578125" style="33" customWidth="1"/>
    <col min="8" max="8" width="15.28515625" style="33" customWidth="1"/>
    <col min="9" max="255" width="11.5703125" style="33"/>
    <col min="256" max="256" width="5.7109375" style="33" customWidth="1"/>
    <col min="257" max="257" width="32.85546875" style="33" customWidth="1"/>
    <col min="258" max="258" width="36.28515625" style="33" customWidth="1"/>
    <col min="259" max="259" width="19.85546875" style="33" customWidth="1"/>
    <col min="260" max="262" width="15.85546875" style="33" customWidth="1"/>
    <col min="263" max="263" width="14.85546875" style="33" customWidth="1"/>
    <col min="264" max="511" width="11.5703125" style="33"/>
    <col min="512" max="512" width="5.7109375" style="33" customWidth="1"/>
    <col min="513" max="513" width="32.85546875" style="33" customWidth="1"/>
    <col min="514" max="514" width="36.28515625" style="33" customWidth="1"/>
    <col min="515" max="515" width="19.85546875" style="33" customWidth="1"/>
    <col min="516" max="518" width="15.85546875" style="33" customWidth="1"/>
    <col min="519" max="519" width="14.85546875" style="33" customWidth="1"/>
    <col min="520" max="767" width="11.5703125" style="33"/>
    <col min="768" max="768" width="5.7109375" style="33" customWidth="1"/>
    <col min="769" max="769" width="32.85546875" style="33" customWidth="1"/>
    <col min="770" max="770" width="36.28515625" style="33" customWidth="1"/>
    <col min="771" max="771" width="19.85546875" style="33" customWidth="1"/>
    <col min="772" max="774" width="15.85546875" style="33" customWidth="1"/>
    <col min="775" max="775" width="14.85546875" style="33" customWidth="1"/>
    <col min="776" max="1023" width="11.5703125" style="33"/>
    <col min="1024" max="1024" width="5.7109375" style="33" customWidth="1"/>
    <col min="1025" max="1025" width="32.85546875" style="33" customWidth="1"/>
    <col min="1026" max="1026" width="36.28515625" style="33" customWidth="1"/>
    <col min="1027" max="1027" width="19.85546875" style="33" customWidth="1"/>
    <col min="1028" max="1030" width="15.85546875" style="33" customWidth="1"/>
    <col min="1031" max="1031" width="14.85546875" style="33" customWidth="1"/>
    <col min="1032" max="1279" width="11.5703125" style="33"/>
    <col min="1280" max="1280" width="5.7109375" style="33" customWidth="1"/>
    <col min="1281" max="1281" width="32.85546875" style="33" customWidth="1"/>
    <col min="1282" max="1282" width="36.28515625" style="33" customWidth="1"/>
    <col min="1283" max="1283" width="19.85546875" style="33" customWidth="1"/>
    <col min="1284" max="1286" width="15.85546875" style="33" customWidth="1"/>
    <col min="1287" max="1287" width="14.85546875" style="33" customWidth="1"/>
    <col min="1288" max="1535" width="11.5703125" style="33"/>
    <col min="1536" max="1536" width="5.7109375" style="33" customWidth="1"/>
    <col min="1537" max="1537" width="32.85546875" style="33" customWidth="1"/>
    <col min="1538" max="1538" width="36.28515625" style="33" customWidth="1"/>
    <col min="1539" max="1539" width="19.85546875" style="33" customWidth="1"/>
    <col min="1540" max="1542" width="15.85546875" style="33" customWidth="1"/>
    <col min="1543" max="1543" width="14.85546875" style="33" customWidth="1"/>
    <col min="1544" max="1791" width="11.5703125" style="33"/>
    <col min="1792" max="1792" width="5.7109375" style="33" customWidth="1"/>
    <col min="1793" max="1793" width="32.85546875" style="33" customWidth="1"/>
    <col min="1794" max="1794" width="36.28515625" style="33" customWidth="1"/>
    <col min="1795" max="1795" width="19.85546875" style="33" customWidth="1"/>
    <col min="1796" max="1798" width="15.85546875" style="33" customWidth="1"/>
    <col min="1799" max="1799" width="14.85546875" style="33" customWidth="1"/>
    <col min="1800" max="2047" width="11.5703125" style="33"/>
    <col min="2048" max="2048" width="5.7109375" style="33" customWidth="1"/>
    <col min="2049" max="2049" width="32.85546875" style="33" customWidth="1"/>
    <col min="2050" max="2050" width="36.28515625" style="33" customWidth="1"/>
    <col min="2051" max="2051" width="19.85546875" style="33" customWidth="1"/>
    <col min="2052" max="2054" width="15.85546875" style="33" customWidth="1"/>
    <col min="2055" max="2055" width="14.85546875" style="33" customWidth="1"/>
    <col min="2056" max="2303" width="11.5703125" style="33"/>
    <col min="2304" max="2304" width="5.7109375" style="33" customWidth="1"/>
    <col min="2305" max="2305" width="32.85546875" style="33" customWidth="1"/>
    <col min="2306" max="2306" width="36.28515625" style="33" customWidth="1"/>
    <col min="2307" max="2307" width="19.85546875" style="33" customWidth="1"/>
    <col min="2308" max="2310" width="15.85546875" style="33" customWidth="1"/>
    <col min="2311" max="2311" width="14.85546875" style="33" customWidth="1"/>
    <col min="2312" max="2559" width="11.5703125" style="33"/>
    <col min="2560" max="2560" width="5.7109375" style="33" customWidth="1"/>
    <col min="2561" max="2561" width="32.85546875" style="33" customWidth="1"/>
    <col min="2562" max="2562" width="36.28515625" style="33" customWidth="1"/>
    <col min="2563" max="2563" width="19.85546875" style="33" customWidth="1"/>
    <col min="2564" max="2566" width="15.85546875" style="33" customWidth="1"/>
    <col min="2567" max="2567" width="14.85546875" style="33" customWidth="1"/>
    <col min="2568" max="2815" width="11.5703125" style="33"/>
    <col min="2816" max="2816" width="5.7109375" style="33" customWidth="1"/>
    <col min="2817" max="2817" width="32.85546875" style="33" customWidth="1"/>
    <col min="2818" max="2818" width="36.28515625" style="33" customWidth="1"/>
    <col min="2819" max="2819" width="19.85546875" style="33" customWidth="1"/>
    <col min="2820" max="2822" width="15.85546875" style="33" customWidth="1"/>
    <col min="2823" max="2823" width="14.85546875" style="33" customWidth="1"/>
    <col min="2824" max="3071" width="11.5703125" style="33"/>
    <col min="3072" max="3072" width="5.7109375" style="33" customWidth="1"/>
    <col min="3073" max="3073" width="32.85546875" style="33" customWidth="1"/>
    <col min="3074" max="3074" width="36.28515625" style="33" customWidth="1"/>
    <col min="3075" max="3075" width="19.85546875" style="33" customWidth="1"/>
    <col min="3076" max="3078" width="15.85546875" style="33" customWidth="1"/>
    <col min="3079" max="3079" width="14.85546875" style="33" customWidth="1"/>
    <col min="3080" max="3327" width="11.5703125" style="33"/>
    <col min="3328" max="3328" width="5.7109375" style="33" customWidth="1"/>
    <col min="3329" max="3329" width="32.85546875" style="33" customWidth="1"/>
    <col min="3330" max="3330" width="36.28515625" style="33" customWidth="1"/>
    <col min="3331" max="3331" width="19.85546875" style="33" customWidth="1"/>
    <col min="3332" max="3334" width="15.85546875" style="33" customWidth="1"/>
    <col min="3335" max="3335" width="14.85546875" style="33" customWidth="1"/>
    <col min="3336" max="3583" width="11.5703125" style="33"/>
    <col min="3584" max="3584" width="5.7109375" style="33" customWidth="1"/>
    <col min="3585" max="3585" width="32.85546875" style="33" customWidth="1"/>
    <col min="3586" max="3586" width="36.28515625" style="33" customWidth="1"/>
    <col min="3587" max="3587" width="19.85546875" style="33" customWidth="1"/>
    <col min="3588" max="3590" width="15.85546875" style="33" customWidth="1"/>
    <col min="3591" max="3591" width="14.85546875" style="33" customWidth="1"/>
    <col min="3592" max="3839" width="11.5703125" style="33"/>
    <col min="3840" max="3840" width="5.7109375" style="33" customWidth="1"/>
    <col min="3841" max="3841" width="32.85546875" style="33" customWidth="1"/>
    <col min="3842" max="3842" width="36.28515625" style="33" customWidth="1"/>
    <col min="3843" max="3843" width="19.85546875" style="33" customWidth="1"/>
    <col min="3844" max="3846" width="15.85546875" style="33" customWidth="1"/>
    <col min="3847" max="3847" width="14.85546875" style="33" customWidth="1"/>
    <col min="3848" max="4095" width="11.5703125" style="33"/>
    <col min="4096" max="4096" width="5.7109375" style="33" customWidth="1"/>
    <col min="4097" max="4097" width="32.85546875" style="33" customWidth="1"/>
    <col min="4098" max="4098" width="36.28515625" style="33" customWidth="1"/>
    <col min="4099" max="4099" width="19.85546875" style="33" customWidth="1"/>
    <col min="4100" max="4102" width="15.85546875" style="33" customWidth="1"/>
    <col min="4103" max="4103" width="14.85546875" style="33" customWidth="1"/>
    <col min="4104" max="4351" width="11.5703125" style="33"/>
    <col min="4352" max="4352" width="5.7109375" style="33" customWidth="1"/>
    <col min="4353" max="4353" width="32.85546875" style="33" customWidth="1"/>
    <col min="4354" max="4354" width="36.28515625" style="33" customWidth="1"/>
    <col min="4355" max="4355" width="19.85546875" style="33" customWidth="1"/>
    <col min="4356" max="4358" width="15.85546875" style="33" customWidth="1"/>
    <col min="4359" max="4359" width="14.85546875" style="33" customWidth="1"/>
    <col min="4360" max="4607" width="11.5703125" style="33"/>
    <col min="4608" max="4608" width="5.7109375" style="33" customWidth="1"/>
    <col min="4609" max="4609" width="32.85546875" style="33" customWidth="1"/>
    <col min="4610" max="4610" width="36.28515625" style="33" customWidth="1"/>
    <col min="4611" max="4611" width="19.85546875" style="33" customWidth="1"/>
    <col min="4612" max="4614" width="15.85546875" style="33" customWidth="1"/>
    <col min="4615" max="4615" width="14.85546875" style="33" customWidth="1"/>
    <col min="4616" max="4863" width="11.5703125" style="33"/>
    <col min="4864" max="4864" width="5.7109375" style="33" customWidth="1"/>
    <col min="4865" max="4865" width="32.85546875" style="33" customWidth="1"/>
    <col min="4866" max="4866" width="36.28515625" style="33" customWidth="1"/>
    <col min="4867" max="4867" width="19.85546875" style="33" customWidth="1"/>
    <col min="4868" max="4870" width="15.85546875" style="33" customWidth="1"/>
    <col min="4871" max="4871" width="14.85546875" style="33" customWidth="1"/>
    <col min="4872" max="5119" width="11.5703125" style="33"/>
    <col min="5120" max="5120" width="5.7109375" style="33" customWidth="1"/>
    <col min="5121" max="5121" width="32.85546875" style="33" customWidth="1"/>
    <col min="5122" max="5122" width="36.28515625" style="33" customWidth="1"/>
    <col min="5123" max="5123" width="19.85546875" style="33" customWidth="1"/>
    <col min="5124" max="5126" width="15.85546875" style="33" customWidth="1"/>
    <col min="5127" max="5127" width="14.85546875" style="33" customWidth="1"/>
    <col min="5128" max="5375" width="11.5703125" style="33"/>
    <col min="5376" max="5376" width="5.7109375" style="33" customWidth="1"/>
    <col min="5377" max="5377" width="32.85546875" style="33" customWidth="1"/>
    <col min="5378" max="5378" width="36.28515625" style="33" customWidth="1"/>
    <col min="5379" max="5379" width="19.85546875" style="33" customWidth="1"/>
    <col min="5380" max="5382" width="15.85546875" style="33" customWidth="1"/>
    <col min="5383" max="5383" width="14.85546875" style="33" customWidth="1"/>
    <col min="5384" max="5631" width="11.5703125" style="33"/>
    <col min="5632" max="5632" width="5.7109375" style="33" customWidth="1"/>
    <col min="5633" max="5633" width="32.85546875" style="33" customWidth="1"/>
    <col min="5634" max="5634" width="36.28515625" style="33" customWidth="1"/>
    <col min="5635" max="5635" width="19.85546875" style="33" customWidth="1"/>
    <col min="5636" max="5638" width="15.85546875" style="33" customWidth="1"/>
    <col min="5639" max="5639" width="14.85546875" style="33" customWidth="1"/>
    <col min="5640" max="5887" width="11.5703125" style="33"/>
    <col min="5888" max="5888" width="5.7109375" style="33" customWidth="1"/>
    <col min="5889" max="5889" width="32.85546875" style="33" customWidth="1"/>
    <col min="5890" max="5890" width="36.28515625" style="33" customWidth="1"/>
    <col min="5891" max="5891" width="19.85546875" style="33" customWidth="1"/>
    <col min="5892" max="5894" width="15.85546875" style="33" customWidth="1"/>
    <col min="5895" max="5895" width="14.85546875" style="33" customWidth="1"/>
    <col min="5896" max="6143" width="11.5703125" style="33"/>
    <col min="6144" max="6144" width="5.7109375" style="33" customWidth="1"/>
    <col min="6145" max="6145" width="32.85546875" style="33" customWidth="1"/>
    <col min="6146" max="6146" width="36.28515625" style="33" customWidth="1"/>
    <col min="6147" max="6147" width="19.85546875" style="33" customWidth="1"/>
    <col min="6148" max="6150" width="15.85546875" style="33" customWidth="1"/>
    <col min="6151" max="6151" width="14.85546875" style="33" customWidth="1"/>
    <col min="6152" max="6399" width="11.5703125" style="33"/>
    <col min="6400" max="6400" width="5.7109375" style="33" customWidth="1"/>
    <col min="6401" max="6401" width="32.85546875" style="33" customWidth="1"/>
    <col min="6402" max="6402" width="36.28515625" style="33" customWidth="1"/>
    <col min="6403" max="6403" width="19.85546875" style="33" customWidth="1"/>
    <col min="6404" max="6406" width="15.85546875" style="33" customWidth="1"/>
    <col min="6407" max="6407" width="14.85546875" style="33" customWidth="1"/>
    <col min="6408" max="6655" width="11.5703125" style="33"/>
    <col min="6656" max="6656" width="5.7109375" style="33" customWidth="1"/>
    <col min="6657" max="6657" width="32.85546875" style="33" customWidth="1"/>
    <col min="6658" max="6658" width="36.28515625" style="33" customWidth="1"/>
    <col min="6659" max="6659" width="19.85546875" style="33" customWidth="1"/>
    <col min="6660" max="6662" width="15.85546875" style="33" customWidth="1"/>
    <col min="6663" max="6663" width="14.85546875" style="33" customWidth="1"/>
    <col min="6664" max="6911" width="11.5703125" style="33"/>
    <col min="6912" max="6912" width="5.7109375" style="33" customWidth="1"/>
    <col min="6913" max="6913" width="32.85546875" style="33" customWidth="1"/>
    <col min="6914" max="6914" width="36.28515625" style="33" customWidth="1"/>
    <col min="6915" max="6915" width="19.85546875" style="33" customWidth="1"/>
    <col min="6916" max="6918" width="15.85546875" style="33" customWidth="1"/>
    <col min="6919" max="6919" width="14.85546875" style="33" customWidth="1"/>
    <col min="6920" max="7167" width="11.5703125" style="33"/>
    <col min="7168" max="7168" width="5.7109375" style="33" customWidth="1"/>
    <col min="7169" max="7169" width="32.85546875" style="33" customWidth="1"/>
    <col min="7170" max="7170" width="36.28515625" style="33" customWidth="1"/>
    <col min="7171" max="7171" width="19.85546875" style="33" customWidth="1"/>
    <col min="7172" max="7174" width="15.85546875" style="33" customWidth="1"/>
    <col min="7175" max="7175" width="14.85546875" style="33" customWidth="1"/>
    <col min="7176" max="7423" width="11.5703125" style="33"/>
    <col min="7424" max="7424" width="5.7109375" style="33" customWidth="1"/>
    <col min="7425" max="7425" width="32.85546875" style="33" customWidth="1"/>
    <col min="7426" max="7426" width="36.28515625" style="33" customWidth="1"/>
    <col min="7427" max="7427" width="19.85546875" style="33" customWidth="1"/>
    <col min="7428" max="7430" width="15.85546875" style="33" customWidth="1"/>
    <col min="7431" max="7431" width="14.85546875" style="33" customWidth="1"/>
    <col min="7432" max="7679" width="11.5703125" style="33"/>
    <col min="7680" max="7680" width="5.7109375" style="33" customWidth="1"/>
    <col min="7681" max="7681" width="32.85546875" style="33" customWidth="1"/>
    <col min="7682" max="7682" width="36.28515625" style="33" customWidth="1"/>
    <col min="7683" max="7683" width="19.85546875" style="33" customWidth="1"/>
    <col min="7684" max="7686" width="15.85546875" style="33" customWidth="1"/>
    <col min="7687" max="7687" width="14.85546875" style="33" customWidth="1"/>
    <col min="7688" max="7935" width="11.5703125" style="33"/>
    <col min="7936" max="7936" width="5.7109375" style="33" customWidth="1"/>
    <col min="7937" max="7937" width="32.85546875" style="33" customWidth="1"/>
    <col min="7938" max="7938" width="36.28515625" style="33" customWidth="1"/>
    <col min="7939" max="7939" width="19.85546875" style="33" customWidth="1"/>
    <col min="7940" max="7942" width="15.85546875" style="33" customWidth="1"/>
    <col min="7943" max="7943" width="14.85546875" style="33" customWidth="1"/>
    <col min="7944" max="8191" width="11.5703125" style="33"/>
    <col min="8192" max="8192" width="5.7109375" style="33" customWidth="1"/>
    <col min="8193" max="8193" width="32.85546875" style="33" customWidth="1"/>
    <col min="8194" max="8194" width="36.28515625" style="33" customWidth="1"/>
    <col min="8195" max="8195" width="19.85546875" style="33" customWidth="1"/>
    <col min="8196" max="8198" width="15.85546875" style="33" customWidth="1"/>
    <col min="8199" max="8199" width="14.85546875" style="33" customWidth="1"/>
    <col min="8200" max="8447" width="11.5703125" style="33"/>
    <col min="8448" max="8448" width="5.7109375" style="33" customWidth="1"/>
    <col min="8449" max="8449" width="32.85546875" style="33" customWidth="1"/>
    <col min="8450" max="8450" width="36.28515625" style="33" customWidth="1"/>
    <col min="8451" max="8451" width="19.85546875" style="33" customWidth="1"/>
    <col min="8452" max="8454" width="15.85546875" style="33" customWidth="1"/>
    <col min="8455" max="8455" width="14.85546875" style="33" customWidth="1"/>
    <col min="8456" max="8703" width="11.5703125" style="33"/>
    <col min="8704" max="8704" width="5.7109375" style="33" customWidth="1"/>
    <col min="8705" max="8705" width="32.85546875" style="33" customWidth="1"/>
    <col min="8706" max="8706" width="36.28515625" style="33" customWidth="1"/>
    <col min="8707" max="8707" width="19.85546875" style="33" customWidth="1"/>
    <col min="8708" max="8710" width="15.85546875" style="33" customWidth="1"/>
    <col min="8711" max="8711" width="14.85546875" style="33" customWidth="1"/>
    <col min="8712" max="8959" width="11.5703125" style="33"/>
    <col min="8960" max="8960" width="5.7109375" style="33" customWidth="1"/>
    <col min="8961" max="8961" width="32.85546875" style="33" customWidth="1"/>
    <col min="8962" max="8962" width="36.28515625" style="33" customWidth="1"/>
    <col min="8963" max="8963" width="19.85546875" style="33" customWidth="1"/>
    <col min="8964" max="8966" width="15.85546875" style="33" customWidth="1"/>
    <col min="8967" max="8967" width="14.85546875" style="33" customWidth="1"/>
    <col min="8968" max="9215" width="11.5703125" style="33"/>
    <col min="9216" max="9216" width="5.7109375" style="33" customWidth="1"/>
    <col min="9217" max="9217" width="32.85546875" style="33" customWidth="1"/>
    <col min="9218" max="9218" width="36.28515625" style="33" customWidth="1"/>
    <col min="9219" max="9219" width="19.85546875" style="33" customWidth="1"/>
    <col min="9220" max="9222" width="15.85546875" style="33" customWidth="1"/>
    <col min="9223" max="9223" width="14.85546875" style="33" customWidth="1"/>
    <col min="9224" max="9471" width="11.5703125" style="33"/>
    <col min="9472" max="9472" width="5.7109375" style="33" customWidth="1"/>
    <col min="9473" max="9473" width="32.85546875" style="33" customWidth="1"/>
    <col min="9474" max="9474" width="36.28515625" style="33" customWidth="1"/>
    <col min="9475" max="9475" width="19.85546875" style="33" customWidth="1"/>
    <col min="9476" max="9478" width="15.85546875" style="33" customWidth="1"/>
    <col min="9479" max="9479" width="14.85546875" style="33" customWidth="1"/>
    <col min="9480" max="9727" width="11.5703125" style="33"/>
    <col min="9728" max="9728" width="5.7109375" style="33" customWidth="1"/>
    <col min="9729" max="9729" width="32.85546875" style="33" customWidth="1"/>
    <col min="9730" max="9730" width="36.28515625" style="33" customWidth="1"/>
    <col min="9731" max="9731" width="19.85546875" style="33" customWidth="1"/>
    <col min="9732" max="9734" width="15.85546875" style="33" customWidth="1"/>
    <col min="9735" max="9735" width="14.85546875" style="33" customWidth="1"/>
    <col min="9736" max="9983" width="11.5703125" style="33"/>
    <col min="9984" max="9984" width="5.7109375" style="33" customWidth="1"/>
    <col min="9985" max="9985" width="32.85546875" style="33" customWidth="1"/>
    <col min="9986" max="9986" width="36.28515625" style="33" customWidth="1"/>
    <col min="9987" max="9987" width="19.85546875" style="33" customWidth="1"/>
    <col min="9988" max="9990" width="15.85546875" style="33" customWidth="1"/>
    <col min="9991" max="9991" width="14.85546875" style="33" customWidth="1"/>
    <col min="9992" max="10239" width="11.5703125" style="33"/>
    <col min="10240" max="10240" width="5.7109375" style="33" customWidth="1"/>
    <col min="10241" max="10241" width="32.85546875" style="33" customWidth="1"/>
    <col min="10242" max="10242" width="36.28515625" style="33" customWidth="1"/>
    <col min="10243" max="10243" width="19.85546875" style="33" customWidth="1"/>
    <col min="10244" max="10246" width="15.85546875" style="33" customWidth="1"/>
    <col min="10247" max="10247" width="14.85546875" style="33" customWidth="1"/>
    <col min="10248" max="10495" width="11.5703125" style="33"/>
    <col min="10496" max="10496" width="5.7109375" style="33" customWidth="1"/>
    <col min="10497" max="10497" width="32.85546875" style="33" customWidth="1"/>
    <col min="10498" max="10498" width="36.28515625" style="33" customWidth="1"/>
    <col min="10499" max="10499" width="19.85546875" style="33" customWidth="1"/>
    <col min="10500" max="10502" width="15.85546875" style="33" customWidth="1"/>
    <col min="10503" max="10503" width="14.85546875" style="33" customWidth="1"/>
    <col min="10504" max="10751" width="11.5703125" style="33"/>
    <col min="10752" max="10752" width="5.7109375" style="33" customWidth="1"/>
    <col min="10753" max="10753" width="32.85546875" style="33" customWidth="1"/>
    <col min="10754" max="10754" width="36.28515625" style="33" customWidth="1"/>
    <col min="10755" max="10755" width="19.85546875" style="33" customWidth="1"/>
    <col min="10756" max="10758" width="15.85546875" style="33" customWidth="1"/>
    <col min="10759" max="10759" width="14.85546875" style="33" customWidth="1"/>
    <col min="10760" max="11007" width="11.5703125" style="33"/>
    <col min="11008" max="11008" width="5.7109375" style="33" customWidth="1"/>
    <col min="11009" max="11009" width="32.85546875" style="33" customWidth="1"/>
    <col min="11010" max="11010" width="36.28515625" style="33" customWidth="1"/>
    <col min="11011" max="11011" width="19.85546875" style="33" customWidth="1"/>
    <col min="11012" max="11014" width="15.85546875" style="33" customWidth="1"/>
    <col min="11015" max="11015" width="14.85546875" style="33" customWidth="1"/>
    <col min="11016" max="11263" width="11.5703125" style="33"/>
    <col min="11264" max="11264" width="5.7109375" style="33" customWidth="1"/>
    <col min="11265" max="11265" width="32.85546875" style="33" customWidth="1"/>
    <col min="11266" max="11266" width="36.28515625" style="33" customWidth="1"/>
    <col min="11267" max="11267" width="19.85546875" style="33" customWidth="1"/>
    <col min="11268" max="11270" width="15.85546875" style="33" customWidth="1"/>
    <col min="11271" max="11271" width="14.85546875" style="33" customWidth="1"/>
    <col min="11272" max="11519" width="11.5703125" style="33"/>
    <col min="11520" max="11520" width="5.7109375" style="33" customWidth="1"/>
    <col min="11521" max="11521" width="32.85546875" style="33" customWidth="1"/>
    <col min="11522" max="11522" width="36.28515625" style="33" customWidth="1"/>
    <col min="11523" max="11523" width="19.85546875" style="33" customWidth="1"/>
    <col min="11524" max="11526" width="15.85546875" style="33" customWidth="1"/>
    <col min="11527" max="11527" width="14.85546875" style="33" customWidth="1"/>
    <col min="11528" max="11775" width="11.5703125" style="33"/>
    <col min="11776" max="11776" width="5.7109375" style="33" customWidth="1"/>
    <col min="11777" max="11777" width="32.85546875" style="33" customWidth="1"/>
    <col min="11778" max="11778" width="36.28515625" style="33" customWidth="1"/>
    <col min="11779" max="11779" width="19.85546875" style="33" customWidth="1"/>
    <col min="11780" max="11782" width="15.85546875" style="33" customWidth="1"/>
    <col min="11783" max="11783" width="14.85546875" style="33" customWidth="1"/>
    <col min="11784" max="12031" width="11.5703125" style="33"/>
    <col min="12032" max="12032" width="5.7109375" style="33" customWidth="1"/>
    <col min="12033" max="12033" width="32.85546875" style="33" customWidth="1"/>
    <col min="12034" max="12034" width="36.28515625" style="33" customWidth="1"/>
    <col min="12035" max="12035" width="19.85546875" style="33" customWidth="1"/>
    <col min="12036" max="12038" width="15.85546875" style="33" customWidth="1"/>
    <col min="12039" max="12039" width="14.85546875" style="33" customWidth="1"/>
    <col min="12040" max="12287" width="11.5703125" style="33"/>
    <col min="12288" max="12288" width="5.7109375" style="33" customWidth="1"/>
    <col min="12289" max="12289" width="32.85546875" style="33" customWidth="1"/>
    <col min="12290" max="12290" width="36.28515625" style="33" customWidth="1"/>
    <col min="12291" max="12291" width="19.85546875" style="33" customWidth="1"/>
    <col min="12292" max="12294" width="15.85546875" style="33" customWidth="1"/>
    <col min="12295" max="12295" width="14.85546875" style="33" customWidth="1"/>
    <col min="12296" max="12543" width="11.5703125" style="33"/>
    <col min="12544" max="12544" width="5.7109375" style="33" customWidth="1"/>
    <col min="12545" max="12545" width="32.85546875" style="33" customWidth="1"/>
    <col min="12546" max="12546" width="36.28515625" style="33" customWidth="1"/>
    <col min="12547" max="12547" width="19.85546875" style="33" customWidth="1"/>
    <col min="12548" max="12550" width="15.85546875" style="33" customWidth="1"/>
    <col min="12551" max="12551" width="14.85546875" style="33" customWidth="1"/>
    <col min="12552" max="12799" width="11.5703125" style="33"/>
    <col min="12800" max="12800" width="5.7109375" style="33" customWidth="1"/>
    <col min="12801" max="12801" width="32.85546875" style="33" customWidth="1"/>
    <col min="12802" max="12802" width="36.28515625" style="33" customWidth="1"/>
    <col min="12803" max="12803" width="19.85546875" style="33" customWidth="1"/>
    <col min="12804" max="12806" width="15.85546875" style="33" customWidth="1"/>
    <col min="12807" max="12807" width="14.85546875" style="33" customWidth="1"/>
    <col min="12808" max="13055" width="11.5703125" style="33"/>
    <col min="13056" max="13056" width="5.7109375" style="33" customWidth="1"/>
    <col min="13057" max="13057" width="32.85546875" style="33" customWidth="1"/>
    <col min="13058" max="13058" width="36.28515625" style="33" customWidth="1"/>
    <col min="13059" max="13059" width="19.85546875" style="33" customWidth="1"/>
    <col min="13060" max="13062" width="15.85546875" style="33" customWidth="1"/>
    <col min="13063" max="13063" width="14.85546875" style="33" customWidth="1"/>
    <col min="13064" max="13311" width="11.5703125" style="33"/>
    <col min="13312" max="13312" width="5.7109375" style="33" customWidth="1"/>
    <col min="13313" max="13313" width="32.85546875" style="33" customWidth="1"/>
    <col min="13314" max="13314" width="36.28515625" style="33" customWidth="1"/>
    <col min="13315" max="13315" width="19.85546875" style="33" customWidth="1"/>
    <col min="13316" max="13318" width="15.85546875" style="33" customWidth="1"/>
    <col min="13319" max="13319" width="14.85546875" style="33" customWidth="1"/>
    <col min="13320" max="13567" width="11.5703125" style="33"/>
    <col min="13568" max="13568" width="5.7109375" style="33" customWidth="1"/>
    <col min="13569" max="13569" width="32.85546875" style="33" customWidth="1"/>
    <col min="13570" max="13570" width="36.28515625" style="33" customWidth="1"/>
    <col min="13571" max="13571" width="19.85546875" style="33" customWidth="1"/>
    <col min="13572" max="13574" width="15.85546875" style="33" customWidth="1"/>
    <col min="13575" max="13575" width="14.85546875" style="33" customWidth="1"/>
    <col min="13576" max="13823" width="11.5703125" style="33"/>
    <col min="13824" max="13824" width="5.7109375" style="33" customWidth="1"/>
    <col min="13825" max="13825" width="32.85546875" style="33" customWidth="1"/>
    <col min="13826" max="13826" width="36.28515625" style="33" customWidth="1"/>
    <col min="13827" max="13827" width="19.85546875" style="33" customWidth="1"/>
    <col min="13828" max="13830" width="15.85546875" style="33" customWidth="1"/>
    <col min="13831" max="13831" width="14.85546875" style="33" customWidth="1"/>
    <col min="13832" max="14079" width="11.5703125" style="33"/>
    <col min="14080" max="14080" width="5.7109375" style="33" customWidth="1"/>
    <col min="14081" max="14081" width="32.85546875" style="33" customWidth="1"/>
    <col min="14082" max="14082" width="36.28515625" style="33" customWidth="1"/>
    <col min="14083" max="14083" width="19.85546875" style="33" customWidth="1"/>
    <col min="14084" max="14086" width="15.85546875" style="33" customWidth="1"/>
    <col min="14087" max="14087" width="14.85546875" style="33" customWidth="1"/>
    <col min="14088" max="14335" width="11.5703125" style="33"/>
    <col min="14336" max="14336" width="5.7109375" style="33" customWidth="1"/>
    <col min="14337" max="14337" width="32.85546875" style="33" customWidth="1"/>
    <col min="14338" max="14338" width="36.28515625" style="33" customWidth="1"/>
    <col min="14339" max="14339" width="19.85546875" style="33" customWidth="1"/>
    <col min="14340" max="14342" width="15.85546875" style="33" customWidth="1"/>
    <col min="14343" max="14343" width="14.85546875" style="33" customWidth="1"/>
    <col min="14344" max="14591" width="11.5703125" style="33"/>
    <col min="14592" max="14592" width="5.7109375" style="33" customWidth="1"/>
    <col min="14593" max="14593" width="32.85546875" style="33" customWidth="1"/>
    <col min="14594" max="14594" width="36.28515625" style="33" customWidth="1"/>
    <col min="14595" max="14595" width="19.85546875" style="33" customWidth="1"/>
    <col min="14596" max="14598" width="15.85546875" style="33" customWidth="1"/>
    <col min="14599" max="14599" width="14.85546875" style="33" customWidth="1"/>
    <col min="14600" max="14847" width="11.5703125" style="33"/>
    <col min="14848" max="14848" width="5.7109375" style="33" customWidth="1"/>
    <col min="14849" max="14849" width="32.85546875" style="33" customWidth="1"/>
    <col min="14850" max="14850" width="36.28515625" style="33" customWidth="1"/>
    <col min="14851" max="14851" width="19.85546875" style="33" customWidth="1"/>
    <col min="14852" max="14854" width="15.85546875" style="33" customWidth="1"/>
    <col min="14855" max="14855" width="14.85546875" style="33" customWidth="1"/>
    <col min="14856" max="15103" width="11.5703125" style="33"/>
    <col min="15104" max="15104" width="5.7109375" style="33" customWidth="1"/>
    <col min="15105" max="15105" width="32.85546875" style="33" customWidth="1"/>
    <col min="15106" max="15106" width="36.28515625" style="33" customWidth="1"/>
    <col min="15107" max="15107" width="19.85546875" style="33" customWidth="1"/>
    <col min="15108" max="15110" width="15.85546875" style="33" customWidth="1"/>
    <col min="15111" max="15111" width="14.85546875" style="33" customWidth="1"/>
    <col min="15112" max="15359" width="11.5703125" style="33"/>
    <col min="15360" max="15360" width="5.7109375" style="33" customWidth="1"/>
    <col min="15361" max="15361" width="32.85546875" style="33" customWidth="1"/>
    <col min="15362" max="15362" width="36.28515625" style="33" customWidth="1"/>
    <col min="15363" max="15363" width="19.85546875" style="33" customWidth="1"/>
    <col min="15364" max="15366" width="15.85546875" style="33" customWidth="1"/>
    <col min="15367" max="15367" width="14.85546875" style="33" customWidth="1"/>
    <col min="15368" max="15615" width="11.5703125" style="33"/>
    <col min="15616" max="15616" width="5.7109375" style="33" customWidth="1"/>
    <col min="15617" max="15617" width="32.85546875" style="33" customWidth="1"/>
    <col min="15618" max="15618" width="36.28515625" style="33" customWidth="1"/>
    <col min="15619" max="15619" width="19.85546875" style="33" customWidth="1"/>
    <col min="15620" max="15622" width="15.85546875" style="33" customWidth="1"/>
    <col min="15623" max="15623" width="14.85546875" style="33" customWidth="1"/>
    <col min="15624" max="15871" width="11.5703125" style="33"/>
    <col min="15872" max="15872" width="5.7109375" style="33" customWidth="1"/>
    <col min="15873" max="15873" width="32.85546875" style="33" customWidth="1"/>
    <col min="15874" max="15874" width="36.28515625" style="33" customWidth="1"/>
    <col min="15875" max="15875" width="19.85546875" style="33" customWidth="1"/>
    <col min="15876" max="15878" width="15.85546875" style="33" customWidth="1"/>
    <col min="15879" max="15879" width="14.85546875" style="33" customWidth="1"/>
    <col min="15880" max="16127" width="11.5703125" style="33"/>
    <col min="16128" max="16128" width="5.7109375" style="33" customWidth="1"/>
    <col min="16129" max="16129" width="32.85546875" style="33" customWidth="1"/>
    <col min="16130" max="16130" width="36.28515625" style="33" customWidth="1"/>
    <col min="16131" max="16131" width="19.85546875" style="33" customWidth="1"/>
    <col min="16132" max="16134" width="15.85546875" style="33" customWidth="1"/>
    <col min="16135" max="16135" width="14.85546875" style="33" customWidth="1"/>
    <col min="16136" max="16384" width="11.5703125" style="33"/>
  </cols>
  <sheetData>
    <row r="1" spans="1:7" ht="15.75" x14ac:dyDescent="0.25">
      <c r="A1" s="118" t="s">
        <v>77</v>
      </c>
      <c r="B1" s="118"/>
      <c r="C1" s="118"/>
      <c r="D1" s="118"/>
      <c r="E1" s="118"/>
      <c r="F1" s="118"/>
      <c r="G1" s="118"/>
    </row>
    <row r="2" spans="1:7" x14ac:dyDescent="0.2">
      <c r="A2" s="119" t="s">
        <v>52</v>
      </c>
      <c r="B2" s="119"/>
      <c r="C2" s="119"/>
      <c r="D2" s="119"/>
      <c r="E2" s="119"/>
      <c r="F2" s="119"/>
      <c r="G2" s="119"/>
    </row>
    <row r="3" spans="1:7" ht="15" x14ac:dyDescent="0.2">
      <c r="A3" s="34"/>
      <c r="B3" s="35"/>
      <c r="C3" s="34"/>
      <c r="D3" s="36"/>
      <c r="E3" s="34"/>
      <c r="F3" s="34"/>
      <c r="G3" s="34"/>
    </row>
    <row r="4" spans="1:7" ht="42.75" customHeight="1" x14ac:dyDescent="0.2">
      <c r="A4" s="117" t="s">
        <v>53</v>
      </c>
      <c r="B4" s="117"/>
      <c r="C4" s="120" t="s">
        <v>151</v>
      </c>
      <c r="D4" s="121"/>
      <c r="E4" s="121"/>
      <c r="F4" s="121"/>
      <c r="G4" s="121"/>
    </row>
    <row r="5" spans="1:7" x14ac:dyDescent="0.2">
      <c r="A5" s="119"/>
      <c r="B5" s="119"/>
      <c r="C5" s="119"/>
      <c r="D5" s="119"/>
      <c r="E5" s="119"/>
      <c r="F5" s="119"/>
      <c r="G5" s="119"/>
    </row>
    <row r="6" spans="1:7" ht="15" x14ac:dyDescent="0.2">
      <c r="A6" s="34"/>
      <c r="B6" s="35"/>
      <c r="C6" s="34"/>
      <c r="D6" s="36"/>
      <c r="E6" s="34"/>
      <c r="F6" s="34"/>
      <c r="G6" s="34"/>
    </row>
    <row r="7" spans="1:7" x14ac:dyDescent="0.2">
      <c r="F7" s="39"/>
      <c r="G7" s="34"/>
    </row>
    <row r="8" spans="1:7" s="93" customFormat="1" ht="29.25" customHeight="1" x14ac:dyDescent="0.2">
      <c r="A8" s="110" t="s">
        <v>3</v>
      </c>
      <c r="B8" s="110" t="s">
        <v>54</v>
      </c>
      <c r="C8" s="110" t="s">
        <v>55</v>
      </c>
      <c r="D8" s="112" t="s">
        <v>56</v>
      </c>
      <c r="E8" s="114" t="s">
        <v>57</v>
      </c>
      <c r="F8" s="115"/>
      <c r="G8" s="116"/>
    </row>
    <row r="9" spans="1:7" s="93" customFormat="1" ht="12" customHeight="1" x14ac:dyDescent="0.2">
      <c r="A9" s="111"/>
      <c r="B9" s="111"/>
      <c r="C9" s="111"/>
      <c r="D9" s="113"/>
      <c r="E9" s="94" t="s">
        <v>58</v>
      </c>
      <c r="F9" s="94" t="s">
        <v>59</v>
      </c>
      <c r="G9" s="95" t="s">
        <v>60</v>
      </c>
    </row>
    <row r="10" spans="1:7" s="93" customFormat="1" x14ac:dyDescent="0.2">
      <c r="A10" s="96" t="s">
        <v>8</v>
      </c>
      <c r="B10" s="97" t="s">
        <v>15</v>
      </c>
      <c r="C10" s="97" t="s">
        <v>17</v>
      </c>
      <c r="D10" s="98">
        <v>4</v>
      </c>
      <c r="E10" s="98">
        <v>5</v>
      </c>
      <c r="F10" s="98">
        <v>6</v>
      </c>
      <c r="G10" s="99">
        <v>7</v>
      </c>
    </row>
    <row r="11" spans="1:7" s="93" customFormat="1" ht="25.5" x14ac:dyDescent="0.2">
      <c r="A11" s="100" t="s">
        <v>8</v>
      </c>
      <c r="B11" s="100" t="s">
        <v>22</v>
      </c>
      <c r="C11" s="100" t="s">
        <v>61</v>
      </c>
      <c r="D11" s="101" t="s">
        <v>8</v>
      </c>
      <c r="E11" s="106">
        <f>'1'!G53</f>
        <v>697445</v>
      </c>
      <c r="F11" s="106">
        <v>0</v>
      </c>
      <c r="G11" s="106">
        <f>F11+E11</f>
        <v>697445</v>
      </c>
    </row>
    <row r="12" spans="1:7" s="93" customFormat="1" ht="25.5" x14ac:dyDescent="0.2">
      <c r="A12" s="100" t="s">
        <v>15</v>
      </c>
      <c r="B12" s="100" t="s">
        <v>2</v>
      </c>
      <c r="C12" s="100" t="s">
        <v>62</v>
      </c>
      <c r="D12" s="101" t="s">
        <v>15</v>
      </c>
      <c r="E12" s="107">
        <v>0</v>
      </c>
      <c r="F12" s="106">
        <f>'2'!I17</f>
        <v>2148026</v>
      </c>
      <c r="G12" s="106">
        <f>F12+E12</f>
        <v>2148026</v>
      </c>
    </row>
    <row r="13" spans="1:7" s="93" customFormat="1" x14ac:dyDescent="0.2">
      <c r="A13" s="102" t="s">
        <v>17</v>
      </c>
      <c r="B13" s="102" t="s">
        <v>63</v>
      </c>
      <c r="C13" s="102" t="s">
        <v>11</v>
      </c>
      <c r="D13" s="103" t="s">
        <v>11</v>
      </c>
      <c r="E13" s="108">
        <f>SUM(E11:E12)</f>
        <v>697445</v>
      </c>
      <c r="F13" s="108">
        <f>SUM(F11:F12)</f>
        <v>2148026</v>
      </c>
      <c r="G13" s="108">
        <f>G11+G12</f>
        <v>2845471</v>
      </c>
    </row>
    <row r="14" spans="1:7" s="93" customFormat="1" ht="15" x14ac:dyDescent="0.25">
      <c r="A14" s="104" t="s">
        <v>18</v>
      </c>
      <c r="B14" s="100" t="s">
        <v>64</v>
      </c>
      <c r="C14" s="100" t="s">
        <v>11</v>
      </c>
      <c r="D14" s="101" t="s">
        <v>75</v>
      </c>
      <c r="E14" s="106">
        <f>E13*0.2</f>
        <v>139489</v>
      </c>
      <c r="F14" s="106">
        <f t="shared" ref="F14:G14" si="0">F13*0.2</f>
        <v>429605.2</v>
      </c>
      <c r="G14" s="106">
        <f t="shared" si="0"/>
        <v>569094.20000000007</v>
      </c>
    </row>
    <row r="15" spans="1:7" s="93" customFormat="1" x14ac:dyDescent="0.2">
      <c r="A15" s="102" t="s">
        <v>49</v>
      </c>
      <c r="B15" s="102" t="s">
        <v>65</v>
      </c>
      <c r="C15" s="105"/>
      <c r="D15" s="103" t="s">
        <v>76</v>
      </c>
      <c r="E15" s="108">
        <f>E13+E14</f>
        <v>836934</v>
      </c>
      <c r="F15" s="108">
        <f t="shared" ref="F15:G15" si="1">F13+F14</f>
        <v>2577631.2000000002</v>
      </c>
      <c r="G15" s="108">
        <f t="shared" si="1"/>
        <v>3414565.2</v>
      </c>
    </row>
    <row r="16" spans="1:7" ht="14.25" customHeight="1" x14ac:dyDescent="0.2">
      <c r="A16" s="40"/>
      <c r="B16" s="40"/>
      <c r="C16" s="38"/>
      <c r="E16" s="38"/>
      <c r="F16" s="41"/>
      <c r="G16" s="42"/>
    </row>
    <row r="17" spans="1:255" s="84" customFormat="1" ht="15" customHeight="1" x14ac:dyDescent="0.2">
      <c r="A17" s="77"/>
      <c r="B17" s="78"/>
      <c r="C17" s="79"/>
      <c r="D17" s="80"/>
      <c r="E17" s="81"/>
      <c r="F17" s="82"/>
      <c r="G17" s="83"/>
      <c r="H17" s="83"/>
      <c r="I17" s="79"/>
      <c r="J17" s="83"/>
      <c r="K17" s="83"/>
      <c r="L17" s="77"/>
      <c r="M17" s="77"/>
      <c r="N17" s="77"/>
      <c r="O17" s="77"/>
    </row>
    <row r="18" spans="1:255" s="84" customFormat="1" x14ac:dyDescent="0.2">
      <c r="A18" s="85"/>
      <c r="B18" s="86"/>
      <c r="C18" s="79"/>
      <c r="D18" s="86"/>
      <c r="E18" s="86"/>
      <c r="F18" s="82"/>
      <c r="G18" s="82"/>
      <c r="H18" s="86"/>
      <c r="I18" s="79"/>
      <c r="J18" s="86"/>
      <c r="K18" s="86"/>
      <c r="L18" s="86"/>
      <c r="M18" s="86"/>
      <c r="N18" s="86"/>
      <c r="O18" s="86"/>
    </row>
    <row r="19" spans="1:255" s="84" customFormat="1" ht="15" customHeight="1" x14ac:dyDescent="0.2">
      <c r="A19" s="77"/>
      <c r="B19" s="78"/>
      <c r="C19" s="79"/>
      <c r="D19" s="87"/>
      <c r="E19" s="81"/>
      <c r="F19" s="82"/>
      <c r="G19" s="88"/>
      <c r="H19" s="88"/>
      <c r="I19" s="79"/>
      <c r="J19" s="88"/>
      <c r="K19" s="88"/>
      <c r="L19" s="77"/>
      <c r="M19" s="77"/>
      <c r="N19" s="77"/>
      <c r="O19" s="77"/>
    </row>
    <row r="20" spans="1:255" s="84" customFormat="1" x14ac:dyDescent="0.2">
      <c r="A20" s="85"/>
      <c r="B20" s="86"/>
      <c r="C20" s="79"/>
      <c r="D20" s="86"/>
      <c r="E20" s="86"/>
      <c r="F20" s="82"/>
      <c r="G20" s="82"/>
      <c r="H20" s="86"/>
      <c r="I20" s="79"/>
      <c r="J20" s="86"/>
      <c r="K20" s="86"/>
      <c r="L20" s="86"/>
      <c r="M20" s="86"/>
      <c r="N20" s="86"/>
      <c r="O20" s="86"/>
    </row>
    <row r="21" spans="1:255" s="84" customFormat="1" x14ac:dyDescent="0.2">
      <c r="A21" s="77"/>
      <c r="B21" s="78"/>
      <c r="C21" s="79"/>
      <c r="D21" s="87"/>
      <c r="E21" s="81"/>
      <c r="F21" s="82"/>
      <c r="G21" s="88"/>
      <c r="H21" s="88"/>
      <c r="I21" s="79"/>
      <c r="J21" s="88"/>
      <c r="K21" s="88"/>
      <c r="L21" s="77"/>
      <c r="M21" s="77"/>
      <c r="N21" s="77"/>
      <c r="O21" s="77"/>
    </row>
    <row r="22" spans="1:255" s="84" customFormat="1" x14ac:dyDescent="0.2">
      <c r="A22" s="77"/>
      <c r="B22" s="81"/>
      <c r="C22" s="79"/>
      <c r="D22" s="81"/>
      <c r="E22" s="81"/>
      <c r="F22" s="82"/>
      <c r="G22" s="82"/>
      <c r="H22" s="81"/>
      <c r="I22" s="79"/>
      <c r="J22" s="82"/>
      <c r="K22" s="77"/>
      <c r="L22" s="77"/>
      <c r="M22" s="77"/>
      <c r="N22" s="77"/>
      <c r="O22" s="77"/>
    </row>
    <row r="23" spans="1:255" s="84" customFormat="1" x14ac:dyDescent="0.2">
      <c r="A23" s="77"/>
      <c r="B23" s="78"/>
      <c r="C23" s="79"/>
      <c r="D23" s="89"/>
      <c r="E23" s="81"/>
      <c r="F23" s="82"/>
      <c r="G23" s="88"/>
      <c r="H23" s="88"/>
      <c r="I23" s="79"/>
      <c r="J23" s="88"/>
      <c r="K23" s="88"/>
      <c r="L23" s="77"/>
      <c r="M23" s="77"/>
      <c r="N23" s="77"/>
      <c r="O23" s="77"/>
    </row>
    <row r="24" spans="1:255" s="84" customFormat="1" x14ac:dyDescent="0.2">
      <c r="A24" s="90"/>
      <c r="B24" s="91"/>
      <c r="C24" s="91"/>
      <c r="D24" s="92"/>
      <c r="E24" s="92"/>
      <c r="F24" s="92"/>
      <c r="G24" s="92"/>
      <c r="H24" s="92"/>
    </row>
    <row r="25" spans="1:255" s="43" customFormat="1" x14ac:dyDescent="0.2">
      <c r="A25" s="44"/>
      <c r="B25" s="44"/>
      <c r="C25" s="44"/>
      <c r="D25" s="45"/>
      <c r="E25" s="44"/>
      <c r="F25" s="46"/>
      <c r="G25" s="46"/>
      <c r="H25" s="33"/>
      <c r="I25" s="33"/>
      <c r="J25" s="33"/>
      <c r="K25" s="33"/>
      <c r="L25" s="33"/>
      <c r="M25" s="33"/>
      <c r="N25" s="33"/>
      <c r="IQ25" s="42"/>
      <c r="IR25" s="42"/>
      <c r="IS25" s="42"/>
      <c r="IT25" s="42"/>
      <c r="IU25" s="42"/>
    </row>
    <row r="26" spans="1:255" s="43" customFormat="1" x14ac:dyDescent="0.2">
      <c r="A26" s="44"/>
      <c r="B26" s="44"/>
      <c r="C26" s="44"/>
      <c r="D26" s="45"/>
      <c r="E26" s="44"/>
      <c r="F26" s="46"/>
      <c r="G26" s="46"/>
      <c r="H26" s="33"/>
      <c r="I26" s="33"/>
      <c r="J26" s="33"/>
      <c r="K26" s="33"/>
      <c r="L26" s="33"/>
      <c r="M26" s="33"/>
      <c r="N26" s="33"/>
    </row>
    <row r="27" spans="1:255" s="43" customFormat="1" x14ac:dyDescent="0.2">
      <c r="A27" s="117"/>
      <c r="B27" s="117"/>
      <c r="C27" s="117"/>
      <c r="D27" s="117"/>
      <c r="E27" s="117"/>
      <c r="F27" s="117"/>
      <c r="G27" s="117"/>
      <c r="H27" s="33"/>
      <c r="I27" s="33"/>
      <c r="J27" s="33"/>
      <c r="K27" s="33"/>
      <c r="L27" s="33"/>
      <c r="M27" s="33"/>
      <c r="N27" s="33"/>
    </row>
    <row r="28" spans="1:255" s="43" customFormat="1" x14ac:dyDescent="0.2">
      <c r="A28" s="109"/>
      <c r="B28" s="109"/>
      <c r="C28" s="109"/>
      <c r="D28" s="109"/>
      <c r="E28" s="109"/>
      <c r="F28" s="109"/>
      <c r="G28" s="109"/>
      <c r="H28" s="33"/>
      <c r="I28" s="33"/>
      <c r="J28" s="33"/>
      <c r="K28" s="33"/>
      <c r="L28" s="33"/>
      <c r="M28" s="33"/>
      <c r="N28" s="33"/>
      <c r="IU28" s="42"/>
    </row>
    <row r="29" spans="1:255" s="43" customFormat="1" x14ac:dyDescent="0.2">
      <c r="A29" s="44"/>
      <c r="B29" s="44"/>
      <c r="C29" s="44"/>
      <c r="D29" s="45"/>
      <c r="E29" s="44"/>
      <c r="F29" s="46"/>
      <c r="G29" s="46"/>
      <c r="H29" s="33"/>
      <c r="I29" s="33"/>
      <c r="J29" s="33"/>
      <c r="K29" s="33"/>
      <c r="L29" s="33"/>
      <c r="M29" s="33"/>
      <c r="N29" s="33"/>
      <c r="IU29" s="42"/>
    </row>
    <row r="30" spans="1:255" s="43" customFormat="1" x14ac:dyDescent="0.2">
      <c r="A30" s="44"/>
      <c r="B30" s="44"/>
      <c r="C30" s="44"/>
      <c r="D30" s="45"/>
      <c r="E30" s="44"/>
      <c r="F30" s="46"/>
      <c r="G30" s="46"/>
      <c r="H30" s="33"/>
      <c r="I30" s="33"/>
      <c r="J30" s="33"/>
      <c r="K30" s="33"/>
      <c r="L30" s="33"/>
      <c r="M30" s="33"/>
      <c r="N30" s="33"/>
      <c r="IU30" s="42"/>
    </row>
    <row r="31" spans="1:255" s="43" customFormat="1" x14ac:dyDescent="0.2">
      <c r="A31" s="44"/>
      <c r="B31" s="44"/>
      <c r="C31" s="44"/>
      <c r="D31" s="45"/>
      <c r="E31" s="44"/>
      <c r="F31" s="46"/>
      <c r="G31" s="46"/>
      <c r="H31" s="33"/>
      <c r="I31" s="33"/>
      <c r="J31" s="33"/>
      <c r="K31" s="33"/>
      <c r="L31" s="33"/>
      <c r="M31" s="33"/>
      <c r="N31" s="33"/>
      <c r="IU31" s="42"/>
    </row>
    <row r="32" spans="1:255" s="43" customFormat="1" x14ac:dyDescent="0.2">
      <c r="A32" s="44"/>
      <c r="B32" s="44"/>
      <c r="C32" s="44"/>
      <c r="D32" s="45"/>
      <c r="E32" s="44"/>
      <c r="F32" s="46"/>
      <c r="G32" s="46"/>
      <c r="H32" s="33"/>
      <c r="I32" s="33"/>
      <c r="J32" s="33"/>
      <c r="K32" s="33"/>
      <c r="L32" s="33"/>
      <c r="M32" s="33"/>
      <c r="N32" s="33"/>
    </row>
    <row r="33" spans="1:255" s="43" customFormat="1" x14ac:dyDescent="0.2">
      <c r="A33" s="37"/>
      <c r="B33" s="37"/>
      <c r="C33" s="37"/>
      <c r="D33" s="38"/>
      <c r="E33" s="37"/>
      <c r="F33" s="33"/>
      <c r="G33" s="33"/>
      <c r="H33" s="33"/>
      <c r="I33" s="33"/>
      <c r="J33" s="33"/>
      <c r="K33" s="33"/>
      <c r="L33" s="33"/>
      <c r="M33" s="33"/>
      <c r="N33" s="33"/>
    </row>
    <row r="34" spans="1:255" s="43" customFormat="1" x14ac:dyDescent="0.2">
      <c r="A34" s="37"/>
      <c r="B34" s="37"/>
      <c r="C34" s="37"/>
      <c r="D34" s="38"/>
      <c r="E34" s="37"/>
      <c r="F34" s="33"/>
      <c r="G34" s="33"/>
      <c r="H34" s="33"/>
      <c r="I34" s="33"/>
      <c r="J34" s="33"/>
      <c r="K34" s="33"/>
      <c r="L34" s="33"/>
      <c r="M34" s="33"/>
      <c r="N34" s="33"/>
    </row>
    <row r="35" spans="1:255" s="43" customFormat="1" x14ac:dyDescent="0.2">
      <c r="A35" s="37"/>
      <c r="B35" s="37"/>
      <c r="C35" s="37"/>
      <c r="D35" s="38"/>
      <c r="E35" s="37"/>
      <c r="F35" s="33"/>
      <c r="G35" s="33"/>
      <c r="H35" s="33"/>
      <c r="I35" s="33"/>
      <c r="J35" s="33"/>
      <c r="K35" s="33"/>
      <c r="L35" s="33"/>
      <c r="M35" s="33"/>
      <c r="N35" s="33"/>
    </row>
    <row r="36" spans="1:255" s="43" customFormat="1" x14ac:dyDescent="0.2">
      <c r="A36" s="37"/>
      <c r="B36" s="37"/>
      <c r="C36" s="37"/>
      <c r="D36" s="38"/>
      <c r="E36" s="37"/>
      <c r="F36" s="33"/>
      <c r="G36" s="33"/>
      <c r="H36" s="33"/>
      <c r="I36" s="33"/>
      <c r="J36" s="33"/>
      <c r="K36" s="33"/>
      <c r="L36" s="33"/>
      <c r="M36" s="33"/>
      <c r="N36" s="33"/>
    </row>
    <row r="37" spans="1:255" s="43" customFormat="1" x14ac:dyDescent="0.2">
      <c r="A37" s="37"/>
      <c r="B37" s="37"/>
      <c r="C37" s="37"/>
      <c r="D37" s="38"/>
      <c r="E37" s="37"/>
      <c r="F37" s="33"/>
      <c r="G37" s="33"/>
      <c r="H37" s="33"/>
      <c r="I37" s="33"/>
      <c r="J37" s="33"/>
      <c r="K37" s="33"/>
      <c r="L37" s="33"/>
      <c r="M37" s="33"/>
      <c r="N37" s="33"/>
      <c r="IS37" s="42"/>
      <c r="IT37" s="42"/>
      <c r="IU37" s="42"/>
    </row>
    <row r="38" spans="1:255" s="43" customFormat="1" x14ac:dyDescent="0.2">
      <c r="A38" s="37"/>
      <c r="B38" s="37"/>
      <c r="C38" s="37"/>
      <c r="D38" s="38"/>
      <c r="E38" s="37"/>
      <c r="F38" s="33"/>
      <c r="G38" s="33"/>
      <c r="H38" s="33"/>
      <c r="I38" s="33"/>
      <c r="J38" s="33"/>
      <c r="K38" s="33"/>
      <c r="L38" s="33"/>
      <c r="M38" s="33"/>
      <c r="N38" s="33"/>
    </row>
  </sheetData>
  <mergeCells count="12">
    <mergeCell ref="A1:G1"/>
    <mergeCell ref="A2:G2"/>
    <mergeCell ref="A4:B4"/>
    <mergeCell ref="C4:G4"/>
    <mergeCell ref="A5:G5"/>
    <mergeCell ref="A28:G28"/>
    <mergeCell ref="A8:A9"/>
    <mergeCell ref="B8:B9"/>
    <mergeCell ref="C8:C9"/>
    <mergeCell ref="D8:D9"/>
    <mergeCell ref="E8:G8"/>
    <mergeCell ref="A27:G27"/>
  </mergeCells>
  <printOptions horizontalCentered="1"/>
  <pageMargins left="0.39370078740157483" right="0.39370078740157483" top="0.59055118110236227" bottom="0.82677165354330717" header="0.51181102362204722" footer="0.59055118110236227"/>
  <pageSetup paperSize="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70"/>
  <sheetViews>
    <sheetView view="pageBreakPreview" zoomScale="130" zoomScaleNormal="100" zoomScaleSheetLayoutView="130" workbookViewId="0">
      <selection activeCell="E9" sqref="E9"/>
    </sheetView>
  </sheetViews>
  <sheetFormatPr defaultColWidth="11.5703125" defaultRowHeight="12.75" x14ac:dyDescent="0.2"/>
  <cols>
    <col min="1" max="1" width="3.7109375" style="2" customWidth="1"/>
    <col min="2" max="2" width="26.7109375" style="2" customWidth="1"/>
    <col min="3" max="3" width="7.7109375" style="2" customWidth="1"/>
    <col min="4" max="4" width="4.42578125" style="2" customWidth="1"/>
    <col min="5" max="5" width="24" style="2" customWidth="1"/>
    <col min="6" max="6" width="16" style="2" customWidth="1"/>
    <col min="7" max="7" width="11.5703125" style="2"/>
    <col min="8" max="16384" width="11.5703125" style="28"/>
  </cols>
  <sheetData>
    <row r="1" spans="1:7" x14ac:dyDescent="0.2">
      <c r="B1" s="125" t="s">
        <v>139</v>
      </c>
      <c r="C1" s="125"/>
      <c r="D1" s="125"/>
      <c r="E1" s="125"/>
      <c r="F1" s="125"/>
    </row>
    <row r="2" spans="1:7" x14ac:dyDescent="0.2">
      <c r="B2" s="126" t="s">
        <v>127</v>
      </c>
      <c r="C2" s="126"/>
      <c r="D2" s="126"/>
      <c r="E2" s="126"/>
      <c r="F2" s="126"/>
    </row>
    <row r="3" spans="1:7" x14ac:dyDescent="0.2">
      <c r="C3" s="29"/>
      <c r="D3" s="29"/>
      <c r="E3" s="29"/>
    </row>
    <row r="4" spans="1:7" ht="57" customHeight="1" x14ac:dyDescent="0.2">
      <c r="A4" s="127" t="s">
        <v>21</v>
      </c>
      <c r="B4" s="128"/>
      <c r="C4" s="128"/>
      <c r="D4" s="122" t="s">
        <v>152</v>
      </c>
      <c r="E4" s="122"/>
      <c r="F4" s="122"/>
      <c r="G4" s="122"/>
    </row>
    <row r="5" spans="1:7" x14ac:dyDescent="0.2">
      <c r="A5" s="30"/>
      <c r="B5" s="30"/>
      <c r="C5" s="31"/>
      <c r="D5" s="32"/>
      <c r="E5" s="32"/>
      <c r="F5" s="32"/>
      <c r="G5" s="32"/>
    </row>
    <row r="6" spans="1:7" ht="42.75" customHeight="1" x14ac:dyDescent="0.2">
      <c r="A6" s="123" t="s">
        <v>126</v>
      </c>
      <c r="B6" s="124"/>
      <c r="C6" s="124"/>
      <c r="D6" s="124"/>
      <c r="E6" s="124"/>
      <c r="F6" s="124"/>
      <c r="G6" s="124"/>
    </row>
    <row r="8" spans="1:7" ht="32.25" customHeight="1" x14ac:dyDescent="0.2">
      <c r="A8" s="50" t="s">
        <v>3</v>
      </c>
      <c r="B8" s="149" t="s">
        <v>23</v>
      </c>
      <c r="C8" s="150"/>
      <c r="D8" s="151"/>
      <c r="E8" s="51" t="s">
        <v>24</v>
      </c>
      <c r="F8" s="51" t="s">
        <v>25</v>
      </c>
      <c r="G8" s="51" t="s">
        <v>7</v>
      </c>
    </row>
    <row r="9" spans="1:7" x14ac:dyDescent="0.2">
      <c r="A9" s="53">
        <v>1</v>
      </c>
      <c r="B9" s="152">
        <v>2</v>
      </c>
      <c r="C9" s="153"/>
      <c r="D9" s="154"/>
      <c r="E9" s="52">
        <v>3</v>
      </c>
      <c r="F9" s="52">
        <v>4</v>
      </c>
      <c r="G9" s="52">
        <v>5</v>
      </c>
    </row>
    <row r="10" spans="1:7" ht="12.75" customHeight="1" x14ac:dyDescent="0.2">
      <c r="A10" s="56" t="s">
        <v>8</v>
      </c>
      <c r="B10" s="155" t="s">
        <v>26</v>
      </c>
      <c r="C10" s="156"/>
      <c r="D10" s="157"/>
      <c r="E10" s="54" t="s">
        <v>27</v>
      </c>
      <c r="F10" s="54"/>
      <c r="G10" s="55"/>
    </row>
    <row r="11" spans="1:7" ht="38.25" customHeight="1" x14ac:dyDescent="0.2">
      <c r="A11" s="63" t="s">
        <v>28</v>
      </c>
      <c r="B11" s="140" t="s">
        <v>108</v>
      </c>
      <c r="C11" s="141"/>
      <c r="D11" s="142"/>
      <c r="E11" s="64" t="s">
        <v>125</v>
      </c>
      <c r="F11" s="64" t="s">
        <v>124</v>
      </c>
      <c r="G11" s="65">
        <v>10889.06</v>
      </c>
    </row>
    <row r="12" spans="1:7" ht="15.75" customHeight="1" x14ac:dyDescent="0.2">
      <c r="A12" s="69" t="s">
        <v>11</v>
      </c>
      <c r="B12" s="134" t="s">
        <v>12</v>
      </c>
      <c r="C12" s="135"/>
      <c r="D12" s="136"/>
      <c r="E12" s="70"/>
      <c r="F12" s="70"/>
      <c r="G12" s="71"/>
    </row>
    <row r="13" spans="1:7" ht="51" customHeight="1" x14ac:dyDescent="0.2">
      <c r="A13" s="72" t="s">
        <v>11</v>
      </c>
      <c r="B13" s="143" t="s">
        <v>29</v>
      </c>
      <c r="C13" s="144"/>
      <c r="D13" s="145"/>
      <c r="E13" s="73" t="s">
        <v>123</v>
      </c>
      <c r="F13" s="73"/>
      <c r="G13" s="74"/>
    </row>
    <row r="14" spans="1:7" ht="76.5" customHeight="1" x14ac:dyDescent="0.2">
      <c r="A14" s="66" t="s">
        <v>11</v>
      </c>
      <c r="B14" s="137" t="s">
        <v>30</v>
      </c>
      <c r="C14" s="138"/>
      <c r="D14" s="139"/>
      <c r="E14" s="67" t="s">
        <v>122</v>
      </c>
      <c r="F14" s="67"/>
      <c r="G14" s="68"/>
    </row>
    <row r="15" spans="1:7" ht="51" customHeight="1" x14ac:dyDescent="0.2">
      <c r="A15" s="63" t="s">
        <v>31</v>
      </c>
      <c r="B15" s="140" t="s">
        <v>32</v>
      </c>
      <c r="C15" s="141"/>
      <c r="D15" s="142"/>
      <c r="E15" s="64" t="s">
        <v>121</v>
      </c>
      <c r="F15" s="64" t="s">
        <v>120</v>
      </c>
      <c r="G15" s="65">
        <v>1517.6</v>
      </c>
    </row>
    <row r="16" spans="1:7" ht="15.75" customHeight="1" x14ac:dyDescent="0.2">
      <c r="A16" s="69" t="s">
        <v>11</v>
      </c>
      <c r="B16" s="134" t="s">
        <v>12</v>
      </c>
      <c r="C16" s="135"/>
      <c r="D16" s="136"/>
      <c r="E16" s="70"/>
      <c r="F16" s="70"/>
      <c r="G16" s="71"/>
    </row>
    <row r="17" spans="1:7" ht="51" customHeight="1" x14ac:dyDescent="0.2">
      <c r="A17" s="66" t="s">
        <v>11</v>
      </c>
      <c r="B17" s="137" t="s">
        <v>29</v>
      </c>
      <c r="C17" s="138"/>
      <c r="D17" s="139"/>
      <c r="E17" s="67" t="s">
        <v>119</v>
      </c>
      <c r="F17" s="67"/>
      <c r="G17" s="68"/>
    </row>
    <row r="18" spans="1:7" ht="102" customHeight="1" x14ac:dyDescent="0.2">
      <c r="A18" s="63" t="s">
        <v>33</v>
      </c>
      <c r="B18" s="140" t="s">
        <v>34</v>
      </c>
      <c r="C18" s="141"/>
      <c r="D18" s="142"/>
      <c r="E18" s="64" t="s">
        <v>118</v>
      </c>
      <c r="F18" s="64" t="s">
        <v>117</v>
      </c>
      <c r="G18" s="65">
        <v>5311.49</v>
      </c>
    </row>
    <row r="19" spans="1:7" ht="15.75" customHeight="1" x14ac:dyDescent="0.2">
      <c r="A19" s="69" t="s">
        <v>11</v>
      </c>
      <c r="B19" s="134" t="s">
        <v>12</v>
      </c>
      <c r="C19" s="135"/>
      <c r="D19" s="136"/>
      <c r="E19" s="70"/>
      <c r="F19" s="70"/>
      <c r="G19" s="71"/>
    </row>
    <row r="20" spans="1:7" ht="89.25" customHeight="1" x14ac:dyDescent="0.2">
      <c r="A20" s="72" t="s">
        <v>11</v>
      </c>
      <c r="B20" s="143" t="s">
        <v>116</v>
      </c>
      <c r="C20" s="144"/>
      <c r="D20" s="145"/>
      <c r="E20" s="73" t="s">
        <v>115</v>
      </c>
      <c r="F20" s="73"/>
      <c r="G20" s="74"/>
    </row>
    <row r="21" spans="1:7" ht="89.25" customHeight="1" x14ac:dyDescent="0.2">
      <c r="A21" s="66" t="s">
        <v>11</v>
      </c>
      <c r="B21" s="137" t="s">
        <v>35</v>
      </c>
      <c r="C21" s="138"/>
      <c r="D21" s="139"/>
      <c r="E21" s="67" t="s">
        <v>114</v>
      </c>
      <c r="F21" s="67"/>
      <c r="G21" s="68"/>
    </row>
    <row r="22" spans="1:7" ht="51" customHeight="1" x14ac:dyDescent="0.2">
      <c r="A22" s="63" t="s">
        <v>36</v>
      </c>
      <c r="B22" s="140" t="s">
        <v>37</v>
      </c>
      <c r="C22" s="141"/>
      <c r="D22" s="142"/>
      <c r="E22" s="64" t="s">
        <v>113</v>
      </c>
      <c r="F22" s="64" t="s">
        <v>112</v>
      </c>
      <c r="G22" s="65">
        <v>33861.360000000001</v>
      </c>
    </row>
    <row r="23" spans="1:7" ht="15.75" customHeight="1" x14ac:dyDescent="0.2">
      <c r="A23" s="69" t="s">
        <v>11</v>
      </c>
      <c r="B23" s="134" t="s">
        <v>12</v>
      </c>
      <c r="C23" s="135"/>
      <c r="D23" s="136"/>
      <c r="E23" s="70"/>
      <c r="F23" s="70"/>
      <c r="G23" s="71"/>
    </row>
    <row r="24" spans="1:7" ht="51" customHeight="1" x14ac:dyDescent="0.2">
      <c r="A24" s="66" t="s">
        <v>11</v>
      </c>
      <c r="B24" s="137" t="s">
        <v>111</v>
      </c>
      <c r="C24" s="138"/>
      <c r="D24" s="139"/>
      <c r="E24" s="67" t="s">
        <v>110</v>
      </c>
      <c r="F24" s="67"/>
      <c r="G24" s="68"/>
    </row>
    <row r="25" spans="1:7" ht="25.5" customHeight="1" x14ac:dyDescent="0.2">
      <c r="A25" s="59" t="s">
        <v>141</v>
      </c>
      <c r="B25" s="146" t="s">
        <v>109</v>
      </c>
      <c r="C25" s="147"/>
      <c r="D25" s="148"/>
      <c r="E25" s="61"/>
      <c r="F25" s="61" t="s">
        <v>140</v>
      </c>
      <c r="G25" s="62">
        <v>51579.51</v>
      </c>
    </row>
    <row r="26" spans="1:7" ht="12.75" customHeight="1" x14ac:dyDescent="0.2">
      <c r="A26" s="59" t="s">
        <v>15</v>
      </c>
      <c r="B26" s="146" t="s">
        <v>26</v>
      </c>
      <c r="C26" s="147"/>
      <c r="D26" s="148"/>
      <c r="E26" s="61" t="s">
        <v>38</v>
      </c>
      <c r="F26" s="61"/>
      <c r="G26" s="58"/>
    </row>
    <row r="27" spans="1:7" ht="38.25" customHeight="1" x14ac:dyDescent="0.2">
      <c r="A27" s="63" t="s">
        <v>39</v>
      </c>
      <c r="B27" s="140" t="s">
        <v>108</v>
      </c>
      <c r="C27" s="141"/>
      <c r="D27" s="142"/>
      <c r="E27" s="64" t="s">
        <v>107</v>
      </c>
      <c r="F27" s="64" t="s">
        <v>128</v>
      </c>
      <c r="G27" s="65">
        <v>7363.2</v>
      </c>
    </row>
    <row r="28" spans="1:7" ht="15.75" customHeight="1" x14ac:dyDescent="0.2">
      <c r="A28" s="69" t="s">
        <v>11</v>
      </c>
      <c r="B28" s="134" t="s">
        <v>12</v>
      </c>
      <c r="C28" s="135"/>
      <c r="D28" s="136"/>
      <c r="E28" s="70"/>
      <c r="F28" s="70"/>
      <c r="G28" s="71"/>
    </row>
    <row r="29" spans="1:7" ht="76.5" customHeight="1" x14ac:dyDescent="0.2">
      <c r="A29" s="72" t="s">
        <v>11</v>
      </c>
      <c r="B29" s="143" t="s">
        <v>30</v>
      </c>
      <c r="C29" s="144"/>
      <c r="D29" s="145"/>
      <c r="E29" s="73" t="s">
        <v>106</v>
      </c>
      <c r="F29" s="73"/>
      <c r="G29" s="74"/>
    </row>
    <row r="30" spans="1:7" ht="114.75" customHeight="1" x14ac:dyDescent="0.2">
      <c r="A30" s="66" t="s">
        <v>11</v>
      </c>
      <c r="B30" s="137" t="s">
        <v>129</v>
      </c>
      <c r="C30" s="138"/>
      <c r="D30" s="139"/>
      <c r="E30" s="67" t="s">
        <v>130</v>
      </c>
      <c r="F30" s="67"/>
      <c r="G30" s="68"/>
    </row>
    <row r="31" spans="1:7" ht="51" customHeight="1" x14ac:dyDescent="0.2">
      <c r="A31" s="63" t="s">
        <v>40</v>
      </c>
      <c r="B31" s="140" t="s">
        <v>32</v>
      </c>
      <c r="C31" s="141"/>
      <c r="D31" s="142"/>
      <c r="E31" s="64" t="s">
        <v>105</v>
      </c>
      <c r="F31" s="64" t="s">
        <v>131</v>
      </c>
      <c r="G31" s="65">
        <v>1027.2</v>
      </c>
    </row>
    <row r="32" spans="1:7" ht="15.75" customHeight="1" x14ac:dyDescent="0.2">
      <c r="A32" s="69" t="s">
        <v>11</v>
      </c>
      <c r="B32" s="134" t="s">
        <v>12</v>
      </c>
      <c r="C32" s="135"/>
      <c r="D32" s="136"/>
      <c r="E32" s="70"/>
      <c r="F32" s="70"/>
      <c r="G32" s="71"/>
    </row>
    <row r="33" spans="1:7" ht="114.75" customHeight="1" x14ac:dyDescent="0.2">
      <c r="A33" s="66" t="s">
        <v>11</v>
      </c>
      <c r="B33" s="137" t="s">
        <v>129</v>
      </c>
      <c r="C33" s="138"/>
      <c r="D33" s="139"/>
      <c r="E33" s="67" t="s">
        <v>132</v>
      </c>
      <c r="F33" s="67"/>
      <c r="G33" s="68"/>
    </row>
    <row r="34" spans="1:7" ht="102" customHeight="1" x14ac:dyDescent="0.2">
      <c r="A34" s="63" t="s">
        <v>41</v>
      </c>
      <c r="B34" s="140" t="s">
        <v>34</v>
      </c>
      <c r="C34" s="141"/>
      <c r="D34" s="142"/>
      <c r="E34" s="64" t="s">
        <v>104</v>
      </c>
      <c r="F34" s="64" t="s">
        <v>133</v>
      </c>
      <c r="G34" s="65">
        <v>1286.3800000000001</v>
      </c>
    </row>
    <row r="35" spans="1:7" ht="15.75" customHeight="1" x14ac:dyDescent="0.2">
      <c r="A35" s="69" t="s">
        <v>11</v>
      </c>
      <c r="B35" s="134" t="s">
        <v>12</v>
      </c>
      <c r="C35" s="135"/>
      <c r="D35" s="136"/>
      <c r="E35" s="70"/>
      <c r="F35" s="70"/>
      <c r="G35" s="71"/>
    </row>
    <row r="36" spans="1:7" ht="89.25" customHeight="1" x14ac:dyDescent="0.2">
      <c r="A36" s="72" t="s">
        <v>11</v>
      </c>
      <c r="B36" s="143" t="s">
        <v>35</v>
      </c>
      <c r="C36" s="144"/>
      <c r="D36" s="145"/>
      <c r="E36" s="73" t="s">
        <v>103</v>
      </c>
      <c r="F36" s="73"/>
      <c r="G36" s="74"/>
    </row>
    <row r="37" spans="1:7" ht="114.75" customHeight="1" x14ac:dyDescent="0.2">
      <c r="A37" s="66" t="s">
        <v>11</v>
      </c>
      <c r="B37" s="137" t="s">
        <v>129</v>
      </c>
      <c r="C37" s="138"/>
      <c r="D37" s="139"/>
      <c r="E37" s="67" t="s">
        <v>130</v>
      </c>
      <c r="F37" s="67"/>
      <c r="G37" s="68"/>
    </row>
    <row r="38" spans="1:7" ht="51" customHeight="1" x14ac:dyDescent="0.2">
      <c r="A38" s="63" t="s">
        <v>42</v>
      </c>
      <c r="B38" s="140" t="s">
        <v>37</v>
      </c>
      <c r="C38" s="141"/>
      <c r="D38" s="142"/>
      <c r="E38" s="64" t="s">
        <v>102</v>
      </c>
      <c r="F38" s="64" t="s">
        <v>134</v>
      </c>
      <c r="G38" s="65">
        <v>18869.759999999998</v>
      </c>
    </row>
    <row r="39" spans="1:7" ht="15.75" customHeight="1" x14ac:dyDescent="0.2">
      <c r="A39" s="69" t="s">
        <v>11</v>
      </c>
      <c r="B39" s="134" t="s">
        <v>12</v>
      </c>
      <c r="C39" s="135"/>
      <c r="D39" s="136"/>
      <c r="E39" s="70"/>
      <c r="F39" s="70"/>
      <c r="G39" s="71"/>
    </row>
    <row r="40" spans="1:7" ht="114.75" customHeight="1" x14ac:dyDescent="0.2">
      <c r="A40" s="66" t="s">
        <v>11</v>
      </c>
      <c r="B40" s="137" t="s">
        <v>129</v>
      </c>
      <c r="C40" s="138"/>
      <c r="D40" s="139"/>
      <c r="E40" s="67" t="s">
        <v>132</v>
      </c>
      <c r="F40" s="67"/>
      <c r="G40" s="68"/>
    </row>
    <row r="41" spans="1:7" ht="25.5" customHeight="1" x14ac:dyDescent="0.2">
      <c r="A41" s="59" t="s">
        <v>101</v>
      </c>
      <c r="B41" s="146" t="s">
        <v>100</v>
      </c>
      <c r="C41" s="147"/>
      <c r="D41" s="148"/>
      <c r="E41" s="61"/>
      <c r="F41" s="61"/>
      <c r="G41" s="62">
        <v>28546.54</v>
      </c>
    </row>
    <row r="42" spans="1:7" ht="51" customHeight="1" x14ac:dyDescent="0.2">
      <c r="A42" s="59" t="s">
        <v>43</v>
      </c>
      <c r="B42" s="131" t="s">
        <v>50</v>
      </c>
      <c r="C42" s="132"/>
      <c r="D42" s="133"/>
      <c r="E42" s="57" t="s">
        <v>85</v>
      </c>
      <c r="F42" s="57" t="s">
        <v>135</v>
      </c>
      <c r="G42" s="60">
        <v>2854.65</v>
      </c>
    </row>
    <row r="43" spans="1:7" ht="51" customHeight="1" x14ac:dyDescent="0.2">
      <c r="A43" s="59" t="s">
        <v>99</v>
      </c>
      <c r="B43" s="131" t="s">
        <v>83</v>
      </c>
      <c r="C43" s="132"/>
      <c r="D43" s="133"/>
      <c r="E43" s="57" t="s">
        <v>82</v>
      </c>
      <c r="F43" s="57" t="s">
        <v>136</v>
      </c>
      <c r="G43" s="60">
        <v>4281.9799999999996</v>
      </c>
    </row>
    <row r="44" spans="1:7" ht="25.5" customHeight="1" x14ac:dyDescent="0.2">
      <c r="A44" s="59" t="s">
        <v>98</v>
      </c>
      <c r="B44" s="146" t="s">
        <v>97</v>
      </c>
      <c r="C44" s="147"/>
      <c r="D44" s="148"/>
      <c r="E44" s="61"/>
      <c r="F44" s="61" t="s">
        <v>96</v>
      </c>
      <c r="G44" s="62">
        <v>35683.17</v>
      </c>
    </row>
    <row r="45" spans="1:7" ht="12.75" customHeight="1" x14ac:dyDescent="0.2">
      <c r="A45" s="59" t="s">
        <v>17</v>
      </c>
      <c r="B45" s="146" t="s">
        <v>26</v>
      </c>
      <c r="C45" s="147"/>
      <c r="D45" s="148"/>
      <c r="E45" s="61" t="s">
        <v>44</v>
      </c>
      <c r="F45" s="61"/>
      <c r="G45" s="58"/>
    </row>
    <row r="46" spans="1:7" ht="114.75" customHeight="1" x14ac:dyDescent="0.2">
      <c r="A46" s="59" t="s">
        <v>45</v>
      </c>
      <c r="B46" s="131" t="s">
        <v>95</v>
      </c>
      <c r="C46" s="132"/>
      <c r="D46" s="133"/>
      <c r="E46" s="57" t="s">
        <v>94</v>
      </c>
      <c r="F46" s="57" t="s">
        <v>93</v>
      </c>
      <c r="G46" s="60">
        <v>15473.85</v>
      </c>
    </row>
    <row r="47" spans="1:7" ht="76.5" customHeight="1" x14ac:dyDescent="0.2">
      <c r="A47" s="59" t="s">
        <v>46</v>
      </c>
      <c r="B47" s="131" t="s">
        <v>92</v>
      </c>
      <c r="C47" s="132"/>
      <c r="D47" s="133"/>
      <c r="E47" s="57" t="s">
        <v>91</v>
      </c>
      <c r="F47" s="57" t="s">
        <v>90</v>
      </c>
      <c r="G47" s="60">
        <v>12572.51</v>
      </c>
    </row>
    <row r="48" spans="1:7" ht="76.5" customHeight="1" x14ac:dyDescent="0.2">
      <c r="A48" s="59" t="s">
        <v>47</v>
      </c>
      <c r="B48" s="131" t="s">
        <v>89</v>
      </c>
      <c r="C48" s="132"/>
      <c r="D48" s="133"/>
      <c r="E48" s="57" t="s">
        <v>88</v>
      </c>
      <c r="F48" s="57" t="s">
        <v>87</v>
      </c>
      <c r="G48" s="60">
        <v>9555.1</v>
      </c>
    </row>
    <row r="49" spans="1:15" ht="63.75" customHeight="1" x14ac:dyDescent="0.2">
      <c r="A49" s="59" t="s">
        <v>48</v>
      </c>
      <c r="B49" s="131" t="s">
        <v>86</v>
      </c>
      <c r="C49" s="132"/>
      <c r="D49" s="133"/>
      <c r="E49" s="57" t="s">
        <v>85</v>
      </c>
      <c r="F49" s="57" t="s">
        <v>81</v>
      </c>
      <c r="G49" s="60">
        <v>13377.15</v>
      </c>
    </row>
    <row r="50" spans="1:15" ht="63.75" customHeight="1" x14ac:dyDescent="0.2">
      <c r="A50" s="59" t="s">
        <v>84</v>
      </c>
      <c r="B50" s="131" t="s">
        <v>83</v>
      </c>
      <c r="C50" s="132"/>
      <c r="D50" s="133"/>
      <c r="E50" s="57" t="s">
        <v>82</v>
      </c>
      <c r="F50" s="57" t="s">
        <v>81</v>
      </c>
      <c r="G50" s="60">
        <v>13377.15</v>
      </c>
    </row>
    <row r="51" spans="1:15" ht="25.5" customHeight="1" x14ac:dyDescent="0.2">
      <c r="A51" s="59" t="s">
        <v>80</v>
      </c>
      <c r="B51" s="146" t="s">
        <v>79</v>
      </c>
      <c r="C51" s="147"/>
      <c r="D51" s="148"/>
      <c r="E51" s="61"/>
      <c r="F51" s="61" t="s">
        <v>78</v>
      </c>
      <c r="G51" s="62">
        <v>64355.76</v>
      </c>
    </row>
    <row r="52" spans="1:15" ht="12.75" customHeight="1" x14ac:dyDescent="0.2">
      <c r="A52" s="59" t="s">
        <v>18</v>
      </c>
      <c r="B52" s="146" t="s">
        <v>16</v>
      </c>
      <c r="C52" s="147"/>
      <c r="D52" s="148"/>
      <c r="E52" s="61"/>
      <c r="F52" s="61"/>
      <c r="G52" s="62">
        <v>151618.44</v>
      </c>
    </row>
    <row r="53" spans="1:15" ht="51" customHeight="1" x14ac:dyDescent="0.2">
      <c r="A53" s="22" t="s">
        <v>49</v>
      </c>
      <c r="B53" s="131" t="s">
        <v>138</v>
      </c>
      <c r="C53" s="132"/>
      <c r="D53" s="133"/>
      <c r="E53" s="23" t="s">
        <v>137</v>
      </c>
      <c r="F53" s="75" t="s">
        <v>142</v>
      </c>
      <c r="G53" s="76">
        <f>ROUND(G52*4.6,0)</f>
        <v>697445</v>
      </c>
    </row>
    <row r="54" spans="1:15" ht="12.75" customHeight="1" x14ac:dyDescent="0.2"/>
    <row r="55" spans="1:15" s="84" customFormat="1" ht="15" customHeight="1" x14ac:dyDescent="0.2">
      <c r="A55" s="77"/>
      <c r="B55" s="78" t="s">
        <v>143</v>
      </c>
      <c r="C55" s="79"/>
      <c r="D55" s="80"/>
      <c r="E55" s="81"/>
      <c r="F55" s="83" t="s">
        <v>144</v>
      </c>
      <c r="H55" s="83"/>
      <c r="I55" s="79"/>
      <c r="J55" s="83"/>
      <c r="K55" s="83"/>
      <c r="L55" s="77"/>
      <c r="M55" s="77"/>
      <c r="N55" s="77"/>
      <c r="O55" s="77"/>
    </row>
    <row r="56" spans="1:15" s="84" customFormat="1" x14ac:dyDescent="0.2">
      <c r="A56" s="85"/>
      <c r="B56" s="86"/>
      <c r="C56" s="79"/>
      <c r="D56" s="86"/>
      <c r="E56" s="86"/>
      <c r="F56" s="82"/>
      <c r="H56" s="86"/>
      <c r="I56" s="79"/>
      <c r="J56" s="86"/>
      <c r="K56" s="86"/>
      <c r="L56" s="86"/>
      <c r="M56" s="86"/>
      <c r="N56" s="86"/>
      <c r="O56" s="86"/>
    </row>
    <row r="57" spans="1:15" s="84" customFormat="1" ht="15" customHeight="1" x14ac:dyDescent="0.2">
      <c r="A57" s="77"/>
      <c r="B57" s="78" t="s">
        <v>145</v>
      </c>
      <c r="C57" s="79"/>
      <c r="D57" s="87"/>
      <c r="E57" s="81"/>
      <c r="F57" s="88" t="s">
        <v>146</v>
      </c>
      <c r="H57" s="88"/>
      <c r="I57" s="79"/>
      <c r="J57" s="88"/>
      <c r="K57" s="88"/>
      <c r="L57" s="77"/>
      <c r="M57" s="77"/>
      <c r="N57" s="77"/>
      <c r="O57" s="77"/>
    </row>
    <row r="58" spans="1:15" s="84" customFormat="1" x14ac:dyDescent="0.2">
      <c r="A58" s="85"/>
      <c r="B58" s="86"/>
      <c r="C58" s="79"/>
      <c r="D58" s="86"/>
      <c r="E58" s="86"/>
      <c r="F58" s="82"/>
      <c r="H58" s="86"/>
      <c r="I58" s="79"/>
      <c r="J58" s="86"/>
      <c r="K58" s="86"/>
      <c r="L58" s="86"/>
      <c r="M58" s="86"/>
      <c r="N58" s="86"/>
      <c r="O58" s="86"/>
    </row>
    <row r="59" spans="1:15" s="84" customFormat="1" x14ac:dyDescent="0.2">
      <c r="A59" s="77"/>
      <c r="B59" s="78" t="s">
        <v>147</v>
      </c>
      <c r="C59" s="79"/>
      <c r="D59" s="87"/>
      <c r="E59" s="81"/>
      <c r="F59" s="88" t="s">
        <v>148</v>
      </c>
      <c r="H59" s="88"/>
      <c r="I59" s="79"/>
      <c r="J59" s="88"/>
      <c r="K59" s="88"/>
      <c r="L59" s="77"/>
      <c r="M59" s="77"/>
      <c r="N59" s="77"/>
      <c r="O59" s="77"/>
    </row>
    <row r="60" spans="1:15" s="84" customFormat="1" x14ac:dyDescent="0.2">
      <c r="A60" s="77"/>
      <c r="B60" s="81"/>
      <c r="C60" s="79"/>
      <c r="D60" s="81"/>
      <c r="E60" s="81"/>
      <c r="F60" s="82"/>
      <c r="H60" s="81"/>
      <c r="I60" s="79"/>
      <c r="J60" s="82"/>
      <c r="K60" s="77"/>
      <c r="L60" s="77"/>
      <c r="M60" s="77"/>
      <c r="N60" s="77"/>
      <c r="O60" s="77"/>
    </row>
    <row r="61" spans="1:15" s="84" customFormat="1" x14ac:dyDescent="0.2">
      <c r="A61" s="77"/>
      <c r="B61" s="78" t="s">
        <v>149</v>
      </c>
      <c r="C61" s="79"/>
      <c r="D61" s="89"/>
      <c r="E61" s="81"/>
      <c r="F61" s="88" t="s">
        <v>150</v>
      </c>
      <c r="H61" s="88"/>
      <c r="I61" s="79"/>
      <c r="J61" s="88"/>
      <c r="K61" s="88"/>
      <c r="L61" s="77"/>
      <c r="M61" s="77"/>
      <c r="N61" s="77"/>
      <c r="O61" s="77"/>
    </row>
    <row r="62" spans="1:15" x14ac:dyDescent="0.2">
      <c r="A62" s="130"/>
      <c r="B62" s="130"/>
      <c r="C62" s="130"/>
      <c r="D62" s="130"/>
      <c r="E62" s="130"/>
      <c r="F62" s="130"/>
      <c r="G62" s="130"/>
    </row>
    <row r="63" spans="1:15" x14ac:dyDescent="0.2">
      <c r="A63" s="130"/>
      <c r="B63" s="130"/>
      <c r="C63" s="130"/>
      <c r="D63" s="130"/>
      <c r="E63" s="130"/>
      <c r="F63" s="130"/>
      <c r="G63" s="130"/>
    </row>
    <row r="64" spans="1:15" s="49" customFormat="1" ht="12.75" customHeight="1" x14ac:dyDescent="0.2">
      <c r="A64" s="130"/>
      <c r="B64" s="130"/>
      <c r="C64" s="130"/>
      <c r="D64" s="130"/>
      <c r="E64" s="130"/>
      <c r="F64" s="130"/>
      <c r="G64" s="130"/>
    </row>
    <row r="65" spans="1:7" s="48" customFormat="1" ht="12.75" customHeight="1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47"/>
      <c r="B66" s="47"/>
      <c r="C66" s="47"/>
      <c r="D66" s="47"/>
      <c r="E66" s="47"/>
      <c r="F66" s="47"/>
      <c r="G66" s="47"/>
    </row>
    <row r="67" spans="1:7" x14ac:dyDescent="0.2">
      <c r="A67" s="130"/>
      <c r="B67" s="130"/>
      <c r="C67" s="130"/>
      <c r="D67" s="130"/>
      <c r="E67" s="130"/>
      <c r="F67" s="130"/>
      <c r="G67" s="130"/>
    </row>
    <row r="68" spans="1:7" s="49" customFormat="1" ht="12.75" customHeight="1" x14ac:dyDescent="0.2">
      <c r="A68" s="130"/>
      <c r="B68" s="130"/>
      <c r="C68" s="130"/>
      <c r="D68" s="130"/>
      <c r="E68" s="130"/>
      <c r="F68" s="130"/>
      <c r="G68" s="130"/>
    </row>
    <row r="69" spans="1:7" s="48" customFormat="1" ht="12.75" customHeight="1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47"/>
      <c r="B70" s="47"/>
      <c r="C70" s="47"/>
      <c r="D70" s="47"/>
      <c r="E70" s="47"/>
      <c r="F70" s="47"/>
      <c r="G70" s="47"/>
    </row>
  </sheetData>
  <mergeCells count="58">
    <mergeCell ref="B13:D13"/>
    <mergeCell ref="B53:D53"/>
    <mergeCell ref="B8:D8"/>
    <mergeCell ref="B9:D9"/>
    <mergeCell ref="B10:D10"/>
    <mergeCell ref="B11:D11"/>
    <mergeCell ref="B12:D12"/>
    <mergeCell ref="B25:D25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37:D37"/>
    <mergeCell ref="B26:D26"/>
    <mergeCell ref="B27:D27"/>
    <mergeCell ref="B28:D28"/>
    <mergeCell ref="B29:D29"/>
    <mergeCell ref="B30:D30"/>
    <mergeCell ref="B31:D31"/>
    <mergeCell ref="B52:D52"/>
    <mergeCell ref="B44:D44"/>
    <mergeCell ref="B45:D45"/>
    <mergeCell ref="B46:D46"/>
    <mergeCell ref="B47:D47"/>
    <mergeCell ref="B48:D48"/>
    <mergeCell ref="B49:D49"/>
    <mergeCell ref="B50:D50"/>
    <mergeCell ref="B51:D51"/>
    <mergeCell ref="B43:D43"/>
    <mergeCell ref="B32:D32"/>
    <mergeCell ref="B33:D33"/>
    <mergeCell ref="B34:D34"/>
    <mergeCell ref="B35:D35"/>
    <mergeCell ref="B36:D36"/>
    <mergeCell ref="B38:D38"/>
    <mergeCell ref="B39:D39"/>
    <mergeCell ref="B40:D40"/>
    <mergeCell ref="B41:D41"/>
    <mergeCell ref="B42:D42"/>
    <mergeCell ref="A69:G69"/>
    <mergeCell ref="A62:G62"/>
    <mergeCell ref="A63:G63"/>
    <mergeCell ref="A64:G64"/>
    <mergeCell ref="A65:G65"/>
    <mergeCell ref="A67:G67"/>
    <mergeCell ref="A68:G68"/>
    <mergeCell ref="D4:G4"/>
    <mergeCell ref="A6:G6"/>
    <mergeCell ref="B1:F1"/>
    <mergeCell ref="B2:F2"/>
    <mergeCell ref="A4:C4"/>
  </mergeCells>
  <pageMargins left="0.39370078740157483" right="0.39370078740157483" top="0.59055118110236227" bottom="0.82677165354330717" header="0.51181102362204722" footer="0.59055118110236227"/>
  <pageSetup paperSize="9" scale="9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28"/>
  <sheetViews>
    <sheetView view="pageBreakPreview" zoomScaleNormal="100" zoomScaleSheetLayoutView="100" workbookViewId="0">
      <selection activeCell="G6" sqref="G6"/>
    </sheetView>
  </sheetViews>
  <sheetFormatPr defaultColWidth="11.5703125" defaultRowHeight="12.75" x14ac:dyDescent="0.2"/>
  <cols>
    <col min="1" max="1" width="3.7109375" style="2" customWidth="1"/>
    <col min="2" max="2" width="10.7109375" style="2" customWidth="1"/>
    <col min="3" max="3" width="17.140625" style="2" customWidth="1"/>
    <col min="4" max="4" width="4.42578125" style="2" customWidth="1"/>
    <col min="5" max="7" width="9.28515625" style="2" customWidth="1"/>
    <col min="8" max="8" width="18.42578125" style="2" customWidth="1"/>
    <col min="9" max="9" width="12.28515625" style="2" customWidth="1"/>
    <col min="10" max="10" width="19.7109375" style="1" customWidth="1"/>
    <col min="11" max="256" width="11.5703125" style="1"/>
    <col min="257" max="257" width="3.7109375" style="1" customWidth="1"/>
    <col min="258" max="258" width="10.7109375" style="1" customWidth="1"/>
    <col min="259" max="259" width="15.5703125" style="1" customWidth="1"/>
    <col min="260" max="260" width="4.42578125" style="1" customWidth="1"/>
    <col min="261" max="263" width="9.28515625" style="1" customWidth="1"/>
    <col min="264" max="264" width="19.7109375" style="1" customWidth="1"/>
    <col min="265" max="265" width="14.7109375" style="1" customWidth="1"/>
    <col min="266" max="266" width="19.7109375" style="1" customWidth="1"/>
    <col min="267" max="512" width="11.5703125" style="1"/>
    <col min="513" max="513" width="3.7109375" style="1" customWidth="1"/>
    <col min="514" max="514" width="10.7109375" style="1" customWidth="1"/>
    <col min="515" max="515" width="15.5703125" style="1" customWidth="1"/>
    <col min="516" max="516" width="4.42578125" style="1" customWidth="1"/>
    <col min="517" max="519" width="9.28515625" style="1" customWidth="1"/>
    <col min="520" max="520" width="19.7109375" style="1" customWidth="1"/>
    <col min="521" max="521" width="14.7109375" style="1" customWidth="1"/>
    <col min="522" max="522" width="19.7109375" style="1" customWidth="1"/>
    <col min="523" max="768" width="11.5703125" style="1"/>
    <col min="769" max="769" width="3.7109375" style="1" customWidth="1"/>
    <col min="770" max="770" width="10.7109375" style="1" customWidth="1"/>
    <col min="771" max="771" width="15.5703125" style="1" customWidth="1"/>
    <col min="772" max="772" width="4.42578125" style="1" customWidth="1"/>
    <col min="773" max="775" width="9.28515625" style="1" customWidth="1"/>
    <col min="776" max="776" width="19.7109375" style="1" customWidth="1"/>
    <col min="777" max="777" width="14.7109375" style="1" customWidth="1"/>
    <col min="778" max="778" width="19.7109375" style="1" customWidth="1"/>
    <col min="779" max="1024" width="11.5703125" style="1"/>
    <col min="1025" max="1025" width="3.7109375" style="1" customWidth="1"/>
    <col min="1026" max="1026" width="10.7109375" style="1" customWidth="1"/>
    <col min="1027" max="1027" width="15.5703125" style="1" customWidth="1"/>
    <col min="1028" max="1028" width="4.42578125" style="1" customWidth="1"/>
    <col min="1029" max="1031" width="9.28515625" style="1" customWidth="1"/>
    <col min="1032" max="1032" width="19.7109375" style="1" customWidth="1"/>
    <col min="1033" max="1033" width="14.7109375" style="1" customWidth="1"/>
    <col min="1034" max="1034" width="19.7109375" style="1" customWidth="1"/>
    <col min="1035" max="1280" width="11.5703125" style="1"/>
    <col min="1281" max="1281" width="3.7109375" style="1" customWidth="1"/>
    <col min="1282" max="1282" width="10.7109375" style="1" customWidth="1"/>
    <col min="1283" max="1283" width="15.5703125" style="1" customWidth="1"/>
    <col min="1284" max="1284" width="4.42578125" style="1" customWidth="1"/>
    <col min="1285" max="1287" width="9.28515625" style="1" customWidth="1"/>
    <col min="1288" max="1288" width="19.7109375" style="1" customWidth="1"/>
    <col min="1289" max="1289" width="14.7109375" style="1" customWidth="1"/>
    <col min="1290" max="1290" width="19.7109375" style="1" customWidth="1"/>
    <col min="1291" max="1536" width="11.5703125" style="1"/>
    <col min="1537" max="1537" width="3.7109375" style="1" customWidth="1"/>
    <col min="1538" max="1538" width="10.7109375" style="1" customWidth="1"/>
    <col min="1539" max="1539" width="15.5703125" style="1" customWidth="1"/>
    <col min="1540" max="1540" width="4.42578125" style="1" customWidth="1"/>
    <col min="1541" max="1543" width="9.28515625" style="1" customWidth="1"/>
    <col min="1544" max="1544" width="19.7109375" style="1" customWidth="1"/>
    <col min="1545" max="1545" width="14.7109375" style="1" customWidth="1"/>
    <col min="1546" max="1546" width="19.7109375" style="1" customWidth="1"/>
    <col min="1547" max="1792" width="11.5703125" style="1"/>
    <col min="1793" max="1793" width="3.7109375" style="1" customWidth="1"/>
    <col min="1794" max="1794" width="10.7109375" style="1" customWidth="1"/>
    <col min="1795" max="1795" width="15.5703125" style="1" customWidth="1"/>
    <col min="1796" max="1796" width="4.42578125" style="1" customWidth="1"/>
    <col min="1797" max="1799" width="9.28515625" style="1" customWidth="1"/>
    <col min="1800" max="1800" width="19.7109375" style="1" customWidth="1"/>
    <col min="1801" max="1801" width="14.7109375" style="1" customWidth="1"/>
    <col min="1802" max="1802" width="19.7109375" style="1" customWidth="1"/>
    <col min="1803" max="2048" width="11.5703125" style="1"/>
    <col min="2049" max="2049" width="3.7109375" style="1" customWidth="1"/>
    <col min="2050" max="2050" width="10.7109375" style="1" customWidth="1"/>
    <col min="2051" max="2051" width="15.5703125" style="1" customWidth="1"/>
    <col min="2052" max="2052" width="4.42578125" style="1" customWidth="1"/>
    <col min="2053" max="2055" width="9.28515625" style="1" customWidth="1"/>
    <col min="2056" max="2056" width="19.7109375" style="1" customWidth="1"/>
    <col min="2057" max="2057" width="14.7109375" style="1" customWidth="1"/>
    <col min="2058" max="2058" width="19.7109375" style="1" customWidth="1"/>
    <col min="2059" max="2304" width="11.5703125" style="1"/>
    <col min="2305" max="2305" width="3.7109375" style="1" customWidth="1"/>
    <col min="2306" max="2306" width="10.7109375" style="1" customWidth="1"/>
    <col min="2307" max="2307" width="15.5703125" style="1" customWidth="1"/>
    <col min="2308" max="2308" width="4.42578125" style="1" customWidth="1"/>
    <col min="2309" max="2311" width="9.28515625" style="1" customWidth="1"/>
    <col min="2312" max="2312" width="19.7109375" style="1" customWidth="1"/>
    <col min="2313" max="2313" width="14.7109375" style="1" customWidth="1"/>
    <col min="2314" max="2314" width="19.7109375" style="1" customWidth="1"/>
    <col min="2315" max="2560" width="11.5703125" style="1"/>
    <col min="2561" max="2561" width="3.7109375" style="1" customWidth="1"/>
    <col min="2562" max="2562" width="10.7109375" style="1" customWidth="1"/>
    <col min="2563" max="2563" width="15.5703125" style="1" customWidth="1"/>
    <col min="2564" max="2564" width="4.42578125" style="1" customWidth="1"/>
    <col min="2565" max="2567" width="9.28515625" style="1" customWidth="1"/>
    <col min="2568" max="2568" width="19.7109375" style="1" customWidth="1"/>
    <col min="2569" max="2569" width="14.7109375" style="1" customWidth="1"/>
    <col min="2570" max="2570" width="19.7109375" style="1" customWidth="1"/>
    <col min="2571" max="2816" width="11.5703125" style="1"/>
    <col min="2817" max="2817" width="3.7109375" style="1" customWidth="1"/>
    <col min="2818" max="2818" width="10.7109375" style="1" customWidth="1"/>
    <col min="2819" max="2819" width="15.5703125" style="1" customWidth="1"/>
    <col min="2820" max="2820" width="4.42578125" style="1" customWidth="1"/>
    <col min="2821" max="2823" width="9.28515625" style="1" customWidth="1"/>
    <col min="2824" max="2824" width="19.7109375" style="1" customWidth="1"/>
    <col min="2825" max="2825" width="14.7109375" style="1" customWidth="1"/>
    <col min="2826" max="2826" width="19.7109375" style="1" customWidth="1"/>
    <col min="2827" max="3072" width="11.5703125" style="1"/>
    <col min="3073" max="3073" width="3.7109375" style="1" customWidth="1"/>
    <col min="3074" max="3074" width="10.7109375" style="1" customWidth="1"/>
    <col min="3075" max="3075" width="15.5703125" style="1" customWidth="1"/>
    <col min="3076" max="3076" width="4.42578125" style="1" customWidth="1"/>
    <col min="3077" max="3079" width="9.28515625" style="1" customWidth="1"/>
    <col min="3080" max="3080" width="19.7109375" style="1" customWidth="1"/>
    <col min="3081" max="3081" width="14.7109375" style="1" customWidth="1"/>
    <col min="3082" max="3082" width="19.7109375" style="1" customWidth="1"/>
    <col min="3083" max="3328" width="11.5703125" style="1"/>
    <col min="3329" max="3329" width="3.7109375" style="1" customWidth="1"/>
    <col min="3330" max="3330" width="10.7109375" style="1" customWidth="1"/>
    <col min="3331" max="3331" width="15.5703125" style="1" customWidth="1"/>
    <col min="3332" max="3332" width="4.42578125" style="1" customWidth="1"/>
    <col min="3333" max="3335" width="9.28515625" style="1" customWidth="1"/>
    <col min="3336" max="3336" width="19.7109375" style="1" customWidth="1"/>
    <col min="3337" max="3337" width="14.7109375" style="1" customWidth="1"/>
    <col min="3338" max="3338" width="19.7109375" style="1" customWidth="1"/>
    <col min="3339" max="3584" width="11.5703125" style="1"/>
    <col min="3585" max="3585" width="3.7109375" style="1" customWidth="1"/>
    <col min="3586" max="3586" width="10.7109375" style="1" customWidth="1"/>
    <col min="3587" max="3587" width="15.5703125" style="1" customWidth="1"/>
    <col min="3588" max="3588" width="4.42578125" style="1" customWidth="1"/>
    <col min="3589" max="3591" width="9.28515625" style="1" customWidth="1"/>
    <col min="3592" max="3592" width="19.7109375" style="1" customWidth="1"/>
    <col min="3593" max="3593" width="14.7109375" style="1" customWidth="1"/>
    <col min="3594" max="3594" width="19.7109375" style="1" customWidth="1"/>
    <col min="3595" max="3840" width="11.5703125" style="1"/>
    <col min="3841" max="3841" width="3.7109375" style="1" customWidth="1"/>
    <col min="3842" max="3842" width="10.7109375" style="1" customWidth="1"/>
    <col min="3843" max="3843" width="15.5703125" style="1" customWidth="1"/>
    <col min="3844" max="3844" width="4.42578125" style="1" customWidth="1"/>
    <col min="3845" max="3847" width="9.28515625" style="1" customWidth="1"/>
    <col min="3848" max="3848" width="19.7109375" style="1" customWidth="1"/>
    <col min="3849" max="3849" width="14.7109375" style="1" customWidth="1"/>
    <col min="3850" max="3850" width="19.7109375" style="1" customWidth="1"/>
    <col min="3851" max="4096" width="11.5703125" style="1"/>
    <col min="4097" max="4097" width="3.7109375" style="1" customWidth="1"/>
    <col min="4098" max="4098" width="10.7109375" style="1" customWidth="1"/>
    <col min="4099" max="4099" width="15.5703125" style="1" customWidth="1"/>
    <col min="4100" max="4100" width="4.42578125" style="1" customWidth="1"/>
    <col min="4101" max="4103" width="9.28515625" style="1" customWidth="1"/>
    <col min="4104" max="4104" width="19.7109375" style="1" customWidth="1"/>
    <col min="4105" max="4105" width="14.7109375" style="1" customWidth="1"/>
    <col min="4106" max="4106" width="19.7109375" style="1" customWidth="1"/>
    <col min="4107" max="4352" width="11.5703125" style="1"/>
    <col min="4353" max="4353" width="3.7109375" style="1" customWidth="1"/>
    <col min="4354" max="4354" width="10.7109375" style="1" customWidth="1"/>
    <col min="4355" max="4355" width="15.5703125" style="1" customWidth="1"/>
    <col min="4356" max="4356" width="4.42578125" style="1" customWidth="1"/>
    <col min="4357" max="4359" width="9.28515625" style="1" customWidth="1"/>
    <col min="4360" max="4360" width="19.7109375" style="1" customWidth="1"/>
    <col min="4361" max="4361" width="14.7109375" style="1" customWidth="1"/>
    <col min="4362" max="4362" width="19.7109375" style="1" customWidth="1"/>
    <col min="4363" max="4608" width="11.5703125" style="1"/>
    <col min="4609" max="4609" width="3.7109375" style="1" customWidth="1"/>
    <col min="4610" max="4610" width="10.7109375" style="1" customWidth="1"/>
    <col min="4611" max="4611" width="15.5703125" style="1" customWidth="1"/>
    <col min="4612" max="4612" width="4.42578125" style="1" customWidth="1"/>
    <col min="4613" max="4615" width="9.28515625" style="1" customWidth="1"/>
    <col min="4616" max="4616" width="19.7109375" style="1" customWidth="1"/>
    <col min="4617" max="4617" width="14.7109375" style="1" customWidth="1"/>
    <col min="4618" max="4618" width="19.7109375" style="1" customWidth="1"/>
    <col min="4619" max="4864" width="11.5703125" style="1"/>
    <col min="4865" max="4865" width="3.7109375" style="1" customWidth="1"/>
    <col min="4866" max="4866" width="10.7109375" style="1" customWidth="1"/>
    <col min="4867" max="4867" width="15.5703125" style="1" customWidth="1"/>
    <col min="4868" max="4868" width="4.42578125" style="1" customWidth="1"/>
    <col min="4869" max="4871" width="9.28515625" style="1" customWidth="1"/>
    <col min="4872" max="4872" width="19.7109375" style="1" customWidth="1"/>
    <col min="4873" max="4873" width="14.7109375" style="1" customWidth="1"/>
    <col min="4874" max="4874" width="19.7109375" style="1" customWidth="1"/>
    <col min="4875" max="5120" width="11.5703125" style="1"/>
    <col min="5121" max="5121" width="3.7109375" style="1" customWidth="1"/>
    <col min="5122" max="5122" width="10.7109375" style="1" customWidth="1"/>
    <col min="5123" max="5123" width="15.5703125" style="1" customWidth="1"/>
    <col min="5124" max="5124" width="4.42578125" style="1" customWidth="1"/>
    <col min="5125" max="5127" width="9.28515625" style="1" customWidth="1"/>
    <col min="5128" max="5128" width="19.7109375" style="1" customWidth="1"/>
    <col min="5129" max="5129" width="14.7109375" style="1" customWidth="1"/>
    <col min="5130" max="5130" width="19.7109375" style="1" customWidth="1"/>
    <col min="5131" max="5376" width="11.5703125" style="1"/>
    <col min="5377" max="5377" width="3.7109375" style="1" customWidth="1"/>
    <col min="5378" max="5378" width="10.7109375" style="1" customWidth="1"/>
    <col min="5379" max="5379" width="15.5703125" style="1" customWidth="1"/>
    <col min="5380" max="5380" width="4.42578125" style="1" customWidth="1"/>
    <col min="5381" max="5383" width="9.28515625" style="1" customWidth="1"/>
    <col min="5384" max="5384" width="19.7109375" style="1" customWidth="1"/>
    <col min="5385" max="5385" width="14.7109375" style="1" customWidth="1"/>
    <col min="5386" max="5386" width="19.7109375" style="1" customWidth="1"/>
    <col min="5387" max="5632" width="11.5703125" style="1"/>
    <col min="5633" max="5633" width="3.7109375" style="1" customWidth="1"/>
    <col min="5634" max="5634" width="10.7109375" style="1" customWidth="1"/>
    <col min="5635" max="5635" width="15.5703125" style="1" customWidth="1"/>
    <col min="5636" max="5636" width="4.42578125" style="1" customWidth="1"/>
    <col min="5637" max="5639" width="9.28515625" style="1" customWidth="1"/>
    <col min="5640" max="5640" width="19.7109375" style="1" customWidth="1"/>
    <col min="5641" max="5641" width="14.7109375" style="1" customWidth="1"/>
    <col min="5642" max="5642" width="19.7109375" style="1" customWidth="1"/>
    <col min="5643" max="5888" width="11.5703125" style="1"/>
    <col min="5889" max="5889" width="3.7109375" style="1" customWidth="1"/>
    <col min="5890" max="5890" width="10.7109375" style="1" customWidth="1"/>
    <col min="5891" max="5891" width="15.5703125" style="1" customWidth="1"/>
    <col min="5892" max="5892" width="4.42578125" style="1" customWidth="1"/>
    <col min="5893" max="5895" width="9.28515625" style="1" customWidth="1"/>
    <col min="5896" max="5896" width="19.7109375" style="1" customWidth="1"/>
    <col min="5897" max="5897" width="14.7109375" style="1" customWidth="1"/>
    <col min="5898" max="5898" width="19.7109375" style="1" customWidth="1"/>
    <col min="5899" max="6144" width="11.5703125" style="1"/>
    <col min="6145" max="6145" width="3.7109375" style="1" customWidth="1"/>
    <col min="6146" max="6146" width="10.7109375" style="1" customWidth="1"/>
    <col min="6147" max="6147" width="15.5703125" style="1" customWidth="1"/>
    <col min="6148" max="6148" width="4.42578125" style="1" customWidth="1"/>
    <col min="6149" max="6151" width="9.28515625" style="1" customWidth="1"/>
    <col min="6152" max="6152" width="19.7109375" style="1" customWidth="1"/>
    <col min="6153" max="6153" width="14.7109375" style="1" customWidth="1"/>
    <col min="6154" max="6154" width="19.7109375" style="1" customWidth="1"/>
    <col min="6155" max="6400" width="11.5703125" style="1"/>
    <col min="6401" max="6401" width="3.7109375" style="1" customWidth="1"/>
    <col min="6402" max="6402" width="10.7109375" style="1" customWidth="1"/>
    <col min="6403" max="6403" width="15.5703125" style="1" customWidth="1"/>
    <col min="6404" max="6404" width="4.42578125" style="1" customWidth="1"/>
    <col min="6405" max="6407" width="9.28515625" style="1" customWidth="1"/>
    <col min="6408" max="6408" width="19.7109375" style="1" customWidth="1"/>
    <col min="6409" max="6409" width="14.7109375" style="1" customWidth="1"/>
    <col min="6410" max="6410" width="19.7109375" style="1" customWidth="1"/>
    <col min="6411" max="6656" width="11.5703125" style="1"/>
    <col min="6657" max="6657" width="3.7109375" style="1" customWidth="1"/>
    <col min="6658" max="6658" width="10.7109375" style="1" customWidth="1"/>
    <col min="6659" max="6659" width="15.5703125" style="1" customWidth="1"/>
    <col min="6660" max="6660" width="4.42578125" style="1" customWidth="1"/>
    <col min="6661" max="6663" width="9.28515625" style="1" customWidth="1"/>
    <col min="6664" max="6664" width="19.7109375" style="1" customWidth="1"/>
    <col min="6665" max="6665" width="14.7109375" style="1" customWidth="1"/>
    <col min="6666" max="6666" width="19.7109375" style="1" customWidth="1"/>
    <col min="6667" max="6912" width="11.5703125" style="1"/>
    <col min="6913" max="6913" width="3.7109375" style="1" customWidth="1"/>
    <col min="6914" max="6914" width="10.7109375" style="1" customWidth="1"/>
    <col min="6915" max="6915" width="15.5703125" style="1" customWidth="1"/>
    <col min="6916" max="6916" width="4.42578125" style="1" customWidth="1"/>
    <col min="6917" max="6919" width="9.28515625" style="1" customWidth="1"/>
    <col min="6920" max="6920" width="19.7109375" style="1" customWidth="1"/>
    <col min="6921" max="6921" width="14.7109375" style="1" customWidth="1"/>
    <col min="6922" max="6922" width="19.7109375" style="1" customWidth="1"/>
    <col min="6923" max="7168" width="11.5703125" style="1"/>
    <col min="7169" max="7169" width="3.7109375" style="1" customWidth="1"/>
    <col min="7170" max="7170" width="10.7109375" style="1" customWidth="1"/>
    <col min="7171" max="7171" width="15.5703125" style="1" customWidth="1"/>
    <col min="7172" max="7172" width="4.42578125" style="1" customWidth="1"/>
    <col min="7173" max="7175" width="9.28515625" style="1" customWidth="1"/>
    <col min="7176" max="7176" width="19.7109375" style="1" customWidth="1"/>
    <col min="7177" max="7177" width="14.7109375" style="1" customWidth="1"/>
    <col min="7178" max="7178" width="19.7109375" style="1" customWidth="1"/>
    <col min="7179" max="7424" width="11.5703125" style="1"/>
    <col min="7425" max="7425" width="3.7109375" style="1" customWidth="1"/>
    <col min="7426" max="7426" width="10.7109375" style="1" customWidth="1"/>
    <col min="7427" max="7427" width="15.5703125" style="1" customWidth="1"/>
    <col min="7428" max="7428" width="4.42578125" style="1" customWidth="1"/>
    <col min="7429" max="7431" width="9.28515625" style="1" customWidth="1"/>
    <col min="7432" max="7432" width="19.7109375" style="1" customWidth="1"/>
    <col min="7433" max="7433" width="14.7109375" style="1" customWidth="1"/>
    <col min="7434" max="7434" width="19.7109375" style="1" customWidth="1"/>
    <col min="7435" max="7680" width="11.5703125" style="1"/>
    <col min="7681" max="7681" width="3.7109375" style="1" customWidth="1"/>
    <col min="7682" max="7682" width="10.7109375" style="1" customWidth="1"/>
    <col min="7683" max="7683" width="15.5703125" style="1" customWidth="1"/>
    <col min="7684" max="7684" width="4.42578125" style="1" customWidth="1"/>
    <col min="7685" max="7687" width="9.28515625" style="1" customWidth="1"/>
    <col min="7688" max="7688" width="19.7109375" style="1" customWidth="1"/>
    <col min="7689" max="7689" width="14.7109375" style="1" customWidth="1"/>
    <col min="7690" max="7690" width="19.7109375" style="1" customWidth="1"/>
    <col min="7691" max="7936" width="11.5703125" style="1"/>
    <col min="7937" max="7937" width="3.7109375" style="1" customWidth="1"/>
    <col min="7938" max="7938" width="10.7109375" style="1" customWidth="1"/>
    <col min="7939" max="7939" width="15.5703125" style="1" customWidth="1"/>
    <col min="7940" max="7940" width="4.42578125" style="1" customWidth="1"/>
    <col min="7941" max="7943" width="9.28515625" style="1" customWidth="1"/>
    <col min="7944" max="7944" width="19.7109375" style="1" customWidth="1"/>
    <col min="7945" max="7945" width="14.7109375" style="1" customWidth="1"/>
    <col min="7946" max="7946" width="19.7109375" style="1" customWidth="1"/>
    <col min="7947" max="8192" width="11.5703125" style="1"/>
    <col min="8193" max="8193" width="3.7109375" style="1" customWidth="1"/>
    <col min="8194" max="8194" width="10.7109375" style="1" customWidth="1"/>
    <col min="8195" max="8195" width="15.5703125" style="1" customWidth="1"/>
    <col min="8196" max="8196" width="4.42578125" style="1" customWidth="1"/>
    <col min="8197" max="8199" width="9.28515625" style="1" customWidth="1"/>
    <col min="8200" max="8200" width="19.7109375" style="1" customWidth="1"/>
    <col min="8201" max="8201" width="14.7109375" style="1" customWidth="1"/>
    <col min="8202" max="8202" width="19.7109375" style="1" customWidth="1"/>
    <col min="8203" max="8448" width="11.5703125" style="1"/>
    <col min="8449" max="8449" width="3.7109375" style="1" customWidth="1"/>
    <col min="8450" max="8450" width="10.7109375" style="1" customWidth="1"/>
    <col min="8451" max="8451" width="15.5703125" style="1" customWidth="1"/>
    <col min="8452" max="8452" width="4.42578125" style="1" customWidth="1"/>
    <col min="8453" max="8455" width="9.28515625" style="1" customWidth="1"/>
    <col min="8456" max="8456" width="19.7109375" style="1" customWidth="1"/>
    <col min="8457" max="8457" width="14.7109375" style="1" customWidth="1"/>
    <col min="8458" max="8458" width="19.7109375" style="1" customWidth="1"/>
    <col min="8459" max="8704" width="11.5703125" style="1"/>
    <col min="8705" max="8705" width="3.7109375" style="1" customWidth="1"/>
    <col min="8706" max="8706" width="10.7109375" style="1" customWidth="1"/>
    <col min="8707" max="8707" width="15.5703125" style="1" customWidth="1"/>
    <col min="8708" max="8708" width="4.42578125" style="1" customWidth="1"/>
    <col min="8709" max="8711" width="9.28515625" style="1" customWidth="1"/>
    <col min="8712" max="8712" width="19.7109375" style="1" customWidth="1"/>
    <col min="8713" max="8713" width="14.7109375" style="1" customWidth="1"/>
    <col min="8714" max="8714" width="19.7109375" style="1" customWidth="1"/>
    <col min="8715" max="8960" width="11.5703125" style="1"/>
    <col min="8961" max="8961" width="3.7109375" style="1" customWidth="1"/>
    <col min="8962" max="8962" width="10.7109375" style="1" customWidth="1"/>
    <col min="8963" max="8963" width="15.5703125" style="1" customWidth="1"/>
    <col min="8964" max="8964" width="4.42578125" style="1" customWidth="1"/>
    <col min="8965" max="8967" width="9.28515625" style="1" customWidth="1"/>
    <col min="8968" max="8968" width="19.7109375" style="1" customWidth="1"/>
    <col min="8969" max="8969" width="14.7109375" style="1" customWidth="1"/>
    <col min="8970" max="8970" width="19.7109375" style="1" customWidth="1"/>
    <col min="8971" max="9216" width="11.5703125" style="1"/>
    <col min="9217" max="9217" width="3.7109375" style="1" customWidth="1"/>
    <col min="9218" max="9218" width="10.7109375" style="1" customWidth="1"/>
    <col min="9219" max="9219" width="15.5703125" style="1" customWidth="1"/>
    <col min="9220" max="9220" width="4.42578125" style="1" customWidth="1"/>
    <col min="9221" max="9223" width="9.28515625" style="1" customWidth="1"/>
    <col min="9224" max="9224" width="19.7109375" style="1" customWidth="1"/>
    <col min="9225" max="9225" width="14.7109375" style="1" customWidth="1"/>
    <col min="9226" max="9226" width="19.7109375" style="1" customWidth="1"/>
    <col min="9227" max="9472" width="11.5703125" style="1"/>
    <col min="9473" max="9473" width="3.7109375" style="1" customWidth="1"/>
    <col min="9474" max="9474" width="10.7109375" style="1" customWidth="1"/>
    <col min="9475" max="9475" width="15.5703125" style="1" customWidth="1"/>
    <col min="9476" max="9476" width="4.42578125" style="1" customWidth="1"/>
    <col min="9477" max="9479" width="9.28515625" style="1" customWidth="1"/>
    <col min="9480" max="9480" width="19.7109375" style="1" customWidth="1"/>
    <col min="9481" max="9481" width="14.7109375" style="1" customWidth="1"/>
    <col min="9482" max="9482" width="19.7109375" style="1" customWidth="1"/>
    <col min="9483" max="9728" width="11.5703125" style="1"/>
    <col min="9729" max="9729" width="3.7109375" style="1" customWidth="1"/>
    <col min="9730" max="9730" width="10.7109375" style="1" customWidth="1"/>
    <col min="9731" max="9731" width="15.5703125" style="1" customWidth="1"/>
    <col min="9732" max="9732" width="4.42578125" style="1" customWidth="1"/>
    <col min="9733" max="9735" width="9.28515625" style="1" customWidth="1"/>
    <col min="9736" max="9736" width="19.7109375" style="1" customWidth="1"/>
    <col min="9737" max="9737" width="14.7109375" style="1" customWidth="1"/>
    <col min="9738" max="9738" width="19.7109375" style="1" customWidth="1"/>
    <col min="9739" max="9984" width="11.5703125" style="1"/>
    <col min="9985" max="9985" width="3.7109375" style="1" customWidth="1"/>
    <col min="9986" max="9986" width="10.7109375" style="1" customWidth="1"/>
    <col min="9987" max="9987" width="15.5703125" style="1" customWidth="1"/>
    <col min="9988" max="9988" width="4.42578125" style="1" customWidth="1"/>
    <col min="9989" max="9991" width="9.28515625" style="1" customWidth="1"/>
    <col min="9992" max="9992" width="19.7109375" style="1" customWidth="1"/>
    <col min="9993" max="9993" width="14.7109375" style="1" customWidth="1"/>
    <col min="9994" max="9994" width="19.7109375" style="1" customWidth="1"/>
    <col min="9995" max="10240" width="11.5703125" style="1"/>
    <col min="10241" max="10241" width="3.7109375" style="1" customWidth="1"/>
    <col min="10242" max="10242" width="10.7109375" style="1" customWidth="1"/>
    <col min="10243" max="10243" width="15.5703125" style="1" customWidth="1"/>
    <col min="10244" max="10244" width="4.42578125" style="1" customWidth="1"/>
    <col min="10245" max="10247" width="9.28515625" style="1" customWidth="1"/>
    <col min="10248" max="10248" width="19.7109375" style="1" customWidth="1"/>
    <col min="10249" max="10249" width="14.7109375" style="1" customWidth="1"/>
    <col min="10250" max="10250" width="19.7109375" style="1" customWidth="1"/>
    <col min="10251" max="10496" width="11.5703125" style="1"/>
    <col min="10497" max="10497" width="3.7109375" style="1" customWidth="1"/>
    <col min="10498" max="10498" width="10.7109375" style="1" customWidth="1"/>
    <col min="10499" max="10499" width="15.5703125" style="1" customWidth="1"/>
    <col min="10500" max="10500" width="4.42578125" style="1" customWidth="1"/>
    <col min="10501" max="10503" width="9.28515625" style="1" customWidth="1"/>
    <col min="10504" max="10504" width="19.7109375" style="1" customWidth="1"/>
    <col min="10505" max="10505" width="14.7109375" style="1" customWidth="1"/>
    <col min="10506" max="10506" width="19.7109375" style="1" customWidth="1"/>
    <col min="10507" max="10752" width="11.5703125" style="1"/>
    <col min="10753" max="10753" width="3.7109375" style="1" customWidth="1"/>
    <col min="10754" max="10754" width="10.7109375" style="1" customWidth="1"/>
    <col min="10755" max="10755" width="15.5703125" style="1" customWidth="1"/>
    <col min="10756" max="10756" width="4.42578125" style="1" customWidth="1"/>
    <col min="10757" max="10759" width="9.28515625" style="1" customWidth="1"/>
    <col min="10760" max="10760" width="19.7109375" style="1" customWidth="1"/>
    <col min="10761" max="10761" width="14.7109375" style="1" customWidth="1"/>
    <col min="10762" max="10762" width="19.7109375" style="1" customWidth="1"/>
    <col min="10763" max="11008" width="11.5703125" style="1"/>
    <col min="11009" max="11009" width="3.7109375" style="1" customWidth="1"/>
    <col min="11010" max="11010" width="10.7109375" style="1" customWidth="1"/>
    <col min="11011" max="11011" width="15.5703125" style="1" customWidth="1"/>
    <col min="11012" max="11012" width="4.42578125" style="1" customWidth="1"/>
    <col min="11013" max="11015" width="9.28515625" style="1" customWidth="1"/>
    <col min="11016" max="11016" width="19.7109375" style="1" customWidth="1"/>
    <col min="11017" max="11017" width="14.7109375" style="1" customWidth="1"/>
    <col min="11018" max="11018" width="19.7109375" style="1" customWidth="1"/>
    <col min="11019" max="11264" width="11.5703125" style="1"/>
    <col min="11265" max="11265" width="3.7109375" style="1" customWidth="1"/>
    <col min="11266" max="11266" width="10.7109375" style="1" customWidth="1"/>
    <col min="11267" max="11267" width="15.5703125" style="1" customWidth="1"/>
    <col min="11268" max="11268" width="4.42578125" style="1" customWidth="1"/>
    <col min="11269" max="11271" width="9.28515625" style="1" customWidth="1"/>
    <col min="11272" max="11272" width="19.7109375" style="1" customWidth="1"/>
    <col min="11273" max="11273" width="14.7109375" style="1" customWidth="1"/>
    <col min="11274" max="11274" width="19.7109375" style="1" customWidth="1"/>
    <col min="11275" max="11520" width="11.5703125" style="1"/>
    <col min="11521" max="11521" width="3.7109375" style="1" customWidth="1"/>
    <col min="11522" max="11522" width="10.7109375" style="1" customWidth="1"/>
    <col min="11523" max="11523" width="15.5703125" style="1" customWidth="1"/>
    <col min="11524" max="11524" width="4.42578125" style="1" customWidth="1"/>
    <col min="11525" max="11527" width="9.28515625" style="1" customWidth="1"/>
    <col min="11528" max="11528" width="19.7109375" style="1" customWidth="1"/>
    <col min="11529" max="11529" width="14.7109375" style="1" customWidth="1"/>
    <col min="11530" max="11530" width="19.7109375" style="1" customWidth="1"/>
    <col min="11531" max="11776" width="11.5703125" style="1"/>
    <col min="11777" max="11777" width="3.7109375" style="1" customWidth="1"/>
    <col min="11778" max="11778" width="10.7109375" style="1" customWidth="1"/>
    <col min="11779" max="11779" width="15.5703125" style="1" customWidth="1"/>
    <col min="11780" max="11780" width="4.42578125" style="1" customWidth="1"/>
    <col min="11781" max="11783" width="9.28515625" style="1" customWidth="1"/>
    <col min="11784" max="11784" width="19.7109375" style="1" customWidth="1"/>
    <col min="11785" max="11785" width="14.7109375" style="1" customWidth="1"/>
    <col min="11786" max="11786" width="19.7109375" style="1" customWidth="1"/>
    <col min="11787" max="12032" width="11.5703125" style="1"/>
    <col min="12033" max="12033" width="3.7109375" style="1" customWidth="1"/>
    <col min="12034" max="12034" width="10.7109375" style="1" customWidth="1"/>
    <col min="12035" max="12035" width="15.5703125" style="1" customWidth="1"/>
    <col min="12036" max="12036" width="4.42578125" style="1" customWidth="1"/>
    <col min="12037" max="12039" width="9.28515625" style="1" customWidth="1"/>
    <col min="12040" max="12040" width="19.7109375" style="1" customWidth="1"/>
    <col min="12041" max="12041" width="14.7109375" style="1" customWidth="1"/>
    <col min="12042" max="12042" width="19.7109375" style="1" customWidth="1"/>
    <col min="12043" max="12288" width="11.5703125" style="1"/>
    <col min="12289" max="12289" width="3.7109375" style="1" customWidth="1"/>
    <col min="12290" max="12290" width="10.7109375" style="1" customWidth="1"/>
    <col min="12291" max="12291" width="15.5703125" style="1" customWidth="1"/>
    <col min="12292" max="12292" width="4.42578125" style="1" customWidth="1"/>
    <col min="12293" max="12295" width="9.28515625" style="1" customWidth="1"/>
    <col min="12296" max="12296" width="19.7109375" style="1" customWidth="1"/>
    <col min="12297" max="12297" width="14.7109375" style="1" customWidth="1"/>
    <col min="12298" max="12298" width="19.7109375" style="1" customWidth="1"/>
    <col min="12299" max="12544" width="11.5703125" style="1"/>
    <col min="12545" max="12545" width="3.7109375" style="1" customWidth="1"/>
    <col min="12546" max="12546" width="10.7109375" style="1" customWidth="1"/>
    <col min="12547" max="12547" width="15.5703125" style="1" customWidth="1"/>
    <col min="12548" max="12548" width="4.42578125" style="1" customWidth="1"/>
    <col min="12549" max="12551" width="9.28515625" style="1" customWidth="1"/>
    <col min="12552" max="12552" width="19.7109375" style="1" customWidth="1"/>
    <col min="12553" max="12553" width="14.7109375" style="1" customWidth="1"/>
    <col min="12554" max="12554" width="19.7109375" style="1" customWidth="1"/>
    <col min="12555" max="12800" width="11.5703125" style="1"/>
    <col min="12801" max="12801" width="3.7109375" style="1" customWidth="1"/>
    <col min="12802" max="12802" width="10.7109375" style="1" customWidth="1"/>
    <col min="12803" max="12803" width="15.5703125" style="1" customWidth="1"/>
    <col min="12804" max="12804" width="4.42578125" style="1" customWidth="1"/>
    <col min="12805" max="12807" width="9.28515625" style="1" customWidth="1"/>
    <col min="12808" max="12808" width="19.7109375" style="1" customWidth="1"/>
    <col min="12809" max="12809" width="14.7109375" style="1" customWidth="1"/>
    <col min="12810" max="12810" width="19.7109375" style="1" customWidth="1"/>
    <col min="12811" max="13056" width="11.5703125" style="1"/>
    <col min="13057" max="13057" width="3.7109375" style="1" customWidth="1"/>
    <col min="13058" max="13058" width="10.7109375" style="1" customWidth="1"/>
    <col min="13059" max="13059" width="15.5703125" style="1" customWidth="1"/>
    <col min="13060" max="13060" width="4.42578125" style="1" customWidth="1"/>
    <col min="13061" max="13063" width="9.28515625" style="1" customWidth="1"/>
    <col min="13064" max="13064" width="19.7109375" style="1" customWidth="1"/>
    <col min="13065" max="13065" width="14.7109375" style="1" customWidth="1"/>
    <col min="13066" max="13066" width="19.7109375" style="1" customWidth="1"/>
    <col min="13067" max="13312" width="11.5703125" style="1"/>
    <col min="13313" max="13313" width="3.7109375" style="1" customWidth="1"/>
    <col min="13314" max="13314" width="10.7109375" style="1" customWidth="1"/>
    <col min="13315" max="13315" width="15.5703125" style="1" customWidth="1"/>
    <col min="13316" max="13316" width="4.42578125" style="1" customWidth="1"/>
    <col min="13317" max="13319" width="9.28515625" style="1" customWidth="1"/>
    <col min="13320" max="13320" width="19.7109375" style="1" customWidth="1"/>
    <col min="13321" max="13321" width="14.7109375" style="1" customWidth="1"/>
    <col min="13322" max="13322" width="19.7109375" style="1" customWidth="1"/>
    <col min="13323" max="13568" width="11.5703125" style="1"/>
    <col min="13569" max="13569" width="3.7109375" style="1" customWidth="1"/>
    <col min="13570" max="13570" width="10.7109375" style="1" customWidth="1"/>
    <col min="13571" max="13571" width="15.5703125" style="1" customWidth="1"/>
    <col min="13572" max="13572" width="4.42578125" style="1" customWidth="1"/>
    <col min="13573" max="13575" width="9.28515625" style="1" customWidth="1"/>
    <col min="13576" max="13576" width="19.7109375" style="1" customWidth="1"/>
    <col min="13577" max="13577" width="14.7109375" style="1" customWidth="1"/>
    <col min="13578" max="13578" width="19.7109375" style="1" customWidth="1"/>
    <col min="13579" max="13824" width="11.5703125" style="1"/>
    <col min="13825" max="13825" width="3.7109375" style="1" customWidth="1"/>
    <col min="13826" max="13826" width="10.7109375" style="1" customWidth="1"/>
    <col min="13827" max="13827" width="15.5703125" style="1" customWidth="1"/>
    <col min="13828" max="13828" width="4.42578125" style="1" customWidth="1"/>
    <col min="13829" max="13831" width="9.28515625" style="1" customWidth="1"/>
    <col min="13832" max="13832" width="19.7109375" style="1" customWidth="1"/>
    <col min="13833" max="13833" width="14.7109375" style="1" customWidth="1"/>
    <col min="13834" max="13834" width="19.7109375" style="1" customWidth="1"/>
    <col min="13835" max="14080" width="11.5703125" style="1"/>
    <col min="14081" max="14081" width="3.7109375" style="1" customWidth="1"/>
    <col min="14082" max="14082" width="10.7109375" style="1" customWidth="1"/>
    <col min="14083" max="14083" width="15.5703125" style="1" customWidth="1"/>
    <col min="14084" max="14084" width="4.42578125" style="1" customWidth="1"/>
    <col min="14085" max="14087" width="9.28515625" style="1" customWidth="1"/>
    <col min="14088" max="14088" width="19.7109375" style="1" customWidth="1"/>
    <col min="14089" max="14089" width="14.7109375" style="1" customWidth="1"/>
    <col min="14090" max="14090" width="19.7109375" style="1" customWidth="1"/>
    <col min="14091" max="14336" width="11.5703125" style="1"/>
    <col min="14337" max="14337" width="3.7109375" style="1" customWidth="1"/>
    <col min="14338" max="14338" width="10.7109375" style="1" customWidth="1"/>
    <col min="14339" max="14339" width="15.5703125" style="1" customWidth="1"/>
    <col min="14340" max="14340" width="4.42578125" style="1" customWidth="1"/>
    <col min="14341" max="14343" width="9.28515625" style="1" customWidth="1"/>
    <col min="14344" max="14344" width="19.7109375" style="1" customWidth="1"/>
    <col min="14345" max="14345" width="14.7109375" style="1" customWidth="1"/>
    <col min="14346" max="14346" width="19.7109375" style="1" customWidth="1"/>
    <col min="14347" max="14592" width="11.5703125" style="1"/>
    <col min="14593" max="14593" width="3.7109375" style="1" customWidth="1"/>
    <col min="14594" max="14594" width="10.7109375" style="1" customWidth="1"/>
    <col min="14595" max="14595" width="15.5703125" style="1" customWidth="1"/>
    <col min="14596" max="14596" width="4.42578125" style="1" customWidth="1"/>
    <col min="14597" max="14599" width="9.28515625" style="1" customWidth="1"/>
    <col min="14600" max="14600" width="19.7109375" style="1" customWidth="1"/>
    <col min="14601" max="14601" width="14.7109375" style="1" customWidth="1"/>
    <col min="14602" max="14602" width="19.7109375" style="1" customWidth="1"/>
    <col min="14603" max="14848" width="11.5703125" style="1"/>
    <col min="14849" max="14849" width="3.7109375" style="1" customWidth="1"/>
    <col min="14850" max="14850" width="10.7109375" style="1" customWidth="1"/>
    <col min="14851" max="14851" width="15.5703125" style="1" customWidth="1"/>
    <col min="14852" max="14852" width="4.42578125" style="1" customWidth="1"/>
    <col min="14853" max="14855" width="9.28515625" style="1" customWidth="1"/>
    <col min="14856" max="14856" width="19.7109375" style="1" customWidth="1"/>
    <col min="14857" max="14857" width="14.7109375" style="1" customWidth="1"/>
    <col min="14858" max="14858" width="19.7109375" style="1" customWidth="1"/>
    <col min="14859" max="15104" width="11.5703125" style="1"/>
    <col min="15105" max="15105" width="3.7109375" style="1" customWidth="1"/>
    <col min="15106" max="15106" width="10.7109375" style="1" customWidth="1"/>
    <col min="15107" max="15107" width="15.5703125" style="1" customWidth="1"/>
    <col min="15108" max="15108" width="4.42578125" style="1" customWidth="1"/>
    <col min="15109" max="15111" width="9.28515625" style="1" customWidth="1"/>
    <col min="15112" max="15112" width="19.7109375" style="1" customWidth="1"/>
    <col min="15113" max="15113" width="14.7109375" style="1" customWidth="1"/>
    <col min="15114" max="15114" width="19.7109375" style="1" customWidth="1"/>
    <col min="15115" max="15360" width="11.5703125" style="1"/>
    <col min="15361" max="15361" width="3.7109375" style="1" customWidth="1"/>
    <col min="15362" max="15362" width="10.7109375" style="1" customWidth="1"/>
    <col min="15363" max="15363" width="15.5703125" style="1" customWidth="1"/>
    <col min="15364" max="15364" width="4.42578125" style="1" customWidth="1"/>
    <col min="15365" max="15367" width="9.28515625" style="1" customWidth="1"/>
    <col min="15368" max="15368" width="19.7109375" style="1" customWidth="1"/>
    <col min="15369" max="15369" width="14.7109375" style="1" customWidth="1"/>
    <col min="15370" max="15370" width="19.7109375" style="1" customWidth="1"/>
    <col min="15371" max="15616" width="11.5703125" style="1"/>
    <col min="15617" max="15617" width="3.7109375" style="1" customWidth="1"/>
    <col min="15618" max="15618" width="10.7109375" style="1" customWidth="1"/>
    <col min="15619" max="15619" width="15.5703125" style="1" customWidth="1"/>
    <col min="15620" max="15620" width="4.42578125" style="1" customWidth="1"/>
    <col min="15621" max="15623" width="9.28515625" style="1" customWidth="1"/>
    <col min="15624" max="15624" width="19.7109375" style="1" customWidth="1"/>
    <col min="15625" max="15625" width="14.7109375" style="1" customWidth="1"/>
    <col min="15626" max="15626" width="19.7109375" style="1" customWidth="1"/>
    <col min="15627" max="15872" width="11.5703125" style="1"/>
    <col min="15873" max="15873" width="3.7109375" style="1" customWidth="1"/>
    <col min="15874" max="15874" width="10.7109375" style="1" customWidth="1"/>
    <col min="15875" max="15875" width="15.5703125" style="1" customWidth="1"/>
    <col min="15876" max="15876" width="4.42578125" style="1" customWidth="1"/>
    <col min="15877" max="15879" width="9.28515625" style="1" customWidth="1"/>
    <col min="15880" max="15880" width="19.7109375" style="1" customWidth="1"/>
    <col min="15881" max="15881" width="14.7109375" style="1" customWidth="1"/>
    <col min="15882" max="15882" width="19.7109375" style="1" customWidth="1"/>
    <col min="15883" max="16128" width="11.5703125" style="1"/>
    <col min="16129" max="16129" width="3.7109375" style="1" customWidth="1"/>
    <col min="16130" max="16130" width="10.7109375" style="1" customWidth="1"/>
    <col min="16131" max="16131" width="15.5703125" style="1" customWidth="1"/>
    <col min="16132" max="16132" width="4.42578125" style="1" customWidth="1"/>
    <col min="16133" max="16135" width="9.28515625" style="1" customWidth="1"/>
    <col min="16136" max="16136" width="19.7109375" style="1" customWidth="1"/>
    <col min="16137" max="16137" width="14.7109375" style="1" customWidth="1"/>
    <col min="16138" max="16138" width="19.7109375" style="1" customWidth="1"/>
    <col min="16139" max="16384" width="11.5703125" style="1"/>
  </cols>
  <sheetData>
    <row r="1" spans="1:9" x14ac:dyDescent="0.2">
      <c r="A1" s="125" t="s">
        <v>51</v>
      </c>
      <c r="B1" s="125"/>
      <c r="C1" s="125"/>
      <c r="D1" s="125"/>
      <c r="E1" s="125"/>
      <c r="F1" s="125"/>
      <c r="G1" s="125"/>
      <c r="H1" s="125"/>
      <c r="I1" s="125"/>
    </row>
    <row r="2" spans="1:9" x14ac:dyDescent="0.2">
      <c r="A2" s="161" t="s">
        <v>0</v>
      </c>
      <c r="B2" s="161"/>
      <c r="C2" s="161"/>
      <c r="D2" s="161"/>
      <c r="E2" s="161"/>
      <c r="F2" s="161"/>
      <c r="G2" s="161"/>
      <c r="H2" s="161"/>
      <c r="I2" s="161"/>
    </row>
    <row r="3" spans="1:9" ht="42" customHeight="1" x14ac:dyDescent="0.2">
      <c r="A3" s="162" t="s">
        <v>153</v>
      </c>
      <c r="B3" s="162"/>
      <c r="C3" s="162"/>
      <c r="D3" s="162"/>
      <c r="E3" s="162"/>
      <c r="F3" s="162"/>
      <c r="G3" s="162"/>
      <c r="H3" s="162"/>
      <c r="I3" s="162"/>
    </row>
    <row r="4" spans="1:9" ht="66" customHeight="1" x14ac:dyDescent="0.2">
      <c r="A4" s="127" t="s">
        <v>1</v>
      </c>
      <c r="B4" s="127"/>
      <c r="C4" s="127"/>
      <c r="D4" s="122" t="s">
        <v>2</v>
      </c>
      <c r="E4" s="122"/>
      <c r="F4" s="122"/>
      <c r="G4" s="122"/>
      <c r="H4" s="122"/>
      <c r="I4" s="122"/>
    </row>
    <row r="5" spans="1:9" x14ac:dyDescent="0.2">
      <c r="A5" s="3"/>
      <c r="B5" s="3"/>
      <c r="C5" s="3"/>
    </row>
    <row r="7" spans="1:9" ht="97.5" customHeight="1" x14ac:dyDescent="0.2">
      <c r="A7" s="4" t="s">
        <v>3</v>
      </c>
      <c r="B7" s="158" t="s">
        <v>4</v>
      </c>
      <c r="C7" s="159"/>
      <c r="D7" s="158" t="s">
        <v>5</v>
      </c>
      <c r="E7" s="160"/>
      <c r="F7" s="160"/>
      <c r="G7" s="159"/>
      <c r="H7" s="5" t="s">
        <v>6</v>
      </c>
      <c r="I7" s="4" t="s">
        <v>7</v>
      </c>
    </row>
    <row r="8" spans="1:9" ht="12.75" customHeight="1" x14ac:dyDescent="0.2">
      <c r="A8" s="6" t="s">
        <v>8</v>
      </c>
      <c r="B8" s="163">
        <v>2</v>
      </c>
      <c r="C8" s="164"/>
      <c r="D8" s="163">
        <v>3</v>
      </c>
      <c r="E8" s="165"/>
      <c r="F8" s="165"/>
      <c r="G8" s="164"/>
      <c r="H8" s="7">
        <v>4</v>
      </c>
      <c r="I8" s="7">
        <v>5</v>
      </c>
    </row>
    <row r="9" spans="1:9" ht="107.1" customHeight="1" x14ac:dyDescent="0.2">
      <c r="A9" s="8" t="s">
        <v>8</v>
      </c>
      <c r="B9" s="140" t="s">
        <v>9</v>
      </c>
      <c r="C9" s="142"/>
      <c r="D9" s="166" t="s">
        <v>10</v>
      </c>
      <c r="E9" s="167"/>
      <c r="F9" s="167"/>
      <c r="G9" s="168"/>
      <c r="H9" s="9" t="s">
        <v>71</v>
      </c>
      <c r="I9" s="10">
        <f>ROUND((55880  + 189640  * 2.6) * ( 0.4 + 0.3 )*1.234,2)</f>
        <v>474177.83</v>
      </c>
    </row>
    <row r="10" spans="1:9" ht="15.75" customHeight="1" x14ac:dyDescent="0.2">
      <c r="A10" s="11" t="s">
        <v>11</v>
      </c>
      <c r="B10" s="134" t="s">
        <v>12</v>
      </c>
      <c r="C10" s="136"/>
      <c r="D10" s="134"/>
      <c r="E10" s="135"/>
      <c r="F10" s="135"/>
      <c r="G10" s="136"/>
      <c r="H10" s="12"/>
      <c r="I10" s="13"/>
    </row>
    <row r="11" spans="1:9" ht="14.25" customHeight="1" x14ac:dyDescent="0.2">
      <c r="A11" s="14" t="s">
        <v>11</v>
      </c>
      <c r="B11" s="143" t="s">
        <v>67</v>
      </c>
      <c r="C11" s="145"/>
      <c r="D11" s="143"/>
      <c r="E11" s="144"/>
      <c r="F11" s="144"/>
      <c r="G11" s="145"/>
      <c r="H11" s="15"/>
      <c r="I11" s="16"/>
    </row>
    <row r="12" spans="1:9" ht="25.5" customHeight="1" x14ac:dyDescent="0.2">
      <c r="A12" s="14" t="s">
        <v>11</v>
      </c>
      <c r="B12" s="143" t="s">
        <v>66</v>
      </c>
      <c r="C12" s="145"/>
      <c r="D12" s="143" t="s">
        <v>13</v>
      </c>
      <c r="E12" s="144"/>
      <c r="F12" s="144"/>
      <c r="G12" s="145"/>
      <c r="H12" s="15"/>
      <c r="I12" s="16"/>
    </row>
    <row r="13" spans="1:9" ht="25.5" customHeight="1" x14ac:dyDescent="0.2">
      <c r="A13" s="14" t="s">
        <v>11</v>
      </c>
      <c r="B13" s="143" t="s">
        <v>68</v>
      </c>
      <c r="C13" s="145"/>
      <c r="D13" s="143" t="s">
        <v>14</v>
      </c>
      <c r="E13" s="144"/>
      <c r="F13" s="144"/>
      <c r="G13" s="145"/>
      <c r="H13" s="15"/>
      <c r="I13" s="16"/>
    </row>
    <row r="14" spans="1:9" x14ac:dyDescent="0.2">
      <c r="A14" s="17" t="s">
        <v>11</v>
      </c>
      <c r="B14" s="137" t="s">
        <v>69</v>
      </c>
      <c r="C14" s="139"/>
      <c r="D14" s="137" t="s">
        <v>70</v>
      </c>
      <c r="E14" s="138"/>
      <c r="F14" s="138"/>
      <c r="G14" s="139"/>
      <c r="H14" s="18"/>
      <c r="I14" s="19"/>
    </row>
    <row r="15" spans="1:9" ht="12.75" customHeight="1" x14ac:dyDescent="0.2">
      <c r="A15" s="17" t="s">
        <v>15</v>
      </c>
      <c r="B15" s="170" t="s">
        <v>16</v>
      </c>
      <c r="C15" s="171"/>
      <c r="D15" s="170"/>
      <c r="E15" s="172"/>
      <c r="F15" s="172"/>
      <c r="G15" s="171"/>
      <c r="H15" s="20"/>
      <c r="I15" s="21">
        <f>ROUND(($I$9),2)</f>
        <v>474177.83</v>
      </c>
    </row>
    <row r="16" spans="1:9" ht="45.75" customHeight="1" x14ac:dyDescent="0.2">
      <c r="A16" s="22" t="s">
        <v>17</v>
      </c>
      <c r="B16" s="131" t="s">
        <v>72</v>
      </c>
      <c r="C16" s="133"/>
      <c r="D16" s="131" t="s">
        <v>73</v>
      </c>
      <c r="E16" s="132"/>
      <c r="F16" s="132"/>
      <c r="G16" s="133"/>
      <c r="H16" s="23" t="s">
        <v>74</v>
      </c>
      <c r="I16" s="24">
        <f>ROUND(($I$15) * 4.53 * 1,0)</f>
        <v>2148026</v>
      </c>
    </row>
    <row r="17" spans="1:15" ht="12.75" customHeight="1" x14ac:dyDescent="0.2">
      <c r="A17" s="22" t="s">
        <v>18</v>
      </c>
      <c r="B17" s="146" t="s">
        <v>19</v>
      </c>
      <c r="C17" s="148"/>
      <c r="D17" s="146"/>
      <c r="E17" s="147"/>
      <c r="F17" s="147"/>
      <c r="G17" s="148"/>
      <c r="H17" s="25" t="s">
        <v>20</v>
      </c>
      <c r="I17" s="26">
        <f>ROUND(($I$16),2)</f>
        <v>2148026</v>
      </c>
    </row>
    <row r="18" spans="1:15" ht="12.75" customHeight="1" x14ac:dyDescent="0.2"/>
    <row r="19" spans="1:15" s="84" customFormat="1" ht="15" customHeight="1" x14ac:dyDescent="0.2">
      <c r="A19" s="77"/>
      <c r="B19" s="78" t="s">
        <v>143</v>
      </c>
      <c r="C19" s="79"/>
      <c r="D19" s="80"/>
      <c r="E19" s="81"/>
      <c r="H19" s="83" t="s">
        <v>144</v>
      </c>
      <c r="I19" s="79"/>
      <c r="J19" s="83"/>
      <c r="K19" s="83"/>
      <c r="L19" s="77"/>
      <c r="M19" s="77"/>
      <c r="N19" s="77"/>
      <c r="O19" s="77"/>
    </row>
    <row r="20" spans="1:15" s="84" customFormat="1" x14ac:dyDescent="0.2">
      <c r="A20" s="85"/>
      <c r="B20" s="86"/>
      <c r="C20" s="79"/>
      <c r="D20" s="86"/>
      <c r="E20" s="86"/>
      <c r="H20" s="82"/>
      <c r="I20" s="79"/>
      <c r="J20" s="86"/>
      <c r="K20" s="86"/>
      <c r="L20" s="86"/>
      <c r="M20" s="86"/>
      <c r="N20" s="86"/>
      <c r="O20" s="86"/>
    </row>
    <row r="21" spans="1:15" s="84" customFormat="1" ht="15" customHeight="1" x14ac:dyDescent="0.2">
      <c r="A21" s="77"/>
      <c r="B21" s="78" t="s">
        <v>145</v>
      </c>
      <c r="C21" s="79"/>
      <c r="D21" s="87"/>
      <c r="E21" s="81"/>
      <c r="H21" s="88" t="s">
        <v>146</v>
      </c>
      <c r="I21" s="79"/>
      <c r="J21" s="88"/>
      <c r="K21" s="88"/>
      <c r="L21" s="77"/>
      <c r="M21" s="77"/>
      <c r="N21" s="77"/>
      <c r="O21" s="77"/>
    </row>
    <row r="22" spans="1:15" s="84" customFormat="1" x14ac:dyDescent="0.2">
      <c r="A22" s="85"/>
      <c r="B22" s="86"/>
      <c r="C22" s="79"/>
      <c r="D22" s="86"/>
      <c r="E22" s="86"/>
      <c r="H22" s="82"/>
      <c r="I22" s="79"/>
      <c r="J22" s="86"/>
      <c r="K22" s="86"/>
      <c r="L22" s="86"/>
      <c r="M22" s="86"/>
      <c r="N22" s="86"/>
      <c r="O22" s="86"/>
    </row>
    <row r="23" spans="1:15" s="84" customFormat="1" x14ac:dyDescent="0.2">
      <c r="A23" s="77"/>
      <c r="B23" s="78" t="s">
        <v>147</v>
      </c>
      <c r="C23" s="79"/>
      <c r="D23" s="87"/>
      <c r="E23" s="81"/>
      <c r="H23" s="88" t="s">
        <v>148</v>
      </c>
      <c r="I23" s="79"/>
      <c r="J23" s="88"/>
      <c r="K23" s="88"/>
      <c r="L23" s="77"/>
      <c r="M23" s="77"/>
      <c r="N23" s="77"/>
      <c r="O23" s="77"/>
    </row>
    <row r="24" spans="1:15" s="84" customFormat="1" x14ac:dyDescent="0.2">
      <c r="A24" s="77"/>
      <c r="B24" s="81"/>
      <c r="C24" s="79"/>
      <c r="D24" s="81"/>
      <c r="E24" s="81"/>
      <c r="H24" s="82"/>
      <c r="I24" s="79"/>
      <c r="J24" s="82"/>
      <c r="K24" s="77"/>
      <c r="L24" s="77"/>
      <c r="M24" s="77"/>
      <c r="N24" s="77"/>
      <c r="O24" s="77"/>
    </row>
    <row r="25" spans="1:15" s="84" customFormat="1" x14ac:dyDescent="0.2">
      <c r="A25" s="77"/>
      <c r="B25" s="78" t="s">
        <v>149</v>
      </c>
      <c r="C25" s="79"/>
      <c r="D25" s="89"/>
      <c r="E25" s="81"/>
      <c r="H25" s="88" t="s">
        <v>150</v>
      </c>
      <c r="I25" s="79"/>
      <c r="J25" s="88"/>
      <c r="K25" s="88"/>
      <c r="L25" s="77"/>
      <c r="M25" s="77"/>
      <c r="N25" s="77"/>
      <c r="O25" s="77"/>
    </row>
    <row r="26" spans="1:15" x14ac:dyDescent="0.2">
      <c r="A26" s="130"/>
      <c r="B26" s="130"/>
      <c r="C26" s="130"/>
      <c r="D26" s="130"/>
      <c r="E26" s="130"/>
      <c r="F26" s="130"/>
      <c r="G26" s="130"/>
      <c r="H26" s="130"/>
      <c r="I26" s="130"/>
    </row>
    <row r="27" spans="1:15" s="2" customFormat="1" ht="12.75" customHeight="1" x14ac:dyDescent="0.2">
      <c r="A27" s="130"/>
      <c r="B27" s="130"/>
      <c r="C27" s="130"/>
      <c r="D27" s="130"/>
      <c r="E27" s="130"/>
      <c r="F27" s="130"/>
      <c r="G27" s="130"/>
      <c r="H27" s="130"/>
      <c r="I27" s="130"/>
    </row>
    <row r="28" spans="1:15" s="27" customFormat="1" ht="12.75" customHeight="1" x14ac:dyDescent="0.2">
      <c r="A28" s="169"/>
      <c r="B28" s="169"/>
      <c r="C28" s="169"/>
      <c r="D28" s="169"/>
      <c r="E28" s="169"/>
      <c r="F28" s="169"/>
      <c r="G28" s="169"/>
      <c r="H28" s="169"/>
      <c r="I28" s="169"/>
    </row>
  </sheetData>
  <mergeCells count="30">
    <mergeCell ref="A28:I28"/>
    <mergeCell ref="B15:C15"/>
    <mergeCell ref="D15:G15"/>
    <mergeCell ref="B16:C16"/>
    <mergeCell ref="D16:G16"/>
    <mergeCell ref="B17:C17"/>
    <mergeCell ref="D17:G17"/>
    <mergeCell ref="A26:I26"/>
    <mergeCell ref="A27:I27"/>
    <mergeCell ref="B11:C11"/>
    <mergeCell ref="D11:G11"/>
    <mergeCell ref="B12:C12"/>
    <mergeCell ref="D12:G12"/>
    <mergeCell ref="B14:C14"/>
    <mergeCell ref="D14:G14"/>
    <mergeCell ref="B13:C13"/>
    <mergeCell ref="D13:G13"/>
    <mergeCell ref="B8:C8"/>
    <mergeCell ref="D8:G8"/>
    <mergeCell ref="B9:C9"/>
    <mergeCell ref="D9:G9"/>
    <mergeCell ref="B10:C10"/>
    <mergeCell ref="D10:G10"/>
    <mergeCell ref="B7:C7"/>
    <mergeCell ref="D7:G7"/>
    <mergeCell ref="A1:I1"/>
    <mergeCell ref="A2:I2"/>
    <mergeCell ref="A4:C4"/>
    <mergeCell ref="D4:I4"/>
    <mergeCell ref="A3:I3"/>
  </mergeCells>
  <pageMargins left="0.39370078740157483" right="0.39370078740157483" top="0.74803149606299213" bottom="0.74803149606299213" header="0.31496062992125984" footer="0.31496062992125984"/>
  <pageSetup paperSize="9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свод</vt:lpstr>
      <vt:lpstr>1</vt:lpstr>
      <vt:lpstr>2</vt:lpstr>
      <vt:lpstr>Лист1</vt:lpstr>
      <vt:lpstr>'1'!Заголовки_для_печати</vt:lpstr>
      <vt:lpstr>'2'!Заголовки_для_печати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Людмила Васильевна</dc:creator>
  <cp:lastModifiedBy>Чуясова Елена Геннадьевна</cp:lastModifiedBy>
  <cp:lastPrinted>2021-02-04T06:35:37Z</cp:lastPrinted>
  <dcterms:created xsi:type="dcterms:W3CDTF">2021-01-26T23:08:24Z</dcterms:created>
  <dcterms:modified xsi:type="dcterms:W3CDTF">2021-02-09T00:48:59Z</dcterms:modified>
</cp:coreProperties>
</file>