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915" yWindow="195" windowWidth="12525" windowHeight="11640"/>
  </bookViews>
  <sheets>
    <sheet name="Лист1" sheetId="1" r:id="rId1"/>
  </sheets>
  <definedNames>
    <definedName name="Z_D3E5AFB2_A911_4663_B506_36248F00171B_.wvu.PrintArea" localSheetId="0" hidden="1">Лист1!$A$9:$D$152</definedName>
    <definedName name="_xlnm.Print_Area" localSheetId="0">Лист1!$A$1:$D$143</definedName>
  </definedNames>
  <calcPr calcId="145621"/>
  <customWorkbookViews>
    <customWorkbookView name="Суворов Игорь Игоревич - Личное представление" guid="{D3E5AFB2-A911-4663-B506-36248F00171B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D100" i="1" l="1"/>
  <c r="A88" i="1" l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36" i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28" i="1"/>
  <c r="A29" i="1" s="1"/>
  <c r="A30" i="1" s="1"/>
  <c r="A31" i="1" s="1"/>
  <c r="A32" i="1" s="1"/>
  <c r="D114" i="1" l="1"/>
  <c r="D106" i="1"/>
  <c r="D101" i="1"/>
  <c r="D96" i="1"/>
  <c r="D89" i="1"/>
  <c r="D88" i="1"/>
  <c r="D94" i="1" l="1"/>
  <c r="D102" i="1"/>
  <c r="D99" i="1"/>
  <c r="D97" i="1"/>
  <c r="D98" i="1" s="1"/>
  <c r="D103" i="1" l="1"/>
  <c r="D105" i="1"/>
  <c r="D104" i="1"/>
  <c r="D87" i="1" l="1"/>
  <c r="D69" i="1"/>
  <c r="D77" i="1" l="1"/>
</calcChain>
</file>

<file path=xl/sharedStrings.xml><?xml version="1.0" encoding="utf-8"?>
<sst xmlns="http://schemas.openxmlformats.org/spreadsheetml/2006/main" count="227" uniqueCount="142">
  <si>
    <t>Кол-во</t>
  </si>
  <si>
    <t>Единица измерения</t>
  </si>
  <si>
    <t>Обнаруженные дефекты</t>
  </si>
  <si>
    <t>№ п/п</t>
  </si>
  <si>
    <t xml:space="preserve">СП «Западные ЭС» </t>
  </si>
  <si>
    <t>шт.</t>
  </si>
  <si>
    <t>Пусконаладочные работы</t>
  </si>
  <si>
    <t>Измерение сопротивления растеканию тока заземлителя</t>
  </si>
  <si>
    <t>км</t>
  </si>
  <si>
    <t>т</t>
  </si>
  <si>
    <t>Транспортная схема</t>
  </si>
  <si>
    <t>преобретаемые подрядчиком самостоятельно:</t>
  </si>
  <si>
    <r>
      <rPr>
        <b/>
        <sz val="15"/>
        <color theme="1"/>
        <rFont val="Times New Roman"/>
        <family val="1"/>
        <charset val="204"/>
      </rPr>
      <t>Акционерное общество
«Дальневосточная распределительная сетевая компания»
Филиал «Амурские электрические сети»
СП «Западные электрические сети»
___________________________________________</t>
    </r>
    <r>
      <rPr>
        <sz val="11"/>
        <color theme="1"/>
        <rFont val="Times New Roman"/>
        <family val="1"/>
        <charset val="204"/>
      </rPr>
      <t xml:space="preserve">__________
</t>
    </r>
    <r>
      <rPr>
        <sz val="9"/>
        <color theme="1"/>
        <rFont val="Times New Roman"/>
        <family val="1"/>
        <charset val="204"/>
      </rPr>
      <t>676450, г. Свободный, ул. 40 лет Октября  80.  Тел/факс: (416-43) 3-05-64;   E-mail: doc@zes.amur.drsk.ru
                     ОКПО 97987579, ОГРН 1052800111308, ИНН/КПП 2801108200/280102003</t>
    </r>
  </si>
  <si>
    <t xml:space="preserve">Комиссия в составе: </t>
  </si>
  <si>
    <t>Начальника сл. линий - Лавриченко А.С.</t>
  </si>
  <si>
    <t>Члены комиссии:     Начальник сл. линий___________________________Лавриченко А.С.</t>
  </si>
  <si>
    <t>«Утверждаю»</t>
  </si>
  <si>
    <t xml:space="preserve">Главный инженер </t>
  </si>
  <si>
    <r>
      <rPr>
        <b/>
        <sz val="9"/>
        <color theme="1"/>
        <rFont val="Times New Roman"/>
        <family val="1"/>
        <charset val="204"/>
      </rPr>
      <t xml:space="preserve">                                                                                                         (подпись)</t>
    </r>
    <r>
      <rPr>
        <b/>
        <sz val="13"/>
        <color theme="1"/>
        <rFont val="Calibri"/>
        <family val="2"/>
        <charset val="204"/>
        <scheme val="minor"/>
      </rPr>
      <t xml:space="preserve">    </t>
    </r>
  </si>
  <si>
    <t xml:space="preserve">Установка одностоечных ж/б опор ВЛ 10 кВ </t>
  </si>
  <si>
    <t>Установка одностоечных ж/б опор ВЛ 10 кВ с одним подкосом</t>
  </si>
  <si>
    <t>Подвеска изолированного провода СИП3 1*70 ВЛ 10 кВ с учётом переходов (в 3 провода)</t>
  </si>
  <si>
    <t xml:space="preserve">    км.</t>
  </si>
  <si>
    <t>Установка информационных знаков с указанием ширины охранной зоны ВЛ</t>
  </si>
  <si>
    <t>Развозка опор по трассе ВЛ</t>
  </si>
  <si>
    <t>Развозка оснастки промежуточных опор по трассе ВЛ</t>
  </si>
  <si>
    <t>Развозка оснастки анкерных опор по трассе ВЛ</t>
  </si>
  <si>
    <t>Забивка вертикальных электродов, на глубину до 5 м</t>
  </si>
  <si>
    <t>Устройство горизонтального  заземления опор ВЛ 10-0,4 кВ</t>
  </si>
  <si>
    <t>10 м</t>
  </si>
  <si>
    <t>Разработка грунта вручную</t>
  </si>
  <si>
    <r>
      <t>100 м</t>
    </r>
    <r>
      <rPr>
        <vertAlign val="superscript"/>
        <sz val="13"/>
        <color theme="1"/>
        <rFont val="Times New Roman"/>
        <family val="1"/>
        <charset val="204"/>
      </rPr>
      <t>3</t>
    </r>
  </si>
  <si>
    <t>Засыпка траншей и котлованов вручную</t>
  </si>
  <si>
    <t>передаваемые заказчиком подрядчику по договору купли продажи:</t>
  </si>
  <si>
    <t>Опора железобетонная, СВ-110-5</t>
  </si>
  <si>
    <t>Провод изолированный СИП3 1*70</t>
  </si>
  <si>
    <t>____________________ Е.Ю. Гнеушев</t>
  </si>
  <si>
    <t>производства следующего объема работ:</t>
  </si>
  <si>
    <r>
      <t xml:space="preserve">Монтажные работы на </t>
    </r>
    <r>
      <rPr>
        <b/>
        <u/>
        <sz val="13"/>
        <color rgb="FFFF0000"/>
        <rFont val="Times New Roman"/>
        <family val="1"/>
        <charset val="204"/>
      </rPr>
      <t>ВЛ-10 кВ Ф-6 ПС 220 кВ «Шимановск»</t>
    </r>
  </si>
  <si>
    <t>г. Благовещенск – г. Свободный база СП ЗЭС</t>
  </si>
  <si>
    <t>Погрузо-разгрузочные работы при автомобильных перевозках: Погрузка изделий из сборного железобетона, бетона, керамзитобетона массой до 3 т</t>
  </si>
  <si>
    <t>Погрузо-разгрузочные работы при автомобильных перевозках: Разгрузка изделий из сборного железобетона, бетона, керамзитобетона массой до 3 т</t>
  </si>
  <si>
    <t>Погрузо-разгрузочные работы при автомобильных перевозках: Погрузка прочих материалов, деталей (с использованием погрузчика)</t>
  </si>
  <si>
    <t>Погрузо-разгрузочные работы при автомобильных перевозках: Разгрузка прочих материалов, деталей (с использованием погрузчика)</t>
  </si>
  <si>
    <t>Перевозка грузов автомобилями бортовыми грузоподъемностью до 15 т на расстояние: I класс груза до 2 км</t>
  </si>
  <si>
    <t>Инженера сл. линий Колтыга Р.П.</t>
  </si>
  <si>
    <t xml:space="preserve">                                           Инженер сл. линий___________________________    Колтыга Р.П.</t>
  </si>
  <si>
    <t xml:space="preserve">Материалы </t>
  </si>
  <si>
    <t>Проверка наличия цепи между заземлителями и заземленными элементами</t>
  </si>
  <si>
    <t>«____» _____________  2020 г.</t>
  </si>
  <si>
    <t>Погрузо-разгрузочные работы</t>
  </si>
  <si>
    <t>Председатель комиссии: Начальник ПТС___________________________Бондаренко И.С.</t>
  </si>
  <si>
    <t>Начальник ПТС Бондаренко И.С.</t>
  </si>
  <si>
    <t>ВЕДОМОСТЬ ОБЪЕМОВ РАБОТ</t>
  </si>
  <si>
    <t>Реконструкция распредсетей 10/0,4 кВ г. Шимановск</t>
  </si>
  <si>
    <t>реконструкцию распредсетей 10/0,4 кВ г. Шимановск</t>
  </si>
  <si>
    <t>км линии</t>
  </si>
  <si>
    <t>Устройство горизонтального заземления</t>
  </si>
  <si>
    <t>м</t>
  </si>
  <si>
    <t>м³</t>
  </si>
  <si>
    <t>Нитроэмаль черная (ГОСТ 9198-76)</t>
  </si>
  <si>
    <t>кг.</t>
  </si>
  <si>
    <t>Примечание:</t>
  </si>
  <si>
    <t>Погрузка-разгрузка Ж/Б опор.</t>
  </si>
  <si>
    <t>Стойка СВ 105-5, ТУ-5863-00700113557-94</t>
  </si>
  <si>
    <t>Провод СИП3 1х70 ГОСТ 31946-2012</t>
  </si>
  <si>
    <t xml:space="preserve">провела обследование  ВЛ-10 кВ Ф-5,4 ЦРП и установила необходимость </t>
  </si>
  <si>
    <t>Демонтаж одностоечных деревянных опор ВЛ 10 кВ на ж/б приставке</t>
  </si>
  <si>
    <t>Монтажные работы на ВЛ-0.4 Ф-4,5 ЦРП-1</t>
  </si>
  <si>
    <t>Демонтажные работы на ВЛ-10 кВ Ф-4 ЦРП-1</t>
  </si>
  <si>
    <t>Устройство заземляющих спусков на опоре ВЛ-10 кВ</t>
  </si>
  <si>
    <t>Разработка грунта вручную (22 м * 0,5 м * 0,3 м)</t>
  </si>
  <si>
    <t>Засыпка траншей и котлованов вручную (22 м * 0,5 м * 0,3 м)</t>
  </si>
  <si>
    <t>Герметичный ответвительный зажим для соединения магистрали и ответвлений СИП3 1*70</t>
  </si>
  <si>
    <t>кг</t>
  </si>
  <si>
    <t>Спиральная вязка для крепления защищённых проводов сечением 50 мм2 на штыревых изоляторах</t>
  </si>
  <si>
    <t>Колпачок полиэтиленовый К-7, ТУ-3493-01-45649212-2000</t>
  </si>
  <si>
    <t>Скоба СК-7-1А (ГОСТ 13276-79)</t>
  </si>
  <si>
    <t>Серьга СР-7-16 (ГОСТ 13276-79)</t>
  </si>
  <si>
    <t>Ушко однолапчатое У1-7-16 (ГОСТ 13276-79)</t>
  </si>
  <si>
    <t>Зажимы натяжные болтовые, НБ 2-6 (ГОСТ 13276-79)</t>
  </si>
  <si>
    <t>Изолятор ПС-70 (ГОСТ 6490-93)</t>
  </si>
  <si>
    <t xml:space="preserve">Устройство защиты от электрической дуги и наложения защитного заземления </t>
  </si>
  <si>
    <t>Сталь круглая углеродистая обыкновенного качества марки ВСт3пс5-1 диаметром: 16 мм (ГОСТ 2590)</t>
  </si>
  <si>
    <t>Сталь круглая углеродистая обыкновенного качества марки ВСт3пс5-1 диаметром: 12 мм (ГОСТ 2590)</t>
  </si>
  <si>
    <t xml:space="preserve">Смесь песчано-гравийная природная
 (ГОСТ 23735-2014)
</t>
  </si>
  <si>
    <t>Длинно-искровой петлевой разрядник (23.0067)</t>
  </si>
  <si>
    <t>Электроды сварочные МР-3 d=4 мм. (ГОСТ 9466-75)</t>
  </si>
  <si>
    <t>Кронштейн У5 (3.407.1-136)</t>
  </si>
  <si>
    <t>Изолированный алюминиевый наконечник наконечник для соединения провода СИП сечением 70 мм2 с электрооборудованием</t>
  </si>
  <si>
    <t xml:space="preserve">Монтаж РЛНД-10 </t>
  </si>
  <si>
    <t>Разъединитель РЛНД с приводом ПРНЗ-10 УХЛ-1 ТУ 3414-002-71049501-05</t>
  </si>
  <si>
    <t>Кронштейн РА-1 (3.407.1-143.8.64)</t>
  </si>
  <si>
    <t>Кронштейн РА-2 (3.407.1-143.8.65)</t>
  </si>
  <si>
    <t>Вал привода РА 7 (3.407.1-143.8.69)</t>
  </si>
  <si>
    <t>Кронштейн РА-4 (3.407.1-143.8.66)</t>
  </si>
  <si>
    <t>Кронштейн РА-5 (3.407.1-143.8.67)</t>
  </si>
  <si>
    <t>1.Для выполнения работ применять песчано-гравийную смесь  (0,6 м3 на 1 стойку), фракция гравия 10-70 мм в количестве 40% от общей массы (ГОСТ 23735-2014)</t>
  </si>
  <si>
    <t xml:space="preserve">2. Работы производятся в охранной зоне ВЛ, проходящей по населённой местности </t>
  </si>
  <si>
    <t>3. Заземление опор ВЛ-10 кВ необходимо выполнить в соответствии с типовым проектом СЕЛЬЭНЕРГОПРОЕКТ Шифр 3.407-150 и ПУЭ (7 издание) гл. 1.7.</t>
  </si>
  <si>
    <t>4. Закрепление опор в грунте необходимо выполнить в соответствии с типовым проектом РОСЭП Шифр 27.0002</t>
  </si>
  <si>
    <t>5. Монтажные работы на ВЛ-10 кВ выполнить в соответствии с типовым проектом РОСЭП Шифр 27.0002</t>
  </si>
  <si>
    <t xml:space="preserve">Демонтаж РЛНД-10 </t>
  </si>
  <si>
    <t>Демонтаж одностоечной деревянной опоры ВЛ 10 кВ на ж/б приставке с подкосом</t>
  </si>
  <si>
    <t xml:space="preserve">Демонтаж одностоечных ж/б опор ВЛ 10 кВ </t>
  </si>
  <si>
    <t xml:space="preserve">Демонтаж одностоечной ж/б опоры ВЛ 10 кВ с подкосом </t>
  </si>
  <si>
    <t xml:space="preserve">Установка одностоечных железобетонных опор ВЛ 10 кВ </t>
  </si>
  <si>
    <t xml:space="preserve">Установка одностоечных железобетонных опор ВЛ 10 кВ с подкосом </t>
  </si>
  <si>
    <t xml:space="preserve">Установка одностоечных железобетонных опор ВЛ 10 кВ для совместной подвески </t>
  </si>
  <si>
    <t xml:space="preserve">Установка одностоечных железобетонных опор ВЛ 10 кВ для совместной подвески с подкосом </t>
  </si>
  <si>
    <t xml:space="preserve">Установка одностоечных железобетонных опор ВЛ 10 кВ для совместной подвески с двумя подкосами </t>
  </si>
  <si>
    <t>Хомут Х – 7 (3.407.1-143.8.68)</t>
  </si>
  <si>
    <t>Хомут Х – 8 (3.407.1-143.8.68)</t>
  </si>
  <si>
    <t>Монтаж надставок</t>
  </si>
  <si>
    <t xml:space="preserve">Монтаж длинно-искровых петлевых разрядников ВЛ-10 кВ </t>
  </si>
  <si>
    <t xml:space="preserve">Монтаж устройства защиты от электрической дуги и наложения защитного заземления </t>
  </si>
  <si>
    <t xml:space="preserve">Присоединение к зажимам жил проводов сечением 70 мм2 </t>
  </si>
  <si>
    <t>компл.</t>
  </si>
  <si>
    <t>Траверса ТМ 1 (3.407.1-143.8)</t>
  </si>
  <si>
    <t>Надставка ТС-5 (3.407.1-143.8)</t>
  </si>
  <si>
    <t>Хомут Х-1 (3.407.1-143.8.15)</t>
  </si>
  <si>
    <t>Траверса ТМ-68 (27.0002-33)</t>
  </si>
  <si>
    <t>Траверса ТМ-72А (27.0002-37)</t>
  </si>
  <si>
    <t>Траверса ТМ-53 (27.0002-18)</t>
  </si>
  <si>
    <t>Траверса ТМ 8 (3.407.1-143.8.8)</t>
  </si>
  <si>
    <t>Хомут Х-51 (27.0002-42)</t>
  </si>
  <si>
    <t>Плашечный зажим из алюминиевого сплава для соединения неизолированных алюминиевых или стальных проводов</t>
  </si>
  <si>
    <t>Погрузка-разгрузка материалов, провода.</t>
  </si>
  <si>
    <t>Перевозка материалов, провода, Ж/Б опор.</t>
  </si>
  <si>
    <t>Демонтаж проводов ВЛ 10 кВ на переходах через препятствия</t>
  </si>
  <si>
    <t>Демонтаж провода ВЛ 10 кВ (в 3 провода)</t>
  </si>
  <si>
    <t>переход</t>
  </si>
  <si>
    <t xml:space="preserve">Подвеска изолированных проводов (СИП3 1х70) Ф-4 </t>
  </si>
  <si>
    <t xml:space="preserve">Подвеска изолированных проводов (СИП3 1х70) Ф-5 </t>
  </si>
  <si>
    <t>Подвеска проводов ВЛ 10 кВ на переходах через препятствия</t>
  </si>
  <si>
    <t>Герметичный ответвительный зажим для соединения магистрали СИП3 1*70 с неизолированным проводом марки АС</t>
  </si>
  <si>
    <t>г. Свободный – Шимановский РЭС</t>
  </si>
  <si>
    <t>Заземляющий проводник ЗП 1 (L=3 м) (27.0002)</t>
  </si>
  <si>
    <t>Забивка вертикальных электродов, на глубину 5 м</t>
  </si>
  <si>
    <t>Изолятор ШС-10 (ГОСТ 1232-82)</t>
  </si>
  <si>
    <t>м3</t>
  </si>
  <si>
    <t xml:space="preserve">Приложение 5 к Техническим требованиям 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</si>
</sst>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u/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b/>
      <u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0" fontId="10" fillId="0" borderId="0" xfId="0" applyFont="1" applyAlignment="1"/>
    <xf numFmtId="0" fontId="7" fillId="0" borderId="2" xfId="0" applyFont="1" applyBorder="1" applyAlignment="1" applyProtection="1">
      <alignment horizontal="center" vertical="center"/>
    </xf>
    <xf numFmtId="1" fontId="7" fillId="0" borderId="1" xfId="0" applyNumberFormat="1" applyFont="1" applyBorder="1" applyAlignment="1" applyProtection="1">
      <alignment horizontal="center" vertical="center" wrapText="1"/>
      <protection locked="0"/>
    </xf>
    <xf numFmtId="164" fontId="7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0" fillId="0" borderId="1" xfId="0" applyBorder="1"/>
    <xf numFmtId="0" fontId="0" fillId="0" borderId="5" xfId="0" applyBorder="1"/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left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vertical="center" wrapText="1"/>
    </xf>
    <xf numFmtId="0" fontId="2" fillId="0" borderId="2" xfId="0" applyFont="1" applyBorder="1" applyAlignment="1" applyProtection="1">
      <alignment horizontal="center" vertical="center"/>
      <protection locked="0"/>
    </xf>
    <xf numFmtId="0" fontId="0" fillId="0" borderId="0" xfId="0" applyBorder="1"/>
    <xf numFmtId="0" fontId="7" fillId="0" borderId="1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17" fillId="0" borderId="0" xfId="0" applyFont="1"/>
    <xf numFmtId="0" fontId="2" fillId="0" borderId="1" xfId="0" applyFont="1" applyBorder="1" applyAlignment="1" applyProtection="1">
      <alignment horizontal="center"/>
      <protection locked="0"/>
    </xf>
    <xf numFmtId="0" fontId="0" fillId="0" borderId="0" xfId="0" applyFont="1"/>
    <xf numFmtId="0" fontId="7" fillId="0" borderId="0" xfId="0" applyFont="1" applyBorder="1" applyAlignment="1" applyProtection="1">
      <alignment horizontal="left" vertical="center" wrapText="1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2" fontId="2" fillId="0" borderId="1" xfId="0" applyNumberFormat="1" applyFont="1" applyBorder="1" applyAlignment="1" applyProtection="1">
      <alignment horizontal="center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1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vertical="center" wrapText="1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7" fillId="0" borderId="8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vertical="center" wrapText="1"/>
      <protection locked="0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vertical="top"/>
      <protection locked="0"/>
    </xf>
    <xf numFmtId="1" fontId="7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8" xfId="0" applyFont="1" applyBorder="1" applyAlignment="1" applyProtection="1">
      <alignment horizont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left" vertical="top"/>
      <protection locked="0"/>
    </xf>
    <xf numFmtId="0" fontId="7" fillId="0" borderId="4" xfId="0" applyFont="1" applyBorder="1" applyAlignment="1" applyProtection="1">
      <alignment horizontal="left" vertical="center" wrapText="1"/>
      <protection locked="0"/>
    </xf>
    <xf numFmtId="0" fontId="7" fillId="0" borderId="7" xfId="0" applyFont="1" applyBorder="1" applyAlignment="1" applyProtection="1">
      <alignment horizontal="left" vertical="center" wrapText="1"/>
      <protection locked="0"/>
    </xf>
    <xf numFmtId="0" fontId="7" fillId="0" borderId="5" xfId="0" applyFont="1" applyBorder="1" applyAlignment="1" applyProtection="1">
      <alignment horizontal="left" vertical="center" wrapText="1"/>
      <protection locked="0"/>
    </xf>
    <xf numFmtId="0" fontId="6" fillId="0" borderId="0" xfId="0" applyFont="1" applyAlignment="1">
      <alignment horizontal="left"/>
    </xf>
    <xf numFmtId="0" fontId="3" fillId="0" borderId="6" xfId="0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10" fillId="0" borderId="0" xfId="0" applyFont="1" applyAlignment="1">
      <alignment horizontal="center" vertical="top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4" fillId="2" borderId="1" xfId="0" applyFont="1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horizontal="left" vertical="center"/>
      <protection locked="0"/>
    </xf>
    <xf numFmtId="0" fontId="13" fillId="0" borderId="4" xfId="0" applyFont="1" applyBorder="1" applyAlignment="1" applyProtection="1">
      <alignment horizontal="left" vertical="center"/>
      <protection locked="0"/>
    </xf>
    <xf numFmtId="0" fontId="7" fillId="0" borderId="7" xfId="0" applyFont="1" applyBorder="1" applyAlignment="1" applyProtection="1">
      <alignment horizontal="left" vertical="center"/>
      <protection locked="0"/>
    </xf>
    <xf numFmtId="0" fontId="7" fillId="0" borderId="5" xfId="0" applyFont="1" applyBorder="1" applyAlignment="1" applyProtection="1">
      <alignment horizontal="left" vertical="center"/>
      <protection locked="0"/>
    </xf>
    <xf numFmtId="0" fontId="7" fillId="0" borderId="3" xfId="0" applyFont="1" applyBorder="1" applyAlignment="1" applyProtection="1">
      <alignment horizontal="left" vertical="center"/>
      <protection locked="0"/>
    </xf>
    <xf numFmtId="0" fontId="7" fillId="0" borderId="9" xfId="0" applyFont="1" applyBorder="1" applyAlignment="1" applyProtection="1">
      <alignment horizontal="left" vertical="center"/>
      <protection locked="0"/>
    </xf>
    <xf numFmtId="0" fontId="14" fillId="0" borderId="0" xfId="0" applyFont="1" applyAlignment="1">
      <alignment horizontal="right" vertical="center"/>
    </xf>
    <xf numFmtId="0" fontId="3" fillId="0" borderId="1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center"/>
    </xf>
    <xf numFmtId="0" fontId="4" fillId="0" borderId="4" xfId="0" applyFont="1" applyBorder="1" applyAlignment="1" applyProtection="1">
      <alignment horizontal="left"/>
      <protection locked="0"/>
    </xf>
    <xf numFmtId="0" fontId="4" fillId="0" borderId="7" xfId="0" applyFont="1" applyBorder="1" applyAlignment="1" applyProtection="1">
      <alignment horizontal="left"/>
      <protection locked="0"/>
    </xf>
    <xf numFmtId="0" fontId="16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9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1943100</xdr:colOff>
      <xdr:row>3</xdr:row>
      <xdr:rowOff>161925</xdr:rowOff>
    </xdr:from>
    <xdr:to>
      <xdr:col>1</xdr:col>
      <xdr:colOff>3600450</xdr:colOff>
      <xdr:row>4</xdr:row>
      <xdr:rowOff>514350</xdr:rowOff>
    </xdr:to>
    <xdr:pic>
      <xdr:nvPicPr>
        <xdr:cNvPr id="3" name="Рисунок 1" descr="C:\Users\portyanaya_vg\Desktop\1_Филиал АЭС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647700"/>
          <a:ext cx="165735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2"/>
  <sheetViews>
    <sheetView tabSelected="1" view="pageBreakPreview" zoomScale="130" zoomScaleNormal="100" zoomScaleSheetLayoutView="130" workbookViewId="0">
      <selection activeCell="N5" sqref="N5"/>
    </sheetView>
  </sheetViews>
  <sheetFormatPr defaultRowHeight="15" x14ac:dyDescent="0.25"/>
  <cols>
    <col min="2" max="2" width="69.28515625" customWidth="1"/>
    <col min="3" max="3" width="14.42578125" customWidth="1"/>
    <col min="4" max="4" width="9.85546875" style="38" customWidth="1"/>
  </cols>
  <sheetData>
    <row r="1" spans="1:4" ht="12" customHeight="1" x14ac:dyDescent="0.25">
      <c r="B1" s="88" t="s">
        <v>141</v>
      </c>
      <c r="C1" s="88"/>
      <c r="D1" s="88"/>
    </row>
    <row r="2" spans="1:4" ht="14.25" customHeight="1" x14ac:dyDescent="0.25">
      <c r="B2" s="86" t="s">
        <v>55</v>
      </c>
      <c r="C2" s="86"/>
      <c r="D2" s="86"/>
    </row>
    <row r="3" spans="1:4" ht="12" customHeight="1" x14ac:dyDescent="0.25">
      <c r="B3" s="86"/>
      <c r="C3" s="86"/>
      <c r="D3" s="86"/>
    </row>
    <row r="5" spans="1:4" ht="41.25" customHeight="1" x14ac:dyDescent="0.25">
      <c r="A5" s="95"/>
      <c r="B5" s="95"/>
      <c r="C5" s="95"/>
      <c r="D5" s="95"/>
    </row>
    <row r="6" spans="1:4" ht="15" customHeight="1" x14ac:dyDescent="0.25">
      <c r="A6" s="98" t="s">
        <v>12</v>
      </c>
      <c r="B6" s="99"/>
      <c r="C6" s="99"/>
      <c r="D6" s="99"/>
    </row>
    <row r="7" spans="1:4" x14ac:dyDescent="0.25">
      <c r="A7" s="99"/>
      <c r="B7" s="99"/>
      <c r="C7" s="99"/>
      <c r="D7" s="99"/>
    </row>
    <row r="8" spans="1:4" ht="95.25" customHeight="1" x14ac:dyDescent="0.25">
      <c r="A8" s="99"/>
      <c r="B8" s="99"/>
      <c r="C8" s="99"/>
      <c r="D8" s="99"/>
    </row>
    <row r="9" spans="1:4" ht="17.25" x14ac:dyDescent="0.3">
      <c r="A9" s="14"/>
      <c r="B9" s="15"/>
      <c r="C9" s="76" t="s">
        <v>16</v>
      </c>
      <c r="D9" s="76"/>
    </row>
    <row r="10" spans="1:4" ht="17.25" x14ac:dyDescent="0.3">
      <c r="A10" s="14"/>
      <c r="B10" s="76" t="s">
        <v>17</v>
      </c>
      <c r="C10" s="76"/>
      <c r="D10" s="76"/>
    </row>
    <row r="11" spans="1:4" ht="14.25" customHeight="1" x14ac:dyDescent="0.3">
      <c r="A11" s="14"/>
      <c r="B11" s="76" t="s">
        <v>4</v>
      </c>
      <c r="C11" s="76"/>
      <c r="D11" s="76"/>
    </row>
    <row r="12" spans="1:4" ht="18.75" customHeight="1" x14ac:dyDescent="0.3">
      <c r="A12" s="14"/>
      <c r="B12" s="97" t="s">
        <v>36</v>
      </c>
      <c r="C12" s="97"/>
      <c r="D12" s="97"/>
    </row>
    <row r="13" spans="1:4" ht="10.5" customHeight="1" x14ac:dyDescent="0.3">
      <c r="A13" s="16"/>
      <c r="B13" s="75" t="s">
        <v>18</v>
      </c>
      <c r="C13" s="75"/>
      <c r="D13" s="36"/>
    </row>
    <row r="14" spans="1:4" ht="17.25" customHeight="1" x14ac:dyDescent="0.25">
      <c r="A14" s="76" t="s">
        <v>49</v>
      </c>
      <c r="B14" s="76"/>
      <c r="C14" s="76"/>
      <c r="D14" s="76"/>
    </row>
    <row r="15" spans="1:4" ht="13.5" customHeight="1" x14ac:dyDescent="0.25">
      <c r="A15" s="10"/>
      <c r="B15" s="10"/>
      <c r="C15" s="3"/>
      <c r="D15" s="2"/>
    </row>
    <row r="16" spans="1:4" ht="18.75" customHeight="1" x14ac:dyDescent="0.25">
      <c r="A16" s="96" t="s">
        <v>53</v>
      </c>
      <c r="B16" s="96"/>
      <c r="C16" s="96"/>
      <c r="D16" s="96"/>
    </row>
    <row r="17" spans="1:4" ht="15.75" customHeight="1" x14ac:dyDescent="0.25">
      <c r="A17" s="100" t="s">
        <v>54</v>
      </c>
      <c r="B17" s="100"/>
      <c r="C17" s="100"/>
      <c r="D17" s="100"/>
    </row>
    <row r="18" spans="1:4" ht="23.25" customHeight="1" x14ac:dyDescent="0.25">
      <c r="A18" s="78" t="s">
        <v>13</v>
      </c>
      <c r="B18" s="78"/>
      <c r="C18" s="1"/>
      <c r="D18" s="1"/>
    </row>
    <row r="19" spans="1:4" ht="16.5" x14ac:dyDescent="0.25">
      <c r="A19" s="72" t="s">
        <v>52</v>
      </c>
      <c r="B19" s="72"/>
      <c r="C19" s="78"/>
      <c r="D19" s="78"/>
    </row>
    <row r="20" spans="1:4" ht="16.5" x14ac:dyDescent="0.25">
      <c r="A20" s="72" t="s">
        <v>14</v>
      </c>
      <c r="B20" s="72"/>
      <c r="C20" s="72"/>
      <c r="D20" s="1"/>
    </row>
    <row r="21" spans="1:4" ht="16.5" x14ac:dyDescent="0.25">
      <c r="A21" s="72" t="s">
        <v>45</v>
      </c>
      <c r="B21" s="72"/>
      <c r="C21" s="72"/>
      <c r="D21" s="1"/>
    </row>
    <row r="22" spans="1:4" ht="16.5" x14ac:dyDescent="0.25">
      <c r="A22" s="91" t="s">
        <v>66</v>
      </c>
      <c r="B22" s="91"/>
      <c r="C22" s="91"/>
      <c r="D22" s="91"/>
    </row>
    <row r="23" spans="1:4" ht="16.5" x14ac:dyDescent="0.25">
      <c r="A23" s="77" t="s">
        <v>37</v>
      </c>
      <c r="B23" s="77"/>
      <c r="C23" s="77"/>
      <c r="D23" s="77"/>
    </row>
    <row r="24" spans="1:4" ht="16.5" x14ac:dyDescent="0.25">
      <c r="A24" s="4"/>
      <c r="B24" s="4"/>
      <c r="C24" s="4"/>
      <c r="D24" s="28"/>
    </row>
    <row r="25" spans="1:4" ht="33" x14ac:dyDescent="0.25">
      <c r="A25" s="7" t="s">
        <v>3</v>
      </c>
      <c r="B25" s="7" t="s">
        <v>2</v>
      </c>
      <c r="C25" s="8" t="s">
        <v>1</v>
      </c>
      <c r="D25" s="8" t="s">
        <v>0</v>
      </c>
    </row>
    <row r="26" spans="1:4" ht="16.5" x14ac:dyDescent="0.25">
      <c r="A26" s="81" t="s">
        <v>69</v>
      </c>
      <c r="B26" s="82"/>
      <c r="C26" s="82"/>
      <c r="D26" s="83"/>
    </row>
    <row r="27" spans="1:4" ht="59.25" customHeight="1" x14ac:dyDescent="0.25">
      <c r="A27" s="48">
        <v>1</v>
      </c>
      <c r="B27" s="23" t="s">
        <v>67</v>
      </c>
      <c r="C27" s="24" t="s">
        <v>5</v>
      </c>
      <c r="D27" s="26">
        <v>2</v>
      </c>
    </row>
    <row r="28" spans="1:4" ht="33" x14ac:dyDescent="0.25">
      <c r="A28" s="48">
        <f>A27+1</f>
        <v>2</v>
      </c>
      <c r="B28" s="23" t="s">
        <v>103</v>
      </c>
      <c r="C28" s="24" t="s">
        <v>5</v>
      </c>
      <c r="D28" s="26">
        <v>2</v>
      </c>
    </row>
    <row r="29" spans="1:4" ht="16.5" x14ac:dyDescent="0.25">
      <c r="A29" s="48">
        <f t="shared" ref="A29:A32" si="0">A28+1</f>
        <v>3</v>
      </c>
      <c r="B29" s="23" t="s">
        <v>102</v>
      </c>
      <c r="C29" s="24" t="s">
        <v>5</v>
      </c>
      <c r="D29" s="26">
        <v>1</v>
      </c>
    </row>
    <row r="30" spans="1:4" ht="16.5" x14ac:dyDescent="0.25">
      <c r="A30" s="48">
        <f t="shared" si="0"/>
        <v>4</v>
      </c>
      <c r="B30" s="30" t="s">
        <v>104</v>
      </c>
      <c r="C30" s="24" t="s">
        <v>5</v>
      </c>
      <c r="D30" s="26">
        <v>12</v>
      </c>
    </row>
    <row r="31" spans="1:4" ht="16.5" x14ac:dyDescent="0.25">
      <c r="A31" s="48">
        <f t="shared" si="0"/>
        <v>5</v>
      </c>
      <c r="B31" s="30" t="s">
        <v>105</v>
      </c>
      <c r="C31" s="24" t="s">
        <v>5</v>
      </c>
      <c r="D31" s="26">
        <v>6</v>
      </c>
    </row>
    <row r="32" spans="1:4" ht="16.5" x14ac:dyDescent="0.25">
      <c r="A32" s="48">
        <f t="shared" si="0"/>
        <v>6</v>
      </c>
      <c r="B32" s="29" t="s">
        <v>130</v>
      </c>
      <c r="C32" s="24" t="s">
        <v>5</v>
      </c>
      <c r="D32" s="26">
        <v>22</v>
      </c>
    </row>
    <row r="33" spans="1:4" ht="16.5" x14ac:dyDescent="0.25">
      <c r="A33" s="27">
        <v>7</v>
      </c>
      <c r="B33" s="29" t="s">
        <v>129</v>
      </c>
      <c r="C33" s="24" t="s">
        <v>131</v>
      </c>
      <c r="D33" s="26">
        <v>5</v>
      </c>
    </row>
    <row r="34" spans="1:4" ht="16.5" x14ac:dyDescent="0.25">
      <c r="A34" s="81" t="s">
        <v>68</v>
      </c>
      <c r="B34" s="84"/>
      <c r="C34" s="84"/>
      <c r="D34" s="85"/>
    </row>
    <row r="35" spans="1:4" ht="16.5" x14ac:dyDescent="0.25">
      <c r="A35" s="27">
        <v>8</v>
      </c>
      <c r="B35" s="23" t="s">
        <v>106</v>
      </c>
      <c r="C35" s="13" t="s">
        <v>5</v>
      </c>
      <c r="D35" s="27">
        <v>2</v>
      </c>
    </row>
    <row r="36" spans="1:4" ht="33" x14ac:dyDescent="0.25">
      <c r="A36" s="27">
        <f>A35+1</f>
        <v>9</v>
      </c>
      <c r="B36" s="23" t="s">
        <v>107</v>
      </c>
      <c r="C36" s="13" t="s">
        <v>5</v>
      </c>
      <c r="D36" s="27">
        <v>2</v>
      </c>
    </row>
    <row r="37" spans="1:4" ht="33" x14ac:dyDescent="0.25">
      <c r="A37" s="27">
        <f t="shared" ref="A37:A52" si="1">A36+1</f>
        <v>10</v>
      </c>
      <c r="B37" s="23" t="s">
        <v>108</v>
      </c>
      <c r="C37" s="13" t="s">
        <v>5</v>
      </c>
      <c r="D37" s="27">
        <v>11</v>
      </c>
    </row>
    <row r="38" spans="1:4" ht="33" x14ac:dyDescent="0.25">
      <c r="A38" s="27">
        <f t="shared" si="1"/>
        <v>11</v>
      </c>
      <c r="B38" s="23" t="s">
        <v>109</v>
      </c>
      <c r="C38" s="13" t="s">
        <v>5</v>
      </c>
      <c r="D38" s="27">
        <v>4</v>
      </c>
    </row>
    <row r="39" spans="1:4" ht="33" x14ac:dyDescent="0.25">
      <c r="A39" s="27">
        <f t="shared" si="1"/>
        <v>12</v>
      </c>
      <c r="B39" s="23" t="s">
        <v>110</v>
      </c>
      <c r="C39" s="13" t="s">
        <v>5</v>
      </c>
      <c r="D39" s="27">
        <v>3</v>
      </c>
    </row>
    <row r="40" spans="1:4" ht="16.5" x14ac:dyDescent="0.25">
      <c r="A40" s="27">
        <f t="shared" si="1"/>
        <v>13</v>
      </c>
      <c r="B40" s="23" t="s">
        <v>90</v>
      </c>
      <c r="C40" s="13" t="s">
        <v>5</v>
      </c>
      <c r="D40" s="27">
        <v>3</v>
      </c>
    </row>
    <row r="41" spans="1:4" ht="16.5" x14ac:dyDescent="0.25">
      <c r="A41" s="27">
        <f t="shared" si="1"/>
        <v>14</v>
      </c>
      <c r="B41" s="23" t="s">
        <v>113</v>
      </c>
      <c r="C41" s="13" t="s">
        <v>5</v>
      </c>
      <c r="D41" s="27">
        <v>22</v>
      </c>
    </row>
    <row r="42" spans="1:4" ht="16.5" x14ac:dyDescent="0.25">
      <c r="A42" s="27">
        <f t="shared" si="1"/>
        <v>15</v>
      </c>
      <c r="B42" s="23" t="s">
        <v>114</v>
      </c>
      <c r="C42" s="13" t="s">
        <v>117</v>
      </c>
      <c r="D42" s="27">
        <v>7</v>
      </c>
    </row>
    <row r="43" spans="1:4" ht="33" x14ac:dyDescent="0.25">
      <c r="A43" s="27">
        <f t="shared" si="1"/>
        <v>16</v>
      </c>
      <c r="B43" s="23" t="s">
        <v>115</v>
      </c>
      <c r="C43" s="13" t="s">
        <v>5</v>
      </c>
      <c r="D43" s="27">
        <v>66</v>
      </c>
    </row>
    <row r="44" spans="1:4" ht="16.5" x14ac:dyDescent="0.25">
      <c r="A44" s="27">
        <f t="shared" si="1"/>
        <v>17</v>
      </c>
      <c r="B44" s="23" t="s">
        <v>116</v>
      </c>
      <c r="C44" s="13" t="s">
        <v>5</v>
      </c>
      <c r="D44" s="27">
        <v>9</v>
      </c>
    </row>
    <row r="45" spans="1:4" ht="16.5" x14ac:dyDescent="0.25">
      <c r="A45" s="27">
        <f t="shared" si="1"/>
        <v>18</v>
      </c>
      <c r="B45" s="23" t="s">
        <v>132</v>
      </c>
      <c r="C45" s="13" t="s">
        <v>56</v>
      </c>
      <c r="D45" s="27">
        <v>1.44</v>
      </c>
    </row>
    <row r="46" spans="1:4" ht="16.5" x14ac:dyDescent="0.25">
      <c r="A46" s="27">
        <f t="shared" si="1"/>
        <v>19</v>
      </c>
      <c r="B46" s="23" t="s">
        <v>133</v>
      </c>
      <c r="C46" s="13" t="s">
        <v>56</v>
      </c>
      <c r="D46" s="40">
        <v>1.84</v>
      </c>
    </row>
    <row r="47" spans="1:4" ht="16.5" x14ac:dyDescent="0.25">
      <c r="A47" s="27">
        <f t="shared" si="1"/>
        <v>20</v>
      </c>
      <c r="B47" s="23" t="s">
        <v>134</v>
      </c>
      <c r="C47" s="53" t="s">
        <v>131</v>
      </c>
      <c r="D47" s="40">
        <v>5</v>
      </c>
    </row>
    <row r="48" spans="1:4" ht="16.5" x14ac:dyDescent="0.25">
      <c r="A48" s="27">
        <f t="shared" si="1"/>
        <v>21</v>
      </c>
      <c r="B48" s="31" t="s">
        <v>138</v>
      </c>
      <c r="C48" s="32" t="s">
        <v>5</v>
      </c>
      <c r="D48" s="25">
        <v>22</v>
      </c>
    </row>
    <row r="49" spans="1:4" ht="16.5" x14ac:dyDescent="0.25">
      <c r="A49" s="27">
        <f t="shared" si="1"/>
        <v>22</v>
      </c>
      <c r="B49" s="31" t="s">
        <v>57</v>
      </c>
      <c r="C49" s="8" t="s">
        <v>58</v>
      </c>
      <c r="D49" s="25">
        <v>22</v>
      </c>
    </row>
    <row r="50" spans="1:4" ht="16.5" x14ac:dyDescent="0.25">
      <c r="A50" s="27">
        <f t="shared" si="1"/>
        <v>23</v>
      </c>
      <c r="B50" s="31" t="s">
        <v>70</v>
      </c>
      <c r="C50" s="8" t="s">
        <v>58</v>
      </c>
      <c r="D50" s="25">
        <v>22</v>
      </c>
    </row>
    <row r="51" spans="1:4" ht="16.5" x14ac:dyDescent="0.25">
      <c r="A51" s="27">
        <f t="shared" si="1"/>
        <v>24</v>
      </c>
      <c r="B51" s="31" t="s">
        <v>71</v>
      </c>
      <c r="C51" s="8" t="s">
        <v>59</v>
      </c>
      <c r="D51" s="25">
        <v>3.3</v>
      </c>
    </row>
    <row r="52" spans="1:4" ht="16.5" x14ac:dyDescent="0.25">
      <c r="A52" s="27">
        <f t="shared" si="1"/>
        <v>25</v>
      </c>
      <c r="B52" s="31" t="s">
        <v>72</v>
      </c>
      <c r="C52" s="8" t="s">
        <v>59</v>
      </c>
      <c r="D52" s="26">
        <v>3.3</v>
      </c>
    </row>
    <row r="53" spans="1:4" ht="16.5" hidden="1" x14ac:dyDescent="0.25">
      <c r="A53" s="92" t="s">
        <v>38</v>
      </c>
      <c r="B53" s="93"/>
      <c r="C53" s="93"/>
      <c r="D53" s="94"/>
    </row>
    <row r="54" spans="1:4" ht="16.5" hidden="1" x14ac:dyDescent="0.25">
      <c r="A54" s="11">
        <v>8</v>
      </c>
      <c r="B54" s="12" t="s">
        <v>19</v>
      </c>
      <c r="C54" s="13" t="s">
        <v>5</v>
      </c>
      <c r="D54" s="17">
        <v>9</v>
      </c>
    </row>
    <row r="55" spans="1:4" ht="15" hidden="1" customHeight="1" x14ac:dyDescent="0.25">
      <c r="A55" s="11">
        <v>9</v>
      </c>
      <c r="B55" s="12" t="s">
        <v>20</v>
      </c>
      <c r="C55" s="13" t="s">
        <v>5</v>
      </c>
      <c r="D55" s="17">
        <v>4</v>
      </c>
    </row>
    <row r="56" spans="1:4" ht="30.75" hidden="1" customHeight="1" x14ac:dyDescent="0.25">
      <c r="A56" s="11">
        <v>10</v>
      </c>
      <c r="B56" s="12" t="s">
        <v>21</v>
      </c>
      <c r="C56" s="13" t="s">
        <v>22</v>
      </c>
      <c r="D56" s="17">
        <v>0.91</v>
      </c>
    </row>
    <row r="57" spans="1:4" ht="15.75" hidden="1" customHeight="1" x14ac:dyDescent="0.25">
      <c r="A57" s="11">
        <v>11</v>
      </c>
      <c r="B57" s="12" t="s">
        <v>23</v>
      </c>
      <c r="C57" s="13" t="s">
        <v>5</v>
      </c>
      <c r="D57" s="17">
        <v>6</v>
      </c>
    </row>
    <row r="58" spans="1:4" ht="16.5" hidden="1" customHeight="1" x14ac:dyDescent="0.25">
      <c r="A58" s="11">
        <v>12</v>
      </c>
      <c r="B58" s="12" t="s">
        <v>24</v>
      </c>
      <c r="C58" s="13" t="s">
        <v>5</v>
      </c>
      <c r="D58" s="17">
        <v>17</v>
      </c>
    </row>
    <row r="59" spans="1:4" ht="16.5" hidden="1" customHeight="1" x14ac:dyDescent="0.25">
      <c r="A59" s="11">
        <v>13</v>
      </c>
      <c r="B59" s="12" t="s">
        <v>25</v>
      </c>
      <c r="C59" s="13" t="s">
        <v>5</v>
      </c>
      <c r="D59" s="17">
        <v>9</v>
      </c>
    </row>
    <row r="60" spans="1:4" ht="16.5" hidden="1" customHeight="1" x14ac:dyDescent="0.25">
      <c r="A60" s="11">
        <v>14</v>
      </c>
      <c r="B60" s="12" t="s">
        <v>26</v>
      </c>
      <c r="C60" s="13" t="s">
        <v>5</v>
      </c>
      <c r="D60" s="17">
        <v>4</v>
      </c>
    </row>
    <row r="61" spans="1:4" ht="16.5" hidden="1" customHeight="1" x14ac:dyDescent="0.25">
      <c r="A61" s="11">
        <v>15</v>
      </c>
      <c r="B61" s="12" t="s">
        <v>27</v>
      </c>
      <c r="C61" s="13" t="s">
        <v>5</v>
      </c>
      <c r="D61" s="17">
        <v>13</v>
      </c>
    </row>
    <row r="62" spans="1:4" ht="16.5" hidden="1" customHeight="1" x14ac:dyDescent="0.25">
      <c r="A62" s="11">
        <v>16</v>
      </c>
      <c r="B62" s="12" t="s">
        <v>28</v>
      </c>
      <c r="C62" s="13" t="s">
        <v>29</v>
      </c>
      <c r="D62" s="17">
        <v>0.65</v>
      </c>
    </row>
    <row r="63" spans="1:4" ht="16.5" hidden="1" customHeight="1" x14ac:dyDescent="0.25">
      <c r="A63" s="11">
        <v>17</v>
      </c>
      <c r="B63" s="12" t="s">
        <v>30</v>
      </c>
      <c r="C63" s="13" t="s">
        <v>31</v>
      </c>
      <c r="D63" s="17">
        <v>0.15</v>
      </c>
    </row>
    <row r="64" spans="1:4" ht="16.5" hidden="1" customHeight="1" x14ac:dyDescent="0.25">
      <c r="A64" s="11">
        <v>18</v>
      </c>
      <c r="B64" s="12" t="s">
        <v>32</v>
      </c>
      <c r="C64" s="13" t="s">
        <v>31</v>
      </c>
      <c r="D64" s="17">
        <v>0.15</v>
      </c>
    </row>
    <row r="65" spans="1:4" ht="16.5" customHeight="1" x14ac:dyDescent="0.25">
      <c r="A65" s="11">
        <v>26</v>
      </c>
      <c r="B65" s="51" t="s">
        <v>24</v>
      </c>
      <c r="C65" s="32" t="s">
        <v>5</v>
      </c>
      <c r="D65" s="50">
        <v>34</v>
      </c>
    </row>
    <row r="66" spans="1:4" ht="16.5" customHeight="1" x14ac:dyDescent="0.25">
      <c r="A66" s="11">
        <v>27</v>
      </c>
      <c r="B66" s="31" t="s">
        <v>25</v>
      </c>
      <c r="C66" s="32" t="s">
        <v>5</v>
      </c>
      <c r="D66" s="50">
        <v>13</v>
      </c>
    </row>
    <row r="67" spans="1:4" ht="16.5" customHeight="1" x14ac:dyDescent="0.25">
      <c r="A67" s="11">
        <v>28</v>
      </c>
      <c r="B67" s="52" t="s">
        <v>26</v>
      </c>
      <c r="C67" s="32" t="s">
        <v>5</v>
      </c>
      <c r="D67" s="50">
        <v>9</v>
      </c>
    </row>
    <row r="68" spans="1:4" ht="16.5" x14ac:dyDescent="0.25">
      <c r="A68" s="89" t="s">
        <v>6</v>
      </c>
      <c r="B68" s="90"/>
      <c r="C68" s="90"/>
      <c r="D68" s="90"/>
    </row>
    <row r="69" spans="1:4" ht="21" customHeight="1" x14ac:dyDescent="0.25">
      <c r="A69" s="58">
        <v>29</v>
      </c>
      <c r="B69" s="59" t="s">
        <v>7</v>
      </c>
      <c r="C69" s="56" t="s">
        <v>5</v>
      </c>
      <c r="D69" s="60">
        <f>D48</f>
        <v>22</v>
      </c>
    </row>
    <row r="70" spans="1:4" ht="16.5" hidden="1" x14ac:dyDescent="0.25">
      <c r="A70" s="79" t="s">
        <v>10</v>
      </c>
      <c r="B70" s="80"/>
      <c r="C70" s="80"/>
      <c r="D70" s="80"/>
    </row>
    <row r="71" spans="1:4" ht="49.5" hidden="1" x14ac:dyDescent="0.25">
      <c r="A71" s="58">
        <v>29</v>
      </c>
      <c r="B71" s="61" t="s">
        <v>40</v>
      </c>
      <c r="C71" s="56" t="s">
        <v>9</v>
      </c>
      <c r="D71" s="60">
        <v>9.6</v>
      </c>
    </row>
    <row r="72" spans="1:4" ht="49.5" hidden="1" x14ac:dyDescent="0.25">
      <c r="A72" s="58">
        <v>30</v>
      </c>
      <c r="B72" s="61" t="s">
        <v>41</v>
      </c>
      <c r="C72" s="56" t="s">
        <v>9</v>
      </c>
      <c r="D72" s="60">
        <v>9.6</v>
      </c>
    </row>
    <row r="73" spans="1:4" ht="49.5" hidden="1" x14ac:dyDescent="0.25">
      <c r="A73" s="58">
        <v>31</v>
      </c>
      <c r="B73" s="61" t="s">
        <v>42</v>
      </c>
      <c r="C73" s="56" t="s">
        <v>9</v>
      </c>
      <c r="D73" s="60">
        <v>0.5</v>
      </c>
    </row>
    <row r="74" spans="1:4" ht="49.5" hidden="1" x14ac:dyDescent="0.25">
      <c r="A74" s="58">
        <v>32</v>
      </c>
      <c r="B74" s="61" t="s">
        <v>43</v>
      </c>
      <c r="C74" s="56" t="s">
        <v>9</v>
      </c>
      <c r="D74" s="60">
        <v>0.5</v>
      </c>
    </row>
    <row r="75" spans="1:4" ht="33" hidden="1" x14ac:dyDescent="0.25">
      <c r="A75" s="58">
        <v>33</v>
      </c>
      <c r="B75" s="61" t="s">
        <v>44</v>
      </c>
      <c r="C75" s="56" t="s">
        <v>9</v>
      </c>
      <c r="D75" s="60">
        <v>10.1</v>
      </c>
    </row>
    <row r="76" spans="1:4" ht="19.5" hidden="1" customHeight="1" x14ac:dyDescent="0.25">
      <c r="A76" s="58">
        <v>34</v>
      </c>
      <c r="B76" s="61" t="s">
        <v>39</v>
      </c>
      <c r="C76" s="56" t="s">
        <v>8</v>
      </c>
      <c r="D76" s="60">
        <v>146</v>
      </c>
    </row>
    <row r="77" spans="1:4" ht="33.75" customHeight="1" x14ac:dyDescent="0.25">
      <c r="A77" s="58">
        <v>30</v>
      </c>
      <c r="B77" s="61" t="s">
        <v>48</v>
      </c>
      <c r="C77" s="56" t="s">
        <v>5</v>
      </c>
      <c r="D77" s="60">
        <f>D69</f>
        <v>22</v>
      </c>
    </row>
    <row r="78" spans="1:4" ht="16.5" x14ac:dyDescent="0.25">
      <c r="A78" s="73" t="s">
        <v>47</v>
      </c>
      <c r="B78" s="74"/>
      <c r="C78" s="74"/>
      <c r="D78" s="74"/>
    </row>
    <row r="79" spans="1:4" ht="16.5" hidden="1" x14ac:dyDescent="0.25">
      <c r="A79" s="64" t="s">
        <v>33</v>
      </c>
      <c r="B79" s="65"/>
      <c r="C79" s="65"/>
      <c r="D79" s="65"/>
    </row>
    <row r="80" spans="1:4" ht="16.5" hidden="1" x14ac:dyDescent="0.25">
      <c r="A80" s="7">
        <v>1</v>
      </c>
      <c r="B80" s="9" t="s">
        <v>34</v>
      </c>
      <c r="C80" s="8" t="s">
        <v>5</v>
      </c>
      <c r="D80" s="18">
        <v>10</v>
      </c>
    </row>
    <row r="81" spans="1:5" ht="16.5" hidden="1" x14ac:dyDescent="0.25">
      <c r="A81" s="7">
        <v>1</v>
      </c>
      <c r="B81" s="9" t="s">
        <v>35</v>
      </c>
      <c r="C81" s="8" t="s">
        <v>8</v>
      </c>
      <c r="D81" s="19">
        <v>2.4</v>
      </c>
    </row>
    <row r="82" spans="1:5" ht="16.5" x14ac:dyDescent="0.25">
      <c r="A82" s="64" t="s">
        <v>33</v>
      </c>
      <c r="B82" s="65"/>
      <c r="C82" s="65"/>
      <c r="D82" s="65"/>
    </row>
    <row r="83" spans="1:5" ht="16.5" x14ac:dyDescent="0.25">
      <c r="A83" s="49">
        <v>1</v>
      </c>
      <c r="B83" s="34" t="s">
        <v>64</v>
      </c>
      <c r="C83" s="8" t="s">
        <v>5</v>
      </c>
      <c r="D83" s="37">
        <v>34</v>
      </c>
    </row>
    <row r="84" spans="1:5" ht="16.5" x14ac:dyDescent="0.25">
      <c r="A84" s="7">
        <v>2</v>
      </c>
      <c r="B84" s="34" t="s">
        <v>65</v>
      </c>
      <c r="C84" s="8" t="s">
        <v>8</v>
      </c>
      <c r="D84" s="19">
        <v>3</v>
      </c>
    </row>
    <row r="85" spans="1:5" ht="16.5" x14ac:dyDescent="0.25">
      <c r="A85" s="87" t="s">
        <v>11</v>
      </c>
      <c r="B85" s="87"/>
      <c r="C85" s="87"/>
      <c r="D85" s="87"/>
    </row>
    <row r="86" spans="1:5" s="21" customFormat="1" ht="16.5" hidden="1" x14ac:dyDescent="0.25">
      <c r="A86" s="20"/>
      <c r="B86" s="20"/>
      <c r="C86" s="20"/>
      <c r="D86" s="37"/>
      <c r="E86" s="22"/>
    </row>
    <row r="87" spans="1:5" s="33" customFormat="1" ht="16.5" x14ac:dyDescent="0.25">
      <c r="A87" s="37">
        <v>3</v>
      </c>
      <c r="B87" s="34" t="s">
        <v>65</v>
      </c>
      <c r="C87" s="8" t="s">
        <v>8</v>
      </c>
      <c r="D87" s="41">
        <f>9.84-D84</f>
        <v>6.84</v>
      </c>
    </row>
    <row r="88" spans="1:5" s="33" customFormat="1" ht="16.5" x14ac:dyDescent="0.25">
      <c r="A88" s="37">
        <f>A87+1</f>
        <v>4</v>
      </c>
      <c r="B88" s="42" t="s">
        <v>121</v>
      </c>
      <c r="C88" s="43" t="s">
        <v>5</v>
      </c>
      <c r="D88" s="44">
        <f>D37*3</f>
        <v>33</v>
      </c>
    </row>
    <row r="89" spans="1:5" s="33" customFormat="1" ht="16.5" x14ac:dyDescent="0.25">
      <c r="A89" s="37">
        <f t="shared" ref="A89:A124" si="2">A88+1</f>
        <v>5</v>
      </c>
      <c r="B89" s="42" t="s">
        <v>122</v>
      </c>
      <c r="C89" s="43" t="s">
        <v>5</v>
      </c>
      <c r="D89" s="44">
        <f>(D38+D39)*3</f>
        <v>21</v>
      </c>
    </row>
    <row r="90" spans="1:5" s="33" customFormat="1" ht="16.5" x14ac:dyDescent="0.25">
      <c r="A90" s="37">
        <f t="shared" si="2"/>
        <v>6</v>
      </c>
      <c r="B90" s="42" t="s">
        <v>123</v>
      </c>
      <c r="C90" s="43" t="s">
        <v>5</v>
      </c>
      <c r="D90" s="44">
        <v>2</v>
      </c>
    </row>
    <row r="91" spans="1:5" s="33" customFormat="1" ht="16.5" x14ac:dyDescent="0.25">
      <c r="A91" s="37">
        <f t="shared" si="2"/>
        <v>7</v>
      </c>
      <c r="B91" s="42" t="s">
        <v>119</v>
      </c>
      <c r="C91" s="43" t="s">
        <v>5</v>
      </c>
      <c r="D91" s="44">
        <v>22</v>
      </c>
    </row>
    <row r="92" spans="1:5" s="33" customFormat="1" ht="16.5" x14ac:dyDescent="0.25">
      <c r="A92" s="37">
        <f t="shared" si="2"/>
        <v>8</v>
      </c>
      <c r="B92" s="42" t="s">
        <v>118</v>
      </c>
      <c r="C92" s="43" t="s">
        <v>5</v>
      </c>
      <c r="D92" s="44">
        <v>2</v>
      </c>
    </row>
    <row r="93" spans="1:5" s="33" customFormat="1" ht="16.5" x14ac:dyDescent="0.25">
      <c r="A93" s="37">
        <f t="shared" si="2"/>
        <v>9</v>
      </c>
      <c r="B93" s="42" t="s">
        <v>124</v>
      </c>
      <c r="C93" s="43" t="s">
        <v>5</v>
      </c>
      <c r="D93" s="44">
        <v>2</v>
      </c>
    </row>
    <row r="94" spans="1:5" s="33" customFormat="1" ht="16.5" x14ac:dyDescent="0.25">
      <c r="A94" s="37">
        <f t="shared" si="2"/>
        <v>10</v>
      </c>
      <c r="B94" s="42" t="s">
        <v>125</v>
      </c>
      <c r="C94" s="43" t="s">
        <v>5</v>
      </c>
      <c r="D94" s="44">
        <f>D88+D89+D90</f>
        <v>56</v>
      </c>
    </row>
    <row r="95" spans="1:5" s="33" customFormat="1" ht="16.5" x14ac:dyDescent="0.25">
      <c r="A95" s="37">
        <f t="shared" si="2"/>
        <v>11</v>
      </c>
      <c r="B95" s="42" t="s">
        <v>120</v>
      </c>
      <c r="C95" s="43" t="s">
        <v>5</v>
      </c>
      <c r="D95" s="44">
        <v>4</v>
      </c>
    </row>
    <row r="96" spans="1:5" s="33" customFormat="1" ht="16.5" x14ac:dyDescent="0.25">
      <c r="A96" s="37">
        <f t="shared" si="2"/>
        <v>12</v>
      </c>
      <c r="B96" s="42" t="s">
        <v>139</v>
      </c>
      <c r="C96" s="43" t="s">
        <v>5</v>
      </c>
      <c r="D96" s="44">
        <f>D37*6+2+6</f>
        <v>74</v>
      </c>
    </row>
    <row r="97" spans="1:4" s="33" customFormat="1" ht="16.5" x14ac:dyDescent="0.25">
      <c r="A97" s="37">
        <f t="shared" si="2"/>
        <v>13</v>
      </c>
      <c r="B97" s="42" t="s">
        <v>76</v>
      </c>
      <c r="C97" s="43" t="s">
        <v>5</v>
      </c>
      <c r="D97" s="44">
        <f>D96</f>
        <v>74</v>
      </c>
    </row>
    <row r="98" spans="1:4" s="33" customFormat="1" ht="33" x14ac:dyDescent="0.25">
      <c r="A98" s="37">
        <f t="shared" si="2"/>
        <v>14</v>
      </c>
      <c r="B98" s="42" t="s">
        <v>75</v>
      </c>
      <c r="C98" s="43" t="s">
        <v>5</v>
      </c>
      <c r="D98" s="44">
        <f>D97*2</f>
        <v>148</v>
      </c>
    </row>
    <row r="99" spans="1:4" s="33" customFormat="1" ht="33" x14ac:dyDescent="0.25">
      <c r="A99" s="37">
        <f t="shared" si="2"/>
        <v>15</v>
      </c>
      <c r="B99" s="42" t="s">
        <v>126</v>
      </c>
      <c r="C99" s="43" t="s">
        <v>5</v>
      </c>
      <c r="D99" s="44">
        <f>D48*2</f>
        <v>44</v>
      </c>
    </row>
    <row r="100" spans="1:4" s="33" customFormat="1" ht="16.5" x14ac:dyDescent="0.25">
      <c r="A100" s="37">
        <f t="shared" si="2"/>
        <v>16</v>
      </c>
      <c r="B100" s="9" t="s">
        <v>137</v>
      </c>
      <c r="C100" s="8" t="s">
        <v>5</v>
      </c>
      <c r="D100" s="44">
        <f>D48/3</f>
        <v>7.333333333333333</v>
      </c>
    </row>
    <row r="101" spans="1:4" s="33" customFormat="1" ht="16.5" x14ac:dyDescent="0.25">
      <c r="A101" s="37">
        <f t="shared" si="2"/>
        <v>17</v>
      </c>
      <c r="B101" s="42" t="s">
        <v>81</v>
      </c>
      <c r="C101" s="43" t="s">
        <v>5</v>
      </c>
      <c r="D101" s="44">
        <f>((D38+D39)*24)+12</f>
        <v>180</v>
      </c>
    </row>
    <row r="102" spans="1:4" s="33" customFormat="1" ht="16.5" x14ac:dyDescent="0.25">
      <c r="A102" s="37">
        <f t="shared" si="2"/>
        <v>18</v>
      </c>
      <c r="B102" s="42" t="s">
        <v>80</v>
      </c>
      <c r="C102" s="43" t="s">
        <v>5</v>
      </c>
      <c r="D102" s="44">
        <f>D101/2</f>
        <v>90</v>
      </c>
    </row>
    <row r="103" spans="1:4" s="33" customFormat="1" ht="16.5" x14ac:dyDescent="0.25">
      <c r="A103" s="37">
        <f t="shared" si="2"/>
        <v>19</v>
      </c>
      <c r="B103" s="42" t="s">
        <v>77</v>
      </c>
      <c r="C103" s="43" t="s">
        <v>5</v>
      </c>
      <c r="D103" s="44">
        <f>D102</f>
        <v>90</v>
      </c>
    </row>
    <row r="104" spans="1:4" s="33" customFormat="1" ht="16.5" x14ac:dyDescent="0.25">
      <c r="A104" s="37">
        <f t="shared" si="2"/>
        <v>20</v>
      </c>
      <c r="B104" s="42" t="s">
        <v>78</v>
      </c>
      <c r="C104" s="43" t="s">
        <v>5</v>
      </c>
      <c r="D104" s="44">
        <f>D102</f>
        <v>90</v>
      </c>
    </row>
    <row r="105" spans="1:4" s="33" customFormat="1" ht="16.5" x14ac:dyDescent="0.25">
      <c r="A105" s="37">
        <f t="shared" si="2"/>
        <v>21</v>
      </c>
      <c r="B105" s="42" t="s">
        <v>79</v>
      </c>
      <c r="C105" s="43" t="s">
        <v>5</v>
      </c>
      <c r="D105" s="44">
        <f>D102</f>
        <v>90</v>
      </c>
    </row>
    <row r="106" spans="1:4" s="33" customFormat="1" ht="33" x14ac:dyDescent="0.25">
      <c r="A106" s="37">
        <f t="shared" si="2"/>
        <v>22</v>
      </c>
      <c r="B106" s="42" t="s">
        <v>82</v>
      </c>
      <c r="C106" s="43" t="s">
        <v>5</v>
      </c>
      <c r="D106" s="44">
        <f>(D35+D36+D37+D38+D39)*3</f>
        <v>66</v>
      </c>
    </row>
    <row r="107" spans="1:4" s="33" customFormat="1" ht="16.5" x14ac:dyDescent="0.25">
      <c r="A107" s="37">
        <f t="shared" si="2"/>
        <v>23</v>
      </c>
      <c r="B107" s="42" t="s">
        <v>86</v>
      </c>
      <c r="C107" s="43" t="s">
        <v>5</v>
      </c>
      <c r="D107" s="44">
        <v>21</v>
      </c>
    </row>
    <row r="108" spans="1:4" s="33" customFormat="1" ht="33" x14ac:dyDescent="0.25">
      <c r="A108" s="37">
        <f t="shared" si="2"/>
        <v>24</v>
      </c>
      <c r="B108" s="9" t="s">
        <v>73</v>
      </c>
      <c r="C108" s="43" t="s">
        <v>5</v>
      </c>
      <c r="D108" s="44">
        <v>6</v>
      </c>
    </row>
    <row r="109" spans="1:4" s="33" customFormat="1" ht="33" x14ac:dyDescent="0.25">
      <c r="A109" s="37">
        <f t="shared" si="2"/>
        <v>25</v>
      </c>
      <c r="B109" s="9" t="s">
        <v>83</v>
      </c>
      <c r="C109" s="8" t="s">
        <v>9</v>
      </c>
      <c r="D109" s="45">
        <v>0.17399999999999999</v>
      </c>
    </row>
    <row r="110" spans="1:4" s="33" customFormat="1" ht="33" x14ac:dyDescent="0.25">
      <c r="A110" s="37">
        <f t="shared" si="2"/>
        <v>26</v>
      </c>
      <c r="B110" s="9" t="s">
        <v>84</v>
      </c>
      <c r="C110" s="8" t="s">
        <v>9</v>
      </c>
      <c r="D110" s="45">
        <v>3.1E-2</v>
      </c>
    </row>
    <row r="111" spans="1:4" s="33" customFormat="1" ht="49.5" x14ac:dyDescent="0.25">
      <c r="A111" s="37">
        <f t="shared" si="2"/>
        <v>27</v>
      </c>
      <c r="B111" s="9" t="s">
        <v>85</v>
      </c>
      <c r="C111" s="56" t="s">
        <v>140</v>
      </c>
      <c r="D111" s="57">
        <v>21.25</v>
      </c>
    </row>
    <row r="112" spans="1:4" s="33" customFormat="1" ht="16.5" x14ac:dyDescent="0.25">
      <c r="A112" s="37">
        <f t="shared" si="2"/>
        <v>28</v>
      </c>
      <c r="B112" s="34" t="s">
        <v>60</v>
      </c>
      <c r="C112" s="35" t="s">
        <v>61</v>
      </c>
      <c r="D112" s="46">
        <v>5</v>
      </c>
    </row>
    <row r="113" spans="1:4" s="33" customFormat="1" ht="16.5" x14ac:dyDescent="0.25">
      <c r="A113" s="37">
        <f t="shared" si="2"/>
        <v>29</v>
      </c>
      <c r="B113" s="9" t="s">
        <v>87</v>
      </c>
      <c r="C113" s="8" t="s">
        <v>74</v>
      </c>
      <c r="D113" s="44">
        <v>3</v>
      </c>
    </row>
    <row r="114" spans="1:4" s="33" customFormat="1" ht="16.5" x14ac:dyDescent="0.25">
      <c r="A114" s="37">
        <f t="shared" si="2"/>
        <v>30</v>
      </c>
      <c r="B114" s="9" t="s">
        <v>88</v>
      </c>
      <c r="C114" s="8" t="s">
        <v>5</v>
      </c>
      <c r="D114" s="44">
        <f>D36+D37+(D39*2)</f>
        <v>19</v>
      </c>
    </row>
    <row r="115" spans="1:4" s="33" customFormat="1" ht="49.5" x14ac:dyDescent="0.25">
      <c r="A115" s="37">
        <f t="shared" si="2"/>
        <v>31</v>
      </c>
      <c r="B115" s="9" t="s">
        <v>89</v>
      </c>
      <c r="C115" s="8" t="s">
        <v>5</v>
      </c>
      <c r="D115" s="44">
        <v>6</v>
      </c>
    </row>
    <row r="116" spans="1:4" s="33" customFormat="1" ht="33" x14ac:dyDescent="0.25">
      <c r="A116" s="37">
        <f t="shared" si="2"/>
        <v>32</v>
      </c>
      <c r="B116" s="9" t="s">
        <v>91</v>
      </c>
      <c r="C116" s="8" t="s">
        <v>5</v>
      </c>
      <c r="D116" s="44">
        <v>3</v>
      </c>
    </row>
    <row r="117" spans="1:4" s="33" customFormat="1" ht="16.5" x14ac:dyDescent="0.25">
      <c r="A117" s="37">
        <f t="shared" si="2"/>
        <v>33</v>
      </c>
      <c r="B117" s="47" t="s">
        <v>92</v>
      </c>
      <c r="C117" s="8" t="s">
        <v>5</v>
      </c>
      <c r="D117" s="44">
        <v>3</v>
      </c>
    </row>
    <row r="118" spans="1:4" s="33" customFormat="1" ht="16.5" x14ac:dyDescent="0.25">
      <c r="A118" s="37">
        <f t="shared" si="2"/>
        <v>34</v>
      </c>
      <c r="B118" s="9" t="s">
        <v>93</v>
      </c>
      <c r="C118" s="8" t="s">
        <v>5</v>
      </c>
      <c r="D118" s="44">
        <v>3</v>
      </c>
    </row>
    <row r="119" spans="1:4" s="33" customFormat="1" ht="16.5" x14ac:dyDescent="0.25">
      <c r="A119" s="37">
        <f t="shared" si="2"/>
        <v>35</v>
      </c>
      <c r="B119" s="9" t="s">
        <v>94</v>
      </c>
      <c r="C119" s="8" t="s">
        <v>5</v>
      </c>
      <c r="D119" s="44">
        <v>6</v>
      </c>
    </row>
    <row r="120" spans="1:4" s="33" customFormat="1" ht="16.5" x14ac:dyDescent="0.25">
      <c r="A120" s="37">
        <f t="shared" si="2"/>
        <v>36</v>
      </c>
      <c r="B120" s="9" t="s">
        <v>95</v>
      </c>
      <c r="C120" s="8" t="s">
        <v>5</v>
      </c>
      <c r="D120" s="44">
        <v>3</v>
      </c>
    </row>
    <row r="121" spans="1:4" s="33" customFormat="1" ht="16.5" x14ac:dyDescent="0.25">
      <c r="A121" s="37">
        <f t="shared" si="2"/>
        <v>37</v>
      </c>
      <c r="B121" s="9" t="s">
        <v>96</v>
      </c>
      <c r="C121" s="8" t="s">
        <v>5</v>
      </c>
      <c r="D121" s="44">
        <v>9</v>
      </c>
    </row>
    <row r="122" spans="1:4" s="33" customFormat="1" ht="16.5" x14ac:dyDescent="0.25">
      <c r="A122" s="37">
        <f t="shared" si="2"/>
        <v>38</v>
      </c>
      <c r="B122" s="9" t="s">
        <v>111</v>
      </c>
      <c r="C122" s="8" t="s">
        <v>5</v>
      </c>
      <c r="D122" s="44">
        <v>6</v>
      </c>
    </row>
    <row r="123" spans="1:4" s="33" customFormat="1" ht="16.5" x14ac:dyDescent="0.25">
      <c r="A123" s="37">
        <f t="shared" si="2"/>
        <v>39</v>
      </c>
      <c r="B123" s="9" t="s">
        <v>112</v>
      </c>
      <c r="C123" s="8" t="s">
        <v>5</v>
      </c>
      <c r="D123" s="44">
        <v>3</v>
      </c>
    </row>
    <row r="124" spans="1:4" s="33" customFormat="1" ht="45" customHeight="1" x14ac:dyDescent="0.25">
      <c r="A124" s="37">
        <f t="shared" si="2"/>
        <v>40</v>
      </c>
      <c r="B124" s="9" t="s">
        <v>135</v>
      </c>
      <c r="C124" s="8" t="s">
        <v>5</v>
      </c>
      <c r="D124" s="44">
        <v>3</v>
      </c>
    </row>
    <row r="125" spans="1:4" ht="15.75" customHeight="1" x14ac:dyDescent="0.25">
      <c r="A125" s="66" t="s">
        <v>10</v>
      </c>
      <c r="B125" s="67"/>
      <c r="C125" s="67"/>
      <c r="D125" s="67"/>
    </row>
    <row r="126" spans="1:4" ht="17.25" customHeight="1" x14ac:dyDescent="0.25">
      <c r="A126" s="7">
        <v>41</v>
      </c>
      <c r="B126" s="34" t="s">
        <v>136</v>
      </c>
      <c r="C126" s="13" t="s">
        <v>8</v>
      </c>
      <c r="D126" s="13">
        <v>80</v>
      </c>
    </row>
    <row r="127" spans="1:4" ht="17.25" customHeight="1" x14ac:dyDescent="0.25">
      <c r="A127" s="66" t="s">
        <v>50</v>
      </c>
      <c r="B127" s="67"/>
      <c r="C127" s="67"/>
      <c r="D127" s="67"/>
    </row>
    <row r="128" spans="1:4" ht="17.25" customHeight="1" x14ac:dyDescent="0.25">
      <c r="A128" s="7">
        <v>42</v>
      </c>
      <c r="B128" s="54" t="s">
        <v>127</v>
      </c>
      <c r="C128" s="24" t="s">
        <v>9</v>
      </c>
      <c r="D128" s="55">
        <v>3</v>
      </c>
    </row>
    <row r="129" spans="1:4" ht="17.25" customHeight="1" x14ac:dyDescent="0.25">
      <c r="A129" s="7">
        <v>43</v>
      </c>
      <c r="B129" s="9" t="s">
        <v>63</v>
      </c>
      <c r="C129" s="13" t="s">
        <v>9</v>
      </c>
      <c r="D129" s="13">
        <v>40</v>
      </c>
    </row>
    <row r="130" spans="1:4" ht="17.25" customHeight="1" x14ac:dyDescent="0.25">
      <c r="A130" s="7">
        <v>44</v>
      </c>
      <c r="B130" s="9" t="s">
        <v>128</v>
      </c>
      <c r="C130" s="13" t="s">
        <v>9</v>
      </c>
      <c r="D130" s="13">
        <v>43</v>
      </c>
    </row>
    <row r="131" spans="1:4" ht="17.25" customHeight="1" x14ac:dyDescent="0.25">
      <c r="A131" s="68" t="s">
        <v>62</v>
      </c>
      <c r="B131" s="68"/>
      <c r="C131" s="68"/>
      <c r="D131" s="68"/>
    </row>
    <row r="132" spans="1:4" ht="35.25" customHeight="1" x14ac:dyDescent="0.25">
      <c r="A132" s="69" t="s">
        <v>97</v>
      </c>
      <c r="B132" s="70"/>
      <c r="C132" s="70"/>
      <c r="D132" s="71"/>
    </row>
    <row r="133" spans="1:4" ht="31.5" customHeight="1" x14ac:dyDescent="0.25">
      <c r="A133" s="69" t="s">
        <v>98</v>
      </c>
      <c r="B133" s="70"/>
      <c r="C133" s="70"/>
      <c r="D133" s="71"/>
    </row>
    <row r="134" spans="1:4" ht="30.75" customHeight="1" x14ac:dyDescent="0.25">
      <c r="A134" s="69" t="s">
        <v>99</v>
      </c>
      <c r="B134" s="70"/>
      <c r="C134" s="70"/>
      <c r="D134" s="71"/>
    </row>
    <row r="135" spans="1:4" ht="33" customHeight="1" x14ac:dyDescent="0.25">
      <c r="A135" s="69" t="s">
        <v>100</v>
      </c>
      <c r="B135" s="70"/>
      <c r="C135" s="70"/>
      <c r="D135" s="71"/>
    </row>
    <row r="136" spans="1:4" ht="33" customHeight="1" x14ac:dyDescent="0.25">
      <c r="A136" s="69" t="s">
        <v>101</v>
      </c>
      <c r="B136" s="70"/>
      <c r="C136" s="70"/>
      <c r="D136" s="71"/>
    </row>
    <row r="137" spans="1:4" ht="18.75" customHeight="1" x14ac:dyDescent="0.25">
      <c r="A137" s="39"/>
      <c r="B137" s="39"/>
      <c r="C137" s="39"/>
      <c r="D137" s="39"/>
    </row>
    <row r="138" spans="1:4" ht="16.5" x14ac:dyDescent="0.25">
      <c r="A138" s="62" t="s">
        <v>51</v>
      </c>
      <c r="B138" s="62"/>
      <c r="C138" s="62"/>
      <c r="D138" s="62"/>
    </row>
    <row r="139" spans="1:4" ht="16.5" x14ac:dyDescent="0.25">
      <c r="A139" s="6"/>
      <c r="B139" s="6"/>
      <c r="C139" s="6"/>
      <c r="D139" s="5"/>
    </row>
    <row r="140" spans="1:4" ht="16.5" x14ac:dyDescent="0.25">
      <c r="A140" s="62" t="s">
        <v>15</v>
      </c>
      <c r="B140" s="62"/>
      <c r="C140" s="62"/>
      <c r="D140" s="62"/>
    </row>
    <row r="141" spans="1:4" ht="16.5" x14ac:dyDescent="0.25">
      <c r="A141" s="6"/>
      <c r="B141" s="6"/>
      <c r="C141" s="6"/>
      <c r="D141" s="5"/>
    </row>
    <row r="142" spans="1:4" ht="16.5" x14ac:dyDescent="0.25">
      <c r="A142" s="63" t="s">
        <v>46</v>
      </c>
      <c r="B142" s="63"/>
      <c r="C142" s="63"/>
      <c r="D142" s="63"/>
    </row>
    <row r="143" spans="1:4" ht="16.5" x14ac:dyDescent="0.25">
      <c r="A143" s="5"/>
      <c r="B143" s="5"/>
      <c r="C143" s="5"/>
      <c r="D143" s="5"/>
    </row>
    <row r="144" spans="1:4" ht="16.5" x14ac:dyDescent="0.25">
      <c r="A144" s="5"/>
      <c r="B144" s="5"/>
      <c r="C144" s="5"/>
      <c r="D144" s="5"/>
    </row>
    <row r="145" spans="1:4" ht="16.5" x14ac:dyDescent="0.25">
      <c r="A145" s="5"/>
      <c r="B145" s="6"/>
      <c r="C145" s="5"/>
      <c r="D145" s="5"/>
    </row>
    <row r="146" spans="1:4" ht="16.5" x14ac:dyDescent="0.25">
      <c r="A146" s="5"/>
      <c r="B146" s="5"/>
      <c r="C146" s="5"/>
      <c r="D146" s="5"/>
    </row>
    <row r="147" spans="1:4" ht="16.5" x14ac:dyDescent="0.25">
      <c r="A147" s="5"/>
      <c r="B147" s="5"/>
      <c r="C147" s="5"/>
      <c r="D147" s="5"/>
    </row>
    <row r="148" spans="1:4" ht="16.5" x14ac:dyDescent="0.25">
      <c r="A148" s="5"/>
      <c r="B148" s="5"/>
      <c r="C148" s="5"/>
      <c r="D148" s="5"/>
    </row>
    <row r="149" spans="1:4" ht="16.5" x14ac:dyDescent="0.25">
      <c r="A149" s="5"/>
      <c r="B149" s="5"/>
      <c r="C149" s="5"/>
      <c r="D149" s="5"/>
    </row>
    <row r="150" spans="1:4" ht="16.5" x14ac:dyDescent="0.25">
      <c r="A150" s="5"/>
      <c r="B150" s="5"/>
      <c r="C150" s="5"/>
      <c r="D150" s="5"/>
    </row>
    <row r="151" spans="1:4" ht="16.5" x14ac:dyDescent="0.25">
      <c r="A151" s="5"/>
      <c r="B151" s="5"/>
      <c r="C151" s="5"/>
      <c r="D151" s="5"/>
    </row>
    <row r="152" spans="1:4" ht="16.5" x14ac:dyDescent="0.25">
      <c r="A152" s="5"/>
      <c r="B152" s="5"/>
      <c r="C152" s="5"/>
      <c r="D152" s="5"/>
    </row>
  </sheetData>
  <sheetProtection formatRows="0"/>
  <customSheetViews>
    <customSheetView guid="{D3E5AFB2-A911-4663-B506-36248F00171B}" scale="115" showPageBreaks="1" printArea="1" view="pageBreakPreview" topLeftCell="A23">
      <selection activeCell="D24" sqref="D24"/>
      <pageMargins left="0.9055118110236221" right="0" top="0.74803149606299213" bottom="0.74803149606299213" header="0.31496062992125984" footer="0.31496062992125984"/>
      <pageSetup paperSize="9" scale="85" orientation="portrait" r:id="rId1"/>
    </customSheetView>
  </customSheetViews>
  <mergeCells count="40">
    <mergeCell ref="B3:D3"/>
    <mergeCell ref="B2:D2"/>
    <mergeCell ref="A85:D85"/>
    <mergeCell ref="B1:D1"/>
    <mergeCell ref="A68:D68"/>
    <mergeCell ref="A22:D22"/>
    <mergeCell ref="A53:D53"/>
    <mergeCell ref="A5:D5"/>
    <mergeCell ref="A16:D16"/>
    <mergeCell ref="C9:D9"/>
    <mergeCell ref="B10:D10"/>
    <mergeCell ref="B11:D11"/>
    <mergeCell ref="B12:D12"/>
    <mergeCell ref="A6:D8"/>
    <mergeCell ref="A17:D17"/>
    <mergeCell ref="A21:C21"/>
    <mergeCell ref="A20:C20"/>
    <mergeCell ref="A78:D78"/>
    <mergeCell ref="B13:C13"/>
    <mergeCell ref="A14:D14"/>
    <mergeCell ref="A19:B19"/>
    <mergeCell ref="A23:D23"/>
    <mergeCell ref="C19:D19"/>
    <mergeCell ref="A18:B18"/>
    <mergeCell ref="A70:D70"/>
    <mergeCell ref="A26:D26"/>
    <mergeCell ref="A34:D34"/>
    <mergeCell ref="A140:D140"/>
    <mergeCell ref="A142:D142"/>
    <mergeCell ref="A138:D138"/>
    <mergeCell ref="A79:D79"/>
    <mergeCell ref="A125:D125"/>
    <mergeCell ref="A127:D127"/>
    <mergeCell ref="A82:D82"/>
    <mergeCell ref="A131:D131"/>
    <mergeCell ref="A132:D132"/>
    <mergeCell ref="A133:D133"/>
    <mergeCell ref="A134:D134"/>
    <mergeCell ref="A135:D135"/>
    <mergeCell ref="A136:D136"/>
  </mergeCells>
  <pageMargins left="0.9055118110236221" right="0" top="0.74803149606299213" bottom="0.74803149606299213" header="0.31496062992125984" footer="0.31496062992125984"/>
  <pageSetup paperSize="9" scale="89" fitToHeight="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Суворов Игорь Игоревич</dc:creator>
  <cp:lastModifiedBy>Колтыга Роман Павлович</cp:lastModifiedBy>
  <cp:lastPrinted>2020-12-14T01:41:26Z</cp:lastPrinted>
  <dcterms:created xsi:type="dcterms:W3CDTF">2016-02-29T23:19:29Z</dcterms:created>
  <dcterms:modified xsi:type="dcterms:W3CDTF">2020-12-30T06:58:16Z</dcterms:modified>
</cp:coreProperties>
</file>