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45" yWindow="90" windowWidth="13155" windowHeight="12045"/>
  </bookViews>
  <sheets>
    <sheet name="Лист1" sheetId="1" r:id="rId1"/>
  </sheets>
  <definedNames>
    <definedName name="Z_D3E5AFB2_A911_4663_B506_36248F00171B_.wvu.PrintArea" localSheetId="0" hidden="1">Лист1!$A$9:$D$137</definedName>
    <definedName name="_xlnm.Print_Area" localSheetId="0">Лист1!$A$1:$D$128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97" i="1" l="1"/>
  <c r="D85" i="1" l="1"/>
  <c r="D83" i="1"/>
  <c r="A85" i="1" l="1"/>
  <c r="A86" i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84" i="1"/>
  <c r="A34" i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28" i="1"/>
  <c r="A29" i="1" s="1"/>
  <c r="A30" i="1" s="1"/>
  <c r="A31" i="1" s="1"/>
  <c r="D103" i="1" l="1"/>
  <c r="D89" i="1"/>
  <c r="D80" i="1"/>
  <c r="D95" i="1" l="1"/>
  <c r="D64" i="1" l="1"/>
  <c r="D96" i="1" l="1"/>
  <c r="D92" i="1"/>
  <c r="D93" i="1" s="1"/>
  <c r="D90" i="1"/>
  <c r="D91" i="1" l="1"/>
  <c r="D86" i="1"/>
  <c r="D72" i="1" l="1"/>
</calcChain>
</file>

<file path=xl/sharedStrings.xml><?xml version="1.0" encoding="utf-8"?>
<sst xmlns="http://schemas.openxmlformats.org/spreadsheetml/2006/main" count="195" uniqueCount="125">
  <si>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</si>
  <si>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</si>
  <si>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</si>
  <si>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</si>
  <si>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</si>
  <si>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</si>
  <si>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</si>
  <si>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</si>
  <si>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км</t>
  </si>
  <si>
    <t>т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</si>
  <si>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</si>
  <si>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</si>
  <si>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</si>
  <si>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Комиссия в составе: </t>
  </si>
  <si>
    <t>Начальника сл. линий - Лавриченко А.С.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</si>
  <si>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</si>
  <si>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</si>
  <si>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</si>
  <si>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</si>
  <si>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</si>
  <si>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</si>
  <si>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</si>
  <si>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</si>
  <si>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</si>
  <si>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</si>
  <si>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</si>
  <si>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</si>
  <si>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</si>
  <si>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</si>
  <si>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</si>
  <si>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</si>
  <si>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</si>
  <si>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</si>
  <si>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</si>
  <si>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Опора железобетонная, СВ-110-5</t>
  </si>
  <si>
    <t>Провод изолированный СИП3 1*70</t>
  </si>
  <si>
    <t>____________________ Е.Ю. Гнеушев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</si>
  <si>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</si>
  <si>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</si>
  <si>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г. Свободный база СП ЗЭС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</si>
  <si>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</si>
  <si>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</si>
  <si>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</si>
  <si>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</si>
  <si>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</si>
  <si>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Инженера сл. линий Колтыга Р.П.</t>
  </si>
  <si>
    <t xml:space="preserve">                                           Инженер сл. линий___________________________    Колтыга Р.П.</t>
  </si>
  <si>
    <t xml:space="preserve">Материалы </t>
  </si>
  <si>
    <t>Проверка наличия цепи между заземлителями и заземленными элементами</t>
  </si>
  <si>
    <t>«____» _____________  2020 г.</t>
  </si>
  <si>
    <t>Погрузо-разгрузочные работы</t>
  </si>
  <si>
    <t>Председатель комиссии: Начальник ПТС___________________________Бондаренко И.С.</t>
  </si>
  <si>
    <t>Начальник ПТС Бондаренко И.С.</t>
  </si>
  <si>
    <t>ВЕДОМОСТЬ ОБЪЕМОВ РАБОТ</t>
  </si>
  <si>
    <t>Реконструкция распредсетей 10/0,4 кВ г. Шимановск</t>
  </si>
  <si>
    <t>реконструкцию распредсетей 10/0,4 кВ г. Шимановск</t>
  </si>
  <si>
    <t>Демонтаж провода ВЛ 0,4 кВ (в 3 провода)</t>
  </si>
  <si>
    <t>Демонтаж одного дополнительного провода</t>
  </si>
  <si>
    <t>Снятие ответвлений в 2 провода</t>
  </si>
  <si>
    <t>км линии</t>
  </si>
  <si>
    <t>Устройство горизонтального заземления</t>
  </si>
  <si>
    <t>Устройство заземляющих спусков на опоре ВЛ-0,4 кВ</t>
  </si>
  <si>
    <t>Забивка вертикальных электродов, на глубину 3 м</t>
  </si>
  <si>
    <t>м</t>
  </si>
  <si>
    <t>м³</t>
  </si>
  <si>
    <t>Устройство ответвлений в 2 провода</t>
  </si>
  <si>
    <t>Измерение цепи пентли фаза-ноль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</si>
  <si>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</si>
  <si>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</si>
  <si>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</si>
  <si>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</si>
  <si>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</si>
  <si>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</si>
  <si>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</si>
  <si>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</si>
  <si>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</si>
  <si>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</si>
  <si>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</si>
  <si>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</si>
  <si>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</si>
  <si>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</si>
  <si>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</si>
  <si>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</si>
  <si>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</si>
  <si>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</si>
  <si>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</si>
  <si>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</si>
  <si>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</si>
  <si>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Кронштейн У3 (3.407.1-136)</t>
  </si>
  <si>
    <t>Сталь стержневая d - 16 (ГОСТ 2590-2006)</t>
  </si>
  <si>
    <t>Сталь стержневая d - 12 (ГОСТ 2590-2006)</t>
  </si>
  <si>
    <t>Нитроэмаль черная (ГОСТ 9198-76)</t>
  </si>
  <si>
    <t>кг.</t>
  </si>
  <si>
    <t>Примечание: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</si>
  <si>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</si>
  <si>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</si>
  <si>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</si>
  <si>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</si>
  <si>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6. Работы производятся в охранной зоне ВЛ, проходящей по населённой местности.</t>
  </si>
  <si>
    <t xml:space="preserve">5. Для выполнения работ применять песчано-гравийную смесь природную (0,6 м3 на 1 стойку), фракция гравия 10-70 мм в количестве 40% от общей массы (ГОСТ 23735-2014) </t>
  </si>
  <si>
    <t>Смесь песчано-гравийная природная (ГОСТ 23735-2014)</t>
  </si>
  <si>
    <t xml:space="preserve">Электроды сварочные МР-3 d=4 мм. (ГОСТ 9466-75) </t>
  </si>
  <si>
    <t>Погрузка-разгрузка Ж/Б опор.</t>
  </si>
  <si>
    <t xml:space="preserve">Приложение 3 к Техническим требованиям на </t>
  </si>
  <si>
    <t xml:space="preserve">провела обследование  ВЛ-0,4 кВ от ТП 10/0,4 кВ № 51 и установила необходимость </t>
  </si>
  <si>
    <t>Демонтажные работы на ВЛ-0.4 Ф-1 ТП 10/0,4 кВ № 51</t>
  </si>
  <si>
    <t xml:space="preserve">Демонтаж одностоечных деревянных опор ВЛ 0,4 кВ </t>
  </si>
  <si>
    <t xml:space="preserve">Демонтаж одностоечных деревянных опор ВЛ 0,4 кВ с подкосом </t>
  </si>
  <si>
    <t>Монтажные работы на ВЛ-0.4 Ф-1 ТП 10/0,4 кВ № 51</t>
  </si>
  <si>
    <t xml:space="preserve">Установка одностоечных железобетонных опор ВЛ 0,4 кВ </t>
  </si>
  <si>
    <t>Разработка грунта вручную (5 м * 0,5 м * 0,3 м)</t>
  </si>
  <si>
    <t>Засыпка траншей и котлованов вручную (5 м * 0,5 м * 0,3 м)</t>
  </si>
  <si>
    <t>Монтаж комплекта арматуры СИП</t>
  </si>
  <si>
    <t>Установка одностоечных железобетонных опор ВЛ 0,4 кВ для совместного подвеса</t>
  </si>
  <si>
    <t>Установка одностоечных железобетонных опор ВЛ 0,4 кВ с подкосом для совместной подвески</t>
  </si>
  <si>
    <t>Установка одностоечных железобетонных опор ВЛ 0,4 кВ с двумя подкосами для совместной подвески</t>
  </si>
  <si>
    <t>Подвеска изолированных проводов СИП2 (3*50+1*54,6) Ф-5</t>
  </si>
  <si>
    <t>Монтажные работы на ВЛ-0.4 Ф-5 ТП 10/0,4 кВ № 51</t>
  </si>
  <si>
    <t>Подвеска изолированных проводов СИП2 (3*50+1*54,6)</t>
  </si>
  <si>
    <t>Погрузка-разгрузка материалов, провода.</t>
  </si>
  <si>
    <t>Перевозка материалов, провода, Ж/Б опор.</t>
  </si>
  <si>
    <t>г. Свободный – Шимановский РЭС</t>
  </si>
  <si>
    <t>Заземляющий проводник ЗП-6 (L=3 м)</t>
  </si>
  <si>
    <t>м3</t>
  </si>
  <si>
    <t>упак.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</si>
</sst>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5" xfId="0" applyBorder="1"/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top"/>
      <protection locked="0"/>
    </xf>
    <xf numFmtId="0" fontId="0" fillId="0" borderId="0" xfId="0" applyBorder="1"/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vertical="center" wrapText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7" fillId="3" borderId="2" xfId="0" applyFont="1" applyFill="1" applyBorder="1" applyAlignment="1" applyProtection="1">
      <alignment horizontal="center"/>
      <protection locked="0"/>
    </xf>
    <xf numFmtId="0" fontId="17" fillId="3" borderId="0" xfId="0" applyFont="1" applyFill="1"/>
    <xf numFmtId="0" fontId="5" fillId="3" borderId="0" xfId="0" applyFont="1" applyFill="1" applyAlignment="1">
      <alignment horizontal="right" vertical="top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1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/>
    <xf numFmtId="0" fontId="0" fillId="3" borderId="0" xfId="0" applyFont="1" applyFill="1"/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/>
    <xf numFmtId="0" fontId="10" fillId="3" borderId="0" xfId="0" applyFont="1" applyFill="1"/>
    <xf numFmtId="0" fontId="3" fillId="3" borderId="0" xfId="0" applyFont="1" applyFill="1" applyAlignment="1">
      <alignment horizontal="right" vertical="center"/>
    </xf>
    <xf numFmtId="0" fontId="10" fillId="3" borderId="0" xfId="0" applyFont="1" applyFill="1" applyAlignment="1"/>
    <xf numFmtId="0" fontId="5" fillId="3" borderId="0" xfId="0" applyFont="1" applyFill="1" applyAlignment="1">
      <alignment vertical="top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0" fontId="7" fillId="3" borderId="11" xfId="0" applyFont="1" applyFill="1" applyBorder="1" applyAlignment="1" applyProtection="1">
      <alignment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>
      <alignment horizontal="left"/>
    </xf>
    <xf numFmtId="0" fontId="14" fillId="3" borderId="0" xfId="0" applyFont="1" applyFill="1" applyAlignment="1">
      <alignment horizontal="right" vertic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>
      <alignment horizontal="right" vertical="center"/>
    </xf>
    <xf numFmtId="0" fontId="4" fillId="3" borderId="4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 vertical="center"/>
    </xf>
    <xf numFmtId="0" fontId="13" fillId="3" borderId="4" xfId="0" applyFont="1" applyFill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 applyProtection="1">
      <alignment horizontal="left" vertical="center"/>
      <protection locked="0"/>
    </xf>
    <xf numFmtId="0" fontId="7" fillId="3" borderId="5" xfId="0" applyFont="1" applyFill="1" applyBorder="1" applyAlignment="1" applyProtection="1">
      <alignment horizontal="left" vertical="center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5" fillId="3" borderId="0" xfId="0" applyFont="1" applyFill="1" applyAlignment="1">
      <alignment horizontal="center"/>
    </xf>
    <xf numFmtId="0" fontId="6" fillId="3" borderId="0" xfId="0" applyFont="1" applyFill="1" applyAlignment="1">
      <alignment horizontal="left"/>
    </xf>
    <xf numFmtId="0" fontId="3" fillId="3" borderId="6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10" fillId="3" borderId="0" xfId="0" applyFont="1" applyFill="1" applyAlignment="1">
      <alignment horizontal="center" vertical="top"/>
    </xf>
    <xf numFmtId="0" fontId="6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7" fillId="3" borderId="9" xfId="0" applyFont="1" applyFill="1" applyBorder="1" applyAlignment="1" applyProtection="1">
      <alignment horizontal="left" vertical="center"/>
      <protection locked="0"/>
    </xf>
    <xf numFmtId="0" fontId="13" fillId="3" borderId="6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3" borderId="8" xfId="0" applyFont="1" applyFill="1" applyBorder="1" applyAlignment="1" applyProtection="1">
      <alignment horizont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left" vertical="top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0" fontId="7" fillId="3" borderId="7" xfId="0" applyFont="1" applyFill="1" applyBorder="1" applyAlignment="1" applyProtection="1">
      <alignment horizontal="left" vertical="center" wrapText="1"/>
      <protection locked="0"/>
    </xf>
    <xf numFmtId="0" fontId="7" fillId="3" borderId="5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1943100</xdr:colOff>
      <xdr:row>3</xdr:row>
      <xdr:rowOff>161925</xdr:rowOff>
    </xdr:from>
    <xdr:to>
      <xdr:col>1</xdr:col>
      <xdr:colOff>3600450</xdr:colOff>
      <xdr:row>4</xdr:row>
      <xdr:rowOff>514350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647700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7"/>
  <sheetViews>
    <sheetView tabSelected="1" view="pageBreakPreview" topLeftCell="A97" zoomScale="70" zoomScaleNormal="100" zoomScaleSheetLayoutView="70" workbookViewId="0">
      <selection activeCell="A116" sqref="A116:D121"/>
    </sheetView>
  </sheetViews>
  <sheetFormatPr defaultRowHeight="15" x14ac:dyDescent="0.25"/>
  <cols>
    <col min="1" max="1" width="9.140625" style="34"/>
    <col min="2" max="2" width="69.28515625" style="34" customWidth="1"/>
    <col min="3" max="3" width="14.42578125" style="34" customWidth="1"/>
    <col min="4" max="4" width="9.85546875" style="30" customWidth="1"/>
  </cols>
  <sheetData>
    <row r="1" spans="1:4" ht="12" customHeight="1" x14ac:dyDescent="0.25">
      <c r="B1" s="52" t="s">
        <v>103</v>
      </c>
      <c r="C1" s="52"/>
      <c r="D1" s="52"/>
    </row>
    <row r="2" spans="1:4" ht="14.25" customHeight="1" x14ac:dyDescent="0.25">
      <c r="B2" s="50" t="s">
        <v>55</v>
      </c>
      <c r="C2" s="50"/>
      <c r="D2" s="50"/>
    </row>
    <row r="3" spans="1:4" ht="12" customHeight="1" x14ac:dyDescent="0.25">
      <c r="B3" s="50"/>
      <c r="C3" s="50"/>
      <c r="D3" s="50"/>
    </row>
    <row r="5" spans="1:4" ht="41.25" customHeight="1" x14ac:dyDescent="0.25">
      <c r="A5" s="62"/>
      <c r="B5" s="62"/>
      <c r="C5" s="62"/>
      <c r="D5" s="62"/>
    </row>
    <row r="6" spans="1:4" ht="15" customHeight="1" x14ac:dyDescent="0.25">
      <c r="A6" s="66" t="s">
        <v>12</v>
      </c>
      <c r="B6" s="67"/>
      <c r="C6" s="67"/>
      <c r="D6" s="67"/>
    </row>
    <row r="7" spans="1:4" x14ac:dyDescent="0.25">
      <c r="A7" s="67"/>
      <c r="B7" s="67"/>
      <c r="C7" s="67"/>
      <c r="D7" s="67"/>
    </row>
    <row r="8" spans="1:4" ht="95.25" customHeight="1" x14ac:dyDescent="0.25">
      <c r="A8" s="67"/>
      <c r="B8" s="67"/>
      <c r="C8" s="67"/>
      <c r="D8" s="67"/>
    </row>
    <row r="9" spans="1:4" ht="17.25" x14ac:dyDescent="0.3">
      <c r="A9" s="35"/>
      <c r="B9" s="36"/>
      <c r="C9" s="64" t="s">
        <v>16</v>
      </c>
      <c r="D9" s="64"/>
    </row>
    <row r="10" spans="1:4" ht="17.25" x14ac:dyDescent="0.3">
      <c r="A10" s="35"/>
      <c r="B10" s="64" t="s">
        <v>17</v>
      </c>
      <c r="C10" s="64"/>
      <c r="D10" s="64"/>
    </row>
    <row r="11" spans="1:4" ht="14.25" customHeight="1" x14ac:dyDescent="0.3">
      <c r="A11" s="35"/>
      <c r="B11" s="64" t="s">
        <v>4</v>
      </c>
      <c r="C11" s="64"/>
      <c r="D11" s="64"/>
    </row>
    <row r="12" spans="1:4" ht="18.75" customHeight="1" x14ac:dyDescent="0.3">
      <c r="A12" s="35"/>
      <c r="B12" s="65" t="s">
        <v>36</v>
      </c>
      <c r="C12" s="65"/>
      <c r="D12" s="65"/>
    </row>
    <row r="13" spans="1:4" ht="10.5" customHeight="1" x14ac:dyDescent="0.3">
      <c r="A13" s="37"/>
      <c r="B13" s="72" t="s">
        <v>18</v>
      </c>
      <c r="C13" s="72"/>
      <c r="D13" s="20"/>
    </row>
    <row r="14" spans="1:4" ht="17.25" customHeight="1" x14ac:dyDescent="0.25">
      <c r="A14" s="64" t="s">
        <v>49</v>
      </c>
      <c r="B14" s="64"/>
      <c r="C14" s="64"/>
      <c r="D14" s="64"/>
    </row>
    <row r="15" spans="1:4" ht="13.5" customHeight="1" x14ac:dyDescent="0.25">
      <c r="A15" s="23"/>
      <c r="B15" s="23"/>
      <c r="C15" s="38"/>
      <c r="D15" s="21"/>
    </row>
    <row r="16" spans="1:4" ht="18.75" customHeight="1" x14ac:dyDescent="0.25">
      <c r="A16" s="63" t="s">
        <v>53</v>
      </c>
      <c r="B16" s="63"/>
      <c r="C16" s="63"/>
      <c r="D16" s="63"/>
    </row>
    <row r="17" spans="1:4" ht="15.75" customHeight="1" x14ac:dyDescent="0.25">
      <c r="A17" s="68" t="s">
        <v>54</v>
      </c>
      <c r="B17" s="68"/>
      <c r="C17" s="68"/>
      <c r="D17" s="68"/>
    </row>
    <row r="18" spans="1:4" ht="23.25" customHeight="1" x14ac:dyDescent="0.25">
      <c r="A18" s="74" t="s">
        <v>13</v>
      </c>
      <c r="B18" s="74"/>
      <c r="C18" s="22"/>
      <c r="D18" s="22"/>
    </row>
    <row r="19" spans="1:4" ht="16.5" x14ac:dyDescent="0.25">
      <c r="A19" s="69" t="s">
        <v>52</v>
      </c>
      <c r="B19" s="69"/>
      <c r="C19" s="74"/>
      <c r="D19" s="74"/>
    </row>
    <row r="20" spans="1:4" ht="16.5" x14ac:dyDescent="0.25">
      <c r="A20" s="69" t="s">
        <v>14</v>
      </c>
      <c r="B20" s="69"/>
      <c r="C20" s="69"/>
      <c r="D20" s="22"/>
    </row>
    <row r="21" spans="1:4" ht="16.5" x14ac:dyDescent="0.25">
      <c r="A21" s="69" t="s">
        <v>45</v>
      </c>
      <c r="B21" s="69"/>
      <c r="C21" s="69"/>
      <c r="D21" s="22"/>
    </row>
    <row r="22" spans="1:4" ht="16.5" x14ac:dyDescent="0.25">
      <c r="A22" s="55" t="s">
        <v>104</v>
      </c>
      <c r="B22" s="55"/>
      <c r="C22" s="55"/>
      <c r="D22" s="55"/>
    </row>
    <row r="23" spans="1:4" ht="16.5" x14ac:dyDescent="0.25">
      <c r="A23" s="73" t="s">
        <v>37</v>
      </c>
      <c r="B23" s="73"/>
      <c r="C23" s="73"/>
      <c r="D23" s="73"/>
    </row>
    <row r="24" spans="1:4" ht="16.5" x14ac:dyDescent="0.25">
      <c r="A24" s="23"/>
      <c r="B24" s="23"/>
      <c r="C24" s="23"/>
      <c r="D24" s="23"/>
    </row>
    <row r="25" spans="1:4" ht="33" x14ac:dyDescent="0.25">
      <c r="A25" s="8" t="s">
        <v>3</v>
      </c>
      <c r="B25" s="8" t="s">
        <v>2</v>
      </c>
      <c r="C25" s="9" t="s">
        <v>1</v>
      </c>
      <c r="D25" s="9" t="s">
        <v>0</v>
      </c>
    </row>
    <row r="26" spans="1:4" ht="16.5" x14ac:dyDescent="0.25">
      <c r="A26" s="56" t="s">
        <v>105</v>
      </c>
      <c r="B26" s="57"/>
      <c r="C26" s="57"/>
      <c r="D26" s="58"/>
    </row>
    <row r="27" spans="1:4" s="1" customFormat="1" ht="16.5" x14ac:dyDescent="0.25">
      <c r="A27" s="4">
        <v>1</v>
      </c>
      <c r="B27" s="5" t="s">
        <v>106</v>
      </c>
      <c r="C27" s="6" t="s">
        <v>5</v>
      </c>
      <c r="D27" s="11">
        <v>5</v>
      </c>
    </row>
    <row r="28" spans="1:4" s="1" customFormat="1" ht="33" x14ac:dyDescent="0.25">
      <c r="A28" s="4">
        <f>A27+1</f>
        <v>2</v>
      </c>
      <c r="B28" s="5" t="s">
        <v>107</v>
      </c>
      <c r="C28" s="6" t="s">
        <v>5</v>
      </c>
      <c r="D28" s="11">
        <v>3</v>
      </c>
    </row>
    <row r="29" spans="1:4" s="1" customFormat="1" ht="16.5" x14ac:dyDescent="0.25">
      <c r="A29" s="4">
        <f t="shared" ref="A29:A31" si="0">A28+1</f>
        <v>3</v>
      </c>
      <c r="B29" s="14" t="s">
        <v>56</v>
      </c>
      <c r="C29" s="6" t="s">
        <v>5</v>
      </c>
      <c r="D29" s="11">
        <v>18</v>
      </c>
    </row>
    <row r="30" spans="1:4" s="1" customFormat="1" ht="16.5" x14ac:dyDescent="0.25">
      <c r="A30" s="4">
        <f t="shared" si="0"/>
        <v>4</v>
      </c>
      <c r="B30" s="14" t="s">
        <v>57</v>
      </c>
      <c r="C30" s="6" t="s">
        <v>5</v>
      </c>
      <c r="D30" s="11">
        <v>18</v>
      </c>
    </row>
    <row r="31" spans="1:4" s="1" customFormat="1" ht="16.5" x14ac:dyDescent="0.25">
      <c r="A31" s="4">
        <f t="shared" si="0"/>
        <v>5</v>
      </c>
      <c r="B31" s="14" t="s">
        <v>58</v>
      </c>
      <c r="C31" s="8" t="s">
        <v>5</v>
      </c>
      <c r="D31" s="11">
        <v>11</v>
      </c>
    </row>
    <row r="32" spans="1:4" ht="16.5" x14ac:dyDescent="0.25">
      <c r="A32" s="56" t="s">
        <v>108</v>
      </c>
      <c r="B32" s="77"/>
      <c r="C32" s="77"/>
      <c r="D32" s="78"/>
    </row>
    <row r="33" spans="1:4" s="1" customFormat="1" ht="16.5" x14ac:dyDescent="0.25">
      <c r="A33" s="15">
        <v>6</v>
      </c>
      <c r="B33" s="5" t="s">
        <v>109</v>
      </c>
      <c r="C33" s="6" t="s">
        <v>5</v>
      </c>
      <c r="D33" s="7">
        <v>3</v>
      </c>
    </row>
    <row r="34" spans="1:4" s="1" customFormat="1" ht="33" x14ac:dyDescent="0.25">
      <c r="A34" s="15">
        <f>A33+1</f>
        <v>7</v>
      </c>
      <c r="B34" s="5" t="s">
        <v>115</v>
      </c>
      <c r="C34" s="6" t="s">
        <v>5</v>
      </c>
      <c r="D34" s="7">
        <v>1</v>
      </c>
    </row>
    <row r="35" spans="1:4" s="1" customFormat="1" ht="33" x14ac:dyDescent="0.25">
      <c r="A35" s="15">
        <f t="shared" ref="A35:A44" si="1">A34+1</f>
        <v>8</v>
      </c>
      <c r="B35" s="5" t="s">
        <v>113</v>
      </c>
      <c r="C35" s="6" t="s">
        <v>5</v>
      </c>
      <c r="D35" s="7">
        <v>3</v>
      </c>
    </row>
    <row r="36" spans="1:4" s="1" customFormat="1" ht="33" x14ac:dyDescent="0.25">
      <c r="A36" s="15">
        <f t="shared" si="1"/>
        <v>9</v>
      </c>
      <c r="B36" s="5" t="s">
        <v>114</v>
      </c>
      <c r="C36" s="6" t="s">
        <v>5</v>
      </c>
      <c r="D36" s="7">
        <v>4</v>
      </c>
    </row>
    <row r="37" spans="1:4" s="1" customFormat="1" ht="16.5" x14ac:dyDescent="0.25">
      <c r="A37" s="15">
        <f t="shared" si="1"/>
        <v>10</v>
      </c>
      <c r="B37" s="5" t="s">
        <v>118</v>
      </c>
      <c r="C37" s="6" t="s">
        <v>59</v>
      </c>
      <c r="D37" s="7">
        <v>0.56000000000000005</v>
      </c>
    </row>
    <row r="38" spans="1:4" ht="16.5" x14ac:dyDescent="0.25">
      <c r="A38" s="15">
        <f t="shared" si="1"/>
        <v>11</v>
      </c>
      <c r="B38" s="14" t="s">
        <v>112</v>
      </c>
      <c r="C38" s="8" t="s">
        <v>5</v>
      </c>
      <c r="D38" s="7">
        <v>2</v>
      </c>
    </row>
    <row r="39" spans="1:4" ht="16.5" x14ac:dyDescent="0.25">
      <c r="A39" s="15">
        <f t="shared" si="1"/>
        <v>12</v>
      </c>
      <c r="B39" s="14" t="s">
        <v>65</v>
      </c>
      <c r="C39" s="6" t="s">
        <v>5</v>
      </c>
      <c r="D39" s="16">
        <v>12</v>
      </c>
    </row>
    <row r="40" spans="1:4" ht="16.5" x14ac:dyDescent="0.25">
      <c r="A40" s="15">
        <f t="shared" si="1"/>
        <v>13</v>
      </c>
      <c r="B40" s="17" t="s">
        <v>62</v>
      </c>
      <c r="C40" s="18" t="s">
        <v>5</v>
      </c>
      <c r="D40" s="19">
        <v>5</v>
      </c>
    </row>
    <row r="41" spans="1:4" ht="16.5" x14ac:dyDescent="0.25">
      <c r="A41" s="15">
        <f t="shared" si="1"/>
        <v>14</v>
      </c>
      <c r="B41" s="17" t="s">
        <v>60</v>
      </c>
      <c r="C41" s="9" t="s">
        <v>63</v>
      </c>
      <c r="D41" s="19">
        <v>5</v>
      </c>
    </row>
    <row r="42" spans="1:4" ht="16.5" x14ac:dyDescent="0.25">
      <c r="A42" s="15">
        <f t="shared" si="1"/>
        <v>15</v>
      </c>
      <c r="B42" s="17" t="s">
        <v>61</v>
      </c>
      <c r="C42" s="9" t="s">
        <v>63</v>
      </c>
      <c r="D42" s="19">
        <v>5</v>
      </c>
    </row>
    <row r="43" spans="1:4" ht="16.5" x14ac:dyDescent="0.25">
      <c r="A43" s="15">
        <f t="shared" si="1"/>
        <v>16</v>
      </c>
      <c r="B43" s="17" t="s">
        <v>110</v>
      </c>
      <c r="C43" s="9" t="s">
        <v>64</v>
      </c>
      <c r="D43" s="19">
        <v>0.75</v>
      </c>
    </row>
    <row r="44" spans="1:4" ht="16.5" x14ac:dyDescent="0.25">
      <c r="A44" s="15">
        <f t="shared" si="1"/>
        <v>17</v>
      </c>
      <c r="B44" s="17" t="s">
        <v>111</v>
      </c>
      <c r="C44" s="9" t="s">
        <v>64</v>
      </c>
      <c r="D44" s="16">
        <v>0.75</v>
      </c>
    </row>
    <row r="45" spans="1:4" ht="16.5" hidden="1" x14ac:dyDescent="0.25">
      <c r="A45" s="59" t="s">
        <v>38</v>
      </c>
      <c r="B45" s="60"/>
      <c r="C45" s="60"/>
      <c r="D45" s="61"/>
    </row>
    <row r="46" spans="1:4" ht="16.5" hidden="1" x14ac:dyDescent="0.25">
      <c r="A46" s="4">
        <v>8</v>
      </c>
      <c r="B46" s="5" t="s">
        <v>19</v>
      </c>
      <c r="C46" s="6" t="s">
        <v>5</v>
      </c>
      <c r="D46" s="7">
        <v>9</v>
      </c>
    </row>
    <row r="47" spans="1:4" ht="15" hidden="1" customHeight="1" x14ac:dyDescent="0.25">
      <c r="A47" s="4">
        <v>9</v>
      </c>
      <c r="B47" s="5" t="s">
        <v>20</v>
      </c>
      <c r="C47" s="6" t="s">
        <v>5</v>
      </c>
      <c r="D47" s="7">
        <v>4</v>
      </c>
    </row>
    <row r="48" spans="1:4" ht="30.75" hidden="1" customHeight="1" x14ac:dyDescent="0.25">
      <c r="A48" s="4">
        <v>10</v>
      </c>
      <c r="B48" s="5" t="s">
        <v>21</v>
      </c>
      <c r="C48" s="6" t="s">
        <v>22</v>
      </c>
      <c r="D48" s="7">
        <v>0.91</v>
      </c>
    </row>
    <row r="49" spans="1:4" ht="15.75" hidden="1" customHeight="1" x14ac:dyDescent="0.25">
      <c r="A49" s="4">
        <v>11</v>
      </c>
      <c r="B49" s="5" t="s">
        <v>23</v>
      </c>
      <c r="C49" s="6" t="s">
        <v>5</v>
      </c>
      <c r="D49" s="7">
        <v>6</v>
      </c>
    </row>
    <row r="50" spans="1:4" ht="16.5" hidden="1" customHeight="1" x14ac:dyDescent="0.25">
      <c r="A50" s="4">
        <v>12</v>
      </c>
      <c r="B50" s="5" t="s">
        <v>24</v>
      </c>
      <c r="C50" s="6" t="s">
        <v>5</v>
      </c>
      <c r="D50" s="7">
        <v>17</v>
      </c>
    </row>
    <row r="51" spans="1:4" ht="16.5" hidden="1" customHeight="1" x14ac:dyDescent="0.25">
      <c r="A51" s="4">
        <v>13</v>
      </c>
      <c r="B51" s="5" t="s">
        <v>25</v>
      </c>
      <c r="C51" s="6" t="s">
        <v>5</v>
      </c>
      <c r="D51" s="7">
        <v>9</v>
      </c>
    </row>
    <row r="52" spans="1:4" ht="16.5" hidden="1" customHeight="1" x14ac:dyDescent="0.25">
      <c r="A52" s="4">
        <v>14</v>
      </c>
      <c r="B52" s="5" t="s">
        <v>26</v>
      </c>
      <c r="C52" s="6" t="s">
        <v>5</v>
      </c>
      <c r="D52" s="7">
        <v>4</v>
      </c>
    </row>
    <row r="53" spans="1:4" ht="16.5" hidden="1" customHeight="1" x14ac:dyDescent="0.25">
      <c r="A53" s="4">
        <v>15</v>
      </c>
      <c r="B53" s="5" t="s">
        <v>27</v>
      </c>
      <c r="C53" s="6" t="s">
        <v>5</v>
      </c>
      <c r="D53" s="7">
        <v>13</v>
      </c>
    </row>
    <row r="54" spans="1:4" ht="16.5" hidden="1" customHeight="1" x14ac:dyDescent="0.25">
      <c r="A54" s="4">
        <v>16</v>
      </c>
      <c r="B54" s="5" t="s">
        <v>28</v>
      </c>
      <c r="C54" s="6" t="s">
        <v>29</v>
      </c>
      <c r="D54" s="7">
        <v>0.65</v>
      </c>
    </row>
    <row r="55" spans="1:4" ht="16.5" hidden="1" customHeight="1" x14ac:dyDescent="0.25">
      <c r="A55" s="4">
        <v>17</v>
      </c>
      <c r="B55" s="5" t="s">
        <v>30</v>
      </c>
      <c r="C55" s="6" t="s">
        <v>31</v>
      </c>
      <c r="D55" s="7">
        <v>0.15</v>
      </c>
    </row>
    <row r="56" spans="1:4" ht="16.5" hidden="1" customHeight="1" x14ac:dyDescent="0.25">
      <c r="A56" s="31">
        <v>18</v>
      </c>
      <c r="B56" s="32" t="s">
        <v>32</v>
      </c>
      <c r="C56" s="33" t="s">
        <v>31</v>
      </c>
      <c r="D56" s="7">
        <v>0.15</v>
      </c>
    </row>
    <row r="57" spans="1:4" ht="16.5" customHeight="1" x14ac:dyDescent="0.25">
      <c r="A57" s="8">
        <v>18</v>
      </c>
      <c r="B57" s="5" t="s">
        <v>24</v>
      </c>
      <c r="C57" s="6" t="s">
        <v>5</v>
      </c>
      <c r="D57" s="11">
        <v>17</v>
      </c>
    </row>
    <row r="58" spans="1:4" ht="16.5" customHeight="1" x14ac:dyDescent="0.25">
      <c r="A58" s="8">
        <v>19</v>
      </c>
      <c r="B58" s="5" t="s">
        <v>25</v>
      </c>
      <c r="C58" s="6" t="s">
        <v>5</v>
      </c>
      <c r="D58" s="11">
        <v>6</v>
      </c>
    </row>
    <row r="59" spans="1:4" ht="16.5" customHeight="1" x14ac:dyDescent="0.25">
      <c r="A59" s="8">
        <v>20</v>
      </c>
      <c r="B59" s="5" t="s">
        <v>26</v>
      </c>
      <c r="C59" s="6" t="s">
        <v>5</v>
      </c>
      <c r="D59" s="11">
        <v>5</v>
      </c>
    </row>
    <row r="60" spans="1:4" ht="16.5" customHeight="1" x14ac:dyDescent="0.25">
      <c r="A60" s="79" t="s">
        <v>117</v>
      </c>
      <c r="B60" s="77"/>
      <c r="C60" s="77"/>
      <c r="D60" s="78"/>
    </row>
    <row r="61" spans="1:4" ht="16.5" customHeight="1" x14ac:dyDescent="0.25">
      <c r="A61" s="4">
        <v>21</v>
      </c>
      <c r="B61" s="5" t="s">
        <v>116</v>
      </c>
      <c r="C61" s="6" t="s">
        <v>59</v>
      </c>
      <c r="D61" s="7">
        <v>0.44</v>
      </c>
    </row>
    <row r="62" spans="1:4" ht="16.5" customHeight="1" x14ac:dyDescent="0.25">
      <c r="A62" s="4">
        <v>22</v>
      </c>
      <c r="B62" s="14" t="s">
        <v>65</v>
      </c>
      <c r="C62" s="6" t="s">
        <v>5</v>
      </c>
      <c r="D62" s="16">
        <v>1</v>
      </c>
    </row>
    <row r="63" spans="1:4" ht="16.5" x14ac:dyDescent="0.25">
      <c r="A63" s="53" t="s">
        <v>6</v>
      </c>
      <c r="B63" s="54"/>
      <c r="C63" s="54"/>
      <c r="D63" s="54"/>
    </row>
    <row r="64" spans="1:4" ht="21" customHeight="1" x14ac:dyDescent="0.25">
      <c r="A64" s="8">
        <v>23</v>
      </c>
      <c r="B64" s="12" t="s">
        <v>7</v>
      </c>
      <c r="C64" s="9" t="s">
        <v>5</v>
      </c>
      <c r="D64" s="10">
        <f>D40</f>
        <v>5</v>
      </c>
    </row>
    <row r="65" spans="1:4" ht="16.5" hidden="1" x14ac:dyDescent="0.25">
      <c r="A65" s="75" t="s">
        <v>10</v>
      </c>
      <c r="B65" s="76"/>
      <c r="C65" s="76"/>
      <c r="D65" s="76"/>
    </row>
    <row r="66" spans="1:4" ht="49.5" hidden="1" x14ac:dyDescent="0.25">
      <c r="A66" s="8">
        <v>29</v>
      </c>
      <c r="B66" s="39" t="s">
        <v>40</v>
      </c>
      <c r="C66" s="9" t="s">
        <v>9</v>
      </c>
      <c r="D66" s="10">
        <v>9.6</v>
      </c>
    </row>
    <row r="67" spans="1:4" ht="49.5" hidden="1" x14ac:dyDescent="0.25">
      <c r="A67" s="8">
        <v>30</v>
      </c>
      <c r="B67" s="39" t="s">
        <v>41</v>
      </c>
      <c r="C67" s="9" t="s">
        <v>9</v>
      </c>
      <c r="D67" s="10">
        <v>9.6</v>
      </c>
    </row>
    <row r="68" spans="1:4" ht="49.5" hidden="1" x14ac:dyDescent="0.25">
      <c r="A68" s="8">
        <v>31</v>
      </c>
      <c r="B68" s="39" t="s">
        <v>42</v>
      </c>
      <c r="C68" s="9" t="s">
        <v>9</v>
      </c>
      <c r="D68" s="10">
        <v>0.5</v>
      </c>
    </row>
    <row r="69" spans="1:4" ht="49.5" hidden="1" x14ac:dyDescent="0.25">
      <c r="A69" s="8">
        <v>32</v>
      </c>
      <c r="B69" s="39" t="s">
        <v>43</v>
      </c>
      <c r="C69" s="9" t="s">
        <v>9</v>
      </c>
      <c r="D69" s="10">
        <v>0.5</v>
      </c>
    </row>
    <row r="70" spans="1:4" ht="33" hidden="1" x14ac:dyDescent="0.25">
      <c r="A70" s="8">
        <v>33</v>
      </c>
      <c r="B70" s="39" t="s">
        <v>44</v>
      </c>
      <c r="C70" s="9" t="s">
        <v>9</v>
      </c>
      <c r="D70" s="10">
        <v>10.1</v>
      </c>
    </row>
    <row r="71" spans="1:4" ht="19.5" hidden="1" customHeight="1" x14ac:dyDescent="0.25">
      <c r="A71" s="8">
        <v>34</v>
      </c>
      <c r="B71" s="39" t="s">
        <v>39</v>
      </c>
      <c r="C71" s="9" t="s">
        <v>8</v>
      </c>
      <c r="D71" s="10">
        <v>146</v>
      </c>
    </row>
    <row r="72" spans="1:4" ht="33.75" customHeight="1" x14ac:dyDescent="0.25">
      <c r="A72" s="8">
        <v>24</v>
      </c>
      <c r="B72" s="39" t="s">
        <v>48</v>
      </c>
      <c r="C72" s="9" t="s">
        <v>5</v>
      </c>
      <c r="D72" s="10">
        <f>D64</f>
        <v>5</v>
      </c>
    </row>
    <row r="73" spans="1:4" ht="21.75" customHeight="1" x14ac:dyDescent="0.25">
      <c r="A73" s="8">
        <v>25</v>
      </c>
      <c r="B73" s="39" t="s">
        <v>66</v>
      </c>
      <c r="C73" s="9" t="s">
        <v>5</v>
      </c>
      <c r="D73" s="10">
        <v>1</v>
      </c>
    </row>
    <row r="74" spans="1:4" ht="16.5" x14ac:dyDescent="0.25">
      <c r="A74" s="70" t="s">
        <v>47</v>
      </c>
      <c r="B74" s="71"/>
      <c r="C74" s="71"/>
      <c r="D74" s="71"/>
    </row>
    <row r="75" spans="1:4" ht="16.5" hidden="1" x14ac:dyDescent="0.25">
      <c r="A75" s="82" t="s">
        <v>33</v>
      </c>
      <c r="B75" s="83"/>
      <c r="C75" s="83"/>
      <c r="D75" s="83"/>
    </row>
    <row r="76" spans="1:4" ht="16.5" hidden="1" x14ac:dyDescent="0.25">
      <c r="A76" s="8">
        <v>1</v>
      </c>
      <c r="B76" s="40" t="s">
        <v>34</v>
      </c>
      <c r="C76" s="9" t="s">
        <v>5</v>
      </c>
      <c r="D76" s="24">
        <v>10</v>
      </c>
    </row>
    <row r="77" spans="1:4" ht="16.5" hidden="1" x14ac:dyDescent="0.25">
      <c r="A77" s="8">
        <v>1</v>
      </c>
      <c r="B77" s="40" t="s">
        <v>35</v>
      </c>
      <c r="C77" s="9" t="s">
        <v>8</v>
      </c>
      <c r="D77" s="25">
        <v>2.4</v>
      </c>
    </row>
    <row r="78" spans="1:4" ht="16.5" x14ac:dyDescent="0.25">
      <c r="A78" s="82" t="s">
        <v>33</v>
      </c>
      <c r="B78" s="83"/>
      <c r="C78" s="83"/>
      <c r="D78" s="83"/>
    </row>
    <row r="79" spans="1:4" ht="16.5" x14ac:dyDescent="0.25">
      <c r="A79" s="41">
        <v>1</v>
      </c>
      <c r="B79" s="42" t="s">
        <v>67</v>
      </c>
      <c r="C79" s="9" t="s">
        <v>5</v>
      </c>
      <c r="D79" s="26">
        <v>17</v>
      </c>
    </row>
    <row r="80" spans="1:4" ht="16.5" x14ac:dyDescent="0.25">
      <c r="A80" s="8">
        <v>2</v>
      </c>
      <c r="B80" s="42" t="s">
        <v>68</v>
      </c>
      <c r="C80" s="9" t="s">
        <v>8</v>
      </c>
      <c r="D80" s="27">
        <f>(D37+D61)*1.045</f>
        <v>1.0449999999999999</v>
      </c>
    </row>
    <row r="81" spans="1:5" ht="16.5" x14ac:dyDescent="0.25">
      <c r="A81" s="51" t="s">
        <v>11</v>
      </c>
      <c r="B81" s="51"/>
      <c r="C81" s="51"/>
      <c r="D81" s="51"/>
    </row>
    <row r="82" spans="1:5" s="2" customFormat="1" ht="16.5" hidden="1" x14ac:dyDescent="0.25">
      <c r="A82" s="43"/>
      <c r="B82" s="43"/>
      <c r="C82" s="43"/>
      <c r="D82" s="26"/>
      <c r="E82" s="3"/>
    </row>
    <row r="83" spans="1:5" s="13" customFormat="1" ht="16.5" x14ac:dyDescent="0.25">
      <c r="A83" s="8">
        <v>3</v>
      </c>
      <c r="B83" s="42" t="s">
        <v>69</v>
      </c>
      <c r="C83" s="9" t="s">
        <v>8</v>
      </c>
      <c r="D83" s="26">
        <f>(D39+D62)*0.02</f>
        <v>0.26</v>
      </c>
    </row>
    <row r="84" spans="1:5" s="13" customFormat="1" ht="33" x14ac:dyDescent="0.25">
      <c r="A84" s="8">
        <f>A83+1</f>
        <v>4</v>
      </c>
      <c r="B84" s="42" t="s">
        <v>70</v>
      </c>
      <c r="C84" s="9" t="s">
        <v>124</v>
      </c>
      <c r="D84" s="8">
        <v>2.02</v>
      </c>
    </row>
    <row r="85" spans="1:5" s="13" customFormat="1" ht="33" x14ac:dyDescent="0.25">
      <c r="A85" s="8">
        <f t="shared" ref="A85:A108" si="2">A84+1</f>
        <v>5</v>
      </c>
      <c r="B85" s="42" t="s">
        <v>71</v>
      </c>
      <c r="C85" s="9" t="s">
        <v>5</v>
      </c>
      <c r="D85" s="26">
        <f>D39+D62+(D88*2)</f>
        <v>31</v>
      </c>
    </row>
    <row r="86" spans="1:5" s="13" customFormat="1" ht="33" x14ac:dyDescent="0.25">
      <c r="A86" s="8">
        <f t="shared" si="2"/>
        <v>6</v>
      </c>
      <c r="B86" s="42" t="s">
        <v>72</v>
      </c>
      <c r="C86" s="9" t="s">
        <v>5</v>
      </c>
      <c r="D86" s="26">
        <f>D87*2</f>
        <v>70</v>
      </c>
    </row>
    <row r="87" spans="1:5" s="13" customFormat="1" ht="49.5" x14ac:dyDescent="0.25">
      <c r="A87" s="8">
        <f t="shared" si="2"/>
        <v>7</v>
      </c>
      <c r="B87" s="42" t="s">
        <v>73</v>
      </c>
      <c r="C87" s="9" t="s">
        <v>5</v>
      </c>
      <c r="D87" s="26">
        <v>35</v>
      </c>
    </row>
    <row r="88" spans="1:5" s="13" customFormat="1" ht="49.5" x14ac:dyDescent="0.25">
      <c r="A88" s="8">
        <f t="shared" si="2"/>
        <v>8</v>
      </c>
      <c r="B88" s="42" t="s">
        <v>74</v>
      </c>
      <c r="C88" s="9" t="s">
        <v>5</v>
      </c>
      <c r="D88" s="26">
        <v>9</v>
      </c>
    </row>
    <row r="89" spans="1:5" s="13" customFormat="1" ht="33" x14ac:dyDescent="0.25">
      <c r="A89" s="8">
        <f t="shared" si="2"/>
        <v>9</v>
      </c>
      <c r="B89" s="42" t="s">
        <v>75</v>
      </c>
      <c r="C89" s="9" t="s">
        <v>5</v>
      </c>
      <c r="D89" s="26">
        <f>D39+D62</f>
        <v>13</v>
      </c>
    </row>
    <row r="90" spans="1:5" s="13" customFormat="1" ht="33" x14ac:dyDescent="0.25">
      <c r="A90" s="8">
        <f t="shared" si="2"/>
        <v>10</v>
      </c>
      <c r="B90" s="42" t="s">
        <v>76</v>
      </c>
      <c r="C90" s="9" t="s">
        <v>5</v>
      </c>
      <c r="D90" s="26">
        <f>D87</f>
        <v>35</v>
      </c>
    </row>
    <row r="91" spans="1:5" s="13" customFormat="1" ht="33" x14ac:dyDescent="0.25">
      <c r="A91" s="8">
        <f t="shared" si="2"/>
        <v>11</v>
      </c>
      <c r="B91" s="42" t="s">
        <v>77</v>
      </c>
      <c r="C91" s="9" t="s">
        <v>5</v>
      </c>
      <c r="D91" s="26">
        <f>D89*2</f>
        <v>26</v>
      </c>
    </row>
    <row r="92" spans="1:5" s="13" customFormat="1" ht="49.5" x14ac:dyDescent="0.25">
      <c r="A92" s="8">
        <f t="shared" si="2"/>
        <v>12</v>
      </c>
      <c r="B92" s="42" t="s">
        <v>78</v>
      </c>
      <c r="C92" s="9" t="s">
        <v>5</v>
      </c>
      <c r="D92" s="26">
        <f>D89*2</f>
        <v>26</v>
      </c>
    </row>
    <row r="93" spans="1:5" s="13" customFormat="1" ht="49.5" x14ac:dyDescent="0.25">
      <c r="A93" s="8">
        <f t="shared" si="2"/>
        <v>13</v>
      </c>
      <c r="B93" s="42" t="s">
        <v>79</v>
      </c>
      <c r="C93" s="9" t="s">
        <v>5</v>
      </c>
      <c r="D93" s="26">
        <f>D92</f>
        <v>26</v>
      </c>
    </row>
    <row r="94" spans="1:5" s="13" customFormat="1" ht="16.5" x14ac:dyDescent="0.25">
      <c r="A94" s="8">
        <f t="shared" si="2"/>
        <v>14</v>
      </c>
      <c r="B94" s="42" t="s">
        <v>80</v>
      </c>
      <c r="C94" s="9" t="s">
        <v>5</v>
      </c>
      <c r="D94" s="26">
        <v>150</v>
      </c>
    </row>
    <row r="95" spans="1:5" s="13" customFormat="1" ht="66" x14ac:dyDescent="0.25">
      <c r="A95" s="8">
        <f t="shared" si="2"/>
        <v>15</v>
      </c>
      <c r="B95" s="42" t="s">
        <v>81</v>
      </c>
      <c r="C95" s="9" t="s">
        <v>5</v>
      </c>
      <c r="D95" s="26">
        <f>(D40)*2</f>
        <v>10</v>
      </c>
    </row>
    <row r="96" spans="1:5" s="13" customFormat="1" ht="33" x14ac:dyDescent="0.25">
      <c r="A96" s="8">
        <f t="shared" si="2"/>
        <v>16</v>
      </c>
      <c r="B96" s="42" t="s">
        <v>82</v>
      </c>
      <c r="C96" s="9" t="s">
        <v>5</v>
      </c>
      <c r="D96" s="26">
        <f>D95</f>
        <v>10</v>
      </c>
    </row>
    <row r="97" spans="1:4" s="13" customFormat="1" ht="16.5" x14ac:dyDescent="0.25">
      <c r="A97" s="8">
        <f t="shared" si="2"/>
        <v>17</v>
      </c>
      <c r="B97" s="42" t="s">
        <v>122</v>
      </c>
      <c r="C97" s="9" t="s">
        <v>5</v>
      </c>
      <c r="D97" s="44">
        <f>(D40)/3</f>
        <v>1.6666666666666667</v>
      </c>
    </row>
    <row r="98" spans="1:4" s="13" customFormat="1" ht="49.5" x14ac:dyDescent="0.25">
      <c r="A98" s="8">
        <f t="shared" si="2"/>
        <v>18</v>
      </c>
      <c r="B98" s="42" t="s">
        <v>83</v>
      </c>
      <c r="C98" s="9" t="s">
        <v>5</v>
      </c>
      <c r="D98" s="26">
        <v>24</v>
      </c>
    </row>
    <row r="99" spans="1:4" s="13" customFormat="1" ht="33" x14ac:dyDescent="0.25">
      <c r="A99" s="8">
        <f t="shared" si="2"/>
        <v>19</v>
      </c>
      <c r="B99" s="42" t="s">
        <v>84</v>
      </c>
      <c r="C99" s="9" t="s">
        <v>5</v>
      </c>
      <c r="D99" s="26">
        <v>8</v>
      </c>
    </row>
    <row r="100" spans="1:4" s="13" customFormat="1" ht="33" x14ac:dyDescent="0.25">
      <c r="A100" s="8">
        <f t="shared" si="2"/>
        <v>20</v>
      </c>
      <c r="B100" s="42" t="s">
        <v>85</v>
      </c>
      <c r="C100" s="9" t="s">
        <v>5</v>
      </c>
      <c r="D100" s="26">
        <v>3</v>
      </c>
    </row>
    <row r="101" spans="1:4" s="13" customFormat="1" ht="33" x14ac:dyDescent="0.25">
      <c r="A101" s="8">
        <f t="shared" si="2"/>
        <v>21</v>
      </c>
      <c r="B101" s="42" t="s">
        <v>86</v>
      </c>
      <c r="C101" s="9" t="s">
        <v>5</v>
      </c>
      <c r="D101" s="26">
        <v>1</v>
      </c>
    </row>
    <row r="102" spans="1:4" s="13" customFormat="1" ht="33" x14ac:dyDescent="0.25">
      <c r="A102" s="8">
        <f t="shared" si="2"/>
        <v>22</v>
      </c>
      <c r="B102" s="42" t="s">
        <v>87</v>
      </c>
      <c r="C102" s="9" t="s">
        <v>5</v>
      </c>
      <c r="D102" s="26">
        <v>20</v>
      </c>
    </row>
    <row r="103" spans="1:4" s="13" customFormat="1" ht="16.5" x14ac:dyDescent="0.25">
      <c r="A103" s="8">
        <f t="shared" si="2"/>
        <v>23</v>
      </c>
      <c r="B103" s="40" t="s">
        <v>88</v>
      </c>
      <c r="C103" s="9" t="s">
        <v>5</v>
      </c>
      <c r="D103" s="26">
        <f>D36+2</f>
        <v>6</v>
      </c>
    </row>
    <row r="104" spans="1:4" s="13" customFormat="1" ht="16.5" x14ac:dyDescent="0.25">
      <c r="A104" s="8">
        <f t="shared" si="2"/>
        <v>24</v>
      </c>
      <c r="B104" s="42" t="s">
        <v>89</v>
      </c>
      <c r="C104" s="9" t="s">
        <v>9</v>
      </c>
      <c r="D104" s="26">
        <v>2.4E-2</v>
      </c>
    </row>
    <row r="105" spans="1:4" s="13" customFormat="1" ht="16.5" x14ac:dyDescent="0.25">
      <c r="A105" s="8">
        <f t="shared" si="2"/>
        <v>25</v>
      </c>
      <c r="B105" s="42" t="s">
        <v>90</v>
      </c>
      <c r="C105" s="9" t="s">
        <v>9</v>
      </c>
      <c r="D105" s="26">
        <v>5.0000000000000001E-3</v>
      </c>
    </row>
    <row r="106" spans="1:4" s="13" customFormat="1" ht="16.5" x14ac:dyDescent="0.25">
      <c r="A106" s="8">
        <f t="shared" si="2"/>
        <v>26</v>
      </c>
      <c r="B106" s="45" t="s">
        <v>100</v>
      </c>
      <c r="C106" s="9" t="s">
        <v>123</v>
      </c>
      <c r="D106" s="26">
        <v>10.6</v>
      </c>
    </row>
    <row r="107" spans="1:4" s="13" customFormat="1" ht="16.5" x14ac:dyDescent="0.25">
      <c r="A107" s="8">
        <f t="shared" si="2"/>
        <v>27</v>
      </c>
      <c r="B107" s="42" t="s">
        <v>91</v>
      </c>
      <c r="C107" s="46" t="s">
        <v>92</v>
      </c>
      <c r="D107" s="26">
        <v>2</v>
      </c>
    </row>
    <row r="108" spans="1:4" s="13" customFormat="1" ht="16.5" x14ac:dyDescent="0.25">
      <c r="A108" s="8">
        <f t="shared" si="2"/>
        <v>28</v>
      </c>
      <c r="B108" s="42" t="s">
        <v>101</v>
      </c>
      <c r="C108" s="46" t="s">
        <v>92</v>
      </c>
      <c r="D108" s="26">
        <v>3</v>
      </c>
    </row>
    <row r="109" spans="1:4" ht="15.75" customHeight="1" x14ac:dyDescent="0.25">
      <c r="A109" s="84" t="s">
        <v>10</v>
      </c>
      <c r="B109" s="85"/>
      <c r="C109" s="85"/>
      <c r="D109" s="85"/>
    </row>
    <row r="110" spans="1:4" ht="17.25" customHeight="1" x14ac:dyDescent="0.25">
      <c r="A110" s="8">
        <v>29</v>
      </c>
      <c r="B110" s="42" t="s">
        <v>121</v>
      </c>
      <c r="C110" s="6" t="s">
        <v>8</v>
      </c>
      <c r="D110" s="6">
        <v>80</v>
      </c>
    </row>
    <row r="111" spans="1:4" ht="17.25" customHeight="1" x14ac:dyDescent="0.25">
      <c r="A111" s="84" t="s">
        <v>50</v>
      </c>
      <c r="B111" s="85"/>
      <c r="C111" s="85"/>
      <c r="D111" s="85"/>
    </row>
    <row r="112" spans="1:4" ht="17.25" customHeight="1" x14ac:dyDescent="0.25">
      <c r="A112" s="8">
        <v>30</v>
      </c>
      <c r="B112" s="40" t="s">
        <v>119</v>
      </c>
      <c r="C112" s="6" t="s">
        <v>9</v>
      </c>
      <c r="D112" s="47">
        <v>1.5</v>
      </c>
    </row>
    <row r="113" spans="1:4" ht="17.25" customHeight="1" x14ac:dyDescent="0.25">
      <c r="A113" s="8">
        <v>31</v>
      </c>
      <c r="B113" s="40" t="s">
        <v>102</v>
      </c>
      <c r="C113" s="6" t="s">
        <v>9</v>
      </c>
      <c r="D113" s="6">
        <v>16</v>
      </c>
    </row>
    <row r="114" spans="1:4" ht="17.25" customHeight="1" x14ac:dyDescent="0.25">
      <c r="A114" s="48">
        <v>32</v>
      </c>
      <c r="B114" s="40" t="s">
        <v>120</v>
      </c>
      <c r="C114" s="6" t="s">
        <v>9</v>
      </c>
      <c r="D114" s="6">
        <v>17.5</v>
      </c>
    </row>
    <row r="115" spans="1:4" ht="17.25" customHeight="1" x14ac:dyDescent="0.25">
      <c r="A115" s="86" t="s">
        <v>93</v>
      </c>
      <c r="B115" s="86"/>
      <c r="C115" s="86"/>
      <c r="D115" s="86"/>
    </row>
    <row r="116" spans="1:4" ht="35.25" customHeight="1" x14ac:dyDescent="0.25">
      <c r="A116" s="87" t="s">
        <v>94</v>
      </c>
      <c r="B116" s="88"/>
      <c r="C116" s="88"/>
      <c r="D116" s="89"/>
    </row>
    <row r="117" spans="1:4" ht="31.5" customHeight="1" x14ac:dyDescent="0.25">
      <c r="A117" s="87" t="s">
        <v>95</v>
      </c>
      <c r="B117" s="88"/>
      <c r="C117" s="88"/>
      <c r="D117" s="89"/>
    </row>
    <row r="118" spans="1:4" ht="30.75" customHeight="1" x14ac:dyDescent="0.25">
      <c r="A118" s="87" t="s">
        <v>96</v>
      </c>
      <c r="B118" s="88"/>
      <c r="C118" s="88"/>
      <c r="D118" s="89"/>
    </row>
    <row r="119" spans="1:4" ht="33" customHeight="1" x14ac:dyDescent="0.25">
      <c r="A119" s="87" t="s">
        <v>97</v>
      </c>
      <c r="B119" s="88"/>
      <c r="C119" s="88"/>
      <c r="D119" s="89"/>
    </row>
    <row r="120" spans="1:4" ht="33" customHeight="1" x14ac:dyDescent="0.25">
      <c r="A120" s="87" t="s">
        <v>99</v>
      </c>
      <c r="B120" s="88"/>
      <c r="C120" s="88"/>
      <c r="D120" s="89"/>
    </row>
    <row r="121" spans="1:4" ht="18.75" customHeight="1" x14ac:dyDescent="0.25">
      <c r="A121" s="87" t="s">
        <v>98</v>
      </c>
      <c r="B121" s="88"/>
      <c r="C121" s="88"/>
      <c r="D121" s="89"/>
    </row>
    <row r="122" spans="1:4" ht="18.75" customHeight="1" x14ac:dyDescent="0.25">
      <c r="A122" s="28"/>
      <c r="B122" s="28"/>
      <c r="C122" s="28"/>
      <c r="D122" s="28"/>
    </row>
    <row r="123" spans="1:4" ht="16.5" x14ac:dyDescent="0.25">
      <c r="A123" s="80" t="s">
        <v>51</v>
      </c>
      <c r="B123" s="80"/>
      <c r="C123" s="80"/>
      <c r="D123" s="80"/>
    </row>
    <row r="124" spans="1:4" ht="16.5" x14ac:dyDescent="0.25">
      <c r="A124" s="49"/>
      <c r="B124" s="49"/>
      <c r="C124" s="49"/>
      <c r="D124" s="29"/>
    </row>
    <row r="125" spans="1:4" ht="16.5" x14ac:dyDescent="0.25">
      <c r="A125" s="80" t="s">
        <v>15</v>
      </c>
      <c r="B125" s="80"/>
      <c r="C125" s="80"/>
      <c r="D125" s="80"/>
    </row>
    <row r="126" spans="1:4" ht="16.5" x14ac:dyDescent="0.25">
      <c r="A126" s="49"/>
      <c r="B126" s="49"/>
      <c r="C126" s="49"/>
      <c r="D126" s="29"/>
    </row>
    <row r="127" spans="1:4" ht="16.5" x14ac:dyDescent="0.25">
      <c r="A127" s="81" t="s">
        <v>46</v>
      </c>
      <c r="B127" s="81"/>
      <c r="C127" s="81"/>
      <c r="D127" s="81"/>
    </row>
    <row r="128" spans="1:4" ht="16.5" x14ac:dyDescent="0.25">
      <c r="A128" s="29"/>
      <c r="B128" s="29"/>
      <c r="C128" s="29"/>
      <c r="D128" s="29"/>
    </row>
    <row r="129" spans="1:4" ht="16.5" x14ac:dyDescent="0.25">
      <c r="A129" s="29"/>
      <c r="B129" s="29"/>
      <c r="C129" s="29"/>
      <c r="D129" s="29"/>
    </row>
    <row r="130" spans="1:4" ht="16.5" x14ac:dyDescent="0.25">
      <c r="A130" s="29"/>
      <c r="B130" s="49"/>
      <c r="C130" s="29"/>
      <c r="D130" s="29"/>
    </row>
    <row r="131" spans="1:4" ht="16.5" x14ac:dyDescent="0.25">
      <c r="A131" s="29"/>
      <c r="B131" s="29"/>
      <c r="C131" s="29"/>
      <c r="D131" s="29"/>
    </row>
    <row r="132" spans="1:4" ht="16.5" x14ac:dyDescent="0.25">
      <c r="A132" s="29"/>
      <c r="B132" s="29"/>
      <c r="C132" s="29"/>
      <c r="D132" s="29"/>
    </row>
    <row r="133" spans="1:4" ht="16.5" x14ac:dyDescent="0.25">
      <c r="A133" s="29"/>
      <c r="B133" s="29"/>
      <c r="C133" s="29"/>
      <c r="D133" s="29"/>
    </row>
    <row r="134" spans="1:4" ht="16.5" x14ac:dyDescent="0.25">
      <c r="A134" s="29"/>
      <c r="B134" s="29"/>
      <c r="C134" s="29"/>
      <c r="D134" s="29"/>
    </row>
    <row r="135" spans="1:4" ht="16.5" x14ac:dyDescent="0.25">
      <c r="A135" s="29"/>
      <c r="B135" s="29"/>
      <c r="C135" s="29"/>
      <c r="D135" s="29"/>
    </row>
    <row r="136" spans="1:4" ht="16.5" x14ac:dyDescent="0.25">
      <c r="A136" s="29"/>
      <c r="B136" s="29"/>
      <c r="C136" s="29"/>
      <c r="D136" s="29"/>
    </row>
    <row r="137" spans="1:4" ht="16.5" x14ac:dyDescent="0.25">
      <c r="A137" s="29"/>
      <c r="B137" s="29"/>
      <c r="C137" s="29"/>
      <c r="D137" s="29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2">
    <mergeCell ref="A125:D125"/>
    <mergeCell ref="A127:D127"/>
    <mergeCell ref="A123:D123"/>
    <mergeCell ref="A75:D75"/>
    <mergeCell ref="A109:D109"/>
    <mergeCell ref="A111:D111"/>
    <mergeCell ref="A78:D78"/>
    <mergeCell ref="A115:D115"/>
    <mergeCell ref="A116:D116"/>
    <mergeCell ref="A117:D117"/>
    <mergeCell ref="A118:D118"/>
    <mergeCell ref="A119:D119"/>
    <mergeCell ref="A120:D120"/>
    <mergeCell ref="A121:D121"/>
    <mergeCell ref="A21:C21"/>
    <mergeCell ref="A20:C20"/>
    <mergeCell ref="A74:D74"/>
    <mergeCell ref="B13:C13"/>
    <mergeCell ref="A14:D14"/>
    <mergeCell ref="A19:B19"/>
    <mergeCell ref="A23:D23"/>
    <mergeCell ref="C19:D19"/>
    <mergeCell ref="A18:B18"/>
    <mergeCell ref="A65:D65"/>
    <mergeCell ref="A32:D32"/>
    <mergeCell ref="A60:D60"/>
    <mergeCell ref="B3:D3"/>
    <mergeCell ref="B2:D2"/>
    <mergeCell ref="A81:D81"/>
    <mergeCell ref="B1:D1"/>
    <mergeCell ref="A63:D63"/>
    <mergeCell ref="A22:D22"/>
    <mergeCell ref="A26:D26"/>
    <mergeCell ref="A45:D45"/>
    <mergeCell ref="A5:D5"/>
    <mergeCell ref="A16:D16"/>
    <mergeCell ref="C9:D9"/>
    <mergeCell ref="B10:D10"/>
    <mergeCell ref="B11:D11"/>
    <mergeCell ref="B12:D12"/>
    <mergeCell ref="A6:D8"/>
    <mergeCell ref="A17:D17"/>
  </mergeCells>
  <pageMargins left="0.9055118110236221" right="0" top="0.74803149606299213" bottom="0.74803149606299213" header="0.31496062992125984" footer="0.31496062992125984"/>
  <pageSetup paperSize="9" scale="8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2020-12-14T00:50:02Z</cp:lastPrinted>
  <dcterms:created xsi:type="dcterms:W3CDTF">2016-02-29T23:19:29Z</dcterms:created>
  <dcterms:modified xsi:type="dcterms:W3CDTF">2020-12-14T00:55:58Z</dcterms:modified>
</cp:coreProperties>
</file>