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ПО НОВОЙ ФОРМЕ\42601 А МСП повторно\ЗД\"/>
    </mc:Choice>
  </mc:AlternateContent>
  <bookViews>
    <workbookView xWindow="0" yWindow="0" windowWidth="18105" windowHeight="11640"/>
  </bookViews>
  <sheets>
    <sheet name="1 ЛОТ" sheetId="1" r:id="rId1"/>
  </sheets>
  <externalReferences>
    <externalReference r:id="rId2"/>
  </externalReferences>
  <definedNames>
    <definedName name="_xlnm._FilterDatabase" localSheetId="0" hidden="1">'1 ЛОТ'!$B$11:$I$520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1" i="1" l="1"/>
  <c r="T260" i="1"/>
  <c r="U260" i="1" s="1"/>
  <c r="R260" i="1"/>
  <c r="Q260" i="1"/>
  <c r="N260" i="1"/>
  <c r="M260" i="1"/>
  <c r="L260" i="1"/>
  <c r="K260" i="1"/>
  <c r="I260" i="1"/>
  <c r="T259" i="1"/>
  <c r="U259" i="1" s="1"/>
  <c r="R259" i="1"/>
  <c r="Q259" i="1"/>
  <c r="N259" i="1"/>
  <c r="M259" i="1"/>
  <c r="L259" i="1"/>
  <c r="K259" i="1"/>
  <c r="I259" i="1"/>
  <c r="T258" i="1"/>
  <c r="U258" i="1" s="1"/>
  <c r="R258" i="1"/>
  <c r="Q258" i="1"/>
  <c r="N258" i="1"/>
  <c r="M258" i="1"/>
  <c r="L258" i="1"/>
  <c r="K258" i="1"/>
  <c r="I258" i="1"/>
  <c r="T257" i="1"/>
  <c r="U257" i="1" s="1"/>
  <c r="R257" i="1"/>
  <c r="Q257" i="1"/>
  <c r="N257" i="1"/>
  <c r="M257" i="1"/>
  <c r="L257" i="1"/>
  <c r="K257" i="1"/>
  <c r="I257" i="1"/>
  <c r="T256" i="1"/>
  <c r="U256" i="1" s="1"/>
  <c r="R256" i="1"/>
  <c r="Q256" i="1"/>
  <c r="N256" i="1"/>
  <c r="M256" i="1"/>
  <c r="L256" i="1"/>
  <c r="K256" i="1"/>
  <c r="I256" i="1"/>
  <c r="T255" i="1"/>
  <c r="U255" i="1" s="1"/>
  <c r="R255" i="1"/>
  <c r="Q255" i="1"/>
  <c r="N255" i="1"/>
  <c r="M255" i="1"/>
  <c r="L255" i="1"/>
  <c r="K255" i="1"/>
  <c r="I255" i="1"/>
  <c r="T254" i="1"/>
  <c r="U254" i="1" s="1"/>
  <c r="R254" i="1"/>
  <c r="Q254" i="1"/>
  <c r="N254" i="1"/>
  <c r="M254" i="1"/>
  <c r="L254" i="1"/>
  <c r="K254" i="1"/>
  <c r="I254" i="1"/>
  <c r="U253" i="1"/>
  <c r="T253" i="1"/>
  <c r="R253" i="1"/>
  <c r="Q253" i="1"/>
  <c r="N253" i="1"/>
  <c r="M253" i="1"/>
  <c r="L253" i="1"/>
  <c r="K253" i="1"/>
  <c r="I253" i="1"/>
  <c r="T252" i="1"/>
  <c r="U252" i="1" s="1"/>
  <c r="R252" i="1"/>
  <c r="Q252" i="1"/>
  <c r="N252" i="1"/>
  <c r="M252" i="1"/>
  <c r="L252" i="1"/>
  <c r="K252" i="1"/>
  <c r="I252" i="1"/>
  <c r="T251" i="1"/>
  <c r="U251" i="1" s="1"/>
  <c r="R251" i="1"/>
  <c r="Q251" i="1"/>
  <c r="N251" i="1"/>
  <c r="M251" i="1"/>
  <c r="L251" i="1"/>
  <c r="K251" i="1"/>
  <c r="I251" i="1"/>
  <c r="T250" i="1"/>
  <c r="U250" i="1" s="1"/>
  <c r="R250" i="1"/>
  <c r="Q250" i="1"/>
  <c r="N250" i="1"/>
  <c r="M250" i="1"/>
  <c r="L250" i="1"/>
  <c r="K250" i="1"/>
  <c r="I250" i="1"/>
  <c r="T249" i="1"/>
  <c r="U249" i="1" s="1"/>
  <c r="R249" i="1"/>
  <c r="Q249" i="1"/>
  <c r="N249" i="1"/>
  <c r="M249" i="1"/>
  <c r="L249" i="1"/>
  <c r="K249" i="1"/>
  <c r="I249" i="1"/>
  <c r="T248" i="1"/>
  <c r="U248" i="1" s="1"/>
  <c r="R248" i="1"/>
  <c r="Q248" i="1"/>
  <c r="N248" i="1"/>
  <c r="M248" i="1"/>
  <c r="L248" i="1"/>
  <c r="K248" i="1"/>
  <c r="I248" i="1"/>
  <c r="T247" i="1"/>
  <c r="U247" i="1" s="1"/>
  <c r="R247" i="1"/>
  <c r="Q247" i="1"/>
  <c r="N247" i="1"/>
  <c r="M247" i="1"/>
  <c r="L247" i="1"/>
  <c r="K247" i="1"/>
  <c r="I247" i="1"/>
  <c r="T246" i="1"/>
  <c r="U246" i="1" s="1"/>
  <c r="R246" i="1"/>
  <c r="Q246" i="1"/>
  <c r="N246" i="1"/>
  <c r="M246" i="1"/>
  <c r="L246" i="1"/>
  <c r="K246" i="1"/>
  <c r="I246" i="1"/>
  <c r="U245" i="1"/>
  <c r="T245" i="1"/>
  <c r="R245" i="1"/>
  <c r="Q245" i="1"/>
  <c r="N245" i="1"/>
  <c r="M245" i="1"/>
  <c r="L245" i="1"/>
  <c r="K245" i="1"/>
  <c r="I245" i="1"/>
  <c r="T244" i="1"/>
  <c r="U244" i="1" s="1"/>
  <c r="R244" i="1"/>
  <c r="Q244" i="1"/>
  <c r="N244" i="1"/>
  <c r="M244" i="1"/>
  <c r="L244" i="1"/>
  <c r="K244" i="1"/>
  <c r="I244" i="1"/>
  <c r="T243" i="1"/>
  <c r="U243" i="1" s="1"/>
  <c r="R243" i="1"/>
  <c r="Q243" i="1"/>
  <c r="N243" i="1"/>
  <c r="M243" i="1"/>
  <c r="L243" i="1"/>
  <c r="K243" i="1"/>
  <c r="I243" i="1"/>
  <c r="T242" i="1"/>
  <c r="U242" i="1" s="1"/>
  <c r="R242" i="1"/>
  <c r="Q242" i="1"/>
  <c r="N242" i="1"/>
  <c r="M242" i="1"/>
  <c r="L242" i="1"/>
  <c r="K242" i="1"/>
  <c r="I242" i="1"/>
  <c r="T241" i="1"/>
  <c r="U241" i="1" s="1"/>
  <c r="R241" i="1"/>
  <c r="Q241" i="1"/>
  <c r="N241" i="1"/>
  <c r="M241" i="1"/>
  <c r="L241" i="1"/>
  <c r="K241" i="1"/>
  <c r="I241" i="1"/>
  <c r="U240" i="1"/>
  <c r="T240" i="1"/>
  <c r="R240" i="1"/>
  <c r="Q240" i="1"/>
  <c r="N240" i="1"/>
  <c r="M240" i="1"/>
  <c r="L240" i="1"/>
  <c r="K240" i="1"/>
  <c r="I240" i="1"/>
  <c r="T239" i="1"/>
  <c r="U239" i="1" s="1"/>
  <c r="R239" i="1"/>
  <c r="Q239" i="1"/>
  <c r="N239" i="1"/>
  <c r="M239" i="1"/>
  <c r="L239" i="1"/>
  <c r="K239" i="1"/>
  <c r="I239" i="1"/>
  <c r="T238" i="1"/>
  <c r="U238" i="1" s="1"/>
  <c r="R238" i="1"/>
  <c r="Q238" i="1"/>
  <c r="N238" i="1"/>
  <c r="M238" i="1"/>
  <c r="L238" i="1"/>
  <c r="K238" i="1"/>
  <c r="I238" i="1"/>
  <c r="T237" i="1"/>
  <c r="U237" i="1" s="1"/>
  <c r="R237" i="1"/>
  <c r="Q237" i="1"/>
  <c r="N237" i="1"/>
  <c r="M237" i="1"/>
  <c r="L237" i="1"/>
  <c r="K237" i="1"/>
  <c r="I237" i="1"/>
  <c r="T236" i="1"/>
  <c r="U236" i="1" s="1"/>
  <c r="R236" i="1"/>
  <c r="Q236" i="1"/>
  <c r="N236" i="1"/>
  <c r="M236" i="1"/>
  <c r="L236" i="1"/>
  <c r="K236" i="1"/>
  <c r="I236" i="1"/>
  <c r="T235" i="1"/>
  <c r="U235" i="1" s="1"/>
  <c r="R235" i="1"/>
  <c r="Q235" i="1"/>
  <c r="N235" i="1"/>
  <c r="M235" i="1"/>
  <c r="L235" i="1"/>
  <c r="K235" i="1"/>
  <c r="I235" i="1"/>
  <c r="T234" i="1"/>
  <c r="U234" i="1" s="1"/>
  <c r="R234" i="1"/>
  <c r="Q234" i="1"/>
  <c r="N234" i="1"/>
  <c r="M234" i="1"/>
  <c r="L234" i="1"/>
  <c r="K234" i="1"/>
  <c r="I234" i="1"/>
  <c r="T233" i="1"/>
  <c r="U233" i="1" s="1"/>
  <c r="R233" i="1"/>
  <c r="Q233" i="1"/>
  <c r="N233" i="1"/>
  <c r="M233" i="1"/>
  <c r="L233" i="1"/>
  <c r="K233" i="1"/>
  <c r="I233" i="1"/>
  <c r="U232" i="1"/>
  <c r="T232" i="1"/>
  <c r="R232" i="1"/>
  <c r="Q232" i="1"/>
  <c r="N232" i="1"/>
  <c r="M232" i="1"/>
  <c r="L232" i="1"/>
  <c r="K232" i="1"/>
  <c r="I232" i="1"/>
  <c r="T231" i="1"/>
  <c r="U231" i="1" s="1"/>
  <c r="R231" i="1"/>
  <c r="Q231" i="1"/>
  <c r="N231" i="1"/>
  <c r="M231" i="1"/>
  <c r="L231" i="1"/>
  <c r="K231" i="1"/>
  <c r="I231" i="1"/>
  <c r="T230" i="1"/>
  <c r="U230" i="1" s="1"/>
  <c r="R230" i="1"/>
  <c r="Q230" i="1"/>
  <c r="N230" i="1"/>
  <c r="M230" i="1"/>
  <c r="L230" i="1"/>
  <c r="K230" i="1"/>
  <c r="I230" i="1"/>
  <c r="T229" i="1"/>
  <c r="U229" i="1" s="1"/>
  <c r="R229" i="1"/>
  <c r="Q229" i="1"/>
  <c r="N229" i="1"/>
  <c r="M229" i="1"/>
  <c r="L229" i="1"/>
  <c r="K229" i="1"/>
  <c r="I229" i="1"/>
  <c r="T228" i="1"/>
  <c r="U228" i="1" s="1"/>
  <c r="R228" i="1"/>
  <c r="Q228" i="1"/>
  <c r="N228" i="1"/>
  <c r="M228" i="1"/>
  <c r="L228" i="1"/>
  <c r="K228" i="1"/>
  <c r="I228" i="1"/>
  <c r="T227" i="1"/>
  <c r="U227" i="1" s="1"/>
  <c r="R227" i="1"/>
  <c r="Q227" i="1"/>
  <c r="N227" i="1"/>
  <c r="M227" i="1"/>
  <c r="L227" i="1"/>
  <c r="K227" i="1"/>
  <c r="I227" i="1"/>
  <c r="T226" i="1"/>
  <c r="U226" i="1" s="1"/>
  <c r="R226" i="1"/>
  <c r="Q226" i="1"/>
  <c r="N226" i="1"/>
  <c r="M226" i="1"/>
  <c r="L226" i="1"/>
  <c r="K226" i="1"/>
  <c r="I226" i="1"/>
  <c r="T225" i="1"/>
  <c r="U225" i="1" s="1"/>
  <c r="R225" i="1"/>
  <c r="Q225" i="1"/>
  <c r="N225" i="1"/>
  <c r="M225" i="1"/>
  <c r="L225" i="1"/>
  <c r="K225" i="1"/>
  <c r="I225" i="1"/>
  <c r="T320" i="1" l="1"/>
  <c r="T321" i="1"/>
  <c r="T322" i="1"/>
  <c r="U322" i="1" s="1"/>
  <c r="T323" i="1"/>
  <c r="U323" i="1" s="1"/>
  <c r="T324" i="1"/>
  <c r="T325" i="1"/>
  <c r="T326" i="1"/>
  <c r="T327" i="1"/>
  <c r="U327" i="1" s="1"/>
  <c r="T328" i="1"/>
  <c r="T329" i="1"/>
  <c r="T330" i="1"/>
  <c r="T331" i="1"/>
  <c r="U331" i="1" s="1"/>
  <c r="T332" i="1"/>
  <c r="T333" i="1"/>
  <c r="T334" i="1"/>
  <c r="T335" i="1"/>
  <c r="U335" i="1" s="1"/>
  <c r="T336" i="1"/>
  <c r="T337" i="1"/>
  <c r="T338" i="1"/>
  <c r="T339" i="1"/>
  <c r="U339" i="1" s="1"/>
  <c r="T340" i="1"/>
  <c r="T341" i="1"/>
  <c r="T342" i="1"/>
  <c r="T343" i="1"/>
  <c r="U343" i="1" s="1"/>
  <c r="T344" i="1"/>
  <c r="T345" i="1"/>
  <c r="T346" i="1"/>
  <c r="T347" i="1"/>
  <c r="U347" i="1" s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I320" i="1"/>
  <c r="I321" i="1"/>
  <c r="I322" i="1"/>
  <c r="I323" i="1"/>
  <c r="I348" i="1" s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K322" i="1"/>
  <c r="T287" i="1"/>
  <c r="T288" i="1"/>
  <c r="U288" i="1" s="1"/>
  <c r="T289" i="1"/>
  <c r="U289" i="1" s="1"/>
  <c r="T290" i="1"/>
  <c r="T291" i="1"/>
  <c r="T292" i="1"/>
  <c r="U292" i="1" s="1"/>
  <c r="T293" i="1"/>
  <c r="U293" i="1" s="1"/>
  <c r="T294" i="1"/>
  <c r="T295" i="1"/>
  <c r="T296" i="1"/>
  <c r="U296" i="1" s="1"/>
  <c r="T297" i="1"/>
  <c r="U297" i="1" s="1"/>
  <c r="T298" i="1"/>
  <c r="T299" i="1"/>
  <c r="T300" i="1"/>
  <c r="U300" i="1" s="1"/>
  <c r="T301" i="1"/>
  <c r="T302" i="1"/>
  <c r="T303" i="1"/>
  <c r="T304" i="1"/>
  <c r="U304" i="1" s="1"/>
  <c r="T305" i="1"/>
  <c r="U305" i="1" s="1"/>
  <c r="T306" i="1"/>
  <c r="T307" i="1"/>
  <c r="T308" i="1"/>
  <c r="U308" i="1" s="1"/>
  <c r="T309" i="1"/>
  <c r="U309" i="1" s="1"/>
  <c r="T310" i="1"/>
  <c r="T311" i="1"/>
  <c r="T312" i="1"/>
  <c r="U312" i="1" s="1"/>
  <c r="T313" i="1"/>
  <c r="U313" i="1" s="1"/>
  <c r="T314" i="1"/>
  <c r="T315" i="1"/>
  <c r="T31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K289" i="1"/>
  <c r="L459" i="1"/>
  <c r="L349" i="1"/>
  <c r="L222" i="1"/>
  <c r="L136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490" i="1"/>
  <c r="T504" i="1"/>
  <c r="U504" i="1"/>
  <c r="R504" i="1"/>
  <c r="Q504" i="1"/>
  <c r="L504" i="1"/>
  <c r="K504" i="1"/>
  <c r="I504" i="1"/>
  <c r="T503" i="1"/>
  <c r="U503" i="1" s="1"/>
  <c r="R503" i="1"/>
  <c r="Q503" i="1"/>
  <c r="L503" i="1"/>
  <c r="K503" i="1"/>
  <c r="I503" i="1"/>
  <c r="T502" i="1"/>
  <c r="U502" i="1" s="1"/>
  <c r="R502" i="1"/>
  <c r="Q502" i="1"/>
  <c r="L502" i="1"/>
  <c r="K502" i="1"/>
  <c r="I502" i="1"/>
  <c r="T501" i="1"/>
  <c r="U501" i="1" s="1"/>
  <c r="R501" i="1"/>
  <c r="Q501" i="1"/>
  <c r="L501" i="1"/>
  <c r="K501" i="1"/>
  <c r="I501" i="1"/>
  <c r="T500" i="1"/>
  <c r="U500" i="1"/>
  <c r="R500" i="1"/>
  <c r="Q500" i="1"/>
  <c r="L500" i="1"/>
  <c r="K500" i="1"/>
  <c r="I500" i="1"/>
  <c r="T499" i="1"/>
  <c r="U499" i="1" s="1"/>
  <c r="R499" i="1"/>
  <c r="Q499" i="1"/>
  <c r="L499" i="1"/>
  <c r="K499" i="1"/>
  <c r="I499" i="1"/>
  <c r="T515" i="1"/>
  <c r="U515" i="1" s="1"/>
  <c r="R515" i="1"/>
  <c r="Q515" i="1"/>
  <c r="L515" i="1"/>
  <c r="K515" i="1"/>
  <c r="I515" i="1"/>
  <c r="T514" i="1"/>
  <c r="U514" i="1" s="1"/>
  <c r="R514" i="1"/>
  <c r="Q514" i="1"/>
  <c r="L514" i="1"/>
  <c r="K514" i="1"/>
  <c r="I514" i="1"/>
  <c r="T513" i="1"/>
  <c r="U513" i="1"/>
  <c r="R513" i="1"/>
  <c r="Q513" i="1"/>
  <c r="L513" i="1"/>
  <c r="K513" i="1"/>
  <c r="I513" i="1"/>
  <c r="T512" i="1"/>
  <c r="U512" i="1" s="1"/>
  <c r="R512" i="1"/>
  <c r="Q512" i="1"/>
  <c r="L512" i="1"/>
  <c r="K512" i="1"/>
  <c r="I512" i="1"/>
  <c r="T511" i="1"/>
  <c r="U511" i="1" s="1"/>
  <c r="R511" i="1"/>
  <c r="Q511" i="1"/>
  <c r="L511" i="1"/>
  <c r="K511" i="1"/>
  <c r="I511" i="1"/>
  <c r="T510" i="1"/>
  <c r="U510" i="1" s="1"/>
  <c r="R510" i="1"/>
  <c r="Q510" i="1"/>
  <c r="L510" i="1"/>
  <c r="K510" i="1"/>
  <c r="I510" i="1"/>
  <c r="T509" i="1"/>
  <c r="U509" i="1"/>
  <c r="R509" i="1"/>
  <c r="Q509" i="1"/>
  <c r="L509" i="1"/>
  <c r="K509" i="1"/>
  <c r="I509" i="1"/>
  <c r="T508" i="1"/>
  <c r="U508" i="1" s="1"/>
  <c r="R508" i="1"/>
  <c r="Q508" i="1"/>
  <c r="L508" i="1"/>
  <c r="K508" i="1"/>
  <c r="I508" i="1"/>
  <c r="T507" i="1"/>
  <c r="U507" i="1" s="1"/>
  <c r="R507" i="1"/>
  <c r="Q507" i="1"/>
  <c r="L507" i="1"/>
  <c r="K507" i="1"/>
  <c r="I507" i="1"/>
  <c r="T506" i="1"/>
  <c r="U506" i="1" s="1"/>
  <c r="R506" i="1"/>
  <c r="Q506" i="1"/>
  <c r="L506" i="1"/>
  <c r="K506" i="1"/>
  <c r="I506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7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L458" i="1"/>
  <c r="T457" i="1"/>
  <c r="U457" i="1"/>
  <c r="R457" i="1"/>
  <c r="Q457" i="1"/>
  <c r="N457" i="1"/>
  <c r="M457" i="1"/>
  <c r="L457" i="1"/>
  <c r="K457" i="1"/>
  <c r="T456" i="1"/>
  <c r="U456" i="1"/>
  <c r="R456" i="1"/>
  <c r="Q456" i="1"/>
  <c r="N456" i="1"/>
  <c r="M456" i="1"/>
  <c r="L456" i="1"/>
  <c r="K456" i="1"/>
  <c r="T455" i="1"/>
  <c r="U455" i="1"/>
  <c r="R455" i="1"/>
  <c r="Q455" i="1"/>
  <c r="N455" i="1"/>
  <c r="M455" i="1"/>
  <c r="L455" i="1"/>
  <c r="K455" i="1"/>
  <c r="T454" i="1"/>
  <c r="U454" i="1"/>
  <c r="R454" i="1"/>
  <c r="Q454" i="1"/>
  <c r="N454" i="1"/>
  <c r="M454" i="1"/>
  <c r="L454" i="1"/>
  <c r="K454" i="1"/>
  <c r="T453" i="1"/>
  <c r="U453" i="1"/>
  <c r="R453" i="1"/>
  <c r="Q453" i="1"/>
  <c r="N453" i="1"/>
  <c r="M453" i="1"/>
  <c r="L453" i="1"/>
  <c r="K453" i="1"/>
  <c r="T452" i="1"/>
  <c r="U452" i="1"/>
  <c r="R452" i="1"/>
  <c r="Q452" i="1"/>
  <c r="N452" i="1"/>
  <c r="M452" i="1"/>
  <c r="L452" i="1"/>
  <c r="K452" i="1"/>
  <c r="T451" i="1"/>
  <c r="U451" i="1"/>
  <c r="R451" i="1"/>
  <c r="Q451" i="1"/>
  <c r="N451" i="1"/>
  <c r="M451" i="1"/>
  <c r="L451" i="1"/>
  <c r="K451" i="1"/>
  <c r="T450" i="1"/>
  <c r="U450" i="1"/>
  <c r="R450" i="1"/>
  <c r="Q450" i="1"/>
  <c r="N450" i="1"/>
  <c r="M450" i="1"/>
  <c r="L450" i="1"/>
  <c r="K450" i="1"/>
  <c r="T449" i="1"/>
  <c r="U449" i="1"/>
  <c r="R449" i="1"/>
  <c r="Q449" i="1"/>
  <c r="N449" i="1"/>
  <c r="M449" i="1"/>
  <c r="L449" i="1"/>
  <c r="K449" i="1"/>
  <c r="T448" i="1"/>
  <c r="U448" i="1"/>
  <c r="R448" i="1"/>
  <c r="Q448" i="1"/>
  <c r="N448" i="1"/>
  <c r="M448" i="1"/>
  <c r="L448" i="1"/>
  <c r="K448" i="1"/>
  <c r="T447" i="1"/>
  <c r="U447" i="1"/>
  <c r="R447" i="1"/>
  <c r="Q447" i="1"/>
  <c r="N447" i="1"/>
  <c r="M447" i="1"/>
  <c r="L447" i="1"/>
  <c r="K447" i="1"/>
  <c r="T446" i="1"/>
  <c r="U446" i="1"/>
  <c r="R446" i="1"/>
  <c r="Q446" i="1"/>
  <c r="N446" i="1"/>
  <c r="M446" i="1"/>
  <c r="L446" i="1"/>
  <c r="K446" i="1"/>
  <c r="T445" i="1"/>
  <c r="U445" i="1"/>
  <c r="R445" i="1"/>
  <c r="Q445" i="1"/>
  <c r="N445" i="1"/>
  <c r="M445" i="1"/>
  <c r="L445" i="1"/>
  <c r="K445" i="1"/>
  <c r="T444" i="1"/>
  <c r="U444" i="1"/>
  <c r="R444" i="1"/>
  <c r="Q444" i="1"/>
  <c r="N444" i="1"/>
  <c r="M444" i="1"/>
  <c r="L444" i="1"/>
  <c r="K444" i="1"/>
  <c r="T443" i="1"/>
  <c r="U443" i="1"/>
  <c r="R443" i="1"/>
  <c r="Q443" i="1"/>
  <c r="N443" i="1"/>
  <c r="M443" i="1"/>
  <c r="L443" i="1"/>
  <c r="K443" i="1"/>
  <c r="T442" i="1"/>
  <c r="U442" i="1"/>
  <c r="R442" i="1"/>
  <c r="Q442" i="1"/>
  <c r="N442" i="1"/>
  <c r="M442" i="1"/>
  <c r="L442" i="1"/>
  <c r="K442" i="1"/>
  <c r="T441" i="1"/>
  <c r="U441" i="1"/>
  <c r="R441" i="1"/>
  <c r="Q441" i="1"/>
  <c r="N441" i="1"/>
  <c r="M441" i="1"/>
  <c r="L441" i="1"/>
  <c r="K441" i="1"/>
  <c r="T440" i="1"/>
  <c r="U440" i="1"/>
  <c r="R440" i="1"/>
  <c r="Q440" i="1"/>
  <c r="N440" i="1"/>
  <c r="M440" i="1"/>
  <c r="L440" i="1"/>
  <c r="K440" i="1"/>
  <c r="T439" i="1"/>
  <c r="U439" i="1"/>
  <c r="R439" i="1"/>
  <c r="Q439" i="1"/>
  <c r="N439" i="1"/>
  <c r="M439" i="1"/>
  <c r="L439" i="1"/>
  <c r="K439" i="1"/>
  <c r="T438" i="1"/>
  <c r="U438" i="1"/>
  <c r="R438" i="1"/>
  <c r="Q438" i="1"/>
  <c r="N438" i="1"/>
  <c r="M438" i="1"/>
  <c r="L438" i="1"/>
  <c r="K438" i="1"/>
  <c r="T437" i="1"/>
  <c r="U437" i="1"/>
  <c r="R437" i="1"/>
  <c r="Q437" i="1"/>
  <c r="N437" i="1"/>
  <c r="M437" i="1"/>
  <c r="L437" i="1"/>
  <c r="K437" i="1"/>
  <c r="T436" i="1"/>
  <c r="U436" i="1"/>
  <c r="R436" i="1"/>
  <c r="Q436" i="1"/>
  <c r="N436" i="1"/>
  <c r="M436" i="1"/>
  <c r="L436" i="1"/>
  <c r="K436" i="1"/>
  <c r="T435" i="1"/>
  <c r="U435" i="1"/>
  <c r="R435" i="1"/>
  <c r="Q435" i="1"/>
  <c r="N435" i="1"/>
  <c r="M435" i="1"/>
  <c r="L435" i="1"/>
  <c r="K435" i="1"/>
  <c r="L433" i="1"/>
  <c r="T432" i="1"/>
  <c r="U432" i="1" s="1"/>
  <c r="R432" i="1"/>
  <c r="Q432" i="1"/>
  <c r="N432" i="1"/>
  <c r="M432" i="1"/>
  <c r="L432" i="1"/>
  <c r="K432" i="1"/>
  <c r="I432" i="1"/>
  <c r="T431" i="1"/>
  <c r="U431" i="1" s="1"/>
  <c r="R431" i="1"/>
  <c r="Q431" i="1"/>
  <c r="N431" i="1"/>
  <c r="M431" i="1"/>
  <c r="L431" i="1"/>
  <c r="K431" i="1"/>
  <c r="I431" i="1"/>
  <c r="T430" i="1"/>
  <c r="U430" i="1" s="1"/>
  <c r="R430" i="1"/>
  <c r="Q430" i="1"/>
  <c r="N430" i="1"/>
  <c r="M430" i="1"/>
  <c r="L430" i="1"/>
  <c r="K430" i="1"/>
  <c r="I430" i="1"/>
  <c r="T429" i="1"/>
  <c r="U429" i="1"/>
  <c r="R429" i="1"/>
  <c r="Q429" i="1"/>
  <c r="N429" i="1"/>
  <c r="M429" i="1"/>
  <c r="L429" i="1"/>
  <c r="K429" i="1"/>
  <c r="I429" i="1"/>
  <c r="T428" i="1"/>
  <c r="U428" i="1" s="1"/>
  <c r="R428" i="1"/>
  <c r="Q428" i="1"/>
  <c r="N428" i="1"/>
  <c r="M428" i="1"/>
  <c r="L428" i="1"/>
  <c r="K428" i="1"/>
  <c r="I428" i="1"/>
  <c r="T427" i="1"/>
  <c r="U427" i="1" s="1"/>
  <c r="R427" i="1"/>
  <c r="Q427" i="1"/>
  <c r="N427" i="1"/>
  <c r="M427" i="1"/>
  <c r="L427" i="1"/>
  <c r="K427" i="1"/>
  <c r="I427" i="1"/>
  <c r="T426" i="1"/>
  <c r="U426" i="1" s="1"/>
  <c r="R426" i="1"/>
  <c r="Q426" i="1"/>
  <c r="N426" i="1"/>
  <c r="M426" i="1"/>
  <c r="L426" i="1"/>
  <c r="K426" i="1"/>
  <c r="I426" i="1"/>
  <c r="T425" i="1"/>
  <c r="U425" i="1"/>
  <c r="R425" i="1"/>
  <c r="Q425" i="1"/>
  <c r="N425" i="1"/>
  <c r="M425" i="1"/>
  <c r="L425" i="1"/>
  <c r="K425" i="1"/>
  <c r="I425" i="1"/>
  <c r="T424" i="1"/>
  <c r="U424" i="1" s="1"/>
  <c r="R424" i="1"/>
  <c r="Q424" i="1"/>
  <c r="N424" i="1"/>
  <c r="M424" i="1"/>
  <c r="L424" i="1"/>
  <c r="K424" i="1"/>
  <c r="I424" i="1"/>
  <c r="T423" i="1"/>
  <c r="U423" i="1" s="1"/>
  <c r="R423" i="1"/>
  <c r="Q423" i="1"/>
  <c r="N423" i="1"/>
  <c r="M423" i="1"/>
  <c r="L423" i="1"/>
  <c r="K423" i="1"/>
  <c r="I423" i="1"/>
  <c r="T422" i="1"/>
  <c r="U422" i="1" s="1"/>
  <c r="R422" i="1"/>
  <c r="Q422" i="1"/>
  <c r="N422" i="1"/>
  <c r="M422" i="1"/>
  <c r="L422" i="1"/>
  <c r="K422" i="1"/>
  <c r="I422" i="1"/>
  <c r="T421" i="1"/>
  <c r="U421" i="1"/>
  <c r="R421" i="1"/>
  <c r="Q421" i="1"/>
  <c r="N421" i="1"/>
  <c r="M421" i="1"/>
  <c r="L421" i="1"/>
  <c r="K421" i="1"/>
  <c r="I421" i="1"/>
  <c r="T420" i="1"/>
  <c r="U420" i="1" s="1"/>
  <c r="R420" i="1"/>
  <c r="Q420" i="1"/>
  <c r="N420" i="1"/>
  <c r="M420" i="1"/>
  <c r="L420" i="1"/>
  <c r="K420" i="1"/>
  <c r="I420" i="1"/>
  <c r="T419" i="1"/>
  <c r="U419" i="1" s="1"/>
  <c r="R419" i="1"/>
  <c r="Q419" i="1"/>
  <c r="N419" i="1"/>
  <c r="M419" i="1"/>
  <c r="L419" i="1"/>
  <c r="K419" i="1"/>
  <c r="I419" i="1"/>
  <c r="T418" i="1"/>
  <c r="U418" i="1" s="1"/>
  <c r="R418" i="1"/>
  <c r="Q418" i="1"/>
  <c r="N418" i="1"/>
  <c r="M418" i="1"/>
  <c r="L418" i="1"/>
  <c r="K418" i="1"/>
  <c r="I418" i="1"/>
  <c r="T417" i="1"/>
  <c r="U417" i="1"/>
  <c r="R417" i="1"/>
  <c r="Q417" i="1"/>
  <c r="N417" i="1"/>
  <c r="M417" i="1"/>
  <c r="L417" i="1"/>
  <c r="K417" i="1"/>
  <c r="I417" i="1"/>
  <c r="T416" i="1"/>
  <c r="U416" i="1" s="1"/>
  <c r="R416" i="1"/>
  <c r="Q416" i="1"/>
  <c r="N416" i="1"/>
  <c r="M416" i="1"/>
  <c r="L416" i="1"/>
  <c r="K416" i="1"/>
  <c r="I416" i="1"/>
  <c r="T415" i="1"/>
  <c r="U415" i="1" s="1"/>
  <c r="R415" i="1"/>
  <c r="Q415" i="1"/>
  <c r="N415" i="1"/>
  <c r="M415" i="1"/>
  <c r="L415" i="1"/>
  <c r="K415" i="1"/>
  <c r="I415" i="1"/>
  <c r="T414" i="1"/>
  <c r="U414" i="1" s="1"/>
  <c r="R414" i="1"/>
  <c r="Q414" i="1"/>
  <c r="N414" i="1"/>
  <c r="M414" i="1"/>
  <c r="L414" i="1"/>
  <c r="K414" i="1"/>
  <c r="I414" i="1"/>
  <c r="T413" i="1"/>
  <c r="U413" i="1"/>
  <c r="R413" i="1"/>
  <c r="Q413" i="1"/>
  <c r="N413" i="1"/>
  <c r="M413" i="1"/>
  <c r="L413" i="1"/>
  <c r="K413" i="1"/>
  <c r="I413" i="1"/>
  <c r="T412" i="1"/>
  <c r="U412" i="1" s="1"/>
  <c r="R412" i="1"/>
  <c r="Q412" i="1"/>
  <c r="N412" i="1"/>
  <c r="M412" i="1"/>
  <c r="L412" i="1"/>
  <c r="K412" i="1"/>
  <c r="I412" i="1"/>
  <c r="T411" i="1"/>
  <c r="U411" i="1" s="1"/>
  <c r="R411" i="1"/>
  <c r="Q411" i="1"/>
  <c r="N411" i="1"/>
  <c r="M411" i="1"/>
  <c r="L411" i="1"/>
  <c r="K411" i="1"/>
  <c r="I411" i="1"/>
  <c r="T410" i="1"/>
  <c r="U410" i="1" s="1"/>
  <c r="R410" i="1"/>
  <c r="Q410" i="1"/>
  <c r="N410" i="1"/>
  <c r="M410" i="1"/>
  <c r="L410" i="1"/>
  <c r="K410" i="1"/>
  <c r="I410" i="1"/>
  <c r="T409" i="1"/>
  <c r="U409" i="1"/>
  <c r="R409" i="1"/>
  <c r="Q409" i="1"/>
  <c r="N409" i="1"/>
  <c r="M409" i="1"/>
  <c r="L409" i="1"/>
  <c r="K409" i="1"/>
  <c r="I409" i="1"/>
  <c r="L407" i="1"/>
  <c r="T406" i="1"/>
  <c r="U406" i="1"/>
  <c r="R406" i="1"/>
  <c r="Q406" i="1"/>
  <c r="N406" i="1"/>
  <c r="M406" i="1"/>
  <c r="L406" i="1"/>
  <c r="K406" i="1"/>
  <c r="I406" i="1"/>
  <c r="T405" i="1"/>
  <c r="U405" i="1" s="1"/>
  <c r="R405" i="1"/>
  <c r="Q405" i="1"/>
  <c r="N405" i="1"/>
  <c r="M405" i="1"/>
  <c r="L405" i="1"/>
  <c r="K405" i="1"/>
  <c r="I405" i="1"/>
  <c r="T404" i="1"/>
  <c r="U404" i="1" s="1"/>
  <c r="R404" i="1"/>
  <c r="Q404" i="1"/>
  <c r="N404" i="1"/>
  <c r="M404" i="1"/>
  <c r="L404" i="1"/>
  <c r="K404" i="1"/>
  <c r="I404" i="1"/>
  <c r="T403" i="1"/>
  <c r="U403" i="1" s="1"/>
  <c r="R403" i="1"/>
  <c r="Q403" i="1"/>
  <c r="N403" i="1"/>
  <c r="M403" i="1"/>
  <c r="L403" i="1"/>
  <c r="K403" i="1"/>
  <c r="I403" i="1"/>
  <c r="T402" i="1"/>
  <c r="U402" i="1"/>
  <c r="R402" i="1"/>
  <c r="Q402" i="1"/>
  <c r="N402" i="1"/>
  <c r="M402" i="1"/>
  <c r="L402" i="1"/>
  <c r="K402" i="1"/>
  <c r="I402" i="1"/>
  <c r="T401" i="1"/>
  <c r="U401" i="1" s="1"/>
  <c r="R401" i="1"/>
  <c r="Q401" i="1"/>
  <c r="N401" i="1"/>
  <c r="M401" i="1"/>
  <c r="L401" i="1"/>
  <c r="K401" i="1"/>
  <c r="I401" i="1"/>
  <c r="T400" i="1"/>
  <c r="U400" i="1" s="1"/>
  <c r="R400" i="1"/>
  <c r="Q400" i="1"/>
  <c r="N400" i="1"/>
  <c r="M400" i="1"/>
  <c r="L400" i="1"/>
  <c r="K400" i="1"/>
  <c r="I400" i="1"/>
  <c r="T399" i="1"/>
  <c r="U399" i="1" s="1"/>
  <c r="R399" i="1"/>
  <c r="Q399" i="1"/>
  <c r="N399" i="1"/>
  <c r="M399" i="1"/>
  <c r="L399" i="1"/>
  <c r="K399" i="1"/>
  <c r="I399" i="1"/>
  <c r="T398" i="1"/>
  <c r="U398" i="1"/>
  <c r="R398" i="1"/>
  <c r="Q398" i="1"/>
  <c r="N398" i="1"/>
  <c r="M398" i="1"/>
  <c r="L398" i="1"/>
  <c r="K398" i="1"/>
  <c r="I398" i="1"/>
  <c r="T397" i="1"/>
  <c r="U397" i="1" s="1"/>
  <c r="R397" i="1"/>
  <c r="Q397" i="1"/>
  <c r="N397" i="1"/>
  <c r="M397" i="1"/>
  <c r="L397" i="1"/>
  <c r="K397" i="1"/>
  <c r="I397" i="1"/>
  <c r="T396" i="1"/>
  <c r="U396" i="1" s="1"/>
  <c r="R396" i="1"/>
  <c r="Q396" i="1"/>
  <c r="N396" i="1"/>
  <c r="M396" i="1"/>
  <c r="L396" i="1"/>
  <c r="K396" i="1"/>
  <c r="I396" i="1"/>
  <c r="T395" i="1"/>
  <c r="U395" i="1" s="1"/>
  <c r="R395" i="1"/>
  <c r="Q395" i="1"/>
  <c r="N395" i="1"/>
  <c r="M395" i="1"/>
  <c r="L395" i="1"/>
  <c r="K395" i="1"/>
  <c r="I395" i="1"/>
  <c r="T394" i="1"/>
  <c r="U394" i="1"/>
  <c r="R394" i="1"/>
  <c r="Q394" i="1"/>
  <c r="N394" i="1"/>
  <c r="M394" i="1"/>
  <c r="L394" i="1"/>
  <c r="K394" i="1"/>
  <c r="I394" i="1"/>
  <c r="T393" i="1"/>
  <c r="U393" i="1" s="1"/>
  <c r="R393" i="1"/>
  <c r="Q393" i="1"/>
  <c r="N393" i="1"/>
  <c r="M393" i="1"/>
  <c r="L393" i="1"/>
  <c r="K393" i="1"/>
  <c r="I393" i="1"/>
  <c r="T392" i="1"/>
  <c r="U392" i="1" s="1"/>
  <c r="R392" i="1"/>
  <c r="Q392" i="1"/>
  <c r="N392" i="1"/>
  <c r="M392" i="1"/>
  <c r="L392" i="1"/>
  <c r="K392" i="1"/>
  <c r="I392" i="1"/>
  <c r="T391" i="1"/>
  <c r="U391" i="1" s="1"/>
  <c r="R391" i="1"/>
  <c r="Q391" i="1"/>
  <c r="N391" i="1"/>
  <c r="M391" i="1"/>
  <c r="L391" i="1"/>
  <c r="K391" i="1"/>
  <c r="I391" i="1"/>
  <c r="T390" i="1"/>
  <c r="U390" i="1"/>
  <c r="R390" i="1"/>
  <c r="Q390" i="1"/>
  <c r="N390" i="1"/>
  <c r="M390" i="1"/>
  <c r="L390" i="1"/>
  <c r="K390" i="1"/>
  <c r="I390" i="1"/>
  <c r="T389" i="1"/>
  <c r="U389" i="1" s="1"/>
  <c r="R389" i="1"/>
  <c r="Q389" i="1"/>
  <c r="N389" i="1"/>
  <c r="M389" i="1"/>
  <c r="L389" i="1"/>
  <c r="K389" i="1"/>
  <c r="I389" i="1"/>
  <c r="T388" i="1"/>
  <c r="U388" i="1" s="1"/>
  <c r="R388" i="1"/>
  <c r="Q388" i="1"/>
  <c r="N388" i="1"/>
  <c r="M388" i="1"/>
  <c r="L388" i="1"/>
  <c r="K388" i="1"/>
  <c r="I388" i="1"/>
  <c r="T387" i="1"/>
  <c r="U387" i="1" s="1"/>
  <c r="R387" i="1"/>
  <c r="Q387" i="1"/>
  <c r="N387" i="1"/>
  <c r="M387" i="1"/>
  <c r="L387" i="1"/>
  <c r="K387" i="1"/>
  <c r="I387" i="1"/>
  <c r="T386" i="1"/>
  <c r="U386" i="1"/>
  <c r="R386" i="1"/>
  <c r="Q386" i="1"/>
  <c r="N386" i="1"/>
  <c r="M386" i="1"/>
  <c r="L386" i="1"/>
  <c r="K386" i="1"/>
  <c r="I386" i="1"/>
  <c r="L384" i="1"/>
  <c r="T383" i="1"/>
  <c r="U383" i="1"/>
  <c r="R383" i="1"/>
  <c r="Q383" i="1"/>
  <c r="N383" i="1"/>
  <c r="M383" i="1"/>
  <c r="L383" i="1"/>
  <c r="K383" i="1"/>
  <c r="I383" i="1"/>
  <c r="T382" i="1"/>
  <c r="U382" i="1" s="1"/>
  <c r="R382" i="1"/>
  <c r="Q382" i="1"/>
  <c r="N382" i="1"/>
  <c r="M382" i="1"/>
  <c r="L382" i="1"/>
  <c r="K382" i="1"/>
  <c r="I382" i="1"/>
  <c r="T381" i="1"/>
  <c r="U381" i="1" s="1"/>
  <c r="R381" i="1"/>
  <c r="Q381" i="1"/>
  <c r="N381" i="1"/>
  <c r="M381" i="1"/>
  <c r="L381" i="1"/>
  <c r="K381" i="1"/>
  <c r="I381" i="1"/>
  <c r="T380" i="1"/>
  <c r="U380" i="1" s="1"/>
  <c r="R380" i="1"/>
  <c r="Q380" i="1"/>
  <c r="N380" i="1"/>
  <c r="M380" i="1"/>
  <c r="L380" i="1"/>
  <c r="K380" i="1"/>
  <c r="I380" i="1"/>
  <c r="T379" i="1"/>
  <c r="U379" i="1"/>
  <c r="R379" i="1"/>
  <c r="Q379" i="1"/>
  <c r="N379" i="1"/>
  <c r="M379" i="1"/>
  <c r="L379" i="1"/>
  <c r="K379" i="1"/>
  <c r="I379" i="1"/>
  <c r="T378" i="1"/>
  <c r="U378" i="1" s="1"/>
  <c r="R378" i="1"/>
  <c r="Q378" i="1"/>
  <c r="N378" i="1"/>
  <c r="M378" i="1"/>
  <c r="L378" i="1"/>
  <c r="K378" i="1"/>
  <c r="I378" i="1"/>
  <c r="T377" i="1"/>
  <c r="U377" i="1" s="1"/>
  <c r="R377" i="1"/>
  <c r="Q377" i="1"/>
  <c r="N377" i="1"/>
  <c r="M377" i="1"/>
  <c r="L377" i="1"/>
  <c r="K377" i="1"/>
  <c r="I377" i="1"/>
  <c r="T376" i="1"/>
  <c r="U376" i="1" s="1"/>
  <c r="R376" i="1"/>
  <c r="Q376" i="1"/>
  <c r="N376" i="1"/>
  <c r="M376" i="1"/>
  <c r="L376" i="1"/>
  <c r="K376" i="1"/>
  <c r="I376" i="1"/>
  <c r="T375" i="1"/>
  <c r="U375" i="1"/>
  <c r="R375" i="1"/>
  <c r="Q375" i="1"/>
  <c r="N375" i="1"/>
  <c r="M375" i="1"/>
  <c r="L375" i="1"/>
  <c r="K375" i="1"/>
  <c r="I375" i="1"/>
  <c r="T374" i="1"/>
  <c r="U374" i="1" s="1"/>
  <c r="R374" i="1"/>
  <c r="Q374" i="1"/>
  <c r="N374" i="1"/>
  <c r="M374" i="1"/>
  <c r="L374" i="1"/>
  <c r="K374" i="1"/>
  <c r="I374" i="1"/>
  <c r="T373" i="1"/>
  <c r="U373" i="1" s="1"/>
  <c r="R373" i="1"/>
  <c r="Q373" i="1"/>
  <c r="N373" i="1"/>
  <c r="M373" i="1"/>
  <c r="L373" i="1"/>
  <c r="K373" i="1"/>
  <c r="I373" i="1"/>
  <c r="T372" i="1"/>
  <c r="U372" i="1" s="1"/>
  <c r="R372" i="1"/>
  <c r="Q372" i="1"/>
  <c r="N372" i="1"/>
  <c r="M372" i="1"/>
  <c r="L372" i="1"/>
  <c r="K372" i="1"/>
  <c r="I372" i="1"/>
  <c r="T371" i="1"/>
  <c r="U371" i="1"/>
  <c r="R371" i="1"/>
  <c r="Q371" i="1"/>
  <c r="N371" i="1"/>
  <c r="M371" i="1"/>
  <c r="L371" i="1"/>
  <c r="K371" i="1"/>
  <c r="I371" i="1"/>
  <c r="T370" i="1"/>
  <c r="U370" i="1" s="1"/>
  <c r="R370" i="1"/>
  <c r="Q370" i="1"/>
  <c r="N370" i="1"/>
  <c r="M370" i="1"/>
  <c r="L370" i="1"/>
  <c r="K370" i="1"/>
  <c r="I370" i="1"/>
  <c r="T369" i="1"/>
  <c r="U369" i="1" s="1"/>
  <c r="R369" i="1"/>
  <c r="Q369" i="1"/>
  <c r="N369" i="1"/>
  <c r="M369" i="1"/>
  <c r="L369" i="1"/>
  <c r="K369" i="1"/>
  <c r="I369" i="1"/>
  <c r="T368" i="1"/>
  <c r="U368" i="1" s="1"/>
  <c r="R368" i="1"/>
  <c r="Q368" i="1"/>
  <c r="N368" i="1"/>
  <c r="M368" i="1"/>
  <c r="L368" i="1"/>
  <c r="K368" i="1"/>
  <c r="I368" i="1"/>
  <c r="T367" i="1"/>
  <c r="U367" i="1"/>
  <c r="R367" i="1"/>
  <c r="Q367" i="1"/>
  <c r="N367" i="1"/>
  <c r="M367" i="1"/>
  <c r="L367" i="1"/>
  <c r="K367" i="1"/>
  <c r="I367" i="1"/>
  <c r="T366" i="1"/>
  <c r="U366" i="1" s="1"/>
  <c r="R366" i="1"/>
  <c r="Q366" i="1"/>
  <c r="N366" i="1"/>
  <c r="M366" i="1"/>
  <c r="L366" i="1"/>
  <c r="K366" i="1"/>
  <c r="I366" i="1"/>
  <c r="T365" i="1"/>
  <c r="U365" i="1" s="1"/>
  <c r="R365" i="1"/>
  <c r="Q365" i="1"/>
  <c r="N365" i="1"/>
  <c r="M365" i="1"/>
  <c r="L365" i="1"/>
  <c r="K365" i="1"/>
  <c r="I365" i="1"/>
  <c r="T364" i="1"/>
  <c r="U364" i="1" s="1"/>
  <c r="R364" i="1"/>
  <c r="Q364" i="1"/>
  <c r="N364" i="1"/>
  <c r="M364" i="1"/>
  <c r="L364" i="1"/>
  <c r="K364" i="1"/>
  <c r="I364" i="1"/>
  <c r="T363" i="1"/>
  <c r="U363" i="1"/>
  <c r="R363" i="1"/>
  <c r="Q363" i="1"/>
  <c r="N363" i="1"/>
  <c r="M363" i="1"/>
  <c r="L363" i="1"/>
  <c r="K363" i="1"/>
  <c r="I363" i="1"/>
  <c r="T362" i="1"/>
  <c r="U362" i="1" s="1"/>
  <c r="R362" i="1"/>
  <c r="Q362" i="1"/>
  <c r="N362" i="1"/>
  <c r="M362" i="1"/>
  <c r="L362" i="1"/>
  <c r="K362" i="1"/>
  <c r="I362" i="1"/>
  <c r="T361" i="1"/>
  <c r="U361" i="1" s="1"/>
  <c r="R361" i="1"/>
  <c r="Q361" i="1"/>
  <c r="N361" i="1"/>
  <c r="M361" i="1"/>
  <c r="L361" i="1"/>
  <c r="K361" i="1"/>
  <c r="I361" i="1"/>
  <c r="T360" i="1"/>
  <c r="U360" i="1" s="1"/>
  <c r="R360" i="1"/>
  <c r="Q360" i="1"/>
  <c r="N360" i="1"/>
  <c r="M360" i="1"/>
  <c r="L360" i="1"/>
  <c r="K360" i="1"/>
  <c r="I360" i="1"/>
  <c r="T359" i="1"/>
  <c r="U359" i="1"/>
  <c r="R359" i="1"/>
  <c r="Q359" i="1"/>
  <c r="N359" i="1"/>
  <c r="M359" i="1"/>
  <c r="L359" i="1"/>
  <c r="K359" i="1"/>
  <c r="I359" i="1"/>
  <c r="T358" i="1"/>
  <c r="U358" i="1" s="1"/>
  <c r="R358" i="1"/>
  <c r="Q358" i="1"/>
  <c r="N358" i="1"/>
  <c r="M358" i="1"/>
  <c r="L358" i="1"/>
  <c r="K358" i="1"/>
  <c r="I358" i="1"/>
  <c r="T357" i="1"/>
  <c r="U357" i="1" s="1"/>
  <c r="R357" i="1"/>
  <c r="Q357" i="1"/>
  <c r="N357" i="1"/>
  <c r="M357" i="1"/>
  <c r="L357" i="1"/>
  <c r="K357" i="1"/>
  <c r="I357" i="1"/>
  <c r="T356" i="1"/>
  <c r="U356" i="1" s="1"/>
  <c r="R356" i="1"/>
  <c r="Q356" i="1"/>
  <c r="N356" i="1"/>
  <c r="M356" i="1"/>
  <c r="L356" i="1"/>
  <c r="K356" i="1"/>
  <c r="I356" i="1"/>
  <c r="T355" i="1"/>
  <c r="U355" i="1"/>
  <c r="R355" i="1"/>
  <c r="Q355" i="1"/>
  <c r="N355" i="1"/>
  <c r="M355" i="1"/>
  <c r="L355" i="1"/>
  <c r="K355" i="1"/>
  <c r="I355" i="1"/>
  <c r="T354" i="1"/>
  <c r="U354" i="1" s="1"/>
  <c r="R354" i="1"/>
  <c r="Q354" i="1"/>
  <c r="N354" i="1"/>
  <c r="M354" i="1"/>
  <c r="L354" i="1"/>
  <c r="K354" i="1"/>
  <c r="I354" i="1"/>
  <c r="T353" i="1"/>
  <c r="U353" i="1" s="1"/>
  <c r="R353" i="1"/>
  <c r="Q353" i="1"/>
  <c r="N353" i="1"/>
  <c r="M353" i="1"/>
  <c r="L353" i="1"/>
  <c r="K353" i="1"/>
  <c r="I353" i="1"/>
  <c r="T352" i="1"/>
  <c r="U352" i="1" s="1"/>
  <c r="R352" i="1"/>
  <c r="Q352" i="1"/>
  <c r="N352" i="1"/>
  <c r="M352" i="1"/>
  <c r="L352" i="1"/>
  <c r="K352" i="1"/>
  <c r="I352" i="1"/>
  <c r="Q463" i="1"/>
  <c r="Q464" i="1"/>
  <c r="Q465" i="1"/>
  <c r="Q466" i="1"/>
  <c r="Q467" i="1"/>
  <c r="Q468" i="1"/>
  <c r="Q469" i="1"/>
  <c r="Q462" i="1"/>
  <c r="N463" i="1"/>
  <c r="N464" i="1"/>
  <c r="N465" i="1"/>
  <c r="N466" i="1"/>
  <c r="N467" i="1"/>
  <c r="N468" i="1"/>
  <c r="N469" i="1"/>
  <c r="N462" i="1"/>
  <c r="M463" i="1"/>
  <c r="M464" i="1"/>
  <c r="M465" i="1"/>
  <c r="M466" i="1"/>
  <c r="M467" i="1"/>
  <c r="M468" i="1"/>
  <c r="M469" i="1"/>
  <c r="M462" i="1"/>
  <c r="K347" i="1"/>
  <c r="U346" i="1"/>
  <c r="K346" i="1"/>
  <c r="U345" i="1"/>
  <c r="K345" i="1"/>
  <c r="U344" i="1"/>
  <c r="K344" i="1"/>
  <c r="K343" i="1"/>
  <c r="U342" i="1"/>
  <c r="K342" i="1"/>
  <c r="U341" i="1"/>
  <c r="K341" i="1"/>
  <c r="U340" i="1"/>
  <c r="K340" i="1"/>
  <c r="K339" i="1"/>
  <c r="U338" i="1"/>
  <c r="K338" i="1"/>
  <c r="U337" i="1"/>
  <c r="K337" i="1"/>
  <c r="U336" i="1"/>
  <c r="K336" i="1"/>
  <c r="K335" i="1"/>
  <c r="U334" i="1"/>
  <c r="K334" i="1"/>
  <c r="U333" i="1"/>
  <c r="K333" i="1"/>
  <c r="U332" i="1"/>
  <c r="K332" i="1"/>
  <c r="K331" i="1"/>
  <c r="U330" i="1"/>
  <c r="K330" i="1"/>
  <c r="U329" i="1"/>
  <c r="K329" i="1"/>
  <c r="U328" i="1"/>
  <c r="K328" i="1"/>
  <c r="K327" i="1"/>
  <c r="U326" i="1"/>
  <c r="K326" i="1"/>
  <c r="U325" i="1"/>
  <c r="K325" i="1"/>
  <c r="U324" i="1"/>
  <c r="K324" i="1"/>
  <c r="K323" i="1"/>
  <c r="U321" i="1"/>
  <c r="K321" i="1"/>
  <c r="U320" i="1"/>
  <c r="K320" i="1"/>
  <c r="T319" i="1"/>
  <c r="U319" i="1" s="1"/>
  <c r="R319" i="1"/>
  <c r="Q319" i="1"/>
  <c r="N319" i="1"/>
  <c r="M319" i="1"/>
  <c r="L319" i="1"/>
  <c r="K319" i="1"/>
  <c r="I319" i="1"/>
  <c r="L317" i="1"/>
  <c r="U316" i="1"/>
  <c r="N316" i="1"/>
  <c r="K316" i="1"/>
  <c r="U315" i="1"/>
  <c r="K315" i="1"/>
  <c r="U314" i="1"/>
  <c r="K314" i="1"/>
  <c r="K313" i="1"/>
  <c r="K312" i="1"/>
  <c r="U311" i="1"/>
  <c r="K311" i="1"/>
  <c r="U310" i="1"/>
  <c r="K310" i="1"/>
  <c r="K309" i="1"/>
  <c r="K308" i="1"/>
  <c r="U307" i="1"/>
  <c r="K307" i="1"/>
  <c r="U306" i="1"/>
  <c r="K306" i="1"/>
  <c r="K305" i="1"/>
  <c r="K304" i="1"/>
  <c r="U303" i="1"/>
  <c r="K303" i="1"/>
  <c r="U302" i="1"/>
  <c r="K302" i="1"/>
  <c r="U301" i="1"/>
  <c r="K301" i="1"/>
  <c r="K300" i="1"/>
  <c r="U299" i="1"/>
  <c r="K299" i="1"/>
  <c r="U298" i="1"/>
  <c r="K298" i="1"/>
  <c r="K297" i="1"/>
  <c r="K296" i="1"/>
  <c r="U295" i="1"/>
  <c r="K295" i="1"/>
  <c r="U294" i="1"/>
  <c r="K294" i="1"/>
  <c r="K293" i="1"/>
  <c r="K292" i="1"/>
  <c r="U291" i="1"/>
  <c r="K291" i="1"/>
  <c r="U290" i="1"/>
  <c r="K290" i="1"/>
  <c r="K288" i="1"/>
  <c r="U287" i="1"/>
  <c r="K287" i="1"/>
  <c r="T286" i="1"/>
  <c r="U286" i="1" s="1"/>
  <c r="R286" i="1"/>
  <c r="Q286" i="1"/>
  <c r="N286" i="1"/>
  <c r="M286" i="1"/>
  <c r="L286" i="1"/>
  <c r="K286" i="1"/>
  <c r="I286" i="1"/>
  <c r="I317" i="1" s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63" i="1"/>
  <c r="R280" i="1"/>
  <c r="R276" i="1"/>
  <c r="I272" i="1"/>
  <c r="R268" i="1"/>
  <c r="I265" i="1"/>
  <c r="L284" i="1"/>
  <c r="T283" i="1"/>
  <c r="U283" i="1" s="1"/>
  <c r="R283" i="1"/>
  <c r="Q283" i="1"/>
  <c r="M283" i="1"/>
  <c r="L283" i="1"/>
  <c r="K283" i="1"/>
  <c r="I283" i="1"/>
  <c r="T282" i="1"/>
  <c r="U282" i="1" s="1"/>
  <c r="R282" i="1"/>
  <c r="Q282" i="1"/>
  <c r="M282" i="1"/>
  <c r="L282" i="1"/>
  <c r="K282" i="1"/>
  <c r="I282" i="1"/>
  <c r="T281" i="1"/>
  <c r="U281" i="1" s="1"/>
  <c r="R281" i="1"/>
  <c r="Q281" i="1"/>
  <c r="M281" i="1"/>
  <c r="L281" i="1"/>
  <c r="K281" i="1"/>
  <c r="I281" i="1"/>
  <c r="T280" i="1"/>
  <c r="U280" i="1" s="1"/>
  <c r="Q280" i="1"/>
  <c r="M280" i="1"/>
  <c r="L280" i="1"/>
  <c r="K280" i="1"/>
  <c r="I280" i="1"/>
  <c r="T279" i="1"/>
  <c r="U279" i="1" s="1"/>
  <c r="R279" i="1"/>
  <c r="Q279" i="1"/>
  <c r="M279" i="1"/>
  <c r="L279" i="1"/>
  <c r="K279" i="1"/>
  <c r="I279" i="1"/>
  <c r="T278" i="1"/>
  <c r="U278" i="1" s="1"/>
  <c r="R278" i="1"/>
  <c r="Q278" i="1"/>
  <c r="M278" i="1"/>
  <c r="L278" i="1"/>
  <c r="K278" i="1"/>
  <c r="I278" i="1"/>
  <c r="T277" i="1"/>
  <c r="U277" i="1" s="1"/>
  <c r="R277" i="1"/>
  <c r="Q277" i="1"/>
  <c r="M277" i="1"/>
  <c r="L277" i="1"/>
  <c r="K277" i="1"/>
  <c r="I277" i="1"/>
  <c r="T276" i="1"/>
  <c r="U276" i="1" s="1"/>
  <c r="Q276" i="1"/>
  <c r="M276" i="1"/>
  <c r="L276" i="1"/>
  <c r="K276" i="1"/>
  <c r="T275" i="1"/>
  <c r="U275" i="1" s="1"/>
  <c r="R275" i="1"/>
  <c r="Q275" i="1"/>
  <c r="M275" i="1"/>
  <c r="L275" i="1"/>
  <c r="K275" i="1"/>
  <c r="I275" i="1"/>
  <c r="T274" i="1"/>
  <c r="U274" i="1" s="1"/>
  <c r="R274" i="1"/>
  <c r="Q274" i="1"/>
  <c r="M274" i="1"/>
  <c r="L274" i="1"/>
  <c r="K274" i="1"/>
  <c r="I274" i="1"/>
  <c r="T273" i="1"/>
  <c r="U273" i="1" s="1"/>
  <c r="R273" i="1"/>
  <c r="Q273" i="1"/>
  <c r="M273" i="1"/>
  <c r="L273" i="1"/>
  <c r="K273" i="1"/>
  <c r="I273" i="1"/>
  <c r="T272" i="1"/>
  <c r="U272" i="1" s="1"/>
  <c r="Q272" i="1"/>
  <c r="M272" i="1"/>
  <c r="L272" i="1"/>
  <c r="K272" i="1"/>
  <c r="T271" i="1"/>
  <c r="U271" i="1" s="1"/>
  <c r="R271" i="1"/>
  <c r="Q271" i="1"/>
  <c r="M271" i="1"/>
  <c r="L271" i="1"/>
  <c r="K271" i="1"/>
  <c r="I271" i="1"/>
  <c r="T270" i="1"/>
  <c r="U270" i="1" s="1"/>
  <c r="R270" i="1"/>
  <c r="Q270" i="1"/>
  <c r="M270" i="1"/>
  <c r="L270" i="1"/>
  <c r="K270" i="1"/>
  <c r="I270" i="1"/>
  <c r="T269" i="1"/>
  <c r="U269" i="1" s="1"/>
  <c r="R269" i="1"/>
  <c r="Q269" i="1"/>
  <c r="M269" i="1"/>
  <c r="L269" i="1"/>
  <c r="K269" i="1"/>
  <c r="I269" i="1"/>
  <c r="T268" i="1"/>
  <c r="U268" i="1" s="1"/>
  <c r="Q268" i="1"/>
  <c r="M268" i="1"/>
  <c r="L268" i="1"/>
  <c r="K268" i="1"/>
  <c r="T267" i="1"/>
  <c r="U267" i="1" s="1"/>
  <c r="R267" i="1"/>
  <c r="Q267" i="1"/>
  <c r="M267" i="1"/>
  <c r="L267" i="1"/>
  <c r="K267" i="1"/>
  <c r="I267" i="1"/>
  <c r="T266" i="1"/>
  <c r="U266" i="1" s="1"/>
  <c r="R266" i="1"/>
  <c r="Q266" i="1"/>
  <c r="M266" i="1"/>
  <c r="L266" i="1"/>
  <c r="K266" i="1"/>
  <c r="I266" i="1"/>
  <c r="T265" i="1"/>
  <c r="U265" i="1" s="1"/>
  <c r="Q265" i="1"/>
  <c r="M265" i="1"/>
  <c r="L265" i="1"/>
  <c r="K265" i="1"/>
  <c r="T264" i="1"/>
  <c r="U264" i="1" s="1"/>
  <c r="R264" i="1"/>
  <c r="Q264" i="1"/>
  <c r="M264" i="1"/>
  <c r="L264" i="1"/>
  <c r="K264" i="1"/>
  <c r="I264" i="1"/>
  <c r="T263" i="1"/>
  <c r="U263" i="1" s="1"/>
  <c r="R263" i="1"/>
  <c r="Q263" i="1"/>
  <c r="M263" i="1"/>
  <c r="L263" i="1"/>
  <c r="K263" i="1"/>
  <c r="I263" i="1"/>
  <c r="R265" i="1"/>
  <c r="I268" i="1"/>
  <c r="R272" i="1"/>
  <c r="I276" i="1"/>
  <c r="L221" i="1"/>
  <c r="T220" i="1"/>
  <c r="U220" i="1" s="1"/>
  <c r="R220" i="1"/>
  <c r="Q220" i="1"/>
  <c r="N220" i="1"/>
  <c r="M220" i="1"/>
  <c r="L220" i="1"/>
  <c r="K220" i="1"/>
  <c r="I220" i="1"/>
  <c r="T219" i="1"/>
  <c r="U219" i="1" s="1"/>
  <c r="R219" i="1"/>
  <c r="Q219" i="1"/>
  <c r="N219" i="1"/>
  <c r="M219" i="1"/>
  <c r="L219" i="1"/>
  <c r="K219" i="1"/>
  <c r="I219" i="1"/>
  <c r="T218" i="1"/>
  <c r="U218" i="1"/>
  <c r="R218" i="1"/>
  <c r="Q218" i="1"/>
  <c r="N218" i="1"/>
  <c r="M218" i="1"/>
  <c r="L218" i="1"/>
  <c r="K218" i="1"/>
  <c r="I218" i="1"/>
  <c r="T217" i="1"/>
  <c r="U217" i="1" s="1"/>
  <c r="R217" i="1"/>
  <c r="Q217" i="1"/>
  <c r="N217" i="1"/>
  <c r="M217" i="1"/>
  <c r="L217" i="1"/>
  <c r="K217" i="1"/>
  <c r="I217" i="1"/>
  <c r="T216" i="1"/>
  <c r="U216" i="1" s="1"/>
  <c r="R216" i="1"/>
  <c r="Q216" i="1"/>
  <c r="N216" i="1"/>
  <c r="M216" i="1"/>
  <c r="L216" i="1"/>
  <c r="K216" i="1"/>
  <c r="I216" i="1"/>
  <c r="T215" i="1"/>
  <c r="U215" i="1" s="1"/>
  <c r="R215" i="1"/>
  <c r="Q215" i="1"/>
  <c r="N215" i="1"/>
  <c r="M215" i="1"/>
  <c r="L215" i="1"/>
  <c r="K215" i="1"/>
  <c r="I215" i="1"/>
  <c r="T214" i="1"/>
  <c r="U214" i="1"/>
  <c r="R214" i="1"/>
  <c r="Q214" i="1"/>
  <c r="N214" i="1"/>
  <c r="M214" i="1"/>
  <c r="L214" i="1"/>
  <c r="K214" i="1"/>
  <c r="I214" i="1"/>
  <c r="T213" i="1"/>
  <c r="U213" i="1" s="1"/>
  <c r="R213" i="1"/>
  <c r="Q213" i="1"/>
  <c r="N213" i="1"/>
  <c r="M213" i="1"/>
  <c r="L213" i="1"/>
  <c r="K213" i="1"/>
  <c r="I213" i="1"/>
  <c r="T212" i="1"/>
  <c r="U212" i="1" s="1"/>
  <c r="R212" i="1"/>
  <c r="Q212" i="1"/>
  <c r="N212" i="1"/>
  <c r="M212" i="1"/>
  <c r="L212" i="1"/>
  <c r="K212" i="1"/>
  <c r="I212" i="1"/>
  <c r="T211" i="1"/>
  <c r="U211" i="1" s="1"/>
  <c r="R211" i="1"/>
  <c r="Q211" i="1"/>
  <c r="N211" i="1"/>
  <c r="M211" i="1"/>
  <c r="L211" i="1"/>
  <c r="K211" i="1"/>
  <c r="I211" i="1"/>
  <c r="T210" i="1"/>
  <c r="U210" i="1"/>
  <c r="R210" i="1"/>
  <c r="Q210" i="1"/>
  <c r="N210" i="1"/>
  <c r="M210" i="1"/>
  <c r="L210" i="1"/>
  <c r="K210" i="1"/>
  <c r="I210" i="1"/>
  <c r="T209" i="1"/>
  <c r="U209" i="1" s="1"/>
  <c r="R209" i="1"/>
  <c r="Q209" i="1"/>
  <c r="N209" i="1"/>
  <c r="M209" i="1"/>
  <c r="L209" i="1"/>
  <c r="K209" i="1"/>
  <c r="I209" i="1"/>
  <c r="T208" i="1"/>
  <c r="U208" i="1" s="1"/>
  <c r="R208" i="1"/>
  <c r="Q208" i="1"/>
  <c r="N208" i="1"/>
  <c r="M208" i="1"/>
  <c r="L208" i="1"/>
  <c r="K208" i="1"/>
  <c r="I208" i="1"/>
  <c r="T207" i="1"/>
  <c r="U207" i="1" s="1"/>
  <c r="R207" i="1"/>
  <c r="Q207" i="1"/>
  <c r="N207" i="1"/>
  <c r="M207" i="1"/>
  <c r="L207" i="1"/>
  <c r="K207" i="1"/>
  <c r="I207" i="1"/>
  <c r="T206" i="1"/>
  <c r="U206" i="1"/>
  <c r="R206" i="1"/>
  <c r="Q206" i="1"/>
  <c r="N206" i="1"/>
  <c r="M206" i="1"/>
  <c r="L206" i="1"/>
  <c r="K206" i="1"/>
  <c r="I206" i="1"/>
  <c r="T205" i="1"/>
  <c r="U205" i="1" s="1"/>
  <c r="R205" i="1"/>
  <c r="Q205" i="1"/>
  <c r="N205" i="1"/>
  <c r="M205" i="1"/>
  <c r="L205" i="1"/>
  <c r="K205" i="1"/>
  <c r="I205" i="1"/>
  <c r="T204" i="1"/>
  <c r="U204" i="1" s="1"/>
  <c r="R204" i="1"/>
  <c r="Q204" i="1"/>
  <c r="N204" i="1"/>
  <c r="M204" i="1"/>
  <c r="L204" i="1"/>
  <c r="K204" i="1"/>
  <c r="I204" i="1"/>
  <c r="T203" i="1"/>
  <c r="U203" i="1" s="1"/>
  <c r="R203" i="1"/>
  <c r="Q203" i="1"/>
  <c r="N203" i="1"/>
  <c r="M203" i="1"/>
  <c r="L203" i="1"/>
  <c r="K203" i="1"/>
  <c r="I203" i="1"/>
  <c r="T202" i="1"/>
  <c r="U202" i="1"/>
  <c r="R202" i="1"/>
  <c r="Q202" i="1"/>
  <c r="N202" i="1"/>
  <c r="M202" i="1"/>
  <c r="L202" i="1"/>
  <c r="K202" i="1"/>
  <c r="I202" i="1"/>
  <c r="T201" i="1"/>
  <c r="U201" i="1" s="1"/>
  <c r="R201" i="1"/>
  <c r="Q201" i="1"/>
  <c r="N201" i="1"/>
  <c r="M201" i="1"/>
  <c r="L201" i="1"/>
  <c r="K201" i="1"/>
  <c r="I201" i="1"/>
  <c r="T200" i="1"/>
  <c r="U200" i="1" s="1"/>
  <c r="R200" i="1"/>
  <c r="Q200" i="1"/>
  <c r="N200" i="1"/>
  <c r="M200" i="1"/>
  <c r="L200" i="1"/>
  <c r="K200" i="1"/>
  <c r="I200" i="1"/>
  <c r="T199" i="1"/>
  <c r="U199" i="1" s="1"/>
  <c r="R199" i="1"/>
  <c r="Q199" i="1"/>
  <c r="N199" i="1"/>
  <c r="M199" i="1"/>
  <c r="L199" i="1"/>
  <c r="K199" i="1"/>
  <c r="I199" i="1"/>
  <c r="T198" i="1"/>
  <c r="U198" i="1"/>
  <c r="R198" i="1"/>
  <c r="Q198" i="1"/>
  <c r="N198" i="1"/>
  <c r="M198" i="1"/>
  <c r="L198" i="1"/>
  <c r="K198" i="1"/>
  <c r="I198" i="1"/>
  <c r="T197" i="1"/>
  <c r="U197" i="1" s="1"/>
  <c r="R197" i="1"/>
  <c r="Q197" i="1"/>
  <c r="N197" i="1"/>
  <c r="M197" i="1"/>
  <c r="L197" i="1"/>
  <c r="K197" i="1"/>
  <c r="I197" i="1"/>
  <c r="T196" i="1"/>
  <c r="U196" i="1" s="1"/>
  <c r="R196" i="1"/>
  <c r="Q196" i="1"/>
  <c r="N196" i="1"/>
  <c r="M196" i="1"/>
  <c r="L196" i="1"/>
  <c r="K196" i="1"/>
  <c r="I196" i="1"/>
  <c r="T195" i="1"/>
  <c r="U195" i="1" s="1"/>
  <c r="R195" i="1"/>
  <c r="Q195" i="1"/>
  <c r="N195" i="1"/>
  <c r="M195" i="1"/>
  <c r="L195" i="1"/>
  <c r="K195" i="1"/>
  <c r="I195" i="1"/>
  <c r="T194" i="1"/>
  <c r="U194" i="1"/>
  <c r="R194" i="1"/>
  <c r="Q194" i="1"/>
  <c r="N194" i="1"/>
  <c r="M194" i="1"/>
  <c r="L194" i="1"/>
  <c r="K194" i="1"/>
  <c r="I194" i="1"/>
  <c r="T193" i="1"/>
  <c r="U193" i="1" s="1"/>
  <c r="R193" i="1"/>
  <c r="Q193" i="1"/>
  <c r="N193" i="1"/>
  <c r="M193" i="1"/>
  <c r="L193" i="1"/>
  <c r="K193" i="1"/>
  <c r="I193" i="1"/>
  <c r="T192" i="1"/>
  <c r="U192" i="1" s="1"/>
  <c r="R192" i="1"/>
  <c r="Q192" i="1"/>
  <c r="N192" i="1"/>
  <c r="M192" i="1"/>
  <c r="L192" i="1"/>
  <c r="K192" i="1"/>
  <c r="I192" i="1"/>
  <c r="T191" i="1"/>
  <c r="U191" i="1" s="1"/>
  <c r="R191" i="1"/>
  <c r="Q191" i="1"/>
  <c r="N191" i="1"/>
  <c r="M191" i="1"/>
  <c r="L191" i="1"/>
  <c r="K191" i="1"/>
  <c r="I191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39" i="1"/>
  <c r="L135" i="1"/>
  <c r="T134" i="1"/>
  <c r="U134" i="1" s="1"/>
  <c r="R134" i="1"/>
  <c r="Q134" i="1"/>
  <c r="N134" i="1"/>
  <c r="M134" i="1"/>
  <c r="L134" i="1"/>
  <c r="K134" i="1"/>
  <c r="I134" i="1"/>
  <c r="T133" i="1"/>
  <c r="U133" i="1" s="1"/>
  <c r="R133" i="1"/>
  <c r="Q133" i="1"/>
  <c r="N133" i="1"/>
  <c r="M133" i="1"/>
  <c r="L133" i="1"/>
  <c r="K133" i="1"/>
  <c r="I133" i="1"/>
  <c r="T132" i="1"/>
  <c r="U132" i="1" s="1"/>
  <c r="R132" i="1"/>
  <c r="Q132" i="1"/>
  <c r="N132" i="1"/>
  <c r="M132" i="1"/>
  <c r="L132" i="1"/>
  <c r="K132" i="1"/>
  <c r="I132" i="1"/>
  <c r="T131" i="1"/>
  <c r="U131" i="1"/>
  <c r="R131" i="1"/>
  <c r="Q131" i="1"/>
  <c r="N131" i="1"/>
  <c r="M131" i="1"/>
  <c r="L131" i="1"/>
  <c r="K131" i="1"/>
  <c r="I131" i="1"/>
  <c r="T130" i="1"/>
  <c r="U130" i="1" s="1"/>
  <c r="R130" i="1"/>
  <c r="Q130" i="1"/>
  <c r="N130" i="1"/>
  <c r="M130" i="1"/>
  <c r="L130" i="1"/>
  <c r="K130" i="1"/>
  <c r="I130" i="1"/>
  <c r="T129" i="1"/>
  <c r="U129" i="1" s="1"/>
  <c r="R129" i="1"/>
  <c r="Q129" i="1"/>
  <c r="N129" i="1"/>
  <c r="M129" i="1"/>
  <c r="L129" i="1"/>
  <c r="K129" i="1"/>
  <c r="I129" i="1"/>
  <c r="T128" i="1"/>
  <c r="U128" i="1" s="1"/>
  <c r="R128" i="1"/>
  <c r="Q128" i="1"/>
  <c r="N128" i="1"/>
  <c r="M128" i="1"/>
  <c r="L128" i="1"/>
  <c r="K128" i="1"/>
  <c r="I128" i="1"/>
  <c r="T127" i="1"/>
  <c r="U127" i="1"/>
  <c r="R127" i="1"/>
  <c r="Q127" i="1"/>
  <c r="N127" i="1"/>
  <c r="M127" i="1"/>
  <c r="L127" i="1"/>
  <c r="K127" i="1"/>
  <c r="I127" i="1"/>
  <c r="T126" i="1"/>
  <c r="U126" i="1" s="1"/>
  <c r="R126" i="1"/>
  <c r="Q126" i="1"/>
  <c r="N126" i="1"/>
  <c r="M126" i="1"/>
  <c r="L126" i="1"/>
  <c r="K126" i="1"/>
  <c r="I126" i="1"/>
  <c r="T125" i="1"/>
  <c r="U125" i="1" s="1"/>
  <c r="R125" i="1"/>
  <c r="Q125" i="1"/>
  <c r="N125" i="1"/>
  <c r="M125" i="1"/>
  <c r="L125" i="1"/>
  <c r="K125" i="1"/>
  <c r="I125" i="1"/>
  <c r="T124" i="1"/>
  <c r="U124" i="1" s="1"/>
  <c r="R124" i="1"/>
  <c r="Q124" i="1"/>
  <c r="N124" i="1"/>
  <c r="M124" i="1"/>
  <c r="L124" i="1"/>
  <c r="K124" i="1"/>
  <c r="I124" i="1"/>
  <c r="T123" i="1"/>
  <c r="U123" i="1"/>
  <c r="R123" i="1"/>
  <c r="Q123" i="1"/>
  <c r="N123" i="1"/>
  <c r="M123" i="1"/>
  <c r="L123" i="1"/>
  <c r="K123" i="1"/>
  <c r="I123" i="1"/>
  <c r="T122" i="1"/>
  <c r="U122" i="1" s="1"/>
  <c r="R122" i="1"/>
  <c r="Q122" i="1"/>
  <c r="N122" i="1"/>
  <c r="M122" i="1"/>
  <c r="L122" i="1"/>
  <c r="K122" i="1"/>
  <c r="I122" i="1"/>
  <c r="T121" i="1"/>
  <c r="U121" i="1" s="1"/>
  <c r="R121" i="1"/>
  <c r="Q121" i="1"/>
  <c r="N121" i="1"/>
  <c r="M121" i="1"/>
  <c r="L121" i="1"/>
  <c r="K121" i="1"/>
  <c r="I121" i="1"/>
  <c r="T120" i="1"/>
  <c r="U120" i="1" s="1"/>
  <c r="R120" i="1"/>
  <c r="Q120" i="1"/>
  <c r="N120" i="1"/>
  <c r="M120" i="1"/>
  <c r="L120" i="1"/>
  <c r="K120" i="1"/>
  <c r="I120" i="1"/>
  <c r="T119" i="1"/>
  <c r="U119" i="1"/>
  <c r="R119" i="1"/>
  <c r="Q119" i="1"/>
  <c r="N119" i="1"/>
  <c r="M119" i="1"/>
  <c r="L119" i="1"/>
  <c r="K119" i="1"/>
  <c r="I119" i="1"/>
  <c r="T118" i="1"/>
  <c r="U118" i="1" s="1"/>
  <c r="R118" i="1"/>
  <c r="Q118" i="1"/>
  <c r="N118" i="1"/>
  <c r="M118" i="1"/>
  <c r="L118" i="1"/>
  <c r="K118" i="1"/>
  <c r="I118" i="1"/>
  <c r="T117" i="1"/>
  <c r="U117" i="1" s="1"/>
  <c r="R117" i="1"/>
  <c r="Q117" i="1"/>
  <c r="N117" i="1"/>
  <c r="M117" i="1"/>
  <c r="L117" i="1"/>
  <c r="K117" i="1"/>
  <c r="I117" i="1"/>
  <c r="T116" i="1"/>
  <c r="U116" i="1" s="1"/>
  <c r="R116" i="1"/>
  <c r="Q116" i="1"/>
  <c r="N116" i="1"/>
  <c r="M116" i="1"/>
  <c r="L116" i="1"/>
  <c r="K116" i="1"/>
  <c r="I116" i="1"/>
  <c r="T115" i="1"/>
  <c r="U115" i="1"/>
  <c r="R115" i="1"/>
  <c r="Q115" i="1"/>
  <c r="N115" i="1"/>
  <c r="M115" i="1"/>
  <c r="L115" i="1"/>
  <c r="K115" i="1"/>
  <c r="I115" i="1"/>
  <c r="T114" i="1"/>
  <c r="U114" i="1" s="1"/>
  <c r="R114" i="1"/>
  <c r="Q114" i="1"/>
  <c r="N114" i="1"/>
  <c r="M114" i="1"/>
  <c r="L114" i="1"/>
  <c r="K114" i="1"/>
  <c r="I114" i="1"/>
  <c r="T113" i="1"/>
  <c r="U113" i="1" s="1"/>
  <c r="R113" i="1"/>
  <c r="Q113" i="1"/>
  <c r="N113" i="1"/>
  <c r="M113" i="1"/>
  <c r="L113" i="1"/>
  <c r="K113" i="1"/>
  <c r="I113" i="1"/>
  <c r="L111" i="1"/>
  <c r="T110" i="1"/>
  <c r="U110" i="1" s="1"/>
  <c r="R110" i="1"/>
  <c r="Q110" i="1"/>
  <c r="N110" i="1"/>
  <c r="M110" i="1"/>
  <c r="L110" i="1"/>
  <c r="K110" i="1"/>
  <c r="I110" i="1"/>
  <c r="T109" i="1"/>
  <c r="U109" i="1" s="1"/>
  <c r="R109" i="1"/>
  <c r="Q109" i="1"/>
  <c r="N109" i="1"/>
  <c r="M109" i="1"/>
  <c r="L109" i="1"/>
  <c r="K109" i="1"/>
  <c r="I109" i="1"/>
  <c r="T108" i="1"/>
  <c r="U108" i="1"/>
  <c r="R108" i="1"/>
  <c r="Q108" i="1"/>
  <c r="N108" i="1"/>
  <c r="M108" i="1"/>
  <c r="L108" i="1"/>
  <c r="K108" i="1"/>
  <c r="I108" i="1"/>
  <c r="T107" i="1"/>
  <c r="U107" i="1" s="1"/>
  <c r="R107" i="1"/>
  <c r="Q107" i="1"/>
  <c r="N107" i="1"/>
  <c r="M107" i="1"/>
  <c r="L107" i="1"/>
  <c r="K107" i="1"/>
  <c r="I107" i="1"/>
  <c r="T106" i="1"/>
  <c r="U106" i="1"/>
  <c r="R106" i="1"/>
  <c r="Q106" i="1"/>
  <c r="N106" i="1"/>
  <c r="M106" i="1"/>
  <c r="L106" i="1"/>
  <c r="K106" i="1"/>
  <c r="I106" i="1"/>
  <c r="T105" i="1"/>
  <c r="U105" i="1" s="1"/>
  <c r="R105" i="1"/>
  <c r="Q105" i="1"/>
  <c r="N105" i="1"/>
  <c r="M105" i="1"/>
  <c r="L105" i="1"/>
  <c r="K105" i="1"/>
  <c r="I105" i="1"/>
  <c r="T104" i="1"/>
  <c r="U104" i="1"/>
  <c r="R104" i="1"/>
  <c r="Q104" i="1"/>
  <c r="N104" i="1"/>
  <c r="M104" i="1"/>
  <c r="L104" i="1"/>
  <c r="K104" i="1"/>
  <c r="I104" i="1"/>
  <c r="T103" i="1"/>
  <c r="U103" i="1" s="1"/>
  <c r="R103" i="1"/>
  <c r="Q103" i="1"/>
  <c r="N103" i="1"/>
  <c r="M103" i="1"/>
  <c r="L103" i="1"/>
  <c r="K103" i="1"/>
  <c r="I103" i="1"/>
  <c r="T102" i="1"/>
  <c r="U102" i="1" s="1"/>
  <c r="R102" i="1"/>
  <c r="Q102" i="1"/>
  <c r="N102" i="1"/>
  <c r="M102" i="1"/>
  <c r="L102" i="1"/>
  <c r="K102" i="1"/>
  <c r="I102" i="1"/>
  <c r="T101" i="1"/>
  <c r="U101" i="1" s="1"/>
  <c r="R101" i="1"/>
  <c r="Q101" i="1"/>
  <c r="N101" i="1"/>
  <c r="M101" i="1"/>
  <c r="L101" i="1"/>
  <c r="K101" i="1"/>
  <c r="I101" i="1"/>
  <c r="T100" i="1"/>
  <c r="U100" i="1"/>
  <c r="R100" i="1"/>
  <c r="Q100" i="1"/>
  <c r="N100" i="1"/>
  <c r="M100" i="1"/>
  <c r="L100" i="1"/>
  <c r="K100" i="1"/>
  <c r="I100" i="1"/>
  <c r="T99" i="1"/>
  <c r="U99" i="1" s="1"/>
  <c r="R99" i="1"/>
  <c r="Q99" i="1"/>
  <c r="N99" i="1"/>
  <c r="M99" i="1"/>
  <c r="L99" i="1"/>
  <c r="K99" i="1"/>
  <c r="I99" i="1"/>
  <c r="T98" i="1"/>
  <c r="U98" i="1"/>
  <c r="R98" i="1"/>
  <c r="Q98" i="1"/>
  <c r="N98" i="1"/>
  <c r="M98" i="1"/>
  <c r="L98" i="1"/>
  <c r="K98" i="1"/>
  <c r="I98" i="1"/>
  <c r="T97" i="1"/>
  <c r="U97" i="1" s="1"/>
  <c r="R97" i="1"/>
  <c r="Q97" i="1"/>
  <c r="N97" i="1"/>
  <c r="M97" i="1"/>
  <c r="L97" i="1"/>
  <c r="K97" i="1"/>
  <c r="I97" i="1"/>
  <c r="T96" i="1"/>
  <c r="U96" i="1"/>
  <c r="R96" i="1"/>
  <c r="Q96" i="1"/>
  <c r="N96" i="1"/>
  <c r="M96" i="1"/>
  <c r="L96" i="1"/>
  <c r="K96" i="1"/>
  <c r="I96" i="1"/>
  <c r="T95" i="1"/>
  <c r="U95" i="1" s="1"/>
  <c r="R95" i="1"/>
  <c r="Q95" i="1"/>
  <c r="N95" i="1"/>
  <c r="M95" i="1"/>
  <c r="L95" i="1"/>
  <c r="K95" i="1"/>
  <c r="I95" i="1"/>
  <c r="T94" i="1"/>
  <c r="U94" i="1" s="1"/>
  <c r="R94" i="1"/>
  <c r="Q94" i="1"/>
  <c r="N94" i="1"/>
  <c r="M94" i="1"/>
  <c r="L94" i="1"/>
  <c r="K94" i="1"/>
  <c r="I94" i="1"/>
  <c r="T93" i="1"/>
  <c r="U93" i="1" s="1"/>
  <c r="R93" i="1"/>
  <c r="Q93" i="1"/>
  <c r="N93" i="1"/>
  <c r="M93" i="1"/>
  <c r="L93" i="1"/>
  <c r="K93" i="1"/>
  <c r="I93" i="1"/>
  <c r="T92" i="1"/>
  <c r="U92" i="1" s="1"/>
  <c r="R92" i="1"/>
  <c r="Q92" i="1"/>
  <c r="N92" i="1"/>
  <c r="M92" i="1"/>
  <c r="L92" i="1"/>
  <c r="K92" i="1"/>
  <c r="I92" i="1"/>
  <c r="T91" i="1"/>
  <c r="U91" i="1" s="1"/>
  <c r="R91" i="1"/>
  <c r="Q91" i="1"/>
  <c r="N91" i="1"/>
  <c r="M91" i="1"/>
  <c r="L91" i="1"/>
  <c r="K91" i="1"/>
  <c r="I91" i="1"/>
  <c r="T90" i="1"/>
  <c r="U90" i="1"/>
  <c r="R90" i="1"/>
  <c r="Q90" i="1"/>
  <c r="N90" i="1"/>
  <c r="M90" i="1"/>
  <c r="L90" i="1"/>
  <c r="K90" i="1"/>
  <c r="I90" i="1"/>
  <c r="T89" i="1"/>
  <c r="U89" i="1" s="1"/>
  <c r="R89" i="1"/>
  <c r="Q89" i="1"/>
  <c r="N89" i="1"/>
  <c r="M89" i="1"/>
  <c r="L89" i="1"/>
  <c r="K89" i="1"/>
  <c r="I89" i="1"/>
  <c r="T88" i="1"/>
  <c r="U88" i="1"/>
  <c r="R88" i="1"/>
  <c r="Q88" i="1"/>
  <c r="N88" i="1"/>
  <c r="M88" i="1"/>
  <c r="L88" i="1"/>
  <c r="K88" i="1"/>
  <c r="I88" i="1"/>
  <c r="T87" i="1"/>
  <c r="U87" i="1" s="1"/>
  <c r="R87" i="1"/>
  <c r="Q87" i="1"/>
  <c r="N87" i="1"/>
  <c r="M87" i="1"/>
  <c r="L87" i="1"/>
  <c r="K87" i="1"/>
  <c r="I87" i="1"/>
  <c r="T86" i="1"/>
  <c r="U86" i="1" s="1"/>
  <c r="R86" i="1"/>
  <c r="Q86" i="1"/>
  <c r="N86" i="1"/>
  <c r="M86" i="1"/>
  <c r="L86" i="1"/>
  <c r="K86" i="1"/>
  <c r="I86" i="1"/>
  <c r="L84" i="1"/>
  <c r="T83" i="1"/>
  <c r="U83" i="1"/>
  <c r="R83" i="1"/>
  <c r="Q83" i="1"/>
  <c r="N83" i="1"/>
  <c r="M83" i="1"/>
  <c r="L83" i="1"/>
  <c r="K83" i="1"/>
  <c r="I83" i="1"/>
  <c r="T82" i="1"/>
  <c r="U82" i="1" s="1"/>
  <c r="R82" i="1"/>
  <c r="Q82" i="1"/>
  <c r="N82" i="1"/>
  <c r="M82" i="1"/>
  <c r="L82" i="1"/>
  <c r="K82" i="1"/>
  <c r="I82" i="1"/>
  <c r="T81" i="1"/>
  <c r="U81" i="1"/>
  <c r="R81" i="1"/>
  <c r="Q81" i="1"/>
  <c r="N81" i="1"/>
  <c r="M81" i="1"/>
  <c r="L81" i="1"/>
  <c r="K81" i="1"/>
  <c r="I81" i="1"/>
  <c r="T80" i="1"/>
  <c r="U80" i="1" s="1"/>
  <c r="R80" i="1"/>
  <c r="Q80" i="1"/>
  <c r="N80" i="1"/>
  <c r="M80" i="1"/>
  <c r="L80" i="1"/>
  <c r="K80" i="1"/>
  <c r="I80" i="1"/>
  <c r="T79" i="1"/>
  <c r="U79" i="1" s="1"/>
  <c r="R79" i="1"/>
  <c r="Q79" i="1"/>
  <c r="N79" i="1"/>
  <c r="M79" i="1"/>
  <c r="L79" i="1"/>
  <c r="K79" i="1"/>
  <c r="I79" i="1"/>
  <c r="T78" i="1"/>
  <c r="U78" i="1" s="1"/>
  <c r="R78" i="1"/>
  <c r="Q78" i="1"/>
  <c r="N78" i="1"/>
  <c r="M78" i="1"/>
  <c r="L78" i="1"/>
  <c r="K78" i="1"/>
  <c r="I78" i="1"/>
  <c r="T77" i="1"/>
  <c r="U77" i="1" s="1"/>
  <c r="R77" i="1"/>
  <c r="Q77" i="1"/>
  <c r="N77" i="1"/>
  <c r="M77" i="1"/>
  <c r="L77" i="1"/>
  <c r="K77" i="1"/>
  <c r="I77" i="1"/>
  <c r="T76" i="1"/>
  <c r="U76" i="1" s="1"/>
  <c r="R76" i="1"/>
  <c r="Q76" i="1"/>
  <c r="N76" i="1"/>
  <c r="M76" i="1"/>
  <c r="L76" i="1"/>
  <c r="K76" i="1"/>
  <c r="I76" i="1"/>
  <c r="T75" i="1"/>
  <c r="U75" i="1"/>
  <c r="R75" i="1"/>
  <c r="Q75" i="1"/>
  <c r="N75" i="1"/>
  <c r="M75" i="1"/>
  <c r="L75" i="1"/>
  <c r="K75" i="1"/>
  <c r="I75" i="1"/>
  <c r="T74" i="1"/>
  <c r="U74" i="1" s="1"/>
  <c r="R74" i="1"/>
  <c r="Q74" i="1"/>
  <c r="N74" i="1"/>
  <c r="M74" i="1"/>
  <c r="L74" i="1"/>
  <c r="K74" i="1"/>
  <c r="I74" i="1"/>
  <c r="T73" i="1"/>
  <c r="U73" i="1"/>
  <c r="R73" i="1"/>
  <c r="Q73" i="1"/>
  <c r="N73" i="1"/>
  <c r="M73" i="1"/>
  <c r="L73" i="1"/>
  <c r="K73" i="1"/>
  <c r="I73" i="1"/>
  <c r="T72" i="1"/>
  <c r="U72" i="1" s="1"/>
  <c r="R72" i="1"/>
  <c r="Q72" i="1"/>
  <c r="N72" i="1"/>
  <c r="M72" i="1"/>
  <c r="L72" i="1"/>
  <c r="K72" i="1"/>
  <c r="I72" i="1"/>
  <c r="T71" i="1"/>
  <c r="U71" i="1" s="1"/>
  <c r="R71" i="1"/>
  <c r="Q71" i="1"/>
  <c r="N71" i="1"/>
  <c r="M71" i="1"/>
  <c r="L71" i="1"/>
  <c r="K71" i="1"/>
  <c r="I71" i="1"/>
  <c r="T70" i="1"/>
  <c r="U70" i="1" s="1"/>
  <c r="R70" i="1"/>
  <c r="Q70" i="1"/>
  <c r="N70" i="1"/>
  <c r="M70" i="1"/>
  <c r="L70" i="1"/>
  <c r="K70" i="1"/>
  <c r="I70" i="1"/>
  <c r="T69" i="1"/>
  <c r="U69" i="1" s="1"/>
  <c r="R69" i="1"/>
  <c r="Q69" i="1"/>
  <c r="N69" i="1"/>
  <c r="M69" i="1"/>
  <c r="L69" i="1"/>
  <c r="K69" i="1"/>
  <c r="I69" i="1"/>
  <c r="T68" i="1"/>
  <c r="U68" i="1" s="1"/>
  <c r="R68" i="1"/>
  <c r="Q68" i="1"/>
  <c r="N68" i="1"/>
  <c r="M68" i="1"/>
  <c r="L68" i="1"/>
  <c r="K68" i="1"/>
  <c r="I68" i="1"/>
  <c r="T67" i="1"/>
  <c r="U67" i="1"/>
  <c r="R67" i="1"/>
  <c r="Q67" i="1"/>
  <c r="N67" i="1"/>
  <c r="M67" i="1"/>
  <c r="L67" i="1"/>
  <c r="K67" i="1"/>
  <c r="I67" i="1"/>
  <c r="T66" i="1"/>
  <c r="U66" i="1" s="1"/>
  <c r="R66" i="1"/>
  <c r="Q66" i="1"/>
  <c r="N66" i="1"/>
  <c r="M66" i="1"/>
  <c r="L66" i="1"/>
  <c r="K66" i="1"/>
  <c r="I66" i="1"/>
  <c r="T65" i="1"/>
  <c r="U65" i="1"/>
  <c r="R65" i="1"/>
  <c r="Q65" i="1"/>
  <c r="N65" i="1"/>
  <c r="M65" i="1"/>
  <c r="L65" i="1"/>
  <c r="K65" i="1"/>
  <c r="I65" i="1"/>
  <c r="T64" i="1"/>
  <c r="U64" i="1" s="1"/>
  <c r="R64" i="1"/>
  <c r="Q64" i="1"/>
  <c r="N64" i="1"/>
  <c r="M64" i="1"/>
  <c r="L64" i="1"/>
  <c r="K64" i="1"/>
  <c r="I64" i="1"/>
  <c r="T63" i="1"/>
  <c r="U63" i="1" s="1"/>
  <c r="R63" i="1"/>
  <c r="Q63" i="1"/>
  <c r="N63" i="1"/>
  <c r="M63" i="1"/>
  <c r="L63" i="1"/>
  <c r="K63" i="1"/>
  <c r="I63" i="1"/>
  <c r="T62" i="1"/>
  <c r="U62" i="1" s="1"/>
  <c r="R62" i="1"/>
  <c r="Q62" i="1"/>
  <c r="N62" i="1"/>
  <c r="M62" i="1"/>
  <c r="L62" i="1"/>
  <c r="K62" i="1"/>
  <c r="I62" i="1"/>
  <c r="T61" i="1"/>
  <c r="U61" i="1" s="1"/>
  <c r="R61" i="1"/>
  <c r="Q61" i="1"/>
  <c r="N61" i="1"/>
  <c r="M61" i="1"/>
  <c r="L61" i="1"/>
  <c r="K61" i="1"/>
  <c r="I61" i="1"/>
  <c r="T60" i="1"/>
  <c r="U60" i="1" s="1"/>
  <c r="R60" i="1"/>
  <c r="Q60" i="1"/>
  <c r="N60" i="1"/>
  <c r="M60" i="1"/>
  <c r="L60" i="1"/>
  <c r="K60" i="1"/>
  <c r="I60" i="1"/>
  <c r="T59" i="1"/>
  <c r="U59" i="1"/>
  <c r="R59" i="1"/>
  <c r="Q59" i="1"/>
  <c r="N59" i="1"/>
  <c r="M59" i="1"/>
  <c r="L59" i="1"/>
  <c r="K59" i="1"/>
  <c r="I59" i="1"/>
  <c r="T58" i="1"/>
  <c r="U58" i="1" s="1"/>
  <c r="R58" i="1"/>
  <c r="Q58" i="1"/>
  <c r="N58" i="1"/>
  <c r="M58" i="1"/>
  <c r="L58" i="1"/>
  <c r="K58" i="1"/>
  <c r="I58" i="1"/>
  <c r="T57" i="1"/>
  <c r="U57" i="1"/>
  <c r="R57" i="1"/>
  <c r="Q57" i="1"/>
  <c r="N57" i="1"/>
  <c r="M57" i="1"/>
  <c r="L57" i="1"/>
  <c r="K57" i="1"/>
  <c r="I57" i="1"/>
  <c r="T56" i="1"/>
  <c r="U56" i="1" s="1"/>
  <c r="R56" i="1"/>
  <c r="Q56" i="1"/>
  <c r="N56" i="1"/>
  <c r="M56" i="1"/>
  <c r="L56" i="1"/>
  <c r="K56" i="1"/>
  <c r="I56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1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L470" i="1"/>
  <c r="T469" i="1"/>
  <c r="U469" i="1" s="1"/>
  <c r="R469" i="1"/>
  <c r="L469" i="1"/>
  <c r="K469" i="1"/>
  <c r="I469" i="1"/>
  <c r="T468" i="1"/>
  <c r="U468" i="1"/>
  <c r="R468" i="1"/>
  <c r="L468" i="1"/>
  <c r="K468" i="1"/>
  <c r="I468" i="1"/>
  <c r="T467" i="1"/>
  <c r="U467" i="1" s="1"/>
  <c r="R467" i="1"/>
  <c r="L467" i="1"/>
  <c r="K467" i="1"/>
  <c r="I467" i="1"/>
  <c r="T466" i="1"/>
  <c r="U466" i="1"/>
  <c r="R466" i="1"/>
  <c r="L466" i="1"/>
  <c r="K466" i="1"/>
  <c r="I466" i="1"/>
  <c r="T465" i="1"/>
  <c r="U465" i="1" s="1"/>
  <c r="R465" i="1"/>
  <c r="L465" i="1"/>
  <c r="K465" i="1"/>
  <c r="I465" i="1"/>
  <c r="T464" i="1"/>
  <c r="U464" i="1"/>
  <c r="R464" i="1"/>
  <c r="L464" i="1"/>
  <c r="K464" i="1"/>
  <c r="I464" i="1"/>
  <c r="T463" i="1"/>
  <c r="U463" i="1" s="1"/>
  <c r="R463" i="1"/>
  <c r="L463" i="1"/>
  <c r="K463" i="1"/>
  <c r="I463" i="1"/>
  <c r="T462" i="1"/>
  <c r="U462" i="1"/>
  <c r="R462" i="1"/>
  <c r="L462" i="1"/>
  <c r="K462" i="1"/>
  <c r="I462" i="1"/>
  <c r="I470" i="1" s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T38" i="1"/>
  <c r="U38" i="1" s="1"/>
  <c r="R38" i="1"/>
  <c r="L38" i="1"/>
  <c r="K38" i="1"/>
  <c r="T37" i="1"/>
  <c r="U37" i="1" s="1"/>
  <c r="R37" i="1"/>
  <c r="L37" i="1"/>
  <c r="K37" i="1"/>
  <c r="T36" i="1"/>
  <c r="U36" i="1"/>
  <c r="R36" i="1"/>
  <c r="L36" i="1"/>
  <c r="K36" i="1"/>
  <c r="T35" i="1"/>
  <c r="U35" i="1" s="1"/>
  <c r="R35" i="1"/>
  <c r="L35" i="1"/>
  <c r="K35" i="1"/>
  <c r="T34" i="1"/>
  <c r="U34" i="1"/>
  <c r="R34" i="1"/>
  <c r="L34" i="1"/>
  <c r="K34" i="1"/>
  <c r="T33" i="1"/>
  <c r="U33" i="1" s="1"/>
  <c r="R33" i="1"/>
  <c r="L33" i="1"/>
  <c r="K33" i="1"/>
  <c r="T32" i="1"/>
  <c r="U32" i="1" s="1"/>
  <c r="R32" i="1"/>
  <c r="L32" i="1"/>
  <c r="K32" i="1"/>
  <c r="T31" i="1"/>
  <c r="U31" i="1" s="1"/>
  <c r="R31" i="1"/>
  <c r="L31" i="1"/>
  <c r="K31" i="1"/>
  <c r="T30" i="1"/>
  <c r="U30" i="1"/>
  <c r="R30" i="1"/>
  <c r="L30" i="1"/>
  <c r="K30" i="1"/>
  <c r="T29" i="1"/>
  <c r="U29" i="1" s="1"/>
  <c r="R29" i="1"/>
  <c r="L29" i="1"/>
  <c r="K29" i="1"/>
  <c r="T28" i="1"/>
  <c r="U28" i="1"/>
  <c r="R28" i="1"/>
  <c r="L28" i="1"/>
  <c r="K28" i="1"/>
  <c r="T27" i="1"/>
  <c r="U27" i="1" s="1"/>
  <c r="R27" i="1"/>
  <c r="L27" i="1"/>
  <c r="K27" i="1"/>
  <c r="T26" i="1"/>
  <c r="U26" i="1"/>
  <c r="R26" i="1"/>
  <c r="L26" i="1"/>
  <c r="K26" i="1"/>
  <c r="I491" i="1"/>
  <c r="I492" i="1"/>
  <c r="I493" i="1"/>
  <c r="I494" i="1"/>
  <c r="I495" i="1"/>
  <c r="I496" i="1"/>
  <c r="I497" i="1"/>
  <c r="I498" i="1"/>
  <c r="I505" i="1"/>
  <c r="I516" i="1"/>
  <c r="L487" i="1"/>
  <c r="T486" i="1"/>
  <c r="U486" i="1" s="1"/>
  <c r="R486" i="1"/>
  <c r="Q486" i="1"/>
  <c r="L486" i="1"/>
  <c r="K486" i="1"/>
  <c r="T485" i="1"/>
  <c r="U485" i="1" s="1"/>
  <c r="R485" i="1"/>
  <c r="Q485" i="1"/>
  <c r="L485" i="1"/>
  <c r="K485" i="1"/>
  <c r="T484" i="1"/>
  <c r="U484" i="1" s="1"/>
  <c r="R484" i="1"/>
  <c r="Q484" i="1"/>
  <c r="L484" i="1"/>
  <c r="K484" i="1"/>
  <c r="T483" i="1"/>
  <c r="U483" i="1" s="1"/>
  <c r="R483" i="1"/>
  <c r="Q483" i="1"/>
  <c r="L483" i="1"/>
  <c r="K483" i="1"/>
  <c r="T481" i="1"/>
  <c r="U481" i="1" s="1"/>
  <c r="R481" i="1"/>
  <c r="Q481" i="1"/>
  <c r="L481" i="1"/>
  <c r="K481" i="1"/>
  <c r="T480" i="1"/>
  <c r="U480" i="1" s="1"/>
  <c r="R480" i="1"/>
  <c r="Q480" i="1"/>
  <c r="L480" i="1"/>
  <c r="K480" i="1"/>
  <c r="T478" i="1"/>
  <c r="U478" i="1" s="1"/>
  <c r="R478" i="1"/>
  <c r="Q478" i="1"/>
  <c r="L478" i="1"/>
  <c r="K478" i="1"/>
  <c r="T477" i="1"/>
  <c r="U477" i="1" s="1"/>
  <c r="R477" i="1"/>
  <c r="Q477" i="1"/>
  <c r="L477" i="1"/>
  <c r="K477" i="1"/>
  <c r="T475" i="1"/>
  <c r="U475" i="1"/>
  <c r="R475" i="1"/>
  <c r="Q475" i="1"/>
  <c r="L475" i="1"/>
  <c r="K475" i="1"/>
  <c r="T482" i="1"/>
  <c r="U482" i="1" s="1"/>
  <c r="R482" i="1"/>
  <c r="Q482" i="1"/>
  <c r="L482" i="1"/>
  <c r="K482" i="1"/>
  <c r="T479" i="1"/>
  <c r="U479" i="1" s="1"/>
  <c r="R479" i="1"/>
  <c r="Q479" i="1"/>
  <c r="L479" i="1"/>
  <c r="K479" i="1"/>
  <c r="T476" i="1"/>
  <c r="U476" i="1" s="1"/>
  <c r="R476" i="1"/>
  <c r="Q476" i="1"/>
  <c r="L476" i="1"/>
  <c r="K476" i="1"/>
  <c r="T474" i="1"/>
  <c r="U474" i="1"/>
  <c r="R474" i="1"/>
  <c r="Q474" i="1"/>
  <c r="L474" i="1"/>
  <c r="K474" i="1"/>
  <c r="T473" i="1"/>
  <c r="U473" i="1" s="1"/>
  <c r="R473" i="1"/>
  <c r="Q473" i="1"/>
  <c r="L473" i="1"/>
  <c r="K473" i="1"/>
  <c r="I473" i="1"/>
  <c r="L261" i="1"/>
  <c r="T516" i="1"/>
  <c r="U516" i="1"/>
  <c r="Q516" i="1"/>
  <c r="L516" i="1"/>
  <c r="K516" i="1"/>
  <c r="T505" i="1"/>
  <c r="U505" i="1" s="1"/>
  <c r="Q505" i="1"/>
  <c r="L505" i="1"/>
  <c r="K505" i="1"/>
  <c r="T498" i="1"/>
  <c r="U498" i="1" s="1"/>
  <c r="Q498" i="1"/>
  <c r="L498" i="1"/>
  <c r="K498" i="1"/>
  <c r="T497" i="1"/>
  <c r="U497" i="1" s="1"/>
  <c r="Q497" i="1"/>
  <c r="L497" i="1"/>
  <c r="K497" i="1"/>
  <c r="T496" i="1"/>
  <c r="U496" i="1"/>
  <c r="Q496" i="1"/>
  <c r="L496" i="1"/>
  <c r="K496" i="1"/>
  <c r="T495" i="1"/>
  <c r="U495" i="1"/>
  <c r="Q495" i="1"/>
  <c r="L495" i="1"/>
  <c r="K495" i="1"/>
  <c r="T494" i="1"/>
  <c r="U494" i="1" s="1"/>
  <c r="Q494" i="1"/>
  <c r="L494" i="1"/>
  <c r="K494" i="1"/>
  <c r="T493" i="1"/>
  <c r="U493" i="1" s="1"/>
  <c r="Q493" i="1"/>
  <c r="L493" i="1"/>
  <c r="K493" i="1"/>
  <c r="T492" i="1"/>
  <c r="U492" i="1"/>
  <c r="Q492" i="1"/>
  <c r="L492" i="1"/>
  <c r="K492" i="1"/>
  <c r="T491" i="1"/>
  <c r="U491" i="1" s="1"/>
  <c r="Q491" i="1"/>
  <c r="L491" i="1"/>
  <c r="K491" i="1"/>
  <c r="T490" i="1"/>
  <c r="U490" i="1" s="1"/>
  <c r="Q490" i="1"/>
  <c r="L490" i="1"/>
  <c r="K490" i="1"/>
  <c r="L348" i="1"/>
  <c r="L189" i="1"/>
  <c r="T188" i="1"/>
  <c r="U188" i="1" s="1"/>
  <c r="Q188" i="1"/>
  <c r="L188" i="1"/>
  <c r="K188" i="1"/>
  <c r="T187" i="1"/>
  <c r="U187" i="1"/>
  <c r="Q187" i="1"/>
  <c r="L187" i="1"/>
  <c r="K187" i="1"/>
  <c r="T186" i="1"/>
  <c r="U186" i="1" s="1"/>
  <c r="Q186" i="1"/>
  <c r="L186" i="1"/>
  <c r="K186" i="1"/>
  <c r="T185" i="1"/>
  <c r="U185" i="1" s="1"/>
  <c r="Q185" i="1"/>
  <c r="L185" i="1"/>
  <c r="K185" i="1"/>
  <c r="T182" i="1"/>
  <c r="U182" i="1" s="1"/>
  <c r="Q182" i="1"/>
  <c r="L182" i="1"/>
  <c r="K182" i="1"/>
  <c r="T181" i="1"/>
  <c r="U181" i="1" s="1"/>
  <c r="Q181" i="1"/>
  <c r="L181" i="1"/>
  <c r="K181" i="1"/>
  <c r="T183" i="1"/>
  <c r="U183" i="1" s="1"/>
  <c r="Q183" i="1"/>
  <c r="L183" i="1"/>
  <c r="K183" i="1"/>
  <c r="T184" i="1"/>
  <c r="U184" i="1"/>
  <c r="Q184" i="1"/>
  <c r="L184" i="1"/>
  <c r="K184" i="1"/>
  <c r="T179" i="1"/>
  <c r="U179" i="1" s="1"/>
  <c r="Q179" i="1"/>
  <c r="L179" i="1"/>
  <c r="K179" i="1"/>
  <c r="T177" i="1"/>
  <c r="U177" i="1"/>
  <c r="Q177" i="1"/>
  <c r="L177" i="1"/>
  <c r="K177" i="1"/>
  <c r="T175" i="1"/>
  <c r="U175" i="1" s="1"/>
  <c r="Q175" i="1"/>
  <c r="L175" i="1"/>
  <c r="K175" i="1"/>
  <c r="T174" i="1"/>
  <c r="U174" i="1" s="1"/>
  <c r="Q174" i="1"/>
  <c r="L174" i="1"/>
  <c r="K174" i="1"/>
  <c r="T178" i="1"/>
  <c r="U178" i="1" s="1"/>
  <c r="Q178" i="1"/>
  <c r="L178" i="1"/>
  <c r="K178" i="1"/>
  <c r="T176" i="1"/>
  <c r="U176" i="1" s="1"/>
  <c r="Q176" i="1"/>
  <c r="L176" i="1"/>
  <c r="K176" i="1"/>
  <c r="T180" i="1"/>
  <c r="U180" i="1" s="1"/>
  <c r="Q180" i="1"/>
  <c r="L180" i="1"/>
  <c r="K180" i="1"/>
  <c r="T173" i="1"/>
  <c r="U173" i="1"/>
  <c r="Q173" i="1"/>
  <c r="L173" i="1"/>
  <c r="K173" i="1"/>
  <c r="T172" i="1"/>
  <c r="U172" i="1" s="1"/>
  <c r="Q172" i="1"/>
  <c r="L172" i="1"/>
  <c r="K172" i="1"/>
  <c r="L54" i="1"/>
  <c r="I13" i="1"/>
  <c r="T141" i="1"/>
  <c r="U141" i="1" s="1"/>
  <c r="Q141" i="1"/>
  <c r="L141" i="1"/>
  <c r="K141" i="1"/>
  <c r="T171" i="1"/>
  <c r="U171" i="1"/>
  <c r="Q171" i="1"/>
  <c r="L171" i="1"/>
  <c r="K171" i="1"/>
  <c r="T170" i="1"/>
  <c r="U170" i="1" s="1"/>
  <c r="Q170" i="1"/>
  <c r="L170" i="1"/>
  <c r="K170" i="1"/>
  <c r="T169" i="1"/>
  <c r="U169" i="1"/>
  <c r="Q169" i="1"/>
  <c r="L169" i="1"/>
  <c r="K169" i="1"/>
  <c r="T168" i="1"/>
  <c r="U168" i="1" s="1"/>
  <c r="Q168" i="1"/>
  <c r="L168" i="1"/>
  <c r="K168" i="1"/>
  <c r="T167" i="1"/>
  <c r="U167" i="1" s="1"/>
  <c r="Q167" i="1"/>
  <c r="L167" i="1"/>
  <c r="K167" i="1"/>
  <c r="T166" i="1"/>
  <c r="U166" i="1" s="1"/>
  <c r="Q166" i="1"/>
  <c r="L166" i="1"/>
  <c r="K166" i="1"/>
  <c r="T164" i="1"/>
  <c r="U164" i="1" s="1"/>
  <c r="Q164" i="1"/>
  <c r="L164" i="1"/>
  <c r="K164" i="1"/>
  <c r="T163" i="1"/>
  <c r="U163" i="1" s="1"/>
  <c r="Q163" i="1"/>
  <c r="L163" i="1"/>
  <c r="K163" i="1"/>
  <c r="T162" i="1"/>
  <c r="U162" i="1"/>
  <c r="Q162" i="1"/>
  <c r="L162" i="1"/>
  <c r="K162" i="1"/>
  <c r="T165" i="1"/>
  <c r="U165" i="1" s="1"/>
  <c r="Q165" i="1"/>
  <c r="L165" i="1"/>
  <c r="K165" i="1"/>
  <c r="T160" i="1"/>
  <c r="U160" i="1"/>
  <c r="Q160" i="1"/>
  <c r="L160" i="1"/>
  <c r="K160" i="1"/>
  <c r="T158" i="1"/>
  <c r="U158" i="1" s="1"/>
  <c r="Q158" i="1"/>
  <c r="L158" i="1"/>
  <c r="K158" i="1"/>
  <c r="T157" i="1"/>
  <c r="U157" i="1" s="1"/>
  <c r="Q157" i="1"/>
  <c r="L157" i="1"/>
  <c r="K157" i="1"/>
  <c r="T154" i="1"/>
  <c r="U154" i="1" s="1"/>
  <c r="Q154" i="1"/>
  <c r="L154" i="1"/>
  <c r="K154" i="1"/>
  <c r="T153" i="1"/>
  <c r="U153" i="1" s="1"/>
  <c r="Q153" i="1"/>
  <c r="L153" i="1"/>
  <c r="K153" i="1"/>
  <c r="T151" i="1"/>
  <c r="U151" i="1" s="1"/>
  <c r="Q151" i="1"/>
  <c r="L151" i="1"/>
  <c r="K151" i="1"/>
  <c r="T150" i="1"/>
  <c r="U150" i="1"/>
  <c r="Q150" i="1"/>
  <c r="L150" i="1"/>
  <c r="K150" i="1"/>
  <c r="T147" i="1"/>
  <c r="U147" i="1" s="1"/>
  <c r="Q147" i="1"/>
  <c r="L147" i="1"/>
  <c r="K147" i="1"/>
  <c r="T144" i="1"/>
  <c r="U144" i="1"/>
  <c r="Q144" i="1"/>
  <c r="L144" i="1"/>
  <c r="K144" i="1"/>
  <c r="T143" i="1"/>
  <c r="U143" i="1" s="1"/>
  <c r="Q143" i="1"/>
  <c r="L143" i="1"/>
  <c r="K143" i="1"/>
  <c r="T156" i="1"/>
  <c r="U156" i="1" s="1"/>
  <c r="Q156" i="1"/>
  <c r="L156" i="1"/>
  <c r="K156" i="1"/>
  <c r="T155" i="1"/>
  <c r="U155" i="1" s="1"/>
  <c r="Q155" i="1"/>
  <c r="L155" i="1"/>
  <c r="K155" i="1"/>
  <c r="T152" i="1"/>
  <c r="U152" i="1" s="1"/>
  <c r="Q152" i="1"/>
  <c r="L152" i="1"/>
  <c r="K152" i="1"/>
  <c r="T149" i="1"/>
  <c r="U149" i="1" s="1"/>
  <c r="Q149" i="1"/>
  <c r="L149" i="1"/>
  <c r="K149" i="1"/>
  <c r="T148" i="1"/>
  <c r="U148" i="1"/>
  <c r="Q148" i="1"/>
  <c r="L148" i="1"/>
  <c r="K148" i="1"/>
  <c r="T146" i="1"/>
  <c r="U146" i="1" s="1"/>
  <c r="Q146" i="1"/>
  <c r="L146" i="1"/>
  <c r="K146" i="1"/>
  <c r="T145" i="1"/>
  <c r="U145" i="1"/>
  <c r="Q145" i="1"/>
  <c r="L145" i="1"/>
  <c r="K145" i="1"/>
  <c r="T142" i="1"/>
  <c r="U142" i="1" s="1"/>
  <c r="Q142" i="1"/>
  <c r="L142" i="1"/>
  <c r="K142" i="1"/>
  <c r="T159" i="1"/>
  <c r="U159" i="1" s="1"/>
  <c r="Q159" i="1"/>
  <c r="L159" i="1"/>
  <c r="K159" i="1"/>
  <c r="T161" i="1"/>
  <c r="U161" i="1" s="1"/>
  <c r="Q161" i="1"/>
  <c r="L161" i="1"/>
  <c r="K161" i="1"/>
  <c r="T140" i="1"/>
  <c r="U140" i="1" s="1"/>
  <c r="Q140" i="1"/>
  <c r="L140" i="1"/>
  <c r="K140" i="1"/>
  <c r="T139" i="1"/>
  <c r="U139" i="1" s="1"/>
  <c r="Q139" i="1"/>
  <c r="L139" i="1"/>
  <c r="K139" i="1"/>
  <c r="T53" i="1"/>
  <c r="U53" i="1"/>
  <c r="R53" i="1"/>
  <c r="L53" i="1"/>
  <c r="K53" i="1"/>
  <c r="T52" i="1"/>
  <c r="U52" i="1" s="1"/>
  <c r="R52" i="1"/>
  <c r="L52" i="1"/>
  <c r="K52" i="1"/>
  <c r="T51" i="1"/>
  <c r="U51" i="1"/>
  <c r="R51" i="1"/>
  <c r="L51" i="1"/>
  <c r="K51" i="1"/>
  <c r="T49" i="1"/>
  <c r="U49" i="1" s="1"/>
  <c r="R49" i="1"/>
  <c r="L49" i="1"/>
  <c r="K49" i="1"/>
  <c r="T50" i="1"/>
  <c r="U50" i="1" s="1"/>
  <c r="R50" i="1"/>
  <c r="L50" i="1"/>
  <c r="K50" i="1"/>
  <c r="T47" i="1"/>
  <c r="U47" i="1" s="1"/>
  <c r="R47" i="1"/>
  <c r="L47" i="1"/>
  <c r="K47" i="1"/>
  <c r="T46" i="1"/>
  <c r="U46" i="1" s="1"/>
  <c r="R46" i="1"/>
  <c r="L46" i="1"/>
  <c r="K46" i="1"/>
  <c r="T48" i="1"/>
  <c r="U48" i="1" s="1"/>
  <c r="R48" i="1"/>
  <c r="L48" i="1"/>
  <c r="K48" i="1"/>
  <c r="T42" i="1"/>
  <c r="U42" i="1"/>
  <c r="R42" i="1"/>
  <c r="L42" i="1"/>
  <c r="K42" i="1"/>
  <c r="T41" i="1"/>
  <c r="U41" i="1" s="1"/>
  <c r="R41" i="1"/>
  <c r="L41" i="1"/>
  <c r="K41" i="1"/>
  <c r="T40" i="1"/>
  <c r="U40" i="1"/>
  <c r="R40" i="1"/>
  <c r="L40" i="1"/>
  <c r="K40" i="1"/>
  <c r="T39" i="1"/>
  <c r="U39" i="1" s="1"/>
  <c r="R39" i="1"/>
  <c r="L39" i="1"/>
  <c r="K39" i="1"/>
  <c r="T25" i="1"/>
  <c r="U25" i="1" s="1"/>
  <c r="R25" i="1"/>
  <c r="L25" i="1"/>
  <c r="K25" i="1"/>
  <c r="T21" i="1"/>
  <c r="U21" i="1" s="1"/>
  <c r="R21" i="1"/>
  <c r="L21" i="1"/>
  <c r="K21" i="1"/>
  <c r="T24" i="1"/>
  <c r="U24" i="1"/>
  <c r="R24" i="1"/>
  <c r="L24" i="1"/>
  <c r="K24" i="1"/>
  <c r="T18" i="1"/>
  <c r="U18" i="1" s="1"/>
  <c r="R18" i="1"/>
  <c r="L18" i="1"/>
  <c r="K18" i="1"/>
  <c r="T17" i="1"/>
  <c r="U17" i="1"/>
  <c r="R17" i="1"/>
  <c r="L17" i="1"/>
  <c r="K17" i="1"/>
  <c r="T15" i="1"/>
  <c r="U15" i="1" s="1"/>
  <c r="R15" i="1"/>
  <c r="L15" i="1"/>
  <c r="K15" i="1"/>
  <c r="T23" i="1"/>
  <c r="U23" i="1"/>
  <c r="R23" i="1"/>
  <c r="L23" i="1"/>
  <c r="K23" i="1"/>
  <c r="T22" i="1"/>
  <c r="U22" i="1" s="1"/>
  <c r="R22" i="1"/>
  <c r="L22" i="1"/>
  <c r="K22" i="1"/>
  <c r="T20" i="1"/>
  <c r="U20" i="1" s="1"/>
  <c r="R20" i="1"/>
  <c r="L20" i="1"/>
  <c r="K20" i="1"/>
  <c r="T43" i="1"/>
  <c r="U43" i="1" s="1"/>
  <c r="R43" i="1"/>
  <c r="L43" i="1"/>
  <c r="K43" i="1"/>
  <c r="T45" i="1"/>
  <c r="U45" i="1"/>
  <c r="R45" i="1"/>
  <c r="L45" i="1"/>
  <c r="K45" i="1"/>
  <c r="T14" i="1"/>
  <c r="U14" i="1" s="1"/>
  <c r="R14" i="1"/>
  <c r="L14" i="1"/>
  <c r="K14" i="1"/>
  <c r="T13" i="1"/>
  <c r="U13" i="1"/>
  <c r="R13" i="1"/>
  <c r="L13" i="1"/>
  <c r="K13" i="1"/>
  <c r="K44" i="1"/>
  <c r="K16" i="1"/>
  <c r="K19" i="1"/>
  <c r="R44" i="1"/>
  <c r="R16" i="1"/>
  <c r="R19" i="1"/>
  <c r="R517" i="1"/>
  <c r="T44" i="1"/>
  <c r="U44" i="1"/>
  <c r="T16" i="1"/>
  <c r="U16" i="1" s="1"/>
  <c r="T19" i="1"/>
  <c r="U19" i="1"/>
  <c r="T517" i="1"/>
  <c r="U517" i="1" s="1"/>
  <c r="Q517" i="1"/>
  <c r="L44" i="1"/>
  <c r="L16" i="1"/>
  <c r="L19" i="1"/>
  <c r="L517" i="1"/>
  <c r="R150" i="1"/>
  <c r="R170" i="1"/>
  <c r="R172" i="1"/>
  <c r="R148" i="1"/>
  <c r="R144" i="1"/>
  <c r="R157" i="1"/>
  <c r="R143" i="1"/>
  <c r="R175" i="1"/>
  <c r="R180" i="1"/>
  <c r="R142" i="1"/>
  <c r="R163" i="1"/>
  <c r="R161" i="1"/>
  <c r="R156" i="1"/>
  <c r="R177" i="1"/>
  <c r="R155" i="1"/>
  <c r="R169" i="1"/>
  <c r="R149" i="1"/>
  <c r="R182" i="1"/>
  <c r="R176" i="1"/>
  <c r="R147" i="1"/>
  <c r="R141" i="1"/>
  <c r="R165" i="1"/>
  <c r="R179" i="1"/>
  <c r="R160" i="1"/>
  <c r="R146" i="1"/>
  <c r="R153" i="1"/>
  <c r="R158" i="1"/>
  <c r="R174" i="1"/>
  <c r="R159" i="1"/>
  <c r="R152" i="1"/>
  <c r="R185" i="1"/>
  <c r="R178" i="1"/>
  <c r="R164" i="1"/>
  <c r="R187" i="1"/>
  <c r="R140" i="1"/>
  <c r="R183" i="1"/>
  <c r="R173" i="1"/>
  <c r="R151" i="1"/>
  <c r="R186" i="1"/>
  <c r="R166" i="1"/>
  <c r="R162" i="1"/>
  <c r="R145" i="1"/>
  <c r="R139" i="1"/>
  <c r="R167" i="1"/>
  <c r="R184" i="1"/>
  <c r="R171" i="1"/>
  <c r="R181" i="1"/>
  <c r="R188" i="1"/>
  <c r="R168" i="1"/>
  <c r="R154" i="1"/>
  <c r="I139" i="1"/>
  <c r="R516" i="1"/>
  <c r="R496" i="1"/>
  <c r="R492" i="1"/>
  <c r="R497" i="1"/>
  <c r="R493" i="1"/>
  <c r="R498" i="1"/>
  <c r="R494" i="1"/>
  <c r="R495" i="1"/>
  <c r="R505" i="1"/>
  <c r="R491" i="1"/>
  <c r="I490" i="1"/>
  <c r="R490" i="1"/>
  <c r="I384" i="1" l="1"/>
  <c r="I111" i="1"/>
  <c r="I517" i="1"/>
  <c r="I407" i="1"/>
  <c r="I189" i="1"/>
  <c r="I487" i="1"/>
  <c r="I221" i="1"/>
  <c r="I222" i="1" s="1"/>
  <c r="I284" i="1"/>
  <c r="I349" i="1" s="1"/>
  <c r="U518" i="1"/>
  <c r="I84" i="1"/>
  <c r="I433" i="1"/>
  <c r="I54" i="1"/>
  <c r="I135" i="1"/>
  <c r="I458" i="1"/>
  <c r="I459" i="1" l="1"/>
  <c r="I136" i="1"/>
  <c r="U519" i="1"/>
  <c r="U520" i="1" s="1"/>
  <c r="I518" i="1" l="1"/>
  <c r="I519" i="1" l="1"/>
  <c r="I520" i="1" s="1"/>
</calcChain>
</file>

<file path=xl/sharedStrings.xml><?xml version="1.0" encoding="utf-8"?>
<sst xmlns="http://schemas.openxmlformats.org/spreadsheetml/2006/main" count="1663" uniqueCount="319">
  <si>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</si>
  <si>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</si>
  <si>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</si>
  <si>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</si>
  <si>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</si>
  <si>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</si>
  <si>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</si>
  <si>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</si>
  <si>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</si>
  <si>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</si>
  <si>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</si>
  <si>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</si>
  <si>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</si>
  <si>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</si>
  <si>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</si>
  <si>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</si>
  <si>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</si>
  <si>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 xml:space="preserve">Приложение к Документации о закупке – Структура НМЦ (в т.ч. форма Коммерческого предложения)               
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</si>
  <si>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</si>
  <si>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</si>
  <si>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</si>
  <si>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</si>
  <si>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КОММЕРЧЕСКОЕ ПРЕДЛОЖЕНИЕ</t>
  </si>
  <si>
    <t>1.5. филиал АО "ДРСК" "Хабаровские электрические сети" СП Северные ЭС-НИКОЛАЕВСКИЙ РЭС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</si>
  <si>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1.6.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</si>
  <si>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r>
      <t xml:space="preserve">Страна происхождения товара
</t>
    </r>
    <r>
      <rPr>
        <i/>
        <sz val="12"/>
        <color rgb="FFFF0000"/>
        <rFont val="Times New Roman"/>
        <family val="1"/>
        <charset val="204"/>
      </rPr>
      <t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</si>
  <si>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2"/>
        <color rgb="FFFF0000"/>
        <rFont val="Times New Roman"/>
        <family val="1"/>
        <charset val="204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</si>
  <si>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r>
      <rPr>
        <b/>
        <u/>
        <sz val="12"/>
        <rFont val="Times New Roman"/>
        <family val="1"/>
        <charset val="204"/>
      </rPr>
      <t>1.1 филиал АО "ДРСК" "Амурские ЭС"</t>
    </r>
    <r>
      <rPr>
        <b/>
        <sz val="12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</si>
  <si>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 xml:space="preserve">1.1 филиал АО "ДРСК" "Амурские ЭС" </t>
    </r>
    <r>
      <rPr>
        <b/>
        <sz val="12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</si>
  <si>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2"/>
        <rFont val="Times New Roman"/>
        <family val="1"/>
        <charset val="204"/>
      </rPr>
      <t>1.2. филиал АО "ДРСК" "Приморские электрические сети"</t>
    </r>
    <r>
      <rPr>
        <b/>
        <sz val="12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</si>
  <si>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2"/>
        <rFont val="Times New Roman"/>
        <family val="1"/>
        <charset val="204"/>
      </rPr>
      <t xml:space="preserve">1.3. филиал АО "ДРСК" "Хабаровские электрические сети" СП Центральные ЭС </t>
    </r>
    <r>
      <rPr>
        <b/>
        <sz val="12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</si>
  <si>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2"/>
        <rFont val="Times New Roman"/>
        <family val="1"/>
        <charset val="204"/>
      </rPr>
      <t>1.5. филиал АО "ДРСК" "Хабаровские электрические сети" СП Северные ЭС-НИКОЛАЕВСКИЙ РЭС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</si>
  <si>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2"/>
        <rFont val="Times New Roman"/>
        <family val="1"/>
        <charset val="204"/>
      </rPr>
      <t>1.6. филиал АО "ДРСК" "ЭС ЕАО"</t>
    </r>
    <r>
      <rPr>
        <b/>
        <sz val="12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</si>
  <si>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2"/>
        <rFont val="Times New Roman"/>
        <family val="1"/>
        <charset val="204"/>
      </rPr>
      <t>1.7. филиал АО "Южно-Якутские электрические сети"</t>
    </r>
    <r>
      <rPr>
        <b/>
        <sz val="12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</si>
  <si>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Масла и смазки для автомобильной и спец. техники</t>
  </si>
  <si>
    <t>Антифриз</t>
  </si>
  <si>
    <t>Rinkai-45  ( красный)</t>
  </si>
  <si>
    <t>SIBIRIA ОЖ-40 зеленый</t>
  </si>
  <si>
    <t>TOTACHI NIRO LLC GREEN -50 C</t>
  </si>
  <si>
    <t>TOTACHI SUPER LLC RED-50 C</t>
  </si>
  <si>
    <t>Жидкость для стеклоомывателя</t>
  </si>
  <si>
    <t>Чисто Плюс -30С</t>
  </si>
  <si>
    <t>Капелька - 25</t>
  </si>
  <si>
    <t xml:space="preserve">Жидкость охлаждающая Антифриз </t>
  </si>
  <si>
    <t>Гостовский зеленый</t>
  </si>
  <si>
    <t>Жидкость охлаждающая Тосол А-40</t>
  </si>
  <si>
    <t>Тосол А-40</t>
  </si>
  <si>
    <t xml:space="preserve">Жидкость охлаждающая </t>
  </si>
  <si>
    <t>Тосол А-40/Волга-Ойл ОЖ-40</t>
  </si>
  <si>
    <t>Жидкость тормозная</t>
  </si>
  <si>
    <t>ДОТ-4</t>
  </si>
  <si>
    <t>Масло  гидравлическое Лукойл Гейзер ЛТ 22</t>
  </si>
  <si>
    <t>Лукойл Гейзер ЛТ 22</t>
  </si>
  <si>
    <t>Масло ESSO Ultron диз. синт. 5W40 API CG-4</t>
  </si>
  <si>
    <t>5W40</t>
  </si>
  <si>
    <t>Масло HP Husgvarna 2T</t>
  </si>
  <si>
    <t>Husgvarna</t>
  </si>
  <si>
    <t>Масло гидравлическое</t>
  </si>
  <si>
    <t>ДЕВОН ВМГЗ (-60) МГ-15В</t>
  </si>
  <si>
    <t>МГ-15-В (-55С)</t>
  </si>
  <si>
    <t>Масло гидравлическое ВМГЗ</t>
  </si>
  <si>
    <t>ВМГЗ</t>
  </si>
  <si>
    <t>Масло дизельное М10Г2К</t>
  </si>
  <si>
    <t>М10Г2К</t>
  </si>
  <si>
    <t>Масло дизельное М-8ДМ</t>
  </si>
  <si>
    <t>М-8ДМ</t>
  </si>
  <si>
    <t>Масло для двухконтактных двигателей</t>
  </si>
  <si>
    <t>Drive 2Т</t>
  </si>
  <si>
    <t>Масло для двухтактных двигателей GS Ultra 2 Stroke oil</t>
  </si>
  <si>
    <t>GS Ultra 2 Stroke oil</t>
  </si>
  <si>
    <t>Масло для двухтактных двигателей STIHL</t>
  </si>
  <si>
    <t>STIHL</t>
  </si>
  <si>
    <t>Масло для двухтктных двигателей СHAMPION 2Т</t>
  </si>
  <si>
    <t>СHAMPION 2Т</t>
  </si>
  <si>
    <t>Масло моторное</t>
  </si>
  <si>
    <t>X-OIL 5w30 CF-4/SG</t>
  </si>
  <si>
    <t>Diesel CL-4 10W40 Девон</t>
  </si>
  <si>
    <t>Diesel CL-4 SAE 15W40 Девон</t>
  </si>
  <si>
    <t>TOTACHI NIRO HD  Cl-4/CH-4/SL 15W-40</t>
  </si>
  <si>
    <t>Девон Spirit 10w40 SL</t>
  </si>
  <si>
    <t>Масло моторное  Лукойл-стандарт SAE 10W30 SF/CC</t>
  </si>
  <si>
    <t>SAE 10W30 SF/CC</t>
  </si>
  <si>
    <t>Масло моторное KIXX GOLD SJ SAE10w30 API SJ/CF</t>
  </si>
  <si>
    <t>KIXX GOLD SJ SAE10w30 API SJ/CF</t>
  </si>
  <si>
    <t>Масло моторное Mobil Super 3000 5w40</t>
  </si>
  <si>
    <t>Масло моторное для двухконтактных двигателей</t>
  </si>
  <si>
    <t>ТНК 2Т API TC</t>
  </si>
  <si>
    <t>Масло моторное Лукойл-стандарт SAE 10W40 API SF/CC</t>
  </si>
  <si>
    <t>10W40</t>
  </si>
  <si>
    <t>Масло моторное М-10Г2</t>
  </si>
  <si>
    <t>М-10Г2</t>
  </si>
  <si>
    <t>Масло моторное М-8В</t>
  </si>
  <si>
    <t>М-8В</t>
  </si>
  <si>
    <t>Масло моторное М-8Г2к</t>
  </si>
  <si>
    <t>М-8Г2к</t>
  </si>
  <si>
    <t>Масло ТАД-17</t>
  </si>
  <si>
    <t>Масло трансмиссионное</t>
  </si>
  <si>
    <t>X-OIL 80w90 GL-5</t>
  </si>
  <si>
    <t>ENEOS 75W90 GL-4</t>
  </si>
  <si>
    <t>TRANS GEAR 9 FE 75W80</t>
  </si>
  <si>
    <t>Масло трансмиссионное Лукойл ТМ-5  SAE 85W90</t>
  </si>
  <si>
    <t>ТМ-5 SAE 85W90</t>
  </si>
  <si>
    <t xml:space="preserve">Артикул, марка </t>
  </si>
  <si>
    <t>Необходимая фасовка</t>
  </si>
  <si>
    <t>кг</t>
  </si>
  <si>
    <t>л</t>
  </si>
  <si>
    <t>Масло для вакуумных насосов SHELL VACUUM PUMP S2 R 100</t>
  </si>
  <si>
    <t>SHELL VACUUM PUMP S2 R 100</t>
  </si>
  <si>
    <t>TOTACHI NIRO ECO GARDEN</t>
  </si>
  <si>
    <t>Масло компрессионное Mobil Raris 425</t>
  </si>
  <si>
    <t>Mobil Raris 425</t>
  </si>
  <si>
    <t>Vitex 2T</t>
  </si>
  <si>
    <t xml:space="preserve"> X-Oil 10w30 API SJ/CF</t>
  </si>
  <si>
    <t>Масло моторное Motul 2Т,1л.</t>
  </si>
  <si>
    <t>Motul 2Т,1л.</t>
  </si>
  <si>
    <t>Масло моторное М-10ДМ</t>
  </si>
  <si>
    <t>М-10ДМ</t>
  </si>
  <si>
    <t>Девон-Супер Т CL-5 80W90</t>
  </si>
  <si>
    <t>Масло трансмиссионное ТСП-15К</t>
  </si>
  <si>
    <t>ТСП-15К</t>
  </si>
  <si>
    <t>Поставка до 31 июля 2021</t>
  </si>
  <si>
    <t>Жидкость охлаждающая Антифриз</t>
  </si>
  <si>
    <t>Масло гидравлическое Daphne super hydro 32A ISO VG46 (ISO VG32)</t>
  </si>
  <si>
    <t>ISO VG46 (ISO VG32)</t>
  </si>
  <si>
    <t>X-OIL 75w90 GL-5</t>
  </si>
  <si>
    <t>Поставка до 31 октября 2021</t>
  </si>
  <si>
    <t>Жидкость для  АКПП  Eneos Dextron II</t>
  </si>
  <si>
    <t>Eneos Dextron II</t>
  </si>
  <si>
    <t>*</t>
  </si>
  <si>
    <t>Oilright-30</t>
  </si>
  <si>
    <t>Обнинский "Гостовский" А-40</t>
  </si>
  <si>
    <t>Масло Mobil Delvac Super 1400 10W30</t>
  </si>
  <si>
    <t>Mobil Delvac Super</t>
  </si>
  <si>
    <t>TOTACHI NIRO Hydraulic oil NRO 46</t>
  </si>
  <si>
    <t>МГ-15-В (-40С)</t>
  </si>
  <si>
    <t>Масло моторноe  ZIC MAHA 2T HP</t>
  </si>
  <si>
    <t>ZIC MAHA 2TP HP</t>
  </si>
  <si>
    <t>GS Kixx G1 5W30</t>
  </si>
  <si>
    <t>KIXX suv 5W40</t>
  </si>
  <si>
    <t>Роснефть Optimum 10W30 SG/CD</t>
  </si>
  <si>
    <t>Масло моторное  Super dinamik SAE 10w30  API CF-4/SG</t>
  </si>
  <si>
    <t>SAE 10W30 Super dinamik API CF-4/SG</t>
  </si>
  <si>
    <t>Масло моторное GS KIXX D1 SAE 10W40</t>
  </si>
  <si>
    <t>GS KIXX D1 SAE 10W40</t>
  </si>
  <si>
    <t>Масло моторное GS KIXX Gold SAE 10W- 40 AIP SL</t>
  </si>
  <si>
    <t>GS KIXX Gold SAE 10W- 40 AIP SL</t>
  </si>
  <si>
    <t>Масло моторное KIXX DYNAMIC SAE 5W-30 CF-4/SG</t>
  </si>
  <si>
    <t>KIXX DYNAMIC SAE 5W-30 CF-4/SG</t>
  </si>
  <si>
    <t>Sintoil Супер 2Т п/с</t>
  </si>
  <si>
    <t>Масло моторное М-6з/10В</t>
  </si>
  <si>
    <t>М-6з/10В (ГОСТ 10541-78)</t>
  </si>
  <si>
    <t>Масло моторное МТ-16П</t>
  </si>
  <si>
    <t>МТ-16П</t>
  </si>
  <si>
    <t>Масло моторное Роснефть Maximum 10W40 SL/CF</t>
  </si>
  <si>
    <t>Роснефть Maximum 10W40 SL/CF</t>
  </si>
  <si>
    <t>Sintec SAE 10w40 SL/CF</t>
  </si>
  <si>
    <t>Масло моторное Роснефть Maximum Diesel 10w40 CF-4/SJ</t>
  </si>
  <si>
    <t>Maximum Diesel 10w40 CF-4/SJ</t>
  </si>
  <si>
    <t xml:space="preserve">Масло моторное </t>
  </si>
  <si>
    <t>Sintec Turbo Diesel 10w40 CF-4/SJ</t>
  </si>
  <si>
    <t>Масло моторное Роснефть Optimum 10W40 SG/CD</t>
  </si>
  <si>
    <t>Роснефть Optimum 10W40 SG/CD</t>
  </si>
  <si>
    <t>Масло промывочное KIXX Clean GS Oil</t>
  </si>
  <si>
    <t>KIXX Clean GS Oil</t>
  </si>
  <si>
    <t>GS Geartec 75W90GL-5</t>
  </si>
  <si>
    <t>TOTACHI Extra Hypoid Gear LSD GL-5/MT-1 75w-90</t>
  </si>
  <si>
    <t>Масло трансмиссионное  Роснефть Kinetic 80W90 GL-5</t>
  </si>
  <si>
    <t>Роснефть Kinetic 80W90 GL-5</t>
  </si>
  <si>
    <t>Масло трансмиссионное Kinetic SAE 80W90 GL-5</t>
  </si>
  <si>
    <t>Kinetic SAE 80W90 GL-5</t>
  </si>
  <si>
    <t>Очиститель топливной системы</t>
  </si>
  <si>
    <t>Diesel System Clean 0.3 л</t>
  </si>
  <si>
    <t>Поставка до 31 мая 2021</t>
  </si>
  <si>
    <t>Поставка до 30 сентября 2021</t>
  </si>
  <si>
    <t>Titanium-40 зеленый</t>
  </si>
  <si>
    <t>TOTACHI Ultima EcoDrive L SN/CF 5w30 син</t>
  </si>
  <si>
    <t>Масло моторное GS KIXX G1 SAE 5W40</t>
  </si>
  <si>
    <t>GS KIXX G1 SAE 5W40</t>
  </si>
  <si>
    <t>Масло моторное М8В2</t>
  </si>
  <si>
    <t>М-8В2</t>
  </si>
  <si>
    <t>Девон 80W90 GL-5</t>
  </si>
  <si>
    <t>X-OIL 75w85 GL-4</t>
  </si>
  <si>
    <t>Тормозная жидкость ДОТ-3</t>
  </si>
  <si>
    <t>ДОТ-3</t>
  </si>
  <si>
    <t>FUCHS MAINTAIN FRICOFIN</t>
  </si>
  <si>
    <t>Жидкость охлаждающая Антифриз Гостовский -40 (зеленый)</t>
  </si>
  <si>
    <t>Антифриз Гостовский -40 (зеленый)</t>
  </si>
  <si>
    <t>Масло Mobil dizel 5W40</t>
  </si>
  <si>
    <t>Масло для АКПП Dexron- III</t>
  </si>
  <si>
    <t>Dexron- III</t>
  </si>
  <si>
    <t>Devon Classik 10w40 SF/CC</t>
  </si>
  <si>
    <t>GS Kixx HD 5W30 CF-4</t>
  </si>
  <si>
    <t>Sintoil Люкс SAE 10w40</t>
  </si>
  <si>
    <t>Sintoil Люкс SAE 5w40 п/с</t>
  </si>
  <si>
    <t>Масло моторное  Mobil  Delvac 1 SAE 5W40  синт.диз.</t>
  </si>
  <si>
    <t>Масло моторное GS KIXX D1 SAE 15W40</t>
  </si>
  <si>
    <t>GS KIXX D1 SAE 15W40</t>
  </si>
  <si>
    <t>Масло моторное GS Ultra 2Т</t>
  </si>
  <si>
    <t>GS Ultra 2Т</t>
  </si>
  <si>
    <t>Масло моторное KIXX Dynamic DI SAE 10w40 API CI-4/SL</t>
  </si>
  <si>
    <t>KIXX Dynamic DI SAE 10w40 API CI-4/SL</t>
  </si>
  <si>
    <t>Масло моторное Sintec Люкс  SAE 5W40 SL/CF</t>
  </si>
  <si>
    <t>Sintec Люкс  SAE 5W40 SL/CF</t>
  </si>
  <si>
    <t>Масло моторное Лукойл -Авангард Ультра SAE 5W40 API CI-4/S</t>
  </si>
  <si>
    <t>SAE 5W40 API CI-4/S</t>
  </si>
  <si>
    <t>Масло моторное минеральное</t>
  </si>
  <si>
    <t>Масло промывочное Mna 2 Express (Роснефть)</t>
  </si>
  <si>
    <t>Mna 2 Express (Роснефть)</t>
  </si>
  <si>
    <t>GS Gear Oil HD 75W85 GL-4</t>
  </si>
  <si>
    <t>Рабочая жидкость</t>
  </si>
  <si>
    <t>Texaco 1000 THF</t>
  </si>
  <si>
    <t>Смазка Chevron Ulti-Plex Grease Synthetic EP NLGI 1.5</t>
  </si>
  <si>
    <t>397 г</t>
  </si>
  <si>
    <t>Масло моторное GS Kixx Dynamic  CF-4/SG SAE10W30</t>
  </si>
  <si>
    <t>Масло моторное GS KIXX G1 SAE 5W30</t>
  </si>
  <si>
    <t>PH Kinetic 80w90 GL-5</t>
  </si>
  <si>
    <r>
      <rPr>
        <b/>
        <u/>
        <sz val="12"/>
        <rFont val="Times New Roman"/>
        <family val="1"/>
        <charset val="204"/>
      </rPr>
      <t>1.4. филиал АО "ДРСК" "Хабаровские электрические сети" СП Северные ЭС</t>
    </r>
    <r>
      <rPr>
        <b/>
        <sz val="12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</si>
  <si>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t>1.4. филиал АО "ДРСК" "Хабаровские электрические сети" СП Северные ЭС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</si>
  <si>
    <t>Жидкость  для гидроусилителя  руля</t>
  </si>
  <si>
    <t>PSF-32</t>
  </si>
  <si>
    <t>Антифриз Гостовский зеленый</t>
  </si>
  <si>
    <t>Керосин технический ТС-1 ГОСТ 18499-73</t>
  </si>
  <si>
    <t>ГОСТ 18499-73</t>
  </si>
  <si>
    <t>Масло гидравлическое минеральное SHELL TELLUS S2 V 32</t>
  </si>
  <si>
    <t>SHELL TELLUS S2 V 32</t>
  </si>
  <si>
    <t>Масло дизельное</t>
  </si>
  <si>
    <t>Масло моторное GS KIXX Gold SAE 10W- 30 SJ</t>
  </si>
  <si>
    <t>Масло промывочное</t>
  </si>
  <si>
    <t>МПТ-2М</t>
  </si>
  <si>
    <t>Масло промывочное МПА-2</t>
  </si>
  <si>
    <t>МПА-2 Лукойл</t>
  </si>
  <si>
    <t>Масло трансмиссионно-гидравлическое универсальное Q8 T 2200</t>
  </si>
  <si>
    <t>Масло трансмиссионное ZIC G-5 SAE 80W90</t>
  </si>
  <si>
    <t>ZIC G-5 SAE 80W90</t>
  </si>
  <si>
    <t>Масло  дизельное М10В2</t>
  </si>
  <si>
    <t>М10В2</t>
  </si>
  <si>
    <t>Масло  YAMALUBE 2 TC-W3 для 2-х тактных подвесных лодочных моторов</t>
  </si>
  <si>
    <t>л.</t>
  </si>
  <si>
    <t>Тосол ОЖ-40</t>
  </si>
  <si>
    <t>Sintoil Hydraulic HLP 32</t>
  </si>
  <si>
    <t>Масло гидравлическое Renolin MR 520</t>
  </si>
  <si>
    <t>Renolin MR 520</t>
  </si>
  <si>
    <t>Масло гидравлическое Shell Corena S3R46</t>
  </si>
  <si>
    <t>Shell Corena S3R46</t>
  </si>
  <si>
    <t>Масло гидравлическое Лукойл Гейзер СТ 100</t>
  </si>
  <si>
    <t>Лукойл Гейзер СТ 100</t>
  </si>
  <si>
    <t>Масло для АКПП</t>
  </si>
  <si>
    <t>Sintoil ATF III G</t>
  </si>
  <si>
    <t>Sintoil ATF II D</t>
  </si>
  <si>
    <t>Масло индустриальное  И-20А</t>
  </si>
  <si>
    <t>Масло И-20А</t>
  </si>
  <si>
    <t>Castrol Syntrax Limited Slip 75W140</t>
  </si>
  <si>
    <t>Мочевина AdBlue</t>
  </si>
  <si>
    <t>AdBlue</t>
  </si>
  <si>
    <t>ВСЕГО по филиалу Амурские ЭС</t>
  </si>
  <si>
    <t>ВСЕГО по филиалу Приморские ЭС</t>
  </si>
  <si>
    <t>ВСЕГО по филиалу Хабаровские ЭС СП ЦЭС</t>
  </si>
  <si>
    <t>ВСЕГО по филиалу Хабаровские ЭС СП СЭС</t>
  </si>
  <si>
    <r>
      <rPr>
        <b/>
        <u/>
        <sz val="12"/>
        <rFont val="Times New Roman"/>
        <family val="1"/>
        <charset val="204"/>
      </rPr>
      <t xml:space="preserve">1.7. филиал АО "Южно-Якутские электрические сети" </t>
    </r>
    <r>
      <rPr>
        <b/>
        <sz val="12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        </t>
    </r>
  </si>
  <si>
    <t>75W80 GL-4</t>
  </si>
  <si>
    <t>YAMALUBE 2 TC-W3 эквивалент не допускается</t>
  </si>
  <si>
    <t>Husgvarna-эквивалент не допускается</t>
  </si>
  <si>
    <t>SAE 10W30 SF/CC-эквивалент не допускается</t>
  </si>
  <si>
    <t>10 кг</t>
  </si>
  <si>
    <t>5 л</t>
  </si>
  <si>
    <t>10 л</t>
  </si>
  <si>
    <t>1 л</t>
  </si>
  <si>
    <t>20 л</t>
  </si>
  <si>
    <t>KIXX DYNAMIC SAE 5W-30 CF-4/SG-эквивалент не допускается</t>
  </si>
  <si>
    <t>4 л</t>
  </si>
  <si>
    <t>20 л масло трансмиссионной для КПП ZF КАМАЗ(ZF-Ecofluid M,  Titan Cytrac Man Synth 75W-80 или Titan Cytrac LD 75W-80.  Castrol EP 80W и Mobil GX-A 80W.)</t>
  </si>
  <si>
    <t xml:space="preserve">
20 л и 4 л</t>
  </si>
  <si>
    <t>Mobil Super 3000 5W40-эквивалент не допускается</t>
  </si>
  <si>
    <t>Mobil Raris 425-эквивалент не допускается</t>
  </si>
  <si>
    <t>4 - 5л.</t>
  </si>
  <si>
    <t>10кг</t>
  </si>
  <si>
    <t>10л</t>
  </si>
  <si>
    <t>0,91кг</t>
  </si>
  <si>
    <t xml:space="preserve">20л. </t>
  </si>
  <si>
    <t>20л.</t>
  </si>
  <si>
    <t>4л.</t>
  </si>
  <si>
    <t>1л</t>
  </si>
  <si>
    <t>4л</t>
  </si>
  <si>
    <t>20л</t>
  </si>
  <si>
    <t>0,4кг</t>
  </si>
  <si>
    <t>FUCHS MAINTAIN FRICOFIN-эквивалент не допускается</t>
  </si>
  <si>
    <t>Mobil dizel 5W40 -эквивалент не допускается</t>
  </si>
  <si>
    <t>Texaco RANDO HDZ32-эквивалент не допускается</t>
  </si>
  <si>
    <t xml:space="preserve">4л. </t>
  </si>
  <si>
    <t>ALPHA'S 5w30 DL-1/CF-4-эквивалент не допускается</t>
  </si>
  <si>
    <t>Mobil SAE 5W40 синт. диз.-эквивалент не допускается</t>
  </si>
  <si>
    <t>TOYOTA MOTOR OIL SN/GF-5  0w-20 возможна замена на IDEMITSU 0W20</t>
  </si>
  <si>
    <t>KIXX Clean GS Oil-эквивалент не допускается</t>
  </si>
  <si>
    <t>GS Geartec 75W90GL-5-эквивалент не допускается</t>
  </si>
  <si>
    <t>10 - 50л</t>
  </si>
  <si>
    <t>Mobil dizel 5W40-эквивалент не допускается</t>
  </si>
  <si>
    <t>TOYOTA MOTOR OIL SN/GF-5  0w-20 Возможна замена на IDEMITSU 0W20</t>
  </si>
  <si>
    <t>TOTACHI NIRO HD 5w40 CI/CH-4/CG-4/SL cby - эквивалент допускается кроме Devon</t>
  </si>
  <si>
    <t>TOTACHI NIRO HD s/s Cl-4/SL 10W-40- эквивалент допускается кроме Devon</t>
  </si>
  <si>
    <t>Totachi Niro HD synthetic CI-4/CH-4/SL 5W40- эквивалент допускается кроме Devon</t>
  </si>
  <si>
    <t>Q8 Formula T 1000 10W30- эквивалент допускается кроме Devon</t>
  </si>
  <si>
    <t>TOTACHI NIRO Fine Diesel Cl-4/SL 10W-30- эквивалент допускается кроме Devon</t>
  </si>
  <si>
    <t>TOTACHI NIRO HD  Cl-4/CH-4/SL 15W-40- эквивалент допускается кроме Devon</t>
  </si>
  <si>
    <t>TOTACHI Ultra Fuel Fully syn SN 5W-20- эквивалент допускается кроме Devon</t>
  </si>
  <si>
    <t>GS KIXX Gold SAE 10W- 30 SJ- эквивалент допускается кроме Devon</t>
  </si>
  <si>
    <t>Q8 T 2200- эквивалент допускается кроме Devon</t>
  </si>
  <si>
    <t>TOTACHI NIRO HD 5w40 CI/CH-4/CG-4/SL cby- эквивалент допускается кроме Devon</t>
  </si>
  <si>
    <t>GS Kixx Dynamic  CF-4/SG  SAE 10W30 - эквивалент допускается кроме Devon</t>
  </si>
  <si>
    <t>GS KIXX G1 SAE 5W30 - эквивалент допускается кроме Devon</t>
  </si>
  <si>
    <t>KIXX GOLD SJ SAE10w30 API SJ/CF - эквивалент допускается кроме Devon</t>
  </si>
  <si>
    <t>4, 20</t>
  </si>
  <si>
    <t>бочка, 20</t>
  </si>
  <si>
    <t>бочка</t>
  </si>
  <si>
    <t>1, 4</t>
  </si>
  <si>
    <t>20, бочка</t>
  </si>
  <si>
    <t>20 (4-2шт.)</t>
  </si>
  <si>
    <t>KIXX Clean GS Oil-эквивалент X-OIL Clean, ZIC FLUSH</t>
  </si>
  <si>
    <t>GS Geartec 75W90GL-5-эквивалент X-Oil</t>
  </si>
  <si>
    <t>Поставка с момента подписания договора до 15 мая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</si>
</sst>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206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94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rgb="FF00206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56"/>
      </right>
      <top/>
      <bottom style="thin">
        <color indexed="56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56"/>
      </left>
      <right style="medium">
        <color indexed="64"/>
      </right>
      <top/>
      <bottom style="thin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8"/>
      </top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0" fillId="0" borderId="0" xfId="0" applyAlignment="1"/>
    <xf numFmtId="0" fontId="7" fillId="0" borderId="0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/>
    <xf numFmtId="4" fontId="10" fillId="2" borderId="27" xfId="0" applyNumberFormat="1" applyFont="1" applyFill="1" applyBorder="1" applyAlignment="1" applyProtection="1">
      <alignment horizontal="right" vertical="top" wrapText="1"/>
    </xf>
    <xf numFmtId="4" fontId="10" fillId="2" borderId="27" xfId="0" applyNumberFormat="1" applyFont="1" applyFill="1" applyBorder="1" applyAlignment="1" applyProtection="1">
      <alignment vertical="top" wrapText="1"/>
    </xf>
    <xf numFmtId="4" fontId="9" fillId="2" borderId="27" xfId="0" applyNumberFormat="1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top" wrapText="1"/>
    </xf>
    <xf numFmtId="4" fontId="10" fillId="2" borderId="0" xfId="0" applyNumberFormat="1" applyFont="1" applyFill="1" applyBorder="1" applyAlignment="1" applyProtection="1">
      <alignment horizontal="right" vertical="top" wrapText="1"/>
    </xf>
    <xf numFmtId="4" fontId="9" fillId="2" borderId="0" xfId="0" applyNumberFormat="1" applyFont="1" applyFill="1" applyBorder="1" applyAlignment="1">
      <alignment horizontal="center" vertical="top" wrapText="1"/>
    </xf>
    <xf numFmtId="4" fontId="10" fillId="2" borderId="27" xfId="0" applyNumberFormat="1" applyFont="1" applyFill="1" applyBorder="1" applyAlignment="1" applyProtection="1">
      <alignment horizontal="center" vertical="top" wrapText="1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4" borderId="5" xfId="0" applyFont="1" applyFill="1" applyBorder="1" applyAlignment="1">
      <alignment horizontal="center" vertical="center" wrapText="1"/>
    </xf>
    <xf numFmtId="4" fontId="6" fillId="2" borderId="27" xfId="0" applyNumberFormat="1" applyFont="1" applyFill="1" applyBorder="1" applyAlignment="1" applyProtection="1">
      <alignment horizontal="center" vertical="top" wrapText="1"/>
    </xf>
    <xf numFmtId="1" fontId="10" fillId="2" borderId="27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4" fontId="10" fillId="2" borderId="0" xfId="0" applyNumberFormat="1" applyFont="1" applyFill="1" applyBorder="1" applyAlignment="1" applyProtection="1">
      <alignment horizontal="center" vertical="top" wrapText="1"/>
    </xf>
    <xf numFmtId="1" fontId="10" fillId="2" borderId="0" xfId="0" applyNumberFormat="1" applyFont="1" applyFill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4" borderId="37" xfId="0" applyFont="1" applyFill="1" applyBorder="1" applyAlignment="1">
      <alignment horizontal="center" vertical="center" wrapText="1"/>
    </xf>
    <xf numFmtId="0" fontId="15" fillId="4" borderId="38" xfId="0" applyFont="1" applyFill="1" applyBorder="1" applyAlignment="1">
      <alignment vertical="center" wrapText="1"/>
    </xf>
    <xf numFmtId="0" fontId="15" fillId="4" borderId="38" xfId="0" applyFont="1" applyFill="1" applyBorder="1" applyAlignment="1">
      <alignment horizontal="center" vertical="center" wrapText="1"/>
    </xf>
    <xf numFmtId="0" fontId="16" fillId="4" borderId="39" xfId="0" applyFont="1" applyFill="1" applyBorder="1" applyAlignment="1">
      <alignment horizontal="center" vertical="center" wrapText="1"/>
    </xf>
    <xf numFmtId="1" fontId="15" fillId="4" borderId="39" xfId="0" applyNumberFormat="1" applyFont="1" applyFill="1" applyBorder="1" applyAlignment="1">
      <alignment horizontal="center" vertical="center" wrapText="1"/>
    </xf>
    <xf numFmtId="0" fontId="15" fillId="4" borderId="40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1" fontId="15" fillId="4" borderId="6" xfId="0" applyNumberFormat="1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vertical="top"/>
    </xf>
    <xf numFmtId="0" fontId="16" fillId="0" borderId="45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0" xfId="0" applyFont="1" applyFill="1" applyAlignment="1">
      <alignment horizontal="center" vertical="top"/>
    </xf>
    <xf numFmtId="0" fontId="18" fillId="0" borderId="49" xfId="0" applyFont="1" applyFill="1" applyBorder="1" applyAlignment="1">
      <alignment horizontal="center" vertical="top"/>
    </xf>
    <xf numFmtId="0" fontId="13" fillId="0" borderId="65" xfId="0" applyFont="1" applyBorder="1" applyAlignment="1">
      <alignment horizontal="left" vertical="top" wrapText="1"/>
    </xf>
    <xf numFmtId="0" fontId="13" fillId="0" borderId="65" xfId="0" applyFont="1" applyBorder="1" applyAlignment="1">
      <alignment horizontal="center" vertical="top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1" fontId="18" fillId="0" borderId="28" xfId="0" applyNumberFormat="1" applyFont="1" applyFill="1" applyBorder="1" applyAlignment="1">
      <alignment horizontal="center" vertical="top"/>
    </xf>
    <xf numFmtId="4" fontId="18" fillId="0" borderId="50" xfId="0" applyNumberFormat="1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/>
    </xf>
    <xf numFmtId="49" fontId="18" fillId="0" borderId="14" xfId="0" applyNumberFormat="1" applyFont="1" applyFill="1" applyBorder="1" applyAlignment="1">
      <alignment horizontal="left" vertical="top" wrapText="1"/>
    </xf>
    <xf numFmtId="49" fontId="18" fillId="0" borderId="28" xfId="0" applyNumberFormat="1" applyFont="1" applyFill="1" applyBorder="1" applyAlignment="1" applyProtection="1">
      <alignment horizontal="left" vertical="top" wrapText="1"/>
      <protection locked="0"/>
    </xf>
    <xf numFmtId="4" fontId="18" fillId="0" borderId="8" xfId="0" applyNumberFormat="1" applyFont="1" applyFill="1" applyBorder="1" applyAlignment="1">
      <alignment horizontal="center" vertical="top" wrapText="1"/>
    </xf>
    <xf numFmtId="1" fontId="18" fillId="0" borderId="8" xfId="0" applyNumberFormat="1" applyFont="1" applyFill="1" applyBorder="1" applyAlignment="1">
      <alignment horizontal="center" vertical="top" wrapText="1"/>
    </xf>
    <xf numFmtId="4" fontId="18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6" fillId="0" borderId="52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 wrapText="1"/>
    </xf>
    <xf numFmtId="0" fontId="16" fillId="0" borderId="28" xfId="0" applyFont="1" applyFill="1" applyBorder="1" applyAlignment="1">
      <alignment horizontal="left" vertical="top" wrapText="1"/>
    </xf>
    <xf numFmtId="4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>
      <alignment horizontal="center" vertical="top"/>
    </xf>
    <xf numFmtId="4" fontId="16" fillId="0" borderId="50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/>
    </xf>
    <xf numFmtId="49" fontId="16" fillId="0" borderId="24" xfId="0" applyNumberFormat="1" applyFont="1" applyFill="1" applyBorder="1" applyAlignment="1">
      <alignment horizontal="left" vertical="top" wrapText="1"/>
    </xf>
    <xf numFmtId="49" fontId="16" fillId="0" borderId="24" xfId="0" applyNumberFormat="1" applyFont="1" applyFill="1" applyBorder="1" applyAlignment="1" applyProtection="1">
      <alignment horizontal="left" vertical="top" wrapText="1"/>
      <protection locked="0"/>
    </xf>
    <xf numFmtId="49" fontId="16" fillId="0" borderId="28" xfId="0" applyNumberFormat="1" applyFont="1" applyFill="1" applyBorder="1" applyAlignment="1" applyProtection="1">
      <alignment horizontal="left" vertical="top" wrapText="1"/>
      <protection locked="0"/>
    </xf>
    <xf numFmtId="4" fontId="16" fillId="0" borderId="8" xfId="0" applyNumberFormat="1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 applyProtection="1">
      <alignment horizontal="center" vertical="top" wrapText="1"/>
      <protection locked="0"/>
    </xf>
    <xf numFmtId="1" fontId="16" fillId="0" borderId="8" xfId="0" applyNumberFormat="1" applyFont="1" applyFill="1" applyBorder="1" applyAlignment="1">
      <alignment horizontal="center" vertical="top" wrapText="1"/>
    </xf>
    <xf numFmtId="4" fontId="16" fillId="0" borderId="9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vertical="top"/>
    </xf>
    <xf numFmtId="0" fontId="18" fillId="0" borderId="55" xfId="0" applyFont="1" applyFill="1" applyBorder="1" applyAlignment="1">
      <alignment horizontal="center" vertical="top"/>
    </xf>
    <xf numFmtId="4" fontId="18" fillId="0" borderId="28" xfId="0" applyNumberFormat="1" applyFont="1" applyFill="1" applyBorder="1" applyAlignment="1">
      <alignment horizontal="center" vertical="top"/>
    </xf>
    <xf numFmtId="4" fontId="18" fillId="0" borderId="57" xfId="0" applyNumberFormat="1" applyFont="1" applyFill="1" applyBorder="1" applyAlignment="1" applyProtection="1">
      <alignment horizontal="center" vertical="top" wrapText="1"/>
    </xf>
    <xf numFmtId="49" fontId="18" fillId="0" borderId="8" xfId="0" applyNumberFormat="1" applyFont="1" applyFill="1" applyBorder="1" applyAlignment="1" applyProtection="1">
      <alignment horizontal="left" vertical="top" wrapText="1"/>
      <protection locked="0"/>
    </xf>
    <xf numFmtId="3" fontId="18" fillId="0" borderId="8" xfId="0" applyNumberFormat="1" applyFont="1" applyFill="1" applyBorder="1" applyAlignment="1">
      <alignment horizontal="center" vertical="top" wrapText="1"/>
    </xf>
    <xf numFmtId="0" fontId="16" fillId="0" borderId="34" xfId="0" applyFont="1" applyFill="1" applyBorder="1" applyAlignment="1">
      <alignment vertical="top" wrapText="1"/>
    </xf>
    <xf numFmtId="0" fontId="16" fillId="0" borderId="34" xfId="0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wrapText="1"/>
    </xf>
    <xf numFmtId="4" fontId="16" fillId="0" borderId="34" xfId="0" applyNumberFormat="1" applyFont="1" applyFill="1" applyBorder="1" applyAlignment="1">
      <alignment horizontal="center" vertical="top"/>
    </xf>
    <xf numFmtId="1" fontId="16" fillId="0" borderId="34" xfId="0" applyNumberFormat="1" applyFont="1" applyFill="1" applyBorder="1" applyAlignment="1">
      <alignment horizontal="center" vertical="top"/>
    </xf>
    <xf numFmtId="4" fontId="16" fillId="0" borderId="51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 applyProtection="1">
      <alignment horizontal="left" vertical="top" wrapText="1"/>
      <protection locked="0"/>
    </xf>
    <xf numFmtId="3" fontId="16" fillId="0" borderId="8" xfId="0" applyNumberFormat="1" applyFont="1" applyFill="1" applyBorder="1" applyAlignment="1">
      <alignment horizontal="center" vertical="top" wrapText="1"/>
    </xf>
    <xf numFmtId="2" fontId="13" fillId="0" borderId="66" xfId="0" applyNumberFormat="1" applyFont="1" applyBorder="1" applyAlignment="1">
      <alignment horizontal="center" vertical="top"/>
    </xf>
    <xf numFmtId="1" fontId="13" fillId="0" borderId="66" xfId="0" applyNumberFormat="1" applyFont="1" applyBorder="1" applyAlignment="1">
      <alignment horizontal="center" vertical="top"/>
    </xf>
    <xf numFmtId="4" fontId="18" fillId="0" borderId="56" xfId="0" applyNumberFormat="1" applyFont="1" applyFill="1" applyBorder="1" applyAlignment="1" applyProtection="1">
      <alignment horizontal="center" vertical="top" wrapText="1"/>
    </xf>
    <xf numFmtId="4" fontId="13" fillId="0" borderId="66" xfId="0" applyNumberFormat="1" applyFont="1" applyBorder="1" applyAlignment="1">
      <alignment horizontal="center" vertical="top"/>
    </xf>
    <xf numFmtId="2" fontId="13" fillId="0" borderId="66" xfId="0" applyNumberFormat="1" applyFont="1" applyFill="1" applyBorder="1" applyAlignment="1">
      <alignment horizontal="center" vertical="top"/>
    </xf>
    <xf numFmtId="1" fontId="13" fillId="0" borderId="66" xfId="0" applyNumberFormat="1" applyFont="1" applyFill="1" applyBorder="1" applyAlignment="1">
      <alignment horizontal="center" vertical="top"/>
    </xf>
    <xf numFmtId="3" fontId="13" fillId="0" borderId="66" xfId="0" applyNumberFormat="1" applyFont="1" applyBorder="1" applyAlignment="1">
      <alignment horizontal="center" vertical="top"/>
    </xf>
    <xf numFmtId="0" fontId="16" fillId="0" borderId="67" xfId="0" applyFont="1" applyFill="1" applyBorder="1" applyAlignment="1">
      <alignment horizontal="center" vertical="top"/>
    </xf>
    <xf numFmtId="4" fontId="16" fillId="0" borderId="68" xfId="0" applyNumberFormat="1" applyFont="1" applyFill="1" applyBorder="1" applyAlignment="1" applyProtection="1">
      <alignment horizontal="center" vertical="top" wrapText="1"/>
    </xf>
    <xf numFmtId="4" fontId="18" fillId="0" borderId="6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>
      <alignment horizontal="left" vertical="top" wrapText="1"/>
    </xf>
    <xf numFmtId="4" fontId="16" fillId="0" borderId="33" xfId="0" applyNumberFormat="1" applyFont="1" applyFill="1" applyBorder="1" applyAlignment="1" applyProtection="1">
      <alignment horizontal="center" vertical="top" wrapText="1"/>
      <protection locked="0"/>
    </xf>
    <xf numFmtId="1" fontId="16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9" xfId="0" applyNumberFormat="1" applyFont="1" applyFill="1" applyBorder="1" applyAlignment="1" applyProtection="1">
      <alignment horizontal="center" vertical="top" wrapText="1"/>
    </xf>
    <xf numFmtId="0" fontId="16" fillId="0" borderId="28" xfId="0" applyFont="1" applyFill="1" applyBorder="1" applyAlignment="1">
      <alignment horizontal="center" vertical="top"/>
    </xf>
    <xf numFmtId="4" fontId="16" fillId="0" borderId="28" xfId="0" applyNumberFormat="1" applyFont="1" applyFill="1" applyBorder="1" applyAlignment="1" applyProtection="1">
      <alignment horizontal="center" vertical="top" wrapText="1"/>
    </xf>
    <xf numFmtId="49" fontId="16" fillId="0" borderId="36" xfId="0" applyNumberFormat="1" applyFont="1" applyFill="1" applyBorder="1" applyAlignment="1">
      <alignment horizontal="left" vertical="top" wrapText="1"/>
    </xf>
    <xf numFmtId="3" fontId="16" fillId="0" borderId="28" xfId="0" applyNumberFormat="1" applyFont="1" applyFill="1" applyBorder="1" applyAlignment="1">
      <alignment horizontal="center" vertical="top" wrapText="1"/>
    </xf>
    <xf numFmtId="4" fontId="16" fillId="0" borderId="28" xfId="0" applyNumberFormat="1" applyFont="1" applyFill="1" applyBorder="1" applyAlignment="1">
      <alignment horizontal="center" vertical="top" wrapText="1"/>
    </xf>
    <xf numFmtId="1" fontId="16" fillId="0" borderId="28" xfId="0" applyNumberFormat="1" applyFont="1" applyFill="1" applyBorder="1" applyAlignment="1">
      <alignment horizontal="center" vertical="top" wrapText="1"/>
    </xf>
    <xf numFmtId="4" fontId="13" fillId="0" borderId="66" xfId="0" applyNumberFormat="1" applyFont="1" applyFill="1" applyBorder="1" applyAlignment="1">
      <alignment horizontal="center" vertical="top"/>
    </xf>
    <xf numFmtId="0" fontId="16" fillId="0" borderId="61" xfId="0" applyFont="1" applyFill="1" applyBorder="1" applyAlignment="1">
      <alignment horizontal="center" vertical="top"/>
    </xf>
    <xf numFmtId="49" fontId="16" fillId="0" borderId="62" xfId="0" applyNumberFormat="1" applyFont="1" applyFill="1" applyBorder="1" applyAlignment="1" applyProtection="1">
      <alignment vertical="top" wrapText="1"/>
      <protection locked="0"/>
    </xf>
    <xf numFmtId="49" fontId="16" fillId="0" borderId="62" xfId="0" applyNumberFormat="1" applyFont="1" applyFill="1" applyBorder="1" applyAlignment="1" applyProtection="1">
      <alignment horizontal="left" vertical="top" wrapText="1"/>
      <protection locked="0"/>
    </xf>
    <xf numFmtId="4" fontId="16" fillId="0" borderId="63" xfId="0" applyNumberFormat="1" applyFont="1" applyFill="1" applyBorder="1" applyAlignment="1" applyProtection="1">
      <alignment horizontal="center" vertical="top" wrapText="1"/>
      <protection locked="0"/>
    </xf>
    <xf numFmtId="1" fontId="16" fillId="0" borderId="63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4" xfId="0" applyNumberFormat="1" applyFont="1" applyFill="1" applyBorder="1" applyAlignment="1" applyProtection="1">
      <alignment horizontal="center" vertical="top" wrapText="1"/>
    </xf>
    <xf numFmtId="49" fontId="16" fillId="0" borderId="14" xfId="0" applyNumberFormat="1" applyFont="1" applyFill="1" applyBorder="1" applyAlignment="1">
      <alignment horizontal="left" vertical="top" wrapText="1"/>
    </xf>
    <xf numFmtId="49" fontId="16" fillId="0" borderId="8" xfId="0" applyNumberFormat="1" applyFont="1" applyFill="1" applyBorder="1" applyAlignment="1" applyProtection="1">
      <alignment horizontal="left" vertical="top" wrapText="1"/>
      <protection locked="0"/>
    </xf>
    <xf numFmtId="4" fontId="16" fillId="0" borderId="44" xfId="0" applyNumberFormat="1" applyFont="1" applyFill="1" applyBorder="1" applyAlignment="1">
      <alignment horizontal="center" vertical="top" wrapText="1"/>
    </xf>
    <xf numFmtId="4" fontId="16" fillId="0" borderId="16" xfId="0" applyNumberFormat="1" applyFont="1" applyFill="1" applyBorder="1" applyAlignment="1">
      <alignment horizontal="center" vertical="top" wrapText="1"/>
    </xf>
    <xf numFmtId="4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5" xfId="0" applyNumberFormat="1" applyFont="1" applyFill="1" applyBorder="1" applyAlignment="1">
      <alignment horizontal="center" vertical="top" wrapText="1"/>
    </xf>
    <xf numFmtId="1" fontId="16" fillId="0" borderId="26" xfId="0" applyNumberFormat="1" applyFont="1" applyFill="1" applyBorder="1" applyAlignment="1" applyProtection="1">
      <alignment horizontal="center" vertical="top" wrapText="1"/>
    </xf>
    <xf numFmtId="4" fontId="16" fillId="0" borderId="23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59" xfId="0" applyFont="1" applyFill="1" applyBorder="1" applyAlignment="1">
      <alignment horizontal="center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3" fillId="0" borderId="70" xfId="0" applyFont="1" applyBorder="1" applyAlignment="1">
      <alignment horizontal="center" vertical="top"/>
    </xf>
    <xf numFmtId="1" fontId="18" fillId="0" borderId="71" xfId="0" applyNumberFormat="1" applyFont="1" applyFill="1" applyBorder="1" applyAlignment="1">
      <alignment horizontal="center" vertical="top"/>
    </xf>
    <xf numFmtId="4" fontId="18" fillId="0" borderId="72" xfId="0" applyNumberFormat="1" applyFont="1" applyFill="1" applyBorder="1" applyAlignment="1">
      <alignment horizontal="center" vertical="top" wrapText="1"/>
    </xf>
    <xf numFmtId="0" fontId="16" fillId="0" borderId="28" xfId="0" applyFont="1" applyFill="1" applyBorder="1" applyAlignment="1">
      <alignment horizontal="center" vertical="top" wrapText="1"/>
    </xf>
    <xf numFmtId="49" fontId="18" fillId="0" borderId="71" xfId="0" applyNumberFormat="1" applyFont="1" applyFill="1" applyBorder="1" applyAlignment="1" applyProtection="1">
      <alignment horizontal="left" vertical="top" wrapText="1"/>
      <protection locked="0"/>
    </xf>
    <xf numFmtId="4" fontId="18" fillId="0" borderId="6" xfId="0" applyNumberFormat="1" applyFont="1" applyFill="1" applyBorder="1" applyAlignment="1">
      <alignment horizontal="center" vertical="top" wrapText="1"/>
    </xf>
    <xf numFmtId="1" fontId="18" fillId="0" borderId="6" xfId="0" applyNumberFormat="1" applyFont="1" applyFill="1" applyBorder="1" applyAlignment="1">
      <alignment horizontal="center" vertical="top" wrapText="1"/>
    </xf>
    <xf numFmtId="4" fontId="18" fillId="0" borderId="73" xfId="0" applyNumberFormat="1" applyFont="1" applyFill="1" applyBorder="1" applyAlignment="1">
      <alignment horizontal="center" vertical="top" wrapText="1"/>
    </xf>
    <xf numFmtId="49" fontId="18" fillId="0" borderId="32" xfId="0" applyNumberFormat="1" applyFont="1" applyFill="1" applyBorder="1" applyAlignment="1">
      <alignment horizontal="left" vertical="top" wrapText="1"/>
    </xf>
    <xf numFmtId="49" fontId="18" fillId="0" borderId="24" xfId="0" applyNumberFormat="1" applyFont="1" applyFill="1" applyBorder="1" applyAlignment="1">
      <alignment horizontal="left" vertical="top" wrapText="1"/>
    </xf>
    <xf numFmtId="49" fontId="18" fillId="0" borderId="32" xfId="0" applyNumberFormat="1" applyFont="1" applyFill="1" applyBorder="1" applyAlignment="1" applyProtection="1">
      <alignment horizontal="left" vertical="top" wrapText="1"/>
      <protection locked="0"/>
    </xf>
    <xf numFmtId="49" fontId="18" fillId="0" borderId="24" xfId="0" applyNumberFormat="1" applyFont="1" applyFill="1" applyBorder="1" applyAlignment="1" applyProtection="1">
      <alignment horizontal="left" vertical="top" wrapText="1"/>
      <protection locked="0"/>
    </xf>
    <xf numFmtId="0" fontId="13" fillId="0" borderId="28" xfId="0" applyFont="1" applyBorder="1" applyAlignment="1">
      <alignment horizontal="left" vertical="top" wrapText="1"/>
    </xf>
    <xf numFmtId="49" fontId="18" fillId="0" borderId="14" xfId="0" applyNumberFormat="1" applyFont="1" applyFill="1" applyBorder="1" applyAlignment="1" applyProtection="1">
      <alignment horizontal="left" vertical="top" wrapText="1"/>
      <protection locked="0"/>
    </xf>
    <xf numFmtId="0" fontId="16" fillId="0" borderId="74" xfId="0" applyFont="1" applyFill="1" applyBorder="1" applyAlignment="1">
      <alignment horizontal="left" vertical="top" wrapText="1"/>
    </xf>
    <xf numFmtId="0" fontId="16" fillId="0" borderId="75" xfId="0" applyFont="1" applyFill="1" applyBorder="1" applyAlignment="1">
      <alignment horizontal="center" vertical="top"/>
    </xf>
    <xf numFmtId="0" fontId="16" fillId="0" borderId="31" xfId="0" applyFont="1" applyFill="1" applyBorder="1" applyAlignment="1">
      <alignment horizontal="center" vertical="top"/>
    </xf>
    <xf numFmtId="49" fontId="16" fillId="0" borderId="32" xfId="0" applyNumberFormat="1" applyFont="1" applyFill="1" applyBorder="1" applyAlignment="1">
      <alignment horizontal="left" vertical="top" wrapText="1"/>
    </xf>
    <xf numFmtId="49" fontId="16" fillId="0" borderId="32" xfId="0" applyNumberFormat="1" applyFont="1" applyFill="1" applyBorder="1" applyAlignment="1" applyProtection="1">
      <alignment horizontal="left" vertical="top" wrapText="1"/>
      <protection locked="0"/>
    </xf>
    <xf numFmtId="3" fontId="16" fillId="0" borderId="32" xfId="0" applyNumberFormat="1" applyFont="1" applyFill="1" applyBorder="1" applyAlignment="1">
      <alignment horizontal="center" vertical="top" wrapText="1"/>
    </xf>
    <xf numFmtId="4" fontId="16" fillId="0" borderId="32" xfId="0" applyNumberFormat="1" applyFont="1" applyFill="1" applyBorder="1" applyAlignment="1">
      <alignment horizontal="center" vertical="top" wrapText="1"/>
    </xf>
    <xf numFmtId="4" fontId="16" fillId="0" borderId="32" xfId="0" applyNumberFormat="1" applyFont="1" applyFill="1" applyBorder="1" applyAlignment="1" applyProtection="1">
      <alignment horizontal="center" vertical="top" wrapText="1"/>
      <protection locked="0"/>
    </xf>
    <xf numFmtId="1" fontId="16" fillId="0" borderId="32" xfId="0" applyNumberFormat="1" applyFont="1" applyFill="1" applyBorder="1" applyAlignment="1">
      <alignment horizontal="center" vertical="top" wrapText="1"/>
    </xf>
    <xf numFmtId="49" fontId="16" fillId="0" borderId="27" xfId="0" applyNumberFormat="1" applyFont="1" applyFill="1" applyBorder="1" applyAlignment="1" applyProtection="1">
      <alignment horizontal="left" vertical="top" wrapText="1"/>
      <protection locked="0"/>
    </xf>
    <xf numFmtId="49" fontId="16" fillId="0" borderId="34" xfId="0" applyNumberFormat="1" applyFont="1" applyFill="1" applyBorder="1" applyAlignment="1" applyProtection="1">
      <alignment horizontal="left" vertical="top" wrapText="1"/>
      <protection locked="0"/>
    </xf>
    <xf numFmtId="4" fontId="16" fillId="0" borderId="33" xfId="0" applyNumberFormat="1" applyFont="1" applyFill="1" applyBorder="1" applyAlignment="1">
      <alignment horizontal="center" vertical="top" wrapText="1"/>
    </xf>
    <xf numFmtId="1" fontId="16" fillId="0" borderId="33" xfId="0" applyNumberFormat="1" applyFont="1" applyFill="1" applyBorder="1" applyAlignment="1">
      <alignment horizontal="center" vertical="top" wrapText="1"/>
    </xf>
    <xf numFmtId="4" fontId="16" fillId="0" borderId="76" xfId="0" applyNumberFormat="1" applyFont="1" applyFill="1" applyBorder="1" applyAlignment="1">
      <alignment horizontal="center" vertical="top" wrapText="1"/>
    </xf>
    <xf numFmtId="4" fontId="16" fillId="0" borderId="77" xfId="0" applyNumberFormat="1" applyFont="1" applyFill="1" applyBorder="1" applyAlignment="1">
      <alignment horizontal="center" vertical="top" wrapText="1"/>
    </xf>
    <xf numFmtId="0" fontId="16" fillId="0" borderId="78" xfId="0" applyFont="1" applyFill="1" applyBorder="1" applyAlignment="1">
      <alignment horizontal="center" vertical="top"/>
    </xf>
    <xf numFmtId="0" fontId="16" fillId="0" borderId="79" xfId="0" applyFont="1" applyFill="1" applyBorder="1" applyAlignment="1">
      <alignment horizontal="left" vertical="top" wrapText="1"/>
    </xf>
    <xf numFmtId="49" fontId="16" fillId="0" borderId="77" xfId="0" applyNumberFormat="1" applyFont="1" applyFill="1" applyBorder="1" applyAlignment="1" applyProtection="1">
      <alignment horizontal="left" vertical="top" wrapText="1"/>
      <protection locked="0"/>
    </xf>
    <xf numFmtId="3" fontId="16" fillId="0" borderId="33" xfId="0" applyNumberFormat="1" applyFont="1" applyFill="1" applyBorder="1" applyAlignment="1">
      <alignment horizontal="center" vertical="top" wrapText="1"/>
    </xf>
    <xf numFmtId="49" fontId="16" fillId="0" borderId="27" xfId="0" applyNumberFormat="1" applyFont="1" applyFill="1" applyBorder="1" applyAlignment="1">
      <alignment horizontal="left" vertical="top" wrapText="1"/>
    </xf>
    <xf numFmtId="49" fontId="16" fillId="0" borderId="28" xfId="0" applyNumberFormat="1" applyFont="1" applyFill="1" applyBorder="1" applyAlignment="1">
      <alignment horizontal="left" vertical="top" wrapText="1"/>
    </xf>
    <xf numFmtId="0" fontId="13" fillId="0" borderId="80" xfId="0" applyFont="1" applyBorder="1" applyAlignment="1">
      <alignment horizontal="center" vertical="top"/>
    </xf>
    <xf numFmtId="49" fontId="16" fillId="0" borderId="38" xfId="0" applyNumberFormat="1" applyFont="1" applyFill="1" applyBorder="1" applyAlignment="1" applyProtection="1">
      <alignment horizontal="left" vertical="top" wrapText="1"/>
      <protection locked="0"/>
    </xf>
    <xf numFmtId="49" fontId="16" fillId="0" borderId="13" xfId="0" applyNumberFormat="1" applyFont="1" applyFill="1" applyBorder="1" applyAlignment="1" applyProtection="1">
      <alignment horizontal="left" vertical="top" wrapText="1"/>
      <protection locked="0"/>
    </xf>
    <xf numFmtId="0" fontId="16" fillId="0" borderId="81" xfId="0" applyFont="1" applyFill="1" applyBorder="1" applyAlignment="1">
      <alignment horizontal="center" vertical="top"/>
    </xf>
    <xf numFmtId="3" fontId="16" fillId="0" borderId="14" xfId="0" applyNumberFormat="1" applyFont="1" applyFill="1" applyBorder="1" applyAlignment="1">
      <alignment horizontal="center" vertical="top" wrapText="1"/>
    </xf>
    <xf numFmtId="49" fontId="18" fillId="0" borderId="77" xfId="0" applyNumberFormat="1" applyFont="1" applyFill="1" applyBorder="1" applyAlignment="1">
      <alignment horizontal="left" vertical="top" wrapText="1"/>
    </xf>
    <xf numFmtId="0" fontId="13" fillId="0" borderId="34" xfId="0" applyFont="1" applyBorder="1" applyAlignment="1">
      <alignment horizontal="left" vertical="top" wrapText="1"/>
    </xf>
    <xf numFmtId="49" fontId="18" fillId="0" borderId="27" xfId="0" applyNumberFormat="1" applyFont="1" applyFill="1" applyBorder="1" applyAlignment="1" applyProtection="1">
      <alignment horizontal="left" vertical="top" wrapText="1"/>
      <protection locked="0"/>
    </xf>
    <xf numFmtId="49" fontId="16" fillId="0" borderId="13" xfId="0" applyNumberFormat="1" applyFont="1" applyFill="1" applyBorder="1" applyAlignment="1">
      <alignment horizontal="left" vertical="top" wrapText="1"/>
    </xf>
    <xf numFmtId="0" fontId="13" fillId="0" borderId="70" xfId="0" applyFont="1" applyBorder="1" applyAlignment="1">
      <alignment horizontal="left" vertical="top" wrapText="1"/>
    </xf>
    <xf numFmtId="0" fontId="13" fillId="0" borderId="65" xfId="0" applyFont="1" applyBorder="1" applyAlignment="1">
      <alignment horizontal="right" vertical="top"/>
    </xf>
    <xf numFmtId="0" fontId="18" fillId="0" borderId="65" xfId="0" applyFont="1" applyBorder="1" applyAlignment="1">
      <alignment horizontal="left" vertical="top" wrapText="1"/>
    </xf>
    <xf numFmtId="164" fontId="13" fillId="0" borderId="66" xfId="0" applyNumberFormat="1" applyFont="1" applyBorder="1" applyAlignment="1">
      <alignment horizontal="center" vertical="top"/>
    </xf>
    <xf numFmtId="2" fontId="4" fillId="4" borderId="4" xfId="0" applyNumberFormat="1" applyFont="1" applyFill="1" applyBorder="1" applyAlignment="1">
      <alignment horizontal="center" vertical="center" wrapText="1"/>
    </xf>
    <xf numFmtId="0" fontId="13" fillId="2" borderId="65" xfId="0" applyFont="1" applyFill="1" applyBorder="1" applyAlignment="1">
      <alignment horizontal="left" vertical="top" wrapText="1"/>
    </xf>
    <xf numFmtId="16" fontId="13" fillId="2" borderId="65" xfId="0" applyNumberFormat="1" applyFont="1" applyFill="1" applyBorder="1" applyAlignment="1">
      <alignment horizontal="left" vertical="top" wrapText="1"/>
    </xf>
    <xf numFmtId="0" fontId="13" fillId="0" borderId="65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vertical="top" wrapText="1"/>
    </xf>
    <xf numFmtId="0" fontId="16" fillId="0" borderId="31" xfId="0" applyFont="1" applyFill="1" applyBorder="1" applyAlignment="1">
      <alignment horizontal="center" vertical="top" wrapText="1"/>
    </xf>
    <xf numFmtId="0" fontId="16" fillId="0" borderId="59" xfId="0" applyFont="1" applyFill="1" applyBorder="1" applyAlignment="1">
      <alignment horizontal="center" vertical="top" wrapText="1"/>
    </xf>
    <xf numFmtId="0" fontId="16" fillId="0" borderId="75" xfId="0" applyFont="1" applyFill="1" applyBorder="1" applyAlignment="1">
      <alignment horizontal="center" vertical="top" wrapText="1"/>
    </xf>
    <xf numFmtId="49" fontId="18" fillId="0" borderId="13" xfId="0" applyNumberFormat="1" applyFont="1" applyFill="1" applyBorder="1" applyAlignment="1">
      <alignment horizontal="left" vertical="top" wrapText="1"/>
    </xf>
    <xf numFmtId="0" fontId="13" fillId="0" borderId="7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/>
    </xf>
    <xf numFmtId="0" fontId="13" fillId="0" borderId="70" xfId="0" applyFont="1" applyBorder="1" applyAlignment="1">
      <alignment horizontal="right" vertical="top"/>
    </xf>
    <xf numFmtId="1" fontId="13" fillId="0" borderId="83" xfId="0" applyNumberFormat="1" applyFont="1" applyBorder="1" applyAlignment="1">
      <alignment horizontal="center" vertical="top"/>
    </xf>
    <xf numFmtId="0" fontId="18" fillId="0" borderId="0" xfId="0" applyFont="1" applyFill="1" applyBorder="1" applyAlignment="1">
      <alignment horizontal="center" vertical="top" wrapText="1"/>
    </xf>
    <xf numFmtId="0" fontId="18" fillId="0" borderId="84" xfId="0" applyFont="1" applyFill="1" applyBorder="1" applyAlignment="1">
      <alignment horizontal="center" vertical="top"/>
    </xf>
    <xf numFmtId="0" fontId="21" fillId="5" borderId="85" xfId="0" applyFont="1" applyFill="1" applyBorder="1" applyAlignment="1">
      <alignment horizontal="left" vertical="top" wrapText="1"/>
    </xf>
    <xf numFmtId="0" fontId="21" fillId="0" borderId="85" xfId="0" applyFont="1" applyBorder="1" applyAlignment="1">
      <alignment horizontal="right" vertical="top"/>
    </xf>
    <xf numFmtId="2" fontId="21" fillId="0" borderId="86" xfId="0" applyNumberFormat="1" applyFont="1" applyBorder="1" applyAlignment="1">
      <alignment horizontal="center" vertical="top"/>
    </xf>
    <xf numFmtId="4" fontId="18" fillId="0" borderId="87" xfId="0" applyNumberFormat="1" applyFont="1" applyFill="1" applyBorder="1" applyAlignment="1" applyProtection="1">
      <alignment horizontal="center" vertical="top" wrapText="1"/>
    </xf>
    <xf numFmtId="0" fontId="18" fillId="0" borderId="88" xfId="0" applyFont="1" applyFill="1" applyBorder="1" applyAlignment="1">
      <alignment horizontal="center" vertical="top"/>
    </xf>
    <xf numFmtId="49" fontId="18" fillId="0" borderId="89" xfId="0" applyNumberFormat="1" applyFont="1" applyFill="1" applyBorder="1" applyAlignment="1">
      <alignment horizontal="left" vertical="top" wrapText="1"/>
    </xf>
    <xf numFmtId="0" fontId="21" fillId="0" borderId="85" xfId="0" applyFont="1" applyBorder="1" applyAlignment="1">
      <alignment horizontal="left" vertical="top" wrapText="1"/>
    </xf>
    <xf numFmtId="0" fontId="21" fillId="0" borderId="28" xfId="0" applyFont="1" applyBorder="1" applyAlignment="1">
      <alignment horizontal="left" vertical="top" wrapText="1"/>
    </xf>
    <xf numFmtId="49" fontId="18" fillId="0" borderId="90" xfId="0" applyNumberFormat="1" applyFont="1" applyFill="1" applyBorder="1" applyAlignment="1" applyProtection="1">
      <alignment horizontal="left" vertical="top" wrapText="1"/>
      <protection locked="0"/>
    </xf>
    <xf numFmtId="0" fontId="21" fillId="0" borderId="91" xfId="0" applyFont="1" applyBorder="1" applyAlignment="1">
      <alignment horizontal="center" vertical="top"/>
    </xf>
    <xf numFmtId="4" fontId="18" fillId="0" borderId="92" xfId="0" applyNumberFormat="1" applyFont="1" applyFill="1" applyBorder="1" applyAlignment="1">
      <alignment horizontal="center" vertical="top" wrapText="1"/>
    </xf>
    <xf numFmtId="4" fontId="18" fillId="0" borderId="92" xfId="0" applyNumberFormat="1" applyFont="1" applyFill="1" applyBorder="1" applyAlignment="1" applyProtection="1">
      <alignment horizontal="center" vertical="top" wrapText="1"/>
      <protection locked="0"/>
    </xf>
    <xf numFmtId="1" fontId="18" fillId="0" borderId="92" xfId="0" applyNumberFormat="1" applyFont="1" applyFill="1" applyBorder="1" applyAlignment="1">
      <alignment horizontal="center" vertical="top" wrapText="1"/>
    </xf>
    <xf numFmtId="4" fontId="18" fillId="0" borderId="93" xfId="0" applyNumberFormat="1" applyFont="1" applyFill="1" applyBorder="1" applyAlignment="1">
      <alignment horizontal="center" vertical="top" wrapText="1"/>
    </xf>
    <xf numFmtId="16" fontId="21" fillId="5" borderId="85" xfId="0" applyNumberFormat="1" applyFont="1" applyFill="1" applyBorder="1" applyAlignment="1">
      <alignment horizontal="left" vertical="top" wrapText="1"/>
    </xf>
    <xf numFmtId="4" fontId="21" fillId="0" borderId="86" xfId="0" applyNumberFormat="1" applyFont="1" applyBorder="1" applyAlignment="1">
      <alignment horizontal="center" vertical="top"/>
    </xf>
    <xf numFmtId="1" fontId="21" fillId="0" borderId="86" xfId="0" applyNumberFormat="1" applyFont="1" applyFill="1" applyBorder="1" applyAlignment="1">
      <alignment horizontal="center" vertical="top"/>
    </xf>
    <xf numFmtId="2" fontId="21" fillId="0" borderId="86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justify" vertical="top" wrapText="1"/>
    </xf>
    <xf numFmtId="0" fontId="5" fillId="0" borderId="0" xfId="0" applyFont="1" applyFill="1" applyBorder="1" applyAlignment="1">
      <alignment horizontal="center" vertical="top" wrapText="1"/>
    </xf>
    <xf numFmtId="0" fontId="16" fillId="0" borderId="28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6" fillId="0" borderId="28" xfId="0" applyFont="1" applyFill="1" applyBorder="1" applyAlignment="1">
      <alignment horizontal="center" vertical="top" wrapText="1"/>
    </xf>
    <xf numFmtId="0" fontId="13" fillId="0" borderId="28" xfId="0" applyFont="1" applyBorder="1" applyAlignment="1">
      <alignment horizontal="center" vertical="top" wrapText="1"/>
    </xf>
    <xf numFmtId="0" fontId="15" fillId="0" borderId="28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6" fillId="0" borderId="58" xfId="0" applyFont="1" applyFill="1" applyBorder="1" applyAlignment="1">
      <alignment horizontal="center" vertical="top" wrapText="1"/>
    </xf>
    <xf numFmtId="0" fontId="18" fillId="0" borderId="28" xfId="0" applyFont="1" applyFill="1" applyBorder="1" applyAlignment="1">
      <alignment vertical="top" wrapText="1"/>
    </xf>
    <xf numFmtId="0" fontId="18" fillId="0" borderId="50" xfId="0" applyFont="1" applyFill="1" applyBorder="1" applyAlignment="1">
      <alignment vertical="top" wrapText="1"/>
    </xf>
    <xf numFmtId="0" fontId="16" fillId="0" borderId="31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vertical="top" wrapText="1"/>
    </xf>
    <xf numFmtId="0" fontId="18" fillId="0" borderId="82" xfId="0" applyFont="1" applyFill="1" applyBorder="1" applyAlignment="1">
      <alignment vertical="top" wrapText="1"/>
    </xf>
    <xf numFmtId="0" fontId="16" fillId="0" borderId="46" xfId="0" applyFont="1" applyFill="1" applyBorder="1" applyAlignment="1">
      <alignment vertical="top" wrapText="1"/>
    </xf>
    <xf numFmtId="0" fontId="13" fillId="0" borderId="47" xfId="0" applyFont="1" applyBorder="1" applyAlignment="1">
      <alignment vertical="top" wrapText="1"/>
    </xf>
    <xf numFmtId="0" fontId="13" fillId="0" borderId="48" xfId="0" applyFont="1" applyBorder="1" applyAlignment="1">
      <alignment vertical="top" wrapText="1"/>
    </xf>
    <xf numFmtId="0" fontId="18" fillId="0" borderId="32" xfId="0" applyFont="1" applyFill="1" applyBorder="1" applyAlignment="1">
      <alignment vertical="top" wrapText="1"/>
    </xf>
    <xf numFmtId="0" fontId="18" fillId="0" borderId="25" xfId="0" applyFont="1" applyFill="1" applyBorder="1" applyAlignment="1">
      <alignment vertical="top" wrapText="1"/>
    </xf>
    <xf numFmtId="0" fontId="16" fillId="0" borderId="59" xfId="0" applyFont="1" applyFill="1" applyBorder="1" applyAlignment="1">
      <alignment horizontal="center" vertical="top" wrapText="1"/>
    </xf>
    <xf numFmtId="0" fontId="18" fillId="0" borderId="60" xfId="0" applyFont="1" applyFill="1" applyBorder="1" applyAlignment="1">
      <alignment vertical="top" wrapText="1"/>
    </xf>
    <xf numFmtId="0" fontId="18" fillId="0" borderId="32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 wrapText="1"/>
    </xf>
    <xf numFmtId="0" fontId="18" fillId="0" borderId="2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 applyProtection="1">
      <alignment horizontal="right" vertical="top" wrapText="1"/>
    </xf>
    <xf numFmtId="4" fontId="16" fillId="0" borderId="42" xfId="0" applyNumberFormat="1" applyFont="1" applyFill="1" applyBorder="1" applyAlignment="1" applyProtection="1">
      <alignment horizontal="right" vertical="top" wrapText="1"/>
    </xf>
    <xf numFmtId="4" fontId="16" fillId="0" borderId="43" xfId="0" applyNumberFormat="1" applyFont="1" applyFill="1" applyBorder="1" applyAlignment="1" applyProtection="1">
      <alignment horizontal="right" vertical="top" wrapText="1"/>
    </xf>
    <xf numFmtId="4" fontId="16" fillId="0" borderId="21" xfId="0" applyNumberFormat="1" applyFont="1" applyFill="1" applyBorder="1" applyAlignment="1" applyProtection="1">
      <alignment horizontal="right" vertical="top" wrapText="1"/>
    </xf>
    <xf numFmtId="4" fontId="16" fillId="0" borderId="22" xfId="0" applyNumberFormat="1" applyFont="1" applyFill="1" applyBorder="1" applyAlignment="1" applyProtection="1">
      <alignment horizontal="right" vertical="top" wrapText="1"/>
    </xf>
    <xf numFmtId="4" fontId="16" fillId="0" borderId="15" xfId="0" applyNumberFormat="1" applyFont="1" applyFill="1" applyBorder="1" applyAlignment="1" applyProtection="1">
      <alignment horizontal="right" vertical="top" wrapText="1"/>
    </xf>
    <xf numFmtId="0" fontId="22" fillId="0" borderId="1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" fontId="16" fillId="0" borderId="20" xfId="0" applyNumberFormat="1" applyFont="1" applyFill="1" applyBorder="1" applyAlignment="1" applyProtection="1">
      <alignment horizontal="right" vertical="top" wrapText="1"/>
    </xf>
    <xf numFmtId="4" fontId="16" fillId="0" borderId="19" xfId="0" applyNumberFormat="1" applyFont="1" applyFill="1" applyBorder="1" applyAlignment="1" applyProtection="1">
      <alignment horizontal="right" vertical="top" wrapText="1"/>
    </xf>
    <xf numFmtId="0" fontId="16" fillId="0" borderId="29" xfId="0" applyFont="1" applyFill="1" applyBorder="1" applyAlignment="1">
      <alignment horizontal="center" vertical="top" wrapText="1"/>
    </xf>
    <xf numFmtId="0" fontId="18" fillId="0" borderId="27" xfId="0" applyFont="1" applyFill="1" applyBorder="1" applyAlignment="1">
      <alignment horizontal="center" vertical="top" wrapText="1"/>
    </xf>
    <xf numFmtId="0" fontId="18" fillId="0" borderId="30" xfId="0" applyFont="1" applyFill="1" applyBorder="1" applyAlignment="1">
      <alignment horizontal="center" vertical="top" wrapText="1"/>
    </xf>
    <xf numFmtId="0" fontId="16" fillId="0" borderId="53" xfId="0" applyFont="1" applyFill="1" applyBorder="1" applyAlignment="1">
      <alignment horizontal="center" vertical="top" wrapText="1"/>
    </xf>
    <xf numFmtId="0" fontId="18" fillId="0" borderId="35" xfId="0" applyFont="1" applyFill="1" applyBorder="1" applyAlignment="1">
      <alignment horizontal="center" vertical="top" wrapText="1"/>
    </xf>
    <xf numFmtId="0" fontId="18" fillId="0" borderId="54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 applyProtection="1">
      <alignment horizontal="right" vertical="top" wrapText="1"/>
    </xf>
    <xf numFmtId="4" fontId="16" fillId="0" borderId="11" xfId="0" applyNumberFormat="1" applyFont="1" applyFill="1" applyBorder="1" applyAlignment="1" applyProtection="1">
      <alignment horizontal="right" vertical="top" wrapText="1"/>
    </xf>
    <xf numFmtId="4" fontId="16" fillId="0" borderId="12" xfId="0" applyNumberFormat="1" applyFont="1" applyFill="1" applyBorder="1" applyAlignment="1" applyProtection="1">
      <alignment horizontal="righ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23"/>
  <sheetViews>
    <sheetView tabSelected="1" zoomScale="75" zoomScaleNormal="75" workbookViewId="0">
      <selection activeCell="D5" sqref="D5"/>
    </sheetView>
  </sheetViews>
  <sheetFormatPr defaultRowHeight="15" x14ac:dyDescent="0.25"/>
  <cols>
    <col min="1" max="1" width="4.5703125" customWidth="1"/>
    <col min="2" max="2" width="9.140625" customWidth="1"/>
    <col min="3" max="3" width="66.7109375" style="4" customWidth="1"/>
    <col min="4" max="4" width="31.5703125" customWidth="1"/>
    <col min="5" max="5" width="31.5703125" style="19" customWidth="1"/>
    <col min="6" max="6" width="7.140625" style="24" customWidth="1"/>
    <col min="7" max="7" width="17.140625" style="28" customWidth="1"/>
    <col min="8" max="8" width="14" style="29" customWidth="1"/>
    <col min="9" max="9" width="22.85546875" style="24" customWidth="1"/>
    <col min="12" max="12" width="68.85546875" customWidth="1"/>
    <col min="13" max="13" width="28.85546875" customWidth="1"/>
    <col min="14" max="14" width="28.85546875" style="19" customWidth="1"/>
    <col min="15" max="15" width="21.28515625" customWidth="1"/>
    <col min="16" max="16" width="28" style="19" customWidth="1"/>
    <col min="17" max="17" width="7.28515625" style="24" customWidth="1"/>
    <col min="18" max="18" width="15" style="24" customWidth="1"/>
    <col min="19" max="19" width="13.85546875" style="24" customWidth="1"/>
    <col min="20" max="20" width="8.7109375" style="29" customWidth="1"/>
    <col min="21" max="21" width="22.7109375" style="24" customWidth="1"/>
  </cols>
  <sheetData>
    <row r="1" spans="1:31" ht="34.5" customHeight="1" x14ac:dyDescent="0.25">
      <c r="B1" s="237" t="s">
        <v>17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.75" thickBot="1" x14ac:dyDescent="0.3">
      <c r="B2" s="1"/>
      <c r="C2" s="3"/>
      <c r="D2" s="1"/>
      <c r="E2" s="23"/>
      <c r="F2" s="23"/>
      <c r="G2" s="5"/>
      <c r="H2" s="6"/>
      <c r="I2" s="23"/>
      <c r="J2" s="1"/>
      <c r="K2" s="1"/>
      <c r="L2" s="1"/>
      <c r="M2" s="1"/>
      <c r="N2" s="23"/>
      <c r="O2" s="1"/>
      <c r="P2" s="20"/>
      <c r="Q2" s="23"/>
      <c r="R2" s="23"/>
      <c r="S2" s="23"/>
      <c r="T2" s="6"/>
      <c r="U2" s="23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30" customHeight="1" thickBot="1" x14ac:dyDescent="0.3">
      <c r="B3" s="239" t="s">
        <v>10</v>
      </c>
      <c r="C3" s="240"/>
      <c r="D3" s="240"/>
      <c r="E3" s="240"/>
      <c r="F3" s="240"/>
      <c r="G3" s="241"/>
      <c r="H3" s="178">
        <v>10613665.210000001</v>
      </c>
      <c r="I3" s="25" t="s">
        <v>2</v>
      </c>
      <c r="J3" s="1"/>
      <c r="K3" s="239" t="s">
        <v>18</v>
      </c>
      <c r="L3" s="240"/>
      <c r="M3" s="240"/>
      <c r="N3" s="240"/>
      <c r="O3" s="240"/>
      <c r="P3" s="240"/>
      <c r="Q3" s="240"/>
      <c r="R3" s="240"/>
      <c r="S3" s="240"/>
      <c r="T3" s="240"/>
      <c r="U3" s="268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37.5" customHeight="1" x14ac:dyDescent="0.25">
      <c r="B4" s="248" t="s">
        <v>34</v>
      </c>
      <c r="C4" s="248"/>
      <c r="D4" s="248"/>
      <c r="E4" s="248"/>
      <c r="F4" s="248"/>
      <c r="G4" s="248"/>
      <c r="H4" s="248"/>
      <c r="I4" s="248"/>
      <c r="J4" s="1"/>
      <c r="K4" s="269" t="s">
        <v>19</v>
      </c>
      <c r="L4" s="269"/>
      <c r="M4" s="269"/>
      <c r="N4" s="269"/>
      <c r="O4" s="269"/>
      <c r="P4" s="22"/>
      <c r="Q4" s="23"/>
      <c r="R4" s="23"/>
      <c r="S4" s="23"/>
      <c r="T4" s="6"/>
      <c r="U4" s="23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s="16" customFormat="1" ht="15.75" customHeight="1" x14ac:dyDescent="0.25">
      <c r="B5" s="211"/>
      <c r="C5" s="211"/>
      <c r="D5" s="211"/>
      <c r="E5" s="211"/>
      <c r="F5" s="212"/>
      <c r="G5" s="212"/>
      <c r="H5" s="212"/>
      <c r="I5" s="212"/>
      <c r="J5" s="17"/>
      <c r="K5" s="18" t="s">
        <v>20</v>
      </c>
      <c r="L5" s="18"/>
      <c r="M5" s="18"/>
      <c r="N5" s="21"/>
      <c r="O5" s="18"/>
      <c r="P5" s="21"/>
      <c r="Q5" s="23"/>
      <c r="R5" s="23"/>
      <c r="S5" s="23"/>
      <c r="T5" s="6"/>
      <c r="U5" s="23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ht="14.25" customHeight="1" x14ac:dyDescent="0.25">
      <c r="B6" s="1"/>
      <c r="C6" s="3"/>
      <c r="D6" s="1"/>
      <c r="E6" s="23"/>
      <c r="F6" s="23"/>
      <c r="G6" s="5"/>
      <c r="H6" s="6"/>
      <c r="I6" s="23"/>
      <c r="J6" s="1"/>
      <c r="K6" s="1"/>
      <c r="L6" s="1"/>
      <c r="M6" s="1"/>
      <c r="N6" s="23"/>
      <c r="O6" s="1"/>
      <c r="P6" s="20"/>
      <c r="Q6" s="23"/>
      <c r="R6" s="23"/>
      <c r="S6" s="23"/>
      <c r="T6" s="6"/>
      <c r="U6" s="23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s="16" customFormat="1" ht="14.25" customHeight="1" x14ac:dyDescent="0.25">
      <c r="B7" s="17"/>
      <c r="C7" s="3"/>
      <c r="D7" s="17"/>
      <c r="E7" s="23"/>
      <c r="F7" s="23"/>
      <c r="G7" s="5"/>
      <c r="H7" s="6"/>
      <c r="I7" s="23"/>
      <c r="J7" s="17"/>
      <c r="K7" s="17"/>
      <c r="L7" s="17"/>
      <c r="M7" s="17"/>
      <c r="N7" s="23"/>
      <c r="O7" s="17"/>
      <c r="P7" s="20"/>
      <c r="Q7" s="23"/>
      <c r="R7" s="23"/>
      <c r="S7" s="23"/>
      <c r="T7" s="6"/>
      <c r="U7" s="23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ht="15.75" thickBot="1" x14ac:dyDescent="0.3">
      <c r="B8" s="1"/>
      <c r="C8" s="3"/>
      <c r="D8" s="1"/>
      <c r="E8" s="23"/>
      <c r="F8" s="23"/>
      <c r="G8" s="5"/>
      <c r="H8" s="6"/>
      <c r="I8" s="23"/>
      <c r="J8" s="1"/>
      <c r="K8" s="1"/>
      <c r="L8" s="1"/>
      <c r="M8" s="1"/>
      <c r="N8" s="23"/>
      <c r="O8" s="1"/>
      <c r="P8" s="20"/>
      <c r="Q8" s="23"/>
      <c r="R8" s="23"/>
      <c r="S8" s="23"/>
      <c r="T8" s="6"/>
      <c r="U8" s="23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s="32" customFormat="1" ht="32.25" customHeight="1" thickBot="1" x14ac:dyDescent="0.3">
      <c r="B9" s="249" t="s">
        <v>11</v>
      </c>
      <c r="C9" s="250"/>
      <c r="D9" s="250"/>
      <c r="E9" s="250"/>
      <c r="F9" s="251"/>
      <c r="G9" s="251"/>
      <c r="H9" s="252"/>
      <c r="I9" s="253"/>
      <c r="J9" s="33"/>
      <c r="K9" s="262" t="s">
        <v>22</v>
      </c>
      <c r="L9" s="263"/>
      <c r="M9" s="263"/>
      <c r="N9" s="263"/>
      <c r="O9" s="263"/>
      <c r="P9" s="263"/>
      <c r="Q9" s="263"/>
      <c r="R9" s="263"/>
      <c r="S9" s="263"/>
      <c r="T9" s="263"/>
      <c r="U9" s="26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31" s="32" customFormat="1" ht="99" customHeight="1" thickBot="1" x14ac:dyDescent="0.3">
      <c r="B10" s="35" t="s">
        <v>3</v>
      </c>
      <c r="C10" s="36" t="s">
        <v>0</v>
      </c>
      <c r="D10" s="37" t="s">
        <v>102</v>
      </c>
      <c r="E10" s="37" t="s">
        <v>103</v>
      </c>
      <c r="F10" s="37" t="s">
        <v>7</v>
      </c>
      <c r="G10" s="38" t="s">
        <v>8</v>
      </c>
      <c r="H10" s="39" t="s">
        <v>4</v>
      </c>
      <c r="I10" s="40" t="s">
        <v>9</v>
      </c>
      <c r="J10" s="34"/>
      <c r="K10" s="41" t="s">
        <v>3</v>
      </c>
      <c r="L10" s="42" t="s">
        <v>1</v>
      </c>
      <c r="M10" s="37" t="s">
        <v>102</v>
      </c>
      <c r="N10" s="37" t="s">
        <v>103</v>
      </c>
      <c r="O10" s="43" t="s">
        <v>25</v>
      </c>
      <c r="P10" s="42" t="s">
        <v>26</v>
      </c>
      <c r="Q10" s="42" t="s">
        <v>7</v>
      </c>
      <c r="R10" s="43" t="s">
        <v>8</v>
      </c>
      <c r="S10" s="43" t="s">
        <v>12</v>
      </c>
      <c r="T10" s="44" t="s">
        <v>4</v>
      </c>
      <c r="U10" s="45" t="s">
        <v>13</v>
      </c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31" s="46" customFormat="1" ht="54.75" customHeight="1" x14ac:dyDescent="0.25">
      <c r="B11" s="47"/>
      <c r="C11" s="227" t="s">
        <v>27</v>
      </c>
      <c r="D11" s="228"/>
      <c r="E11" s="228"/>
      <c r="F11" s="228"/>
      <c r="G11" s="228"/>
      <c r="H11" s="228"/>
      <c r="I11" s="229"/>
      <c r="J11" s="48"/>
      <c r="K11" s="256" t="s">
        <v>28</v>
      </c>
      <c r="L11" s="257"/>
      <c r="M11" s="257"/>
      <c r="N11" s="257"/>
      <c r="O11" s="257"/>
      <c r="P11" s="257"/>
      <c r="Q11" s="257"/>
      <c r="R11" s="257"/>
      <c r="S11" s="257"/>
      <c r="T11" s="257"/>
      <c r="U11" s="258"/>
      <c r="V11" s="48"/>
      <c r="W11" s="48"/>
      <c r="X11" s="48"/>
      <c r="Y11" s="48"/>
      <c r="Z11" s="48"/>
      <c r="AA11" s="48"/>
      <c r="AB11" s="48"/>
      <c r="AC11" s="48"/>
      <c r="AD11" s="48"/>
      <c r="AE11" s="48"/>
    </row>
    <row r="12" spans="1:31" s="46" customFormat="1" ht="24" customHeight="1" x14ac:dyDescent="0.25">
      <c r="B12" s="128"/>
      <c r="C12" s="213" t="s">
        <v>318</v>
      </c>
      <c r="D12" s="214"/>
      <c r="E12" s="214"/>
      <c r="F12" s="214"/>
      <c r="G12" s="214"/>
      <c r="H12" s="214"/>
      <c r="I12" s="214"/>
      <c r="J12" s="48"/>
      <c r="K12" s="129"/>
      <c r="L12" s="216" t="s">
        <v>318</v>
      </c>
      <c r="M12" s="218"/>
      <c r="N12" s="218"/>
      <c r="O12" s="218"/>
      <c r="P12" s="218"/>
      <c r="Q12" s="218"/>
      <c r="R12" s="218"/>
      <c r="S12" s="218"/>
      <c r="T12" s="218"/>
      <c r="U12" s="218"/>
      <c r="V12" s="48"/>
      <c r="W12" s="48"/>
      <c r="X12" s="48"/>
      <c r="Y12" s="48"/>
      <c r="Z12" s="48"/>
      <c r="AA12" s="48"/>
      <c r="AB12" s="48"/>
      <c r="AC12" s="48"/>
      <c r="AD12" s="48"/>
      <c r="AE12" s="48"/>
    </row>
    <row r="13" spans="1:31" s="46" customFormat="1" ht="21.75" customHeight="1" x14ac:dyDescent="0.25">
      <c r="A13" s="49"/>
      <c r="B13" s="50">
        <v>1</v>
      </c>
      <c r="C13" s="51" t="s">
        <v>35</v>
      </c>
      <c r="D13" s="51" t="s">
        <v>36</v>
      </c>
      <c r="E13" s="174"/>
      <c r="F13" s="175" t="s">
        <v>104</v>
      </c>
      <c r="G13" s="101">
        <v>140</v>
      </c>
      <c r="H13" s="131">
        <v>150</v>
      </c>
      <c r="I13" s="132">
        <f t="shared" ref="I13:I53" si="0">G13*H13</f>
        <v>21000</v>
      </c>
      <c r="J13" s="48"/>
      <c r="K13" s="56">
        <f t="shared" ref="K13:K42" si="1">B13</f>
        <v>1</v>
      </c>
      <c r="L13" s="138" t="str">
        <f t="shared" ref="L13:L42" si="2">C13</f>
        <v>Антифриз</v>
      </c>
      <c r="M13" s="142" t="str">
        <f>D13</f>
        <v>Rinkai-45  ( красный)</v>
      </c>
      <c r="N13" s="142">
        <f>E13</f>
        <v>0</v>
      </c>
      <c r="O13" s="140"/>
      <c r="P13" s="134"/>
      <c r="Q13" s="130" t="str">
        <f>F13</f>
        <v>кг</v>
      </c>
      <c r="R13" s="135">
        <f>G13</f>
        <v>140</v>
      </c>
      <c r="S13" s="101"/>
      <c r="T13" s="136">
        <f t="shared" ref="T13:T14" si="3">H13</f>
        <v>150</v>
      </c>
      <c r="U13" s="137">
        <f t="shared" ref="U13:U14" si="4">S13*T13</f>
        <v>0</v>
      </c>
      <c r="V13" s="48"/>
      <c r="W13" s="48"/>
      <c r="X13" s="48"/>
      <c r="Y13" s="48"/>
      <c r="Z13" s="48"/>
      <c r="AA13" s="48"/>
      <c r="AB13" s="48"/>
      <c r="AC13" s="48"/>
      <c r="AD13" s="48"/>
      <c r="AE13" s="48"/>
    </row>
    <row r="14" spans="1:31" s="46" customFormat="1" ht="21.75" customHeight="1" x14ac:dyDescent="0.25">
      <c r="A14" s="49"/>
      <c r="B14" s="50">
        <v>2</v>
      </c>
      <c r="C14" s="51" t="s">
        <v>35</v>
      </c>
      <c r="D14" s="51" t="s">
        <v>37</v>
      </c>
      <c r="E14" s="51"/>
      <c r="F14" s="175" t="s">
        <v>105</v>
      </c>
      <c r="G14" s="53">
        <v>56.866666666666667</v>
      </c>
      <c r="H14" s="54">
        <v>500</v>
      </c>
      <c r="I14" s="55">
        <f t="shared" si="0"/>
        <v>28433.333333333332</v>
      </c>
      <c r="J14" s="48"/>
      <c r="K14" s="56">
        <f t="shared" si="1"/>
        <v>2</v>
      </c>
      <c r="L14" s="139" t="str">
        <f t="shared" si="2"/>
        <v>Антифриз</v>
      </c>
      <c r="M14" s="142" t="str">
        <f t="shared" ref="M14:M53" si="5">D14</f>
        <v>SIBIRIA ОЖ-40 зеленый</v>
      </c>
      <c r="N14" s="142">
        <f t="shared" ref="N14:N53" si="6">E14</f>
        <v>0</v>
      </c>
      <c r="O14" s="141"/>
      <c r="P14" s="58"/>
      <c r="Q14" s="130" t="str">
        <f t="shared" ref="Q14:Q52" si="7">F14</f>
        <v>л</v>
      </c>
      <c r="R14" s="59">
        <f>G14</f>
        <v>56.866666666666667</v>
      </c>
      <c r="S14" s="53"/>
      <c r="T14" s="60">
        <f t="shared" si="3"/>
        <v>500</v>
      </c>
      <c r="U14" s="61">
        <f t="shared" si="4"/>
        <v>0</v>
      </c>
      <c r="V14" s="48"/>
      <c r="W14" s="48"/>
      <c r="X14" s="48"/>
      <c r="Y14" s="48"/>
      <c r="Z14" s="48"/>
      <c r="AA14" s="48"/>
      <c r="AB14" s="48"/>
      <c r="AC14" s="48"/>
      <c r="AD14" s="48"/>
      <c r="AE14" s="48"/>
    </row>
    <row r="15" spans="1:31" s="46" customFormat="1" ht="38.25" customHeight="1" x14ac:dyDescent="0.25">
      <c r="A15" s="49"/>
      <c r="B15" s="50">
        <v>3</v>
      </c>
      <c r="C15" s="51" t="s">
        <v>35</v>
      </c>
      <c r="D15" s="51" t="s">
        <v>38</v>
      </c>
      <c r="E15" s="51"/>
      <c r="F15" s="175" t="s">
        <v>105</v>
      </c>
      <c r="G15" s="53">
        <v>100.23333333333333</v>
      </c>
      <c r="H15" s="54">
        <v>200</v>
      </c>
      <c r="I15" s="55">
        <f t="shared" si="0"/>
        <v>20046.666666666668</v>
      </c>
      <c r="J15" s="48"/>
      <c r="K15" s="56">
        <f>B15</f>
        <v>3</v>
      </c>
      <c r="L15" s="139" t="str">
        <f>C15</f>
        <v>Антифриз</v>
      </c>
      <c r="M15" s="142" t="str">
        <f t="shared" si="5"/>
        <v>TOTACHI NIRO LLC GREEN -50 C</v>
      </c>
      <c r="N15" s="142">
        <f t="shared" si="6"/>
        <v>0</v>
      </c>
      <c r="O15" s="141"/>
      <c r="P15" s="58"/>
      <c r="Q15" s="130" t="str">
        <f t="shared" si="7"/>
        <v>л</v>
      </c>
      <c r="R15" s="59">
        <f>G15</f>
        <v>100.23333333333333</v>
      </c>
      <c r="S15" s="53"/>
      <c r="T15" s="60">
        <f>H15</f>
        <v>200</v>
      </c>
      <c r="U15" s="61">
        <f>S15*T15</f>
        <v>0</v>
      </c>
      <c r="V15" s="48"/>
      <c r="W15" s="48"/>
      <c r="X15" s="48"/>
      <c r="Y15" s="48"/>
      <c r="Z15" s="48"/>
      <c r="AA15" s="48"/>
      <c r="AB15" s="48"/>
      <c r="AC15" s="48"/>
      <c r="AD15" s="48"/>
      <c r="AE15" s="48"/>
    </row>
    <row r="16" spans="1:31" s="46" customFormat="1" ht="38.25" customHeight="1" x14ac:dyDescent="0.25">
      <c r="A16" s="49"/>
      <c r="B16" s="50">
        <v>4</v>
      </c>
      <c r="C16" s="51" t="s">
        <v>35</v>
      </c>
      <c r="D16" s="51" t="s">
        <v>39</v>
      </c>
      <c r="E16" s="51"/>
      <c r="F16" s="175" t="s">
        <v>105</v>
      </c>
      <c r="G16" s="53">
        <v>123.06666666666668</v>
      </c>
      <c r="H16" s="54">
        <v>100</v>
      </c>
      <c r="I16" s="55">
        <f t="shared" si="0"/>
        <v>12306.666666666668</v>
      </c>
      <c r="J16" s="48"/>
      <c r="K16" s="56">
        <f t="shared" si="1"/>
        <v>4</v>
      </c>
      <c r="L16" s="139" t="str">
        <f t="shared" si="2"/>
        <v>Антифриз</v>
      </c>
      <c r="M16" s="142" t="str">
        <f t="shared" si="5"/>
        <v>TOTACHI SUPER LLC RED-50 C</v>
      </c>
      <c r="N16" s="142">
        <f t="shared" si="6"/>
        <v>0</v>
      </c>
      <c r="O16" s="141"/>
      <c r="P16" s="58"/>
      <c r="Q16" s="130" t="str">
        <f t="shared" si="7"/>
        <v>л</v>
      </c>
      <c r="R16" s="59">
        <f t="shared" ref="R16:R517" si="8">G16</f>
        <v>123.06666666666668</v>
      </c>
      <c r="S16" s="53"/>
      <c r="T16" s="60">
        <f t="shared" ref="T16:T517" si="9">H16</f>
        <v>100</v>
      </c>
      <c r="U16" s="61">
        <f t="shared" ref="U16:U517" si="10">S16*T16</f>
        <v>0</v>
      </c>
      <c r="V16" s="48"/>
      <c r="W16" s="48"/>
      <c r="X16" s="48"/>
      <c r="Y16" s="48"/>
      <c r="Z16" s="48"/>
      <c r="AA16" s="48"/>
      <c r="AB16" s="48"/>
      <c r="AC16" s="48"/>
      <c r="AD16" s="48"/>
      <c r="AE16" s="48"/>
    </row>
    <row r="17" spans="1:31" s="46" customFormat="1" ht="29.25" customHeight="1" x14ac:dyDescent="0.25">
      <c r="A17" s="49"/>
      <c r="B17" s="50">
        <v>5</v>
      </c>
      <c r="C17" s="51" t="s">
        <v>40</v>
      </c>
      <c r="D17" s="51" t="s">
        <v>41</v>
      </c>
      <c r="E17" s="51"/>
      <c r="F17" s="175" t="s">
        <v>105</v>
      </c>
      <c r="G17" s="53">
        <v>37.5</v>
      </c>
      <c r="H17" s="54">
        <v>200</v>
      </c>
      <c r="I17" s="55">
        <f t="shared" si="0"/>
        <v>7500</v>
      </c>
      <c r="J17" s="48"/>
      <c r="K17" s="56">
        <f>B17</f>
        <v>5</v>
      </c>
      <c r="L17" s="139" t="str">
        <f>C17</f>
        <v>Жидкость для стеклоомывателя</v>
      </c>
      <c r="M17" s="142" t="str">
        <f t="shared" si="5"/>
        <v>Чисто Плюс -30С</v>
      </c>
      <c r="N17" s="142">
        <f t="shared" si="6"/>
        <v>0</v>
      </c>
      <c r="O17" s="141"/>
      <c r="P17" s="58"/>
      <c r="Q17" s="130" t="str">
        <f t="shared" si="7"/>
        <v>л</v>
      </c>
      <c r="R17" s="59">
        <f>G17</f>
        <v>37.5</v>
      </c>
      <c r="S17" s="53"/>
      <c r="T17" s="60">
        <f>H17</f>
        <v>200</v>
      </c>
      <c r="U17" s="61">
        <f>S17*T17</f>
        <v>0</v>
      </c>
      <c r="V17" s="48"/>
      <c r="W17" s="48"/>
      <c r="X17" s="48"/>
      <c r="Y17" s="48"/>
      <c r="Z17" s="48"/>
      <c r="AA17" s="48"/>
      <c r="AB17" s="48"/>
      <c r="AC17" s="48"/>
      <c r="AD17" s="48"/>
      <c r="AE17" s="48"/>
    </row>
    <row r="18" spans="1:31" s="46" customFormat="1" ht="29.25" customHeight="1" x14ac:dyDescent="0.25">
      <c r="A18" s="49"/>
      <c r="B18" s="50">
        <v>6</v>
      </c>
      <c r="C18" s="51" t="s">
        <v>40</v>
      </c>
      <c r="D18" s="51" t="s">
        <v>42</v>
      </c>
      <c r="E18" s="51"/>
      <c r="F18" s="175" t="s">
        <v>105</v>
      </c>
      <c r="G18" s="53">
        <v>39.750000000000007</v>
      </c>
      <c r="H18" s="54">
        <v>100</v>
      </c>
      <c r="I18" s="55">
        <f t="shared" si="0"/>
        <v>3975.0000000000009</v>
      </c>
      <c r="J18" s="48"/>
      <c r="K18" s="56">
        <f>B18</f>
        <v>6</v>
      </c>
      <c r="L18" s="139" t="str">
        <f>C18</f>
        <v>Жидкость для стеклоомывателя</v>
      </c>
      <c r="M18" s="142" t="str">
        <f t="shared" si="5"/>
        <v>Капелька - 25</v>
      </c>
      <c r="N18" s="142">
        <f t="shared" si="6"/>
        <v>0</v>
      </c>
      <c r="O18" s="141"/>
      <c r="P18" s="58"/>
      <c r="Q18" s="130" t="str">
        <f t="shared" si="7"/>
        <v>л</v>
      </c>
      <c r="R18" s="59">
        <f>G18</f>
        <v>39.750000000000007</v>
      </c>
      <c r="S18" s="53"/>
      <c r="T18" s="60">
        <f>H18</f>
        <v>100</v>
      </c>
      <c r="U18" s="61">
        <f>S18*T18</f>
        <v>0</v>
      </c>
      <c r="V18" s="48"/>
      <c r="W18" s="48"/>
      <c r="X18" s="48"/>
      <c r="Y18" s="48"/>
      <c r="Z18" s="48"/>
      <c r="AA18" s="48"/>
      <c r="AB18" s="48"/>
      <c r="AC18" s="48"/>
      <c r="AD18" s="48"/>
      <c r="AE18" s="48"/>
    </row>
    <row r="19" spans="1:31" s="46" customFormat="1" ht="29.25" customHeight="1" x14ac:dyDescent="0.25">
      <c r="A19" s="49"/>
      <c r="B19" s="50">
        <v>7</v>
      </c>
      <c r="C19" s="176" t="s">
        <v>43</v>
      </c>
      <c r="D19" s="176" t="s">
        <v>44</v>
      </c>
      <c r="E19" s="176"/>
      <c r="F19" s="175" t="s">
        <v>105</v>
      </c>
      <c r="G19" s="53">
        <v>54.316666666666677</v>
      </c>
      <c r="H19" s="54">
        <v>216.5</v>
      </c>
      <c r="I19" s="55">
        <f t="shared" si="0"/>
        <v>11759.558333333336</v>
      </c>
      <c r="J19" s="48"/>
      <c r="K19" s="56">
        <f t="shared" si="1"/>
        <v>7</v>
      </c>
      <c r="L19" s="139" t="str">
        <f t="shared" si="2"/>
        <v xml:space="preserve">Жидкость охлаждающая Антифриз </v>
      </c>
      <c r="M19" s="142" t="str">
        <f t="shared" si="5"/>
        <v>Гостовский зеленый</v>
      </c>
      <c r="N19" s="142">
        <f t="shared" si="6"/>
        <v>0</v>
      </c>
      <c r="O19" s="141"/>
      <c r="P19" s="58"/>
      <c r="Q19" s="130" t="str">
        <f t="shared" si="7"/>
        <v>л</v>
      </c>
      <c r="R19" s="59">
        <f t="shared" si="8"/>
        <v>54.316666666666677</v>
      </c>
      <c r="S19" s="53"/>
      <c r="T19" s="60">
        <f t="shared" si="9"/>
        <v>216.5</v>
      </c>
      <c r="U19" s="61">
        <f t="shared" si="10"/>
        <v>0</v>
      </c>
      <c r="V19" s="48"/>
      <c r="W19" s="48"/>
      <c r="X19" s="48"/>
      <c r="Y19" s="48"/>
      <c r="Z19" s="48"/>
      <c r="AA19" s="48"/>
      <c r="AB19" s="48"/>
      <c r="AC19" s="48"/>
      <c r="AD19" s="48"/>
      <c r="AE19" s="48"/>
    </row>
    <row r="20" spans="1:31" s="46" customFormat="1" ht="29.25" customHeight="1" x14ac:dyDescent="0.25">
      <c r="A20" s="49"/>
      <c r="B20" s="50">
        <v>8</v>
      </c>
      <c r="C20" s="51" t="s">
        <v>45</v>
      </c>
      <c r="D20" s="51" t="s">
        <v>46</v>
      </c>
      <c r="E20" s="51"/>
      <c r="F20" s="175" t="s">
        <v>105</v>
      </c>
      <c r="G20" s="53">
        <v>50.925000000000004</v>
      </c>
      <c r="H20" s="54">
        <v>560</v>
      </c>
      <c r="I20" s="55">
        <f t="shared" si="0"/>
        <v>28518.000000000004</v>
      </c>
      <c r="J20" s="48"/>
      <c r="K20" s="56">
        <f t="shared" si="1"/>
        <v>8</v>
      </c>
      <c r="L20" s="139" t="str">
        <f t="shared" si="2"/>
        <v>Жидкость охлаждающая Тосол А-40</v>
      </c>
      <c r="M20" s="142" t="str">
        <f t="shared" si="5"/>
        <v>Тосол А-40</v>
      </c>
      <c r="N20" s="142">
        <f t="shared" si="6"/>
        <v>0</v>
      </c>
      <c r="O20" s="141"/>
      <c r="P20" s="58"/>
      <c r="Q20" s="130" t="str">
        <f t="shared" si="7"/>
        <v>л</v>
      </c>
      <c r="R20" s="59">
        <f>G20</f>
        <v>50.925000000000004</v>
      </c>
      <c r="S20" s="53"/>
      <c r="T20" s="60">
        <f>H20</f>
        <v>560</v>
      </c>
      <c r="U20" s="61">
        <f>S20*T20</f>
        <v>0</v>
      </c>
      <c r="V20" s="48"/>
      <c r="W20" s="48"/>
      <c r="X20" s="48"/>
      <c r="Y20" s="48"/>
      <c r="Z20" s="48"/>
      <c r="AA20" s="48"/>
      <c r="AB20" s="48"/>
      <c r="AC20" s="48"/>
      <c r="AD20" s="48"/>
      <c r="AE20" s="48"/>
    </row>
    <row r="21" spans="1:31" s="46" customFormat="1" ht="29.25" customHeight="1" x14ac:dyDescent="0.25">
      <c r="A21" s="49"/>
      <c r="B21" s="50">
        <v>9</v>
      </c>
      <c r="C21" s="176" t="s">
        <v>47</v>
      </c>
      <c r="D21" s="176" t="s">
        <v>48</v>
      </c>
      <c r="E21" s="176"/>
      <c r="F21" s="175" t="s">
        <v>105</v>
      </c>
      <c r="G21" s="53">
        <v>52.5</v>
      </c>
      <c r="H21" s="54">
        <v>210</v>
      </c>
      <c r="I21" s="55">
        <f t="shared" si="0"/>
        <v>11025</v>
      </c>
      <c r="J21" s="48"/>
      <c r="K21" s="56">
        <f>B21</f>
        <v>9</v>
      </c>
      <c r="L21" s="139" t="str">
        <f>C21</f>
        <v xml:space="preserve">Жидкость охлаждающая </v>
      </c>
      <c r="M21" s="142" t="str">
        <f t="shared" si="5"/>
        <v>Тосол А-40/Волга-Ойл ОЖ-40</v>
      </c>
      <c r="N21" s="142">
        <f t="shared" si="6"/>
        <v>0</v>
      </c>
      <c r="O21" s="141"/>
      <c r="P21" s="58"/>
      <c r="Q21" s="130" t="str">
        <f t="shared" si="7"/>
        <v>л</v>
      </c>
      <c r="R21" s="59">
        <f>G21</f>
        <v>52.5</v>
      </c>
      <c r="S21" s="53"/>
      <c r="T21" s="60">
        <f>H21</f>
        <v>210</v>
      </c>
      <c r="U21" s="61">
        <f>S21*T21</f>
        <v>0</v>
      </c>
      <c r="V21" s="48"/>
      <c r="W21" s="48"/>
      <c r="X21" s="48"/>
      <c r="Y21" s="48"/>
      <c r="Z21" s="48"/>
      <c r="AA21" s="48"/>
      <c r="AB21" s="48"/>
      <c r="AC21" s="48"/>
      <c r="AD21" s="48"/>
      <c r="AE21" s="48"/>
    </row>
    <row r="22" spans="1:31" s="46" customFormat="1" ht="29.25" customHeight="1" x14ac:dyDescent="0.25">
      <c r="A22" s="49"/>
      <c r="B22" s="50">
        <v>10</v>
      </c>
      <c r="C22" s="51" t="s">
        <v>49</v>
      </c>
      <c r="D22" s="51" t="s">
        <v>50</v>
      </c>
      <c r="E22" s="51"/>
      <c r="F22" s="175" t="s">
        <v>104</v>
      </c>
      <c r="G22" s="53">
        <v>99.525000000000006</v>
      </c>
      <c r="H22" s="54">
        <v>90</v>
      </c>
      <c r="I22" s="55">
        <f t="shared" si="0"/>
        <v>8957.25</v>
      </c>
      <c r="J22" s="48"/>
      <c r="K22" s="56">
        <f t="shared" si="1"/>
        <v>10</v>
      </c>
      <c r="L22" s="139" t="str">
        <f t="shared" si="2"/>
        <v>Жидкость тормозная</v>
      </c>
      <c r="M22" s="142" t="str">
        <f t="shared" si="5"/>
        <v>ДОТ-4</v>
      </c>
      <c r="N22" s="142">
        <f t="shared" si="6"/>
        <v>0</v>
      </c>
      <c r="O22" s="141"/>
      <c r="P22" s="58"/>
      <c r="Q22" s="130" t="str">
        <f t="shared" si="7"/>
        <v>кг</v>
      </c>
      <c r="R22" s="59">
        <f t="shared" ref="R22:R24" si="11">G22</f>
        <v>99.525000000000006</v>
      </c>
      <c r="S22" s="53"/>
      <c r="T22" s="60">
        <f t="shared" ref="T22:T24" si="12">H22</f>
        <v>90</v>
      </c>
      <c r="U22" s="61">
        <f t="shared" ref="U22:U24" si="13">S22*T22</f>
        <v>0</v>
      </c>
      <c r="V22" s="48"/>
      <c r="W22" s="48"/>
      <c r="X22" s="48"/>
      <c r="Y22" s="48"/>
      <c r="Z22" s="48"/>
      <c r="AA22" s="48"/>
      <c r="AB22" s="48"/>
      <c r="AC22" s="48"/>
      <c r="AD22" s="48"/>
      <c r="AE22" s="48"/>
    </row>
    <row r="23" spans="1:31" s="46" customFormat="1" ht="29.25" customHeight="1" x14ac:dyDescent="0.25">
      <c r="A23" s="49"/>
      <c r="B23" s="50">
        <v>11</v>
      </c>
      <c r="C23" s="51" t="s">
        <v>51</v>
      </c>
      <c r="D23" s="51" t="s">
        <v>52</v>
      </c>
      <c r="E23" s="51"/>
      <c r="F23" s="175" t="s">
        <v>105</v>
      </c>
      <c r="G23" s="53">
        <v>115.05000000000001</v>
      </c>
      <c r="H23" s="54">
        <v>216.5</v>
      </c>
      <c r="I23" s="55">
        <f t="shared" si="0"/>
        <v>24908.325000000001</v>
      </c>
      <c r="J23" s="48"/>
      <c r="K23" s="56">
        <f t="shared" si="1"/>
        <v>11</v>
      </c>
      <c r="L23" s="139" t="str">
        <f t="shared" si="2"/>
        <v>Масло  гидравлическое Лукойл Гейзер ЛТ 22</v>
      </c>
      <c r="M23" s="142" t="str">
        <f t="shared" si="5"/>
        <v>Лукойл Гейзер ЛТ 22</v>
      </c>
      <c r="N23" s="142">
        <f t="shared" si="6"/>
        <v>0</v>
      </c>
      <c r="O23" s="141"/>
      <c r="P23" s="58"/>
      <c r="Q23" s="130" t="str">
        <f t="shared" si="7"/>
        <v>л</v>
      </c>
      <c r="R23" s="59">
        <f t="shared" si="11"/>
        <v>115.05000000000001</v>
      </c>
      <c r="S23" s="53"/>
      <c r="T23" s="60">
        <f t="shared" si="12"/>
        <v>216.5</v>
      </c>
      <c r="U23" s="61">
        <f t="shared" si="13"/>
        <v>0</v>
      </c>
      <c r="V23" s="48"/>
      <c r="W23" s="48"/>
      <c r="X23" s="48"/>
      <c r="Y23" s="48"/>
      <c r="Z23" s="48"/>
      <c r="AA23" s="48"/>
      <c r="AB23" s="48"/>
      <c r="AC23" s="48"/>
      <c r="AD23" s="48"/>
      <c r="AE23" s="48"/>
    </row>
    <row r="24" spans="1:31" s="46" customFormat="1" ht="29.25" customHeight="1" x14ac:dyDescent="0.25">
      <c r="A24" s="49"/>
      <c r="B24" s="50">
        <v>12</v>
      </c>
      <c r="C24" s="51" t="s">
        <v>53</v>
      </c>
      <c r="D24" s="51" t="s">
        <v>54</v>
      </c>
      <c r="E24" s="51"/>
      <c r="F24" s="175" t="s">
        <v>105</v>
      </c>
      <c r="G24" s="53">
        <v>174.60000000000002</v>
      </c>
      <c r="H24" s="54">
        <v>32</v>
      </c>
      <c r="I24" s="55">
        <f t="shared" si="0"/>
        <v>5587.2000000000007</v>
      </c>
      <c r="J24" s="48"/>
      <c r="K24" s="56">
        <f t="shared" si="1"/>
        <v>12</v>
      </c>
      <c r="L24" s="139" t="str">
        <f t="shared" si="2"/>
        <v>Масло ESSO Ultron диз. синт. 5W40 API CG-4</v>
      </c>
      <c r="M24" s="142" t="str">
        <f t="shared" si="5"/>
        <v>5W40</v>
      </c>
      <c r="N24" s="142">
        <f t="shared" si="6"/>
        <v>0</v>
      </c>
      <c r="O24" s="141"/>
      <c r="P24" s="58"/>
      <c r="Q24" s="130" t="str">
        <f t="shared" si="7"/>
        <v>л</v>
      </c>
      <c r="R24" s="59">
        <f t="shared" si="11"/>
        <v>174.60000000000002</v>
      </c>
      <c r="S24" s="53"/>
      <c r="T24" s="60">
        <f t="shared" si="12"/>
        <v>32</v>
      </c>
      <c r="U24" s="61">
        <f t="shared" si="13"/>
        <v>0</v>
      </c>
      <c r="V24" s="48"/>
      <c r="W24" s="48"/>
      <c r="X24" s="48"/>
      <c r="Y24" s="48"/>
      <c r="Z24" s="48"/>
      <c r="AA24" s="48"/>
      <c r="AB24" s="48"/>
      <c r="AC24" s="48"/>
      <c r="AD24" s="48"/>
      <c r="AE24" s="48"/>
    </row>
    <row r="25" spans="1:31" s="46" customFormat="1" ht="37.5" customHeight="1" x14ac:dyDescent="0.25">
      <c r="A25" s="49"/>
      <c r="B25" s="50">
        <v>13</v>
      </c>
      <c r="C25" s="51" t="s">
        <v>55</v>
      </c>
      <c r="D25" s="51" t="s">
        <v>261</v>
      </c>
      <c r="E25" s="51" t="s">
        <v>271</v>
      </c>
      <c r="F25" s="175" t="s">
        <v>105</v>
      </c>
      <c r="G25" s="53">
        <v>666.66666666666674</v>
      </c>
      <c r="H25" s="54">
        <v>24</v>
      </c>
      <c r="I25" s="55">
        <f t="shared" si="0"/>
        <v>16000.000000000002</v>
      </c>
      <c r="J25" s="48"/>
      <c r="K25" s="56">
        <f t="shared" si="1"/>
        <v>13</v>
      </c>
      <c r="L25" s="139" t="str">
        <f t="shared" si="2"/>
        <v>Масло HP Husgvarna 2T</v>
      </c>
      <c r="M25" s="142" t="str">
        <f t="shared" si="5"/>
        <v>Husgvarna-эквивалент не допускается</v>
      </c>
      <c r="N25" s="142" t="str">
        <f t="shared" si="6"/>
        <v xml:space="preserve">
20 л и 4 л</v>
      </c>
      <c r="O25" s="141"/>
      <c r="P25" s="58"/>
      <c r="Q25" s="130" t="str">
        <f t="shared" si="7"/>
        <v>л</v>
      </c>
      <c r="R25" s="59">
        <f>G25</f>
        <v>666.66666666666674</v>
      </c>
      <c r="S25" s="53"/>
      <c r="T25" s="60">
        <f>H25</f>
        <v>24</v>
      </c>
      <c r="U25" s="61">
        <f>S25*T25</f>
        <v>0</v>
      </c>
      <c r="V25" s="48"/>
      <c r="W25" s="48"/>
      <c r="X25" s="48"/>
      <c r="Y25" s="48"/>
      <c r="Z25" s="48"/>
      <c r="AA25" s="48"/>
      <c r="AB25" s="48"/>
      <c r="AC25" s="48"/>
      <c r="AD25" s="48"/>
      <c r="AE25" s="48"/>
    </row>
    <row r="26" spans="1:31" s="46" customFormat="1" ht="26.25" customHeight="1" x14ac:dyDescent="0.25">
      <c r="A26" s="49"/>
      <c r="B26" s="50">
        <v>14</v>
      </c>
      <c r="C26" s="51" t="s">
        <v>57</v>
      </c>
      <c r="D26" s="51" t="s">
        <v>58</v>
      </c>
      <c r="E26" s="51"/>
      <c r="F26" s="175" t="s">
        <v>105</v>
      </c>
      <c r="G26" s="53">
        <v>61.174999999999997</v>
      </c>
      <c r="H26" s="54">
        <v>216.5</v>
      </c>
      <c r="I26" s="55">
        <f t="shared" si="0"/>
        <v>13244.387499999999</v>
      </c>
      <c r="J26" s="48"/>
      <c r="K26" s="56">
        <f t="shared" ref="K26:K27" si="14">B26</f>
        <v>14</v>
      </c>
      <c r="L26" s="139" t="str">
        <f t="shared" ref="L26:L27" si="15">C26</f>
        <v>Масло гидравлическое</v>
      </c>
      <c r="M26" s="142" t="str">
        <f t="shared" si="5"/>
        <v>ДЕВОН ВМГЗ (-60) МГ-15В</v>
      </c>
      <c r="N26" s="142">
        <f t="shared" si="6"/>
        <v>0</v>
      </c>
      <c r="O26" s="141"/>
      <c r="P26" s="58"/>
      <c r="Q26" s="130" t="str">
        <f t="shared" si="7"/>
        <v>л</v>
      </c>
      <c r="R26" s="59">
        <f>G26</f>
        <v>61.174999999999997</v>
      </c>
      <c r="S26" s="53"/>
      <c r="T26" s="60">
        <f t="shared" ref="T26:T27" si="16">H26</f>
        <v>216.5</v>
      </c>
      <c r="U26" s="61">
        <f t="shared" ref="U26:U27" si="17">S26*T26</f>
        <v>0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</row>
    <row r="27" spans="1:31" s="46" customFormat="1" ht="26.25" customHeight="1" x14ac:dyDescent="0.25">
      <c r="A27" s="49"/>
      <c r="B27" s="50">
        <v>15</v>
      </c>
      <c r="C27" s="51" t="s">
        <v>57</v>
      </c>
      <c r="D27" s="51" t="s">
        <v>59</v>
      </c>
      <c r="E27" s="51"/>
      <c r="F27" s="175" t="s">
        <v>105</v>
      </c>
      <c r="G27" s="53">
        <v>76.125</v>
      </c>
      <c r="H27" s="54">
        <v>216.5</v>
      </c>
      <c r="I27" s="55">
        <f t="shared" si="0"/>
        <v>16481.0625</v>
      </c>
      <c r="J27" s="48"/>
      <c r="K27" s="56">
        <f t="shared" si="14"/>
        <v>15</v>
      </c>
      <c r="L27" s="139" t="str">
        <f t="shared" si="15"/>
        <v>Масло гидравлическое</v>
      </c>
      <c r="M27" s="142" t="str">
        <f t="shared" si="5"/>
        <v>МГ-15-В (-55С)</v>
      </c>
      <c r="N27" s="142">
        <f t="shared" si="6"/>
        <v>0</v>
      </c>
      <c r="O27" s="141"/>
      <c r="P27" s="58"/>
      <c r="Q27" s="130" t="str">
        <f t="shared" si="7"/>
        <v>л</v>
      </c>
      <c r="R27" s="59">
        <f>G27</f>
        <v>76.125</v>
      </c>
      <c r="S27" s="53"/>
      <c r="T27" s="60">
        <f t="shared" si="16"/>
        <v>216.5</v>
      </c>
      <c r="U27" s="61">
        <f t="shared" si="17"/>
        <v>0</v>
      </c>
      <c r="V27" s="48"/>
      <c r="W27" s="48"/>
      <c r="X27" s="48"/>
      <c r="Y27" s="48"/>
      <c r="Z27" s="48"/>
      <c r="AA27" s="48"/>
      <c r="AB27" s="48"/>
      <c r="AC27" s="48"/>
      <c r="AD27" s="48"/>
      <c r="AE27" s="48"/>
    </row>
    <row r="28" spans="1:31" s="46" customFormat="1" ht="26.25" customHeight="1" x14ac:dyDescent="0.25">
      <c r="A28" s="49"/>
      <c r="B28" s="50">
        <v>16</v>
      </c>
      <c r="C28" s="51" t="s">
        <v>60</v>
      </c>
      <c r="D28" s="51" t="s">
        <v>61</v>
      </c>
      <c r="E28" s="51"/>
      <c r="F28" s="175" t="s">
        <v>105</v>
      </c>
      <c r="G28" s="53">
        <v>66.525000000000006</v>
      </c>
      <c r="H28" s="54">
        <v>649.5</v>
      </c>
      <c r="I28" s="55">
        <f t="shared" si="0"/>
        <v>43207.987500000003</v>
      </c>
      <c r="J28" s="48"/>
      <c r="K28" s="56">
        <f>B28</f>
        <v>16</v>
      </c>
      <c r="L28" s="139" t="str">
        <f>C28</f>
        <v>Масло гидравлическое ВМГЗ</v>
      </c>
      <c r="M28" s="142" t="str">
        <f t="shared" si="5"/>
        <v>ВМГЗ</v>
      </c>
      <c r="N28" s="142">
        <f t="shared" si="6"/>
        <v>0</v>
      </c>
      <c r="O28" s="141"/>
      <c r="P28" s="58"/>
      <c r="Q28" s="130" t="str">
        <f t="shared" si="7"/>
        <v>л</v>
      </c>
      <c r="R28" s="59">
        <f>G28</f>
        <v>66.525000000000006</v>
      </c>
      <c r="S28" s="53"/>
      <c r="T28" s="60">
        <f>H28</f>
        <v>649.5</v>
      </c>
      <c r="U28" s="61">
        <f>S28*T28</f>
        <v>0</v>
      </c>
      <c r="V28" s="48"/>
      <c r="W28" s="48"/>
      <c r="X28" s="48"/>
      <c r="Y28" s="48"/>
      <c r="Z28" s="48"/>
      <c r="AA28" s="48"/>
      <c r="AB28" s="48"/>
      <c r="AC28" s="48"/>
      <c r="AD28" s="48"/>
      <c r="AE28" s="48"/>
    </row>
    <row r="29" spans="1:31" s="46" customFormat="1" ht="26.25" customHeight="1" x14ac:dyDescent="0.25">
      <c r="A29" s="49"/>
      <c r="B29" s="50">
        <v>17</v>
      </c>
      <c r="C29" s="51" t="s">
        <v>62</v>
      </c>
      <c r="D29" s="51" t="s">
        <v>63</v>
      </c>
      <c r="E29" s="51"/>
      <c r="F29" s="175" t="s">
        <v>105</v>
      </c>
      <c r="G29" s="53">
        <v>61.541666666666664</v>
      </c>
      <c r="H29" s="54">
        <v>433</v>
      </c>
      <c r="I29" s="55">
        <f t="shared" si="0"/>
        <v>26647.541666666664</v>
      </c>
      <c r="J29" s="48"/>
      <c r="K29" s="56">
        <f t="shared" ref="K29" si="18">B29</f>
        <v>17</v>
      </c>
      <c r="L29" s="139" t="str">
        <f t="shared" ref="L29" si="19">C29</f>
        <v>Масло дизельное М10Г2К</v>
      </c>
      <c r="M29" s="142" t="str">
        <f t="shared" si="5"/>
        <v>М10Г2К</v>
      </c>
      <c r="N29" s="142">
        <f t="shared" si="6"/>
        <v>0</v>
      </c>
      <c r="O29" s="141"/>
      <c r="P29" s="58"/>
      <c r="Q29" s="130" t="str">
        <f t="shared" si="7"/>
        <v>л</v>
      </c>
      <c r="R29" s="59">
        <f t="shared" ref="R29" si="20">G29</f>
        <v>61.541666666666664</v>
      </c>
      <c r="S29" s="53"/>
      <c r="T29" s="60">
        <f t="shared" ref="T29" si="21">H29</f>
        <v>433</v>
      </c>
      <c r="U29" s="61">
        <f t="shared" ref="U29" si="22">S29*T29</f>
        <v>0</v>
      </c>
      <c r="V29" s="48"/>
      <c r="W29" s="48"/>
      <c r="X29" s="48"/>
      <c r="Y29" s="48"/>
      <c r="Z29" s="48"/>
      <c r="AA29" s="48"/>
      <c r="AB29" s="48"/>
      <c r="AC29" s="48"/>
      <c r="AD29" s="48"/>
      <c r="AE29" s="48"/>
    </row>
    <row r="30" spans="1:31" s="46" customFormat="1" ht="26.25" customHeight="1" x14ac:dyDescent="0.25">
      <c r="A30" s="49"/>
      <c r="B30" s="50">
        <v>18</v>
      </c>
      <c r="C30" s="51" t="s">
        <v>64</v>
      </c>
      <c r="D30" s="51" t="s">
        <v>65</v>
      </c>
      <c r="E30" s="51"/>
      <c r="F30" s="175" t="s">
        <v>105</v>
      </c>
      <c r="G30" s="53">
        <v>65.658333333333346</v>
      </c>
      <c r="H30" s="54">
        <v>216.5</v>
      </c>
      <c r="I30" s="55">
        <f t="shared" si="0"/>
        <v>14215.029166666669</v>
      </c>
      <c r="J30" s="48"/>
      <c r="K30" s="56">
        <f>B30</f>
        <v>18</v>
      </c>
      <c r="L30" s="139" t="str">
        <f>C30</f>
        <v>Масло дизельное М-8ДМ</v>
      </c>
      <c r="M30" s="142" t="str">
        <f t="shared" si="5"/>
        <v>М-8ДМ</v>
      </c>
      <c r="N30" s="142">
        <f t="shared" si="6"/>
        <v>0</v>
      </c>
      <c r="O30" s="141"/>
      <c r="P30" s="58"/>
      <c r="Q30" s="130" t="str">
        <f t="shared" si="7"/>
        <v>л</v>
      </c>
      <c r="R30" s="59">
        <f>G30</f>
        <v>65.658333333333346</v>
      </c>
      <c r="S30" s="53"/>
      <c r="T30" s="60">
        <f>H30</f>
        <v>216.5</v>
      </c>
      <c r="U30" s="61">
        <f>S30*T30</f>
        <v>0</v>
      </c>
      <c r="V30" s="48"/>
      <c r="W30" s="48"/>
      <c r="X30" s="48"/>
      <c r="Y30" s="48"/>
      <c r="Z30" s="48"/>
      <c r="AA30" s="48"/>
      <c r="AB30" s="48"/>
      <c r="AC30" s="48"/>
      <c r="AD30" s="48"/>
      <c r="AE30" s="48"/>
    </row>
    <row r="31" spans="1:31" s="46" customFormat="1" ht="26.25" customHeight="1" x14ac:dyDescent="0.25">
      <c r="A31" s="49"/>
      <c r="B31" s="50">
        <v>19</v>
      </c>
      <c r="C31" s="51" t="s">
        <v>66</v>
      </c>
      <c r="D31" s="51" t="s">
        <v>67</v>
      </c>
      <c r="E31" s="51"/>
      <c r="F31" s="175" t="s">
        <v>105</v>
      </c>
      <c r="G31" s="53">
        <v>72.158333333333346</v>
      </c>
      <c r="H31" s="54">
        <v>10</v>
      </c>
      <c r="I31" s="55">
        <f t="shared" si="0"/>
        <v>721.58333333333348</v>
      </c>
      <c r="J31" s="48"/>
      <c r="K31" s="56">
        <f>B31</f>
        <v>19</v>
      </c>
      <c r="L31" s="139" t="str">
        <f>C31</f>
        <v>Масло для двухконтактных двигателей</v>
      </c>
      <c r="M31" s="142" t="str">
        <f t="shared" si="5"/>
        <v>Drive 2Т</v>
      </c>
      <c r="N31" s="142">
        <f t="shared" si="6"/>
        <v>0</v>
      </c>
      <c r="O31" s="141"/>
      <c r="P31" s="58"/>
      <c r="Q31" s="130" t="str">
        <f t="shared" si="7"/>
        <v>л</v>
      </c>
      <c r="R31" s="59">
        <f>G31</f>
        <v>72.158333333333346</v>
      </c>
      <c r="S31" s="53"/>
      <c r="T31" s="60">
        <f>H31</f>
        <v>10</v>
      </c>
      <c r="U31" s="61">
        <f>S31*T31</f>
        <v>0</v>
      </c>
      <c r="V31" s="48"/>
      <c r="W31" s="48"/>
      <c r="X31" s="48"/>
      <c r="Y31" s="48"/>
      <c r="Z31" s="48"/>
      <c r="AA31" s="48"/>
      <c r="AB31" s="48"/>
      <c r="AC31" s="48"/>
      <c r="AD31" s="48"/>
      <c r="AE31" s="48"/>
    </row>
    <row r="32" spans="1:31" s="46" customFormat="1" ht="26.25" customHeight="1" x14ac:dyDescent="0.25">
      <c r="A32" s="49"/>
      <c r="B32" s="50">
        <v>20</v>
      </c>
      <c r="C32" s="51" t="s">
        <v>68</v>
      </c>
      <c r="D32" s="51" t="s">
        <v>69</v>
      </c>
      <c r="E32" s="51"/>
      <c r="F32" s="175" t="s">
        <v>105</v>
      </c>
      <c r="G32" s="53">
        <v>77.5</v>
      </c>
      <c r="H32" s="54">
        <v>4</v>
      </c>
      <c r="I32" s="55">
        <f t="shared" si="0"/>
        <v>310</v>
      </c>
      <c r="J32" s="48"/>
      <c r="K32" s="56">
        <f t="shared" ref="K32:K33" si="23">B32</f>
        <v>20</v>
      </c>
      <c r="L32" s="139" t="str">
        <f t="shared" ref="L32:L33" si="24">C32</f>
        <v>Масло для двухтактных двигателей GS Ultra 2 Stroke oil</v>
      </c>
      <c r="M32" s="142" t="str">
        <f t="shared" si="5"/>
        <v>GS Ultra 2 Stroke oil</v>
      </c>
      <c r="N32" s="142">
        <f t="shared" si="6"/>
        <v>0</v>
      </c>
      <c r="O32" s="141"/>
      <c r="P32" s="58"/>
      <c r="Q32" s="130" t="str">
        <f t="shared" si="7"/>
        <v>л</v>
      </c>
      <c r="R32" s="59">
        <f t="shared" ref="R32" si="25">G32</f>
        <v>77.5</v>
      </c>
      <c r="S32" s="53"/>
      <c r="T32" s="60">
        <f t="shared" ref="T32" si="26">H32</f>
        <v>4</v>
      </c>
      <c r="U32" s="61">
        <f t="shared" ref="U32" si="27">S32*T32</f>
        <v>0</v>
      </c>
      <c r="V32" s="48"/>
      <c r="W32" s="48"/>
      <c r="X32" s="48"/>
      <c r="Y32" s="48"/>
      <c r="Z32" s="48"/>
      <c r="AA32" s="48"/>
      <c r="AB32" s="48"/>
      <c r="AC32" s="48"/>
      <c r="AD32" s="48"/>
      <c r="AE32" s="48"/>
    </row>
    <row r="33" spans="1:31" s="46" customFormat="1" ht="26.25" customHeight="1" x14ac:dyDescent="0.25">
      <c r="A33" s="49"/>
      <c r="B33" s="50">
        <v>21</v>
      </c>
      <c r="C33" s="51" t="s">
        <v>70</v>
      </c>
      <c r="D33" s="51" t="s">
        <v>71</v>
      </c>
      <c r="E33" s="51"/>
      <c r="F33" s="175" t="s">
        <v>105</v>
      </c>
      <c r="G33" s="53">
        <v>568.27499999999998</v>
      </c>
      <c r="H33" s="54">
        <v>4</v>
      </c>
      <c r="I33" s="55">
        <f t="shared" si="0"/>
        <v>2273.1</v>
      </c>
      <c r="J33" s="48"/>
      <c r="K33" s="56">
        <f t="shared" si="23"/>
        <v>21</v>
      </c>
      <c r="L33" s="139" t="str">
        <f t="shared" si="24"/>
        <v>Масло для двухтактных двигателей STIHL</v>
      </c>
      <c r="M33" s="142" t="str">
        <f t="shared" si="5"/>
        <v>STIHL</v>
      </c>
      <c r="N33" s="142">
        <f t="shared" si="6"/>
        <v>0</v>
      </c>
      <c r="O33" s="141"/>
      <c r="P33" s="58"/>
      <c r="Q33" s="130" t="str">
        <f t="shared" si="7"/>
        <v>л</v>
      </c>
      <c r="R33" s="59">
        <f>G33</f>
        <v>568.27499999999998</v>
      </c>
      <c r="S33" s="53"/>
      <c r="T33" s="60">
        <f>H33</f>
        <v>4</v>
      </c>
      <c r="U33" s="61">
        <f>S33*T33</f>
        <v>0</v>
      </c>
      <c r="V33" s="48"/>
      <c r="W33" s="48"/>
      <c r="X33" s="48"/>
      <c r="Y33" s="48"/>
      <c r="Z33" s="48"/>
      <c r="AA33" s="48"/>
      <c r="AB33" s="48"/>
      <c r="AC33" s="48"/>
      <c r="AD33" s="48"/>
      <c r="AE33" s="48"/>
    </row>
    <row r="34" spans="1:31" s="46" customFormat="1" ht="26.25" customHeight="1" x14ac:dyDescent="0.25">
      <c r="A34" s="49"/>
      <c r="B34" s="50">
        <v>22</v>
      </c>
      <c r="C34" s="51" t="s">
        <v>72</v>
      </c>
      <c r="D34" s="51" t="s">
        <v>73</v>
      </c>
      <c r="E34" s="51"/>
      <c r="F34" s="175" t="s">
        <v>105</v>
      </c>
      <c r="G34" s="53">
        <v>81.041666666666671</v>
      </c>
      <c r="H34" s="54">
        <v>30</v>
      </c>
      <c r="I34" s="55">
        <f t="shared" si="0"/>
        <v>2431.25</v>
      </c>
      <c r="J34" s="48"/>
      <c r="K34" s="56">
        <f>B34</f>
        <v>22</v>
      </c>
      <c r="L34" s="139" t="str">
        <f>C34</f>
        <v>Масло для двухтктных двигателей СHAMPION 2Т</v>
      </c>
      <c r="M34" s="142" t="str">
        <f t="shared" si="5"/>
        <v>СHAMPION 2Т</v>
      </c>
      <c r="N34" s="142">
        <f t="shared" si="6"/>
        <v>0</v>
      </c>
      <c r="O34" s="141"/>
      <c r="P34" s="58"/>
      <c r="Q34" s="130" t="str">
        <f t="shared" si="7"/>
        <v>л</v>
      </c>
      <c r="R34" s="59">
        <f>G34</f>
        <v>81.041666666666671</v>
      </c>
      <c r="S34" s="53"/>
      <c r="T34" s="60">
        <f>H34</f>
        <v>30</v>
      </c>
      <c r="U34" s="61">
        <f>S34*T34</f>
        <v>0</v>
      </c>
      <c r="V34" s="48"/>
      <c r="W34" s="48"/>
      <c r="X34" s="48"/>
      <c r="Y34" s="48"/>
      <c r="Z34" s="48"/>
      <c r="AA34" s="48"/>
      <c r="AB34" s="48"/>
      <c r="AC34" s="48"/>
      <c r="AD34" s="48"/>
      <c r="AE34" s="48"/>
    </row>
    <row r="35" spans="1:31" s="46" customFormat="1" ht="20.25" customHeight="1" x14ac:dyDescent="0.25">
      <c r="A35" s="49"/>
      <c r="B35" s="50">
        <v>23</v>
      </c>
      <c r="C35" s="51" t="s">
        <v>74</v>
      </c>
      <c r="D35" s="51" t="s">
        <v>75</v>
      </c>
      <c r="E35" s="51"/>
      <c r="F35" s="175" t="s">
        <v>105</v>
      </c>
      <c r="G35" s="53">
        <v>140</v>
      </c>
      <c r="H35" s="54">
        <v>216.5</v>
      </c>
      <c r="I35" s="55">
        <f t="shared" si="0"/>
        <v>30310</v>
      </c>
      <c r="J35" s="48"/>
      <c r="K35" s="56">
        <f t="shared" ref="K35:K38" si="28">B35</f>
        <v>23</v>
      </c>
      <c r="L35" s="139" t="str">
        <f t="shared" ref="L35:L38" si="29">C35</f>
        <v>Масло моторное</v>
      </c>
      <c r="M35" s="142" t="str">
        <f t="shared" si="5"/>
        <v>X-OIL 5w30 CF-4/SG</v>
      </c>
      <c r="N35" s="142">
        <f t="shared" si="6"/>
        <v>0</v>
      </c>
      <c r="O35" s="141"/>
      <c r="P35" s="58"/>
      <c r="Q35" s="130" t="str">
        <f t="shared" si="7"/>
        <v>л</v>
      </c>
      <c r="R35" s="59">
        <f t="shared" ref="R35:R37" si="30">G35</f>
        <v>140</v>
      </c>
      <c r="S35" s="53"/>
      <c r="T35" s="60">
        <f t="shared" ref="T35:T37" si="31">H35</f>
        <v>216.5</v>
      </c>
      <c r="U35" s="61">
        <f t="shared" ref="U35:U37" si="32">S35*T35</f>
        <v>0</v>
      </c>
      <c r="V35" s="48"/>
      <c r="W35" s="48"/>
      <c r="X35" s="48"/>
      <c r="Y35" s="48"/>
      <c r="Z35" s="48"/>
      <c r="AA35" s="48"/>
      <c r="AB35" s="48"/>
      <c r="AC35" s="48"/>
      <c r="AD35" s="48"/>
      <c r="AE35" s="48"/>
    </row>
    <row r="36" spans="1:31" s="46" customFormat="1" ht="20.25" customHeight="1" x14ac:dyDescent="0.25">
      <c r="A36" s="49"/>
      <c r="B36" s="50">
        <v>24</v>
      </c>
      <c r="C36" s="51" t="s">
        <v>74</v>
      </c>
      <c r="D36" s="51" t="s">
        <v>76</v>
      </c>
      <c r="E36" s="51"/>
      <c r="F36" s="175" t="s">
        <v>105</v>
      </c>
      <c r="G36" s="53">
        <v>113.72500000000001</v>
      </c>
      <c r="H36" s="54">
        <v>433</v>
      </c>
      <c r="I36" s="55">
        <f t="shared" si="0"/>
        <v>49242.925000000003</v>
      </c>
      <c r="J36" s="48"/>
      <c r="K36" s="56">
        <f t="shared" si="28"/>
        <v>24</v>
      </c>
      <c r="L36" s="139" t="str">
        <f t="shared" si="29"/>
        <v>Масло моторное</v>
      </c>
      <c r="M36" s="142" t="str">
        <f t="shared" si="5"/>
        <v>Diesel CL-4 10W40 Девон</v>
      </c>
      <c r="N36" s="142">
        <f t="shared" si="6"/>
        <v>0</v>
      </c>
      <c r="O36" s="141"/>
      <c r="P36" s="58"/>
      <c r="Q36" s="130" t="str">
        <f t="shared" si="7"/>
        <v>л</v>
      </c>
      <c r="R36" s="59">
        <f t="shared" si="30"/>
        <v>113.72500000000001</v>
      </c>
      <c r="S36" s="53"/>
      <c r="T36" s="60">
        <f t="shared" si="31"/>
        <v>433</v>
      </c>
      <c r="U36" s="61">
        <f t="shared" si="32"/>
        <v>0</v>
      </c>
      <c r="V36" s="48"/>
      <c r="W36" s="48"/>
      <c r="X36" s="48"/>
      <c r="Y36" s="48"/>
      <c r="Z36" s="48"/>
      <c r="AA36" s="48"/>
      <c r="AB36" s="48"/>
      <c r="AC36" s="48"/>
      <c r="AD36" s="48"/>
      <c r="AE36" s="48"/>
    </row>
    <row r="37" spans="1:31" s="46" customFormat="1" ht="27.75" customHeight="1" x14ac:dyDescent="0.25">
      <c r="A37" s="49"/>
      <c r="B37" s="50">
        <v>25</v>
      </c>
      <c r="C37" s="51" t="s">
        <v>74</v>
      </c>
      <c r="D37" s="51" t="s">
        <v>76</v>
      </c>
      <c r="E37" s="51"/>
      <c r="F37" s="175" t="s">
        <v>105</v>
      </c>
      <c r="G37" s="53">
        <v>114.16666666666667</v>
      </c>
      <c r="H37" s="54">
        <v>649.5</v>
      </c>
      <c r="I37" s="55">
        <f t="shared" si="0"/>
        <v>74151.25</v>
      </c>
      <c r="J37" s="48"/>
      <c r="K37" s="56">
        <f t="shared" si="28"/>
        <v>25</v>
      </c>
      <c r="L37" s="139" t="str">
        <f t="shared" si="29"/>
        <v>Масло моторное</v>
      </c>
      <c r="M37" s="142" t="str">
        <f t="shared" si="5"/>
        <v>Diesel CL-4 10W40 Девон</v>
      </c>
      <c r="N37" s="142">
        <f t="shared" si="6"/>
        <v>0</v>
      </c>
      <c r="O37" s="141"/>
      <c r="P37" s="58"/>
      <c r="Q37" s="130" t="str">
        <f t="shared" si="7"/>
        <v>л</v>
      </c>
      <c r="R37" s="59">
        <f t="shared" si="30"/>
        <v>114.16666666666667</v>
      </c>
      <c r="S37" s="53"/>
      <c r="T37" s="60">
        <f t="shared" si="31"/>
        <v>649.5</v>
      </c>
      <c r="U37" s="61">
        <f t="shared" si="32"/>
        <v>0</v>
      </c>
      <c r="V37" s="48"/>
      <c r="W37" s="48"/>
      <c r="X37" s="48"/>
      <c r="Y37" s="48"/>
      <c r="Z37" s="48"/>
      <c r="AA37" s="48"/>
      <c r="AB37" s="48"/>
      <c r="AC37" s="48"/>
      <c r="AD37" s="48"/>
      <c r="AE37" s="48"/>
    </row>
    <row r="38" spans="1:31" s="46" customFormat="1" ht="27.75" customHeight="1" x14ac:dyDescent="0.25">
      <c r="A38" s="49"/>
      <c r="B38" s="50">
        <v>26</v>
      </c>
      <c r="C38" s="51" t="s">
        <v>74</v>
      </c>
      <c r="D38" s="51" t="s">
        <v>77</v>
      </c>
      <c r="E38" s="51"/>
      <c r="F38" s="175" t="s">
        <v>105</v>
      </c>
      <c r="G38" s="53">
        <v>95.833333333333343</v>
      </c>
      <c r="H38" s="54">
        <v>216.5</v>
      </c>
      <c r="I38" s="55">
        <f t="shared" si="0"/>
        <v>20747.916666666668</v>
      </c>
      <c r="J38" s="48"/>
      <c r="K38" s="56">
        <f t="shared" si="28"/>
        <v>26</v>
      </c>
      <c r="L38" s="139" t="str">
        <f t="shared" si="29"/>
        <v>Масло моторное</v>
      </c>
      <c r="M38" s="142" t="str">
        <f t="shared" si="5"/>
        <v>Diesel CL-4 SAE 15W40 Девон</v>
      </c>
      <c r="N38" s="142">
        <f t="shared" si="6"/>
        <v>0</v>
      </c>
      <c r="O38" s="141"/>
      <c r="P38" s="58"/>
      <c r="Q38" s="130" t="str">
        <f t="shared" si="7"/>
        <v>л</v>
      </c>
      <c r="R38" s="59">
        <f>G38</f>
        <v>95.833333333333343</v>
      </c>
      <c r="S38" s="53"/>
      <c r="T38" s="60">
        <f>H38</f>
        <v>216.5</v>
      </c>
      <c r="U38" s="61">
        <f>S38*T38</f>
        <v>0</v>
      </c>
      <c r="V38" s="48"/>
      <c r="W38" s="48"/>
      <c r="X38" s="48"/>
      <c r="Y38" s="48"/>
      <c r="Z38" s="48"/>
      <c r="AA38" s="48"/>
      <c r="AB38" s="48"/>
      <c r="AC38" s="48"/>
      <c r="AD38" s="48"/>
      <c r="AE38" s="48"/>
    </row>
    <row r="39" spans="1:31" s="46" customFormat="1" ht="34.5" customHeight="1" x14ac:dyDescent="0.25">
      <c r="A39" s="49"/>
      <c r="B39" s="50">
        <v>27</v>
      </c>
      <c r="C39" s="51" t="s">
        <v>74</v>
      </c>
      <c r="D39" s="51" t="s">
        <v>78</v>
      </c>
      <c r="E39" s="51"/>
      <c r="F39" s="175" t="s">
        <v>105</v>
      </c>
      <c r="G39" s="53">
        <v>144.1</v>
      </c>
      <c r="H39" s="54">
        <v>433</v>
      </c>
      <c r="I39" s="55">
        <f t="shared" si="0"/>
        <v>62395.299999999996</v>
      </c>
      <c r="J39" s="48"/>
      <c r="K39" s="56">
        <f t="shared" si="1"/>
        <v>27</v>
      </c>
      <c r="L39" s="139" t="str">
        <f t="shared" si="2"/>
        <v>Масло моторное</v>
      </c>
      <c r="M39" s="142" t="str">
        <f t="shared" si="5"/>
        <v>TOTACHI NIRO HD  Cl-4/CH-4/SL 15W-40</v>
      </c>
      <c r="N39" s="142">
        <f t="shared" si="6"/>
        <v>0</v>
      </c>
      <c r="O39" s="141"/>
      <c r="P39" s="58"/>
      <c r="Q39" s="130" t="str">
        <f t="shared" si="7"/>
        <v>л</v>
      </c>
      <c r="R39" s="59">
        <f t="shared" ref="R39:R42" si="33">G39</f>
        <v>144.1</v>
      </c>
      <c r="S39" s="53"/>
      <c r="T39" s="60">
        <f t="shared" ref="T39:T42" si="34">H39</f>
        <v>433</v>
      </c>
      <c r="U39" s="61">
        <f t="shared" ref="U39:U42" si="35">S39*T39</f>
        <v>0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</row>
    <row r="40" spans="1:31" s="46" customFormat="1" ht="27.75" customHeight="1" x14ac:dyDescent="0.25">
      <c r="A40" s="49"/>
      <c r="B40" s="50">
        <v>28</v>
      </c>
      <c r="C40" s="51" t="s">
        <v>74</v>
      </c>
      <c r="D40" s="176" t="s">
        <v>79</v>
      </c>
      <c r="E40" s="176"/>
      <c r="F40" s="175" t="s">
        <v>105</v>
      </c>
      <c r="G40" s="53">
        <v>141.66666666666669</v>
      </c>
      <c r="H40" s="54">
        <v>1082.5</v>
      </c>
      <c r="I40" s="55">
        <f t="shared" si="0"/>
        <v>153354.16666666669</v>
      </c>
      <c r="J40" s="48"/>
      <c r="K40" s="56">
        <f t="shared" si="1"/>
        <v>28</v>
      </c>
      <c r="L40" s="139" t="str">
        <f t="shared" si="2"/>
        <v>Масло моторное</v>
      </c>
      <c r="M40" s="142" t="str">
        <f t="shared" si="5"/>
        <v>Девон Spirit 10w40 SL</v>
      </c>
      <c r="N40" s="142">
        <f t="shared" si="6"/>
        <v>0</v>
      </c>
      <c r="O40" s="141"/>
      <c r="P40" s="58"/>
      <c r="Q40" s="130" t="str">
        <f t="shared" si="7"/>
        <v>л</v>
      </c>
      <c r="R40" s="59">
        <f t="shared" si="33"/>
        <v>141.66666666666669</v>
      </c>
      <c r="S40" s="53"/>
      <c r="T40" s="60">
        <f t="shared" si="34"/>
        <v>1082.5</v>
      </c>
      <c r="U40" s="61">
        <f t="shared" si="35"/>
        <v>0</v>
      </c>
      <c r="V40" s="48"/>
      <c r="W40" s="48"/>
      <c r="X40" s="48"/>
      <c r="Y40" s="48"/>
      <c r="Z40" s="48"/>
      <c r="AA40" s="48"/>
      <c r="AB40" s="48"/>
      <c r="AC40" s="48"/>
      <c r="AD40" s="48"/>
      <c r="AE40" s="48"/>
    </row>
    <row r="41" spans="1:31" s="46" customFormat="1" ht="27.75" customHeight="1" x14ac:dyDescent="0.25">
      <c r="A41" s="49"/>
      <c r="B41" s="50">
        <v>29</v>
      </c>
      <c r="C41" s="51" t="s">
        <v>80</v>
      </c>
      <c r="D41" s="51" t="s">
        <v>81</v>
      </c>
      <c r="E41" s="51"/>
      <c r="F41" s="175" t="s">
        <v>105</v>
      </c>
      <c r="G41" s="53">
        <v>103.13333333333334</v>
      </c>
      <c r="H41" s="54">
        <v>216.5</v>
      </c>
      <c r="I41" s="55">
        <f t="shared" si="0"/>
        <v>22328.366666666669</v>
      </c>
      <c r="J41" s="48"/>
      <c r="K41" s="56">
        <f t="shared" si="1"/>
        <v>29</v>
      </c>
      <c r="L41" s="139" t="str">
        <f t="shared" si="2"/>
        <v>Масло моторное  Лукойл-стандарт SAE 10W30 SF/CC</v>
      </c>
      <c r="M41" s="142" t="str">
        <f t="shared" si="5"/>
        <v>SAE 10W30 SF/CC</v>
      </c>
      <c r="N41" s="142">
        <f t="shared" si="6"/>
        <v>0</v>
      </c>
      <c r="O41" s="141"/>
      <c r="P41" s="58"/>
      <c r="Q41" s="130" t="str">
        <f t="shared" si="7"/>
        <v>л</v>
      </c>
      <c r="R41" s="59">
        <f t="shared" si="33"/>
        <v>103.13333333333334</v>
      </c>
      <c r="S41" s="53"/>
      <c r="T41" s="60">
        <f t="shared" si="34"/>
        <v>216.5</v>
      </c>
      <c r="U41" s="61">
        <f t="shared" si="35"/>
        <v>0</v>
      </c>
      <c r="V41" s="48"/>
      <c r="W41" s="48"/>
      <c r="X41" s="48"/>
      <c r="Y41" s="48"/>
      <c r="Z41" s="48"/>
      <c r="AA41" s="48"/>
      <c r="AB41" s="48"/>
      <c r="AC41" s="48"/>
      <c r="AD41" s="48"/>
      <c r="AE41" s="48"/>
    </row>
    <row r="42" spans="1:31" s="46" customFormat="1" ht="39" customHeight="1" x14ac:dyDescent="0.25">
      <c r="A42" s="49"/>
      <c r="B42" s="50">
        <v>30</v>
      </c>
      <c r="C42" s="51" t="s">
        <v>82</v>
      </c>
      <c r="D42" s="51" t="s">
        <v>83</v>
      </c>
      <c r="E42" s="51"/>
      <c r="F42" s="175" t="s">
        <v>105</v>
      </c>
      <c r="G42" s="53">
        <v>110.45</v>
      </c>
      <c r="H42" s="54">
        <v>24</v>
      </c>
      <c r="I42" s="55">
        <f t="shared" si="0"/>
        <v>2650.8</v>
      </c>
      <c r="J42" s="48"/>
      <c r="K42" s="56">
        <f t="shared" si="1"/>
        <v>30</v>
      </c>
      <c r="L42" s="139" t="str">
        <f t="shared" si="2"/>
        <v>Масло моторное KIXX GOLD SJ SAE10w30 API SJ/CF</v>
      </c>
      <c r="M42" s="142" t="str">
        <f t="shared" si="5"/>
        <v>KIXX GOLD SJ SAE10w30 API SJ/CF</v>
      </c>
      <c r="N42" s="142">
        <f t="shared" si="6"/>
        <v>0</v>
      </c>
      <c r="O42" s="141"/>
      <c r="P42" s="58"/>
      <c r="Q42" s="130" t="str">
        <f t="shared" si="7"/>
        <v>л</v>
      </c>
      <c r="R42" s="59">
        <f t="shared" si="33"/>
        <v>110.45</v>
      </c>
      <c r="S42" s="53"/>
      <c r="T42" s="60">
        <f t="shared" si="34"/>
        <v>24</v>
      </c>
      <c r="U42" s="61">
        <f t="shared" si="35"/>
        <v>0</v>
      </c>
      <c r="V42" s="48"/>
      <c r="W42" s="48"/>
      <c r="X42" s="48"/>
      <c r="Y42" s="48"/>
      <c r="Z42" s="48"/>
      <c r="AA42" s="48"/>
      <c r="AB42" s="48"/>
      <c r="AC42" s="48"/>
      <c r="AD42" s="48"/>
      <c r="AE42" s="48"/>
    </row>
    <row r="43" spans="1:31" s="46" customFormat="1" ht="42" customHeight="1" x14ac:dyDescent="0.25">
      <c r="A43" s="49"/>
      <c r="B43" s="50">
        <v>31</v>
      </c>
      <c r="C43" s="51" t="s">
        <v>84</v>
      </c>
      <c r="D43" s="51" t="s">
        <v>272</v>
      </c>
      <c r="E43" s="51"/>
      <c r="F43" s="175" t="s">
        <v>105</v>
      </c>
      <c r="G43" s="53">
        <v>447.34166666666664</v>
      </c>
      <c r="H43" s="54">
        <v>60</v>
      </c>
      <c r="I43" s="55">
        <f t="shared" si="0"/>
        <v>26840.5</v>
      </c>
      <c r="J43" s="48"/>
      <c r="K43" s="56">
        <f t="shared" ref="K43:L47" si="36">B43</f>
        <v>31</v>
      </c>
      <c r="L43" s="139" t="str">
        <f t="shared" si="36"/>
        <v>Масло моторное Mobil Super 3000 5w40</v>
      </c>
      <c r="M43" s="142" t="str">
        <f t="shared" si="5"/>
        <v>Mobil Super 3000 5W40-эквивалент не допускается</v>
      </c>
      <c r="N43" s="142">
        <f t="shared" si="6"/>
        <v>0</v>
      </c>
      <c r="O43" s="141"/>
      <c r="P43" s="58"/>
      <c r="Q43" s="130" t="str">
        <f t="shared" si="7"/>
        <v>л</v>
      </c>
      <c r="R43" s="59">
        <f>G43</f>
        <v>447.34166666666664</v>
      </c>
      <c r="S43" s="53"/>
      <c r="T43" s="60">
        <f>H43</f>
        <v>60</v>
      </c>
      <c r="U43" s="61">
        <f>S43*T43</f>
        <v>0</v>
      </c>
      <c r="V43" s="48"/>
      <c r="W43" s="48"/>
      <c r="X43" s="48"/>
      <c r="Y43" s="48"/>
      <c r="Z43" s="48"/>
      <c r="AA43" s="48"/>
      <c r="AB43" s="48"/>
      <c r="AC43" s="48"/>
      <c r="AD43" s="48"/>
      <c r="AE43" s="48"/>
    </row>
    <row r="44" spans="1:31" s="46" customFormat="1" ht="27.75" customHeight="1" x14ac:dyDescent="0.25">
      <c r="A44" s="49"/>
      <c r="B44" s="50">
        <v>32</v>
      </c>
      <c r="C44" s="51" t="s">
        <v>85</v>
      </c>
      <c r="D44" s="51" t="s">
        <v>86</v>
      </c>
      <c r="E44" s="51"/>
      <c r="F44" s="175" t="s">
        <v>105</v>
      </c>
      <c r="G44" s="53">
        <v>121.625</v>
      </c>
      <c r="H44" s="54">
        <v>3</v>
      </c>
      <c r="I44" s="55">
        <f t="shared" si="0"/>
        <v>364.875</v>
      </c>
      <c r="J44" s="48"/>
      <c r="K44" s="56">
        <f t="shared" si="36"/>
        <v>32</v>
      </c>
      <c r="L44" s="139" t="str">
        <f t="shared" si="36"/>
        <v>Масло моторное для двухконтактных двигателей</v>
      </c>
      <c r="M44" s="142" t="str">
        <f t="shared" si="5"/>
        <v>ТНК 2Т API TC</v>
      </c>
      <c r="N44" s="142">
        <f t="shared" si="6"/>
        <v>0</v>
      </c>
      <c r="O44" s="141"/>
      <c r="P44" s="58"/>
      <c r="Q44" s="130" t="str">
        <f t="shared" si="7"/>
        <v>л</v>
      </c>
      <c r="R44" s="59">
        <f>G44</f>
        <v>121.625</v>
      </c>
      <c r="S44" s="53"/>
      <c r="T44" s="60">
        <f>H44</f>
        <v>3</v>
      </c>
      <c r="U44" s="61">
        <f>S44*T44</f>
        <v>0</v>
      </c>
      <c r="V44" s="48"/>
      <c r="W44" s="48"/>
      <c r="X44" s="48"/>
      <c r="Y44" s="48"/>
      <c r="Z44" s="48"/>
      <c r="AA44" s="48"/>
      <c r="AB44" s="48"/>
      <c r="AC44" s="48"/>
      <c r="AD44" s="48"/>
      <c r="AE44" s="48"/>
    </row>
    <row r="45" spans="1:31" s="46" customFormat="1" ht="27.75" customHeight="1" x14ac:dyDescent="0.25">
      <c r="A45" s="49"/>
      <c r="B45" s="50">
        <v>33</v>
      </c>
      <c r="C45" s="51" t="s">
        <v>87</v>
      </c>
      <c r="D45" s="51" t="s">
        <v>88</v>
      </c>
      <c r="E45" s="51"/>
      <c r="F45" s="175" t="s">
        <v>105</v>
      </c>
      <c r="G45" s="53">
        <v>87.716666666666669</v>
      </c>
      <c r="H45" s="54">
        <v>216.5</v>
      </c>
      <c r="I45" s="55">
        <f t="shared" si="0"/>
        <v>18990.658333333333</v>
      </c>
      <c r="J45" s="48"/>
      <c r="K45" s="56">
        <f t="shared" si="36"/>
        <v>33</v>
      </c>
      <c r="L45" s="139" t="str">
        <f t="shared" si="36"/>
        <v>Масло моторное Лукойл-стандарт SAE 10W40 API SF/CC</v>
      </c>
      <c r="M45" s="142" t="str">
        <f t="shared" si="5"/>
        <v>10W40</v>
      </c>
      <c r="N45" s="142">
        <f t="shared" si="6"/>
        <v>0</v>
      </c>
      <c r="O45" s="141"/>
      <c r="P45" s="58"/>
      <c r="Q45" s="130" t="str">
        <f t="shared" si="7"/>
        <v>л</v>
      </c>
      <c r="R45" s="59">
        <f>G45</f>
        <v>87.716666666666669</v>
      </c>
      <c r="S45" s="53"/>
      <c r="T45" s="60">
        <f>H45</f>
        <v>216.5</v>
      </c>
      <c r="U45" s="61">
        <f>S45*T45</f>
        <v>0</v>
      </c>
      <c r="V45" s="48"/>
      <c r="W45" s="48"/>
      <c r="X45" s="48"/>
      <c r="Y45" s="48"/>
      <c r="Z45" s="48"/>
      <c r="AA45" s="48"/>
      <c r="AB45" s="48"/>
      <c r="AC45" s="48"/>
      <c r="AD45" s="48"/>
      <c r="AE45" s="48"/>
    </row>
    <row r="46" spans="1:31" s="46" customFormat="1" ht="30.75" customHeight="1" x14ac:dyDescent="0.25">
      <c r="A46" s="49"/>
      <c r="B46" s="50">
        <v>34</v>
      </c>
      <c r="C46" s="51" t="s">
        <v>89</v>
      </c>
      <c r="D46" s="51" t="s">
        <v>90</v>
      </c>
      <c r="E46" s="51"/>
      <c r="F46" s="175" t="s">
        <v>105</v>
      </c>
      <c r="G46" s="53">
        <v>62.191666666666663</v>
      </c>
      <c r="H46" s="54">
        <v>433</v>
      </c>
      <c r="I46" s="55">
        <f t="shared" si="0"/>
        <v>26928.991666666665</v>
      </c>
      <c r="J46" s="48"/>
      <c r="K46" s="56">
        <f t="shared" si="36"/>
        <v>34</v>
      </c>
      <c r="L46" s="139" t="str">
        <f t="shared" si="36"/>
        <v>Масло моторное М-10Г2</v>
      </c>
      <c r="M46" s="142" t="str">
        <f t="shared" si="5"/>
        <v>М-10Г2</v>
      </c>
      <c r="N46" s="142">
        <f t="shared" si="6"/>
        <v>0</v>
      </c>
      <c r="O46" s="141"/>
      <c r="P46" s="58"/>
      <c r="Q46" s="130" t="str">
        <f t="shared" si="7"/>
        <v>л</v>
      </c>
      <c r="R46" s="59">
        <f>G46</f>
        <v>62.191666666666663</v>
      </c>
      <c r="S46" s="53"/>
      <c r="T46" s="60">
        <f>H46</f>
        <v>433</v>
      </c>
      <c r="U46" s="61">
        <f>S46*T46</f>
        <v>0</v>
      </c>
      <c r="V46" s="48"/>
      <c r="W46" s="48"/>
      <c r="X46" s="48"/>
      <c r="Y46" s="48"/>
      <c r="Z46" s="48"/>
      <c r="AA46" s="48"/>
      <c r="AB46" s="48"/>
      <c r="AC46" s="48"/>
      <c r="AD46" s="48"/>
      <c r="AE46" s="48"/>
    </row>
    <row r="47" spans="1:31" s="46" customFormat="1" ht="30.75" customHeight="1" x14ac:dyDescent="0.25">
      <c r="A47" s="49"/>
      <c r="B47" s="50">
        <v>35</v>
      </c>
      <c r="C47" s="51" t="s">
        <v>91</v>
      </c>
      <c r="D47" s="51" t="s">
        <v>92</v>
      </c>
      <c r="E47" s="51"/>
      <c r="F47" s="175" t="s">
        <v>105</v>
      </c>
      <c r="G47" s="53">
        <v>65.400000000000006</v>
      </c>
      <c r="H47" s="54">
        <v>216.5</v>
      </c>
      <c r="I47" s="55">
        <f t="shared" si="0"/>
        <v>14159.1</v>
      </c>
      <c r="J47" s="48"/>
      <c r="K47" s="56">
        <f t="shared" si="36"/>
        <v>35</v>
      </c>
      <c r="L47" s="139" t="str">
        <f t="shared" si="36"/>
        <v>Масло моторное М-8В</v>
      </c>
      <c r="M47" s="142" t="str">
        <f t="shared" si="5"/>
        <v>М-8В</v>
      </c>
      <c r="N47" s="142">
        <f t="shared" si="6"/>
        <v>0</v>
      </c>
      <c r="O47" s="141"/>
      <c r="P47" s="58"/>
      <c r="Q47" s="130" t="str">
        <f t="shared" si="7"/>
        <v>л</v>
      </c>
      <c r="R47" s="59">
        <f>G47</f>
        <v>65.400000000000006</v>
      </c>
      <c r="S47" s="53"/>
      <c r="T47" s="60">
        <f>H47</f>
        <v>216.5</v>
      </c>
      <c r="U47" s="61">
        <f>S47*T47</f>
        <v>0</v>
      </c>
      <c r="V47" s="48"/>
      <c r="W47" s="48"/>
      <c r="X47" s="48"/>
      <c r="Y47" s="48"/>
      <c r="Z47" s="48"/>
      <c r="AA47" s="48"/>
      <c r="AB47" s="48"/>
      <c r="AC47" s="48"/>
      <c r="AD47" s="48"/>
      <c r="AE47" s="48"/>
    </row>
    <row r="48" spans="1:31" s="46" customFormat="1" ht="30.75" customHeight="1" x14ac:dyDescent="0.25">
      <c r="A48" s="49"/>
      <c r="B48" s="50">
        <v>36</v>
      </c>
      <c r="C48" s="51" t="s">
        <v>93</v>
      </c>
      <c r="D48" s="51" t="s">
        <v>94</v>
      </c>
      <c r="E48" s="51"/>
      <c r="F48" s="175" t="s">
        <v>105</v>
      </c>
      <c r="G48" s="53">
        <v>64.333333333333343</v>
      </c>
      <c r="H48" s="54">
        <v>866</v>
      </c>
      <c r="I48" s="55">
        <f t="shared" si="0"/>
        <v>55712.666666666672</v>
      </c>
      <c r="J48" s="48"/>
      <c r="K48" s="56">
        <f t="shared" ref="K48:K53" si="37">B48</f>
        <v>36</v>
      </c>
      <c r="L48" s="139" t="str">
        <f t="shared" ref="L48:L53" si="38">C48</f>
        <v>Масло моторное М-8Г2к</v>
      </c>
      <c r="M48" s="142" t="str">
        <f t="shared" si="5"/>
        <v>М-8Г2к</v>
      </c>
      <c r="N48" s="142">
        <f t="shared" si="6"/>
        <v>0</v>
      </c>
      <c r="O48" s="141"/>
      <c r="P48" s="58"/>
      <c r="Q48" s="130" t="str">
        <f t="shared" si="7"/>
        <v>л</v>
      </c>
      <c r="R48" s="59">
        <f t="shared" ref="R48" si="39">G48</f>
        <v>64.333333333333343</v>
      </c>
      <c r="S48" s="53"/>
      <c r="T48" s="60">
        <f t="shared" ref="T48" si="40">H48</f>
        <v>866</v>
      </c>
      <c r="U48" s="61">
        <f t="shared" ref="U48" si="41">S48*T48</f>
        <v>0</v>
      </c>
      <c r="V48" s="48"/>
      <c r="W48" s="48"/>
      <c r="X48" s="48"/>
      <c r="Y48" s="48"/>
      <c r="Z48" s="48"/>
      <c r="AA48" s="48"/>
      <c r="AB48" s="48"/>
      <c r="AC48" s="48"/>
      <c r="AD48" s="48"/>
      <c r="AE48" s="48"/>
    </row>
    <row r="49" spans="1:31" s="46" customFormat="1" ht="34.5" customHeight="1" x14ac:dyDescent="0.25">
      <c r="A49" s="49"/>
      <c r="B49" s="50">
        <v>37</v>
      </c>
      <c r="C49" s="51" t="s">
        <v>95</v>
      </c>
      <c r="D49" s="51" t="s">
        <v>95</v>
      </c>
      <c r="E49" s="51"/>
      <c r="F49" s="175" t="s">
        <v>105</v>
      </c>
      <c r="G49" s="53">
        <v>72.141666666666666</v>
      </c>
      <c r="H49" s="54">
        <v>216.5</v>
      </c>
      <c r="I49" s="55">
        <f t="shared" si="0"/>
        <v>15618.670833333334</v>
      </c>
      <c r="J49" s="48"/>
      <c r="K49" s="56">
        <f>B49</f>
        <v>37</v>
      </c>
      <c r="L49" s="139" t="str">
        <f>C49</f>
        <v>Масло ТАД-17</v>
      </c>
      <c r="M49" s="142" t="str">
        <f t="shared" si="5"/>
        <v>Масло ТАД-17</v>
      </c>
      <c r="N49" s="142">
        <f t="shared" si="6"/>
        <v>0</v>
      </c>
      <c r="O49" s="141"/>
      <c r="P49" s="58"/>
      <c r="Q49" s="130" t="str">
        <f t="shared" si="7"/>
        <v>л</v>
      </c>
      <c r="R49" s="59">
        <f>G49</f>
        <v>72.141666666666666</v>
      </c>
      <c r="S49" s="53"/>
      <c r="T49" s="60">
        <f>H49</f>
        <v>216.5</v>
      </c>
      <c r="U49" s="61">
        <f>S49*T49</f>
        <v>0</v>
      </c>
      <c r="V49" s="48"/>
      <c r="W49" s="48"/>
      <c r="X49" s="48"/>
      <c r="Y49" s="48"/>
      <c r="Z49" s="48"/>
      <c r="AA49" s="48"/>
      <c r="AB49" s="48"/>
      <c r="AC49" s="48"/>
      <c r="AD49" s="48"/>
      <c r="AE49" s="48"/>
    </row>
    <row r="50" spans="1:31" s="46" customFormat="1" ht="30.75" customHeight="1" x14ac:dyDescent="0.25">
      <c r="A50" s="49"/>
      <c r="B50" s="50">
        <v>38</v>
      </c>
      <c r="C50" s="51" t="s">
        <v>96</v>
      </c>
      <c r="D50" s="51" t="s">
        <v>97</v>
      </c>
      <c r="E50" s="51"/>
      <c r="F50" s="175" t="s">
        <v>105</v>
      </c>
      <c r="G50" s="53">
        <v>87.5</v>
      </c>
      <c r="H50" s="54">
        <v>216.5</v>
      </c>
      <c r="I50" s="55">
        <f t="shared" si="0"/>
        <v>18943.75</v>
      </c>
      <c r="J50" s="48"/>
      <c r="K50" s="56">
        <f t="shared" si="37"/>
        <v>38</v>
      </c>
      <c r="L50" s="139" t="str">
        <f t="shared" si="38"/>
        <v>Масло трансмиссионное</v>
      </c>
      <c r="M50" s="142" t="str">
        <f t="shared" si="5"/>
        <v>X-OIL 80w90 GL-5</v>
      </c>
      <c r="N50" s="142">
        <f t="shared" si="6"/>
        <v>0</v>
      </c>
      <c r="O50" s="141"/>
      <c r="P50" s="58"/>
      <c r="Q50" s="130" t="str">
        <f t="shared" si="7"/>
        <v>л</v>
      </c>
      <c r="R50" s="59">
        <f t="shared" ref="R50:R53" si="42">G50</f>
        <v>87.5</v>
      </c>
      <c r="S50" s="53"/>
      <c r="T50" s="60">
        <f t="shared" ref="T50:T53" si="43">H50</f>
        <v>216.5</v>
      </c>
      <c r="U50" s="61">
        <f t="shared" ref="U50:U53" si="44">S50*T50</f>
        <v>0</v>
      </c>
      <c r="V50" s="48"/>
      <c r="W50" s="48"/>
      <c r="X50" s="48"/>
      <c r="Y50" s="48"/>
      <c r="Z50" s="48"/>
      <c r="AA50" s="48"/>
      <c r="AB50" s="48"/>
      <c r="AC50" s="48"/>
      <c r="AD50" s="48"/>
      <c r="AE50" s="48"/>
    </row>
    <row r="51" spans="1:31" s="46" customFormat="1" ht="15.75" x14ac:dyDescent="0.25">
      <c r="A51" s="49"/>
      <c r="B51" s="50">
        <v>39</v>
      </c>
      <c r="C51" s="51" t="s">
        <v>96</v>
      </c>
      <c r="D51" s="51" t="s">
        <v>98</v>
      </c>
      <c r="E51" s="51"/>
      <c r="F51" s="175" t="s">
        <v>105</v>
      </c>
      <c r="G51" s="53">
        <v>311.91666666666669</v>
      </c>
      <c r="H51" s="54">
        <v>4</v>
      </c>
      <c r="I51" s="55">
        <f t="shared" si="0"/>
        <v>1247.6666666666667</v>
      </c>
      <c r="J51" s="48"/>
      <c r="K51" s="56">
        <f t="shared" si="37"/>
        <v>39</v>
      </c>
      <c r="L51" s="139" t="str">
        <f t="shared" si="38"/>
        <v>Масло трансмиссионное</v>
      </c>
      <c r="M51" s="142" t="str">
        <f t="shared" si="5"/>
        <v>ENEOS 75W90 GL-4</v>
      </c>
      <c r="N51" s="142">
        <f t="shared" si="6"/>
        <v>0</v>
      </c>
      <c r="O51" s="141"/>
      <c r="P51" s="58"/>
      <c r="Q51" s="130" t="str">
        <f t="shared" si="7"/>
        <v>л</v>
      </c>
      <c r="R51" s="59">
        <f t="shared" si="42"/>
        <v>311.91666666666669</v>
      </c>
      <c r="S51" s="53"/>
      <c r="T51" s="60">
        <f t="shared" si="43"/>
        <v>4</v>
      </c>
      <c r="U51" s="61">
        <f t="shared" si="44"/>
        <v>0</v>
      </c>
      <c r="V51" s="48"/>
      <c r="W51" s="48"/>
      <c r="X51" s="48"/>
      <c r="Y51" s="48"/>
      <c r="Z51" s="48"/>
      <c r="AA51" s="48"/>
      <c r="AB51" s="48"/>
      <c r="AC51" s="48"/>
      <c r="AD51" s="48"/>
      <c r="AE51" s="48"/>
    </row>
    <row r="52" spans="1:31" s="46" customFormat="1" ht="24.75" customHeight="1" x14ac:dyDescent="0.25">
      <c r="A52" s="49"/>
      <c r="B52" s="50">
        <v>40</v>
      </c>
      <c r="C52" s="51" t="s">
        <v>96</v>
      </c>
      <c r="D52" s="51" t="s">
        <v>99</v>
      </c>
      <c r="E52" s="51"/>
      <c r="F52" s="175" t="s">
        <v>105</v>
      </c>
      <c r="G52" s="53">
        <v>358.33333333333337</v>
      </c>
      <c r="H52" s="54">
        <v>208</v>
      </c>
      <c r="I52" s="55">
        <f t="shared" si="0"/>
        <v>74533.333333333343</v>
      </c>
      <c r="J52" s="48"/>
      <c r="K52" s="56">
        <f t="shared" si="37"/>
        <v>40</v>
      </c>
      <c r="L52" s="139" t="str">
        <f t="shared" si="38"/>
        <v>Масло трансмиссионное</v>
      </c>
      <c r="M52" s="142" t="str">
        <f t="shared" si="5"/>
        <v>TRANS GEAR 9 FE 75W80</v>
      </c>
      <c r="N52" s="142">
        <f t="shared" si="6"/>
        <v>0</v>
      </c>
      <c r="O52" s="141"/>
      <c r="P52" s="58"/>
      <c r="Q52" s="130" t="str">
        <f t="shared" si="7"/>
        <v>л</v>
      </c>
      <c r="R52" s="59">
        <f t="shared" si="42"/>
        <v>358.33333333333337</v>
      </c>
      <c r="S52" s="53"/>
      <c r="T52" s="60">
        <f t="shared" si="43"/>
        <v>208</v>
      </c>
      <c r="U52" s="61">
        <f t="shared" si="44"/>
        <v>0</v>
      </c>
      <c r="V52" s="48"/>
      <c r="W52" s="48"/>
      <c r="X52" s="48"/>
      <c r="Y52" s="48"/>
      <c r="Z52" s="48"/>
      <c r="AA52" s="48"/>
      <c r="AB52" s="48"/>
      <c r="AC52" s="48"/>
      <c r="AD52" s="48"/>
      <c r="AE52" s="48"/>
    </row>
    <row r="53" spans="1:31" s="46" customFormat="1" ht="15.75" x14ac:dyDescent="0.25">
      <c r="A53" s="49"/>
      <c r="B53" s="50">
        <v>41</v>
      </c>
      <c r="C53" s="51" t="s">
        <v>100</v>
      </c>
      <c r="D53" s="51" t="s">
        <v>101</v>
      </c>
      <c r="E53" s="51"/>
      <c r="F53" s="175" t="s">
        <v>105</v>
      </c>
      <c r="G53" s="53">
        <v>87.9</v>
      </c>
      <c r="H53" s="54">
        <v>433</v>
      </c>
      <c r="I53" s="55">
        <f t="shared" si="0"/>
        <v>38060.700000000004</v>
      </c>
      <c r="J53" s="48"/>
      <c r="K53" s="56">
        <f t="shared" si="37"/>
        <v>41</v>
      </c>
      <c r="L53" s="139" t="str">
        <f t="shared" si="38"/>
        <v>Масло трансмиссионное Лукойл ТМ-5  SAE 85W90</v>
      </c>
      <c r="M53" s="142" t="str">
        <f t="shared" si="5"/>
        <v>ТМ-5 SAE 85W90</v>
      </c>
      <c r="N53" s="142">
        <f t="shared" si="6"/>
        <v>0</v>
      </c>
      <c r="O53" s="141"/>
      <c r="P53" s="58"/>
      <c r="Q53" s="52" t="s">
        <v>15</v>
      </c>
      <c r="R53" s="59">
        <f t="shared" si="42"/>
        <v>87.9</v>
      </c>
      <c r="S53" s="53"/>
      <c r="T53" s="60">
        <f t="shared" si="43"/>
        <v>433</v>
      </c>
      <c r="U53" s="61">
        <f t="shared" si="44"/>
        <v>0</v>
      </c>
      <c r="V53" s="48"/>
      <c r="W53" s="48"/>
      <c r="X53" s="48"/>
      <c r="Y53" s="48"/>
      <c r="Z53" s="48"/>
      <c r="AA53" s="48"/>
      <c r="AB53" s="48"/>
      <c r="AC53" s="48"/>
      <c r="AD53" s="48"/>
      <c r="AE53" s="48"/>
    </row>
    <row r="54" spans="1:31" s="78" customFormat="1" ht="16.5" customHeight="1" x14ac:dyDescent="0.25">
      <c r="A54" s="62"/>
      <c r="B54" s="63"/>
      <c r="C54" s="64" t="s">
        <v>16</v>
      </c>
      <c r="D54" s="65"/>
      <c r="E54" s="65"/>
      <c r="F54" s="133"/>
      <c r="G54" s="66"/>
      <c r="H54" s="67"/>
      <c r="I54" s="68">
        <f>SUM(I13:I53)</f>
        <v>1026130.5791666666</v>
      </c>
      <c r="J54" s="69"/>
      <c r="K54" s="70"/>
      <c r="L54" s="71" t="str">
        <f t="shared" ref="L54:L156" si="45">C54</f>
        <v>ИТОГО:</v>
      </c>
      <c r="M54" s="65"/>
      <c r="N54" s="65"/>
      <c r="O54" s="72"/>
      <c r="P54" s="73"/>
      <c r="Q54" s="69"/>
      <c r="R54" s="74"/>
      <c r="S54" s="75"/>
      <c r="T54" s="76"/>
      <c r="U54" s="77"/>
      <c r="V54" s="69"/>
      <c r="W54" s="69"/>
      <c r="X54" s="69"/>
      <c r="Y54" s="69"/>
      <c r="Z54" s="69"/>
      <c r="AA54" s="69"/>
      <c r="AB54" s="69"/>
      <c r="AC54" s="69"/>
      <c r="AD54" s="69"/>
      <c r="AE54" s="69"/>
    </row>
    <row r="55" spans="1:31" s="46" customFormat="1" ht="24" customHeight="1" x14ac:dyDescent="0.25">
      <c r="B55" s="128"/>
      <c r="C55" s="216" t="s">
        <v>172</v>
      </c>
      <c r="D55" s="217"/>
      <c r="E55" s="217"/>
      <c r="F55" s="217"/>
      <c r="G55" s="217"/>
      <c r="H55" s="217"/>
      <c r="I55" s="217"/>
      <c r="J55" s="48"/>
      <c r="K55" s="129"/>
      <c r="L55" s="216" t="s">
        <v>172</v>
      </c>
      <c r="M55" s="218"/>
      <c r="N55" s="218"/>
      <c r="O55" s="218"/>
      <c r="P55" s="218"/>
      <c r="Q55" s="218"/>
      <c r="R55" s="218"/>
      <c r="S55" s="218"/>
      <c r="T55" s="218"/>
      <c r="U55" s="218"/>
      <c r="V55" s="48"/>
      <c r="W55" s="48"/>
      <c r="X55" s="48"/>
      <c r="Y55" s="48"/>
      <c r="Z55" s="48"/>
      <c r="AA55" s="48"/>
      <c r="AB55" s="48"/>
      <c r="AC55" s="48"/>
      <c r="AD55" s="48"/>
      <c r="AE55" s="48"/>
    </row>
    <row r="56" spans="1:31" s="46" customFormat="1" ht="26.25" customHeight="1" x14ac:dyDescent="0.25">
      <c r="A56" s="49"/>
      <c r="B56" s="50">
        <v>1</v>
      </c>
      <c r="C56" s="51" t="s">
        <v>35</v>
      </c>
      <c r="D56" s="51" t="s">
        <v>37</v>
      </c>
      <c r="E56" s="174"/>
      <c r="F56" s="175" t="s">
        <v>105</v>
      </c>
      <c r="G56" s="101">
        <v>56.866666666666667</v>
      </c>
      <c r="H56" s="93">
        <v>300</v>
      </c>
      <c r="I56" s="132">
        <f t="shared" ref="I56:I83" si="46">G56*H56</f>
        <v>17060</v>
      </c>
      <c r="J56" s="48"/>
      <c r="K56" s="56">
        <f t="shared" ref="K56:K57" si="47">B56</f>
        <v>1</v>
      </c>
      <c r="L56" s="138" t="str">
        <f t="shared" ref="L56:L57" si="48">C56</f>
        <v>Антифриз</v>
      </c>
      <c r="M56" s="142" t="str">
        <f>D56</f>
        <v>SIBIRIA ОЖ-40 зеленый</v>
      </c>
      <c r="N56" s="142">
        <f>E56</f>
        <v>0</v>
      </c>
      <c r="O56" s="140"/>
      <c r="P56" s="134"/>
      <c r="Q56" s="130" t="str">
        <f>F56</f>
        <v>л</v>
      </c>
      <c r="R56" s="135">
        <f>G56</f>
        <v>56.866666666666667</v>
      </c>
      <c r="S56" s="101"/>
      <c r="T56" s="136">
        <f t="shared" ref="T56:T57" si="49">H56</f>
        <v>300</v>
      </c>
      <c r="U56" s="137">
        <f t="shared" ref="U56:U57" si="50">S56*T56</f>
        <v>0</v>
      </c>
      <c r="V56" s="48"/>
      <c r="W56" s="48"/>
      <c r="X56" s="48"/>
      <c r="Y56" s="48"/>
      <c r="Z56" s="48"/>
      <c r="AA56" s="48"/>
      <c r="AB56" s="48"/>
      <c r="AC56" s="48"/>
      <c r="AD56" s="48"/>
      <c r="AE56" s="48"/>
    </row>
    <row r="57" spans="1:31" s="46" customFormat="1" ht="26.25" customHeight="1" x14ac:dyDescent="0.25">
      <c r="A57" s="49"/>
      <c r="B57" s="50">
        <v>2</v>
      </c>
      <c r="C57" s="176" t="s">
        <v>43</v>
      </c>
      <c r="D57" s="51" t="s">
        <v>44</v>
      </c>
      <c r="E57" s="51"/>
      <c r="F57" s="175" t="s">
        <v>105</v>
      </c>
      <c r="G57" s="53">
        <v>54.316666666666677</v>
      </c>
      <c r="H57" s="177">
        <v>216.5</v>
      </c>
      <c r="I57" s="55">
        <f t="shared" si="46"/>
        <v>11759.558333333336</v>
      </c>
      <c r="J57" s="48"/>
      <c r="K57" s="56">
        <f t="shared" si="47"/>
        <v>2</v>
      </c>
      <c r="L57" s="139" t="str">
        <f t="shared" si="48"/>
        <v xml:space="preserve">Жидкость охлаждающая Антифриз </v>
      </c>
      <c r="M57" s="142" t="str">
        <f t="shared" ref="M57:M83" si="51">D57</f>
        <v>Гостовский зеленый</v>
      </c>
      <c r="N57" s="142">
        <f t="shared" ref="N57:N83" si="52">E57</f>
        <v>0</v>
      </c>
      <c r="O57" s="141"/>
      <c r="P57" s="58"/>
      <c r="Q57" s="130" t="str">
        <f t="shared" ref="Q57:Q83" si="53">F57</f>
        <v>л</v>
      </c>
      <c r="R57" s="59">
        <f>G57</f>
        <v>54.316666666666677</v>
      </c>
      <c r="S57" s="53"/>
      <c r="T57" s="60">
        <f t="shared" si="49"/>
        <v>216.5</v>
      </c>
      <c r="U57" s="61">
        <f t="shared" si="50"/>
        <v>0</v>
      </c>
      <c r="V57" s="48"/>
      <c r="W57" s="48"/>
      <c r="X57" s="48"/>
      <c r="Y57" s="48"/>
      <c r="Z57" s="48"/>
      <c r="AA57" s="48"/>
      <c r="AB57" s="48"/>
      <c r="AC57" s="48"/>
      <c r="AD57" s="48"/>
      <c r="AE57" s="48"/>
    </row>
    <row r="58" spans="1:31" s="46" customFormat="1" ht="26.25" customHeight="1" x14ac:dyDescent="0.25">
      <c r="A58" s="49"/>
      <c r="B58" s="50">
        <v>3</v>
      </c>
      <c r="C58" s="51" t="s">
        <v>45</v>
      </c>
      <c r="D58" s="51" t="s">
        <v>46</v>
      </c>
      <c r="E58" s="51"/>
      <c r="F58" s="175" t="s">
        <v>105</v>
      </c>
      <c r="G58" s="53">
        <v>50.925000000000004</v>
      </c>
      <c r="H58" s="93">
        <v>500</v>
      </c>
      <c r="I58" s="55">
        <f t="shared" si="46"/>
        <v>25462.500000000004</v>
      </c>
      <c r="J58" s="48"/>
      <c r="K58" s="56">
        <f>B58</f>
        <v>3</v>
      </c>
      <c r="L58" s="139" t="str">
        <f>C58</f>
        <v>Жидкость охлаждающая Тосол А-40</v>
      </c>
      <c r="M58" s="142" t="str">
        <f t="shared" si="51"/>
        <v>Тосол А-40</v>
      </c>
      <c r="N58" s="142">
        <f t="shared" si="52"/>
        <v>0</v>
      </c>
      <c r="O58" s="141"/>
      <c r="P58" s="58"/>
      <c r="Q58" s="130" t="str">
        <f t="shared" si="53"/>
        <v>л</v>
      </c>
      <c r="R58" s="59">
        <f>G58</f>
        <v>50.925000000000004</v>
      </c>
      <c r="S58" s="53"/>
      <c r="T58" s="60">
        <f>H58</f>
        <v>500</v>
      </c>
      <c r="U58" s="61">
        <f>S58*T58</f>
        <v>0</v>
      </c>
      <c r="V58" s="48"/>
      <c r="W58" s="48"/>
      <c r="X58" s="48"/>
      <c r="Y58" s="48"/>
      <c r="Z58" s="48"/>
      <c r="AA58" s="48"/>
      <c r="AB58" s="48"/>
      <c r="AC58" s="48"/>
      <c r="AD58" s="48"/>
      <c r="AE58" s="48"/>
    </row>
    <row r="59" spans="1:31" s="46" customFormat="1" ht="26.25" customHeight="1" x14ac:dyDescent="0.25">
      <c r="A59" s="49"/>
      <c r="B59" s="50">
        <v>4</v>
      </c>
      <c r="C59" s="51" t="s">
        <v>47</v>
      </c>
      <c r="D59" s="176" t="s">
        <v>48</v>
      </c>
      <c r="E59" s="51"/>
      <c r="F59" s="175" t="s">
        <v>105</v>
      </c>
      <c r="G59" s="53">
        <v>52.5</v>
      </c>
      <c r="H59" s="93">
        <v>210</v>
      </c>
      <c r="I59" s="55">
        <f t="shared" si="46"/>
        <v>11025</v>
      </c>
      <c r="J59" s="48"/>
      <c r="K59" s="56">
        <f t="shared" ref="K59" si="54">B59</f>
        <v>4</v>
      </c>
      <c r="L59" s="139" t="str">
        <f t="shared" ref="L59" si="55">C59</f>
        <v xml:space="preserve">Жидкость охлаждающая </v>
      </c>
      <c r="M59" s="142" t="str">
        <f t="shared" si="51"/>
        <v>Тосол А-40/Волга-Ойл ОЖ-40</v>
      </c>
      <c r="N59" s="142">
        <f t="shared" si="52"/>
        <v>0</v>
      </c>
      <c r="O59" s="141"/>
      <c r="P59" s="58"/>
      <c r="Q59" s="130" t="str">
        <f t="shared" si="53"/>
        <v>л</v>
      </c>
      <c r="R59" s="59">
        <f t="shared" ref="R59" si="56">G59</f>
        <v>52.5</v>
      </c>
      <c r="S59" s="53"/>
      <c r="T59" s="60">
        <f t="shared" ref="T59" si="57">H59</f>
        <v>210</v>
      </c>
      <c r="U59" s="61">
        <f t="shared" ref="U59" si="58">S59*T59</f>
        <v>0</v>
      </c>
      <c r="V59" s="48"/>
      <c r="W59" s="48"/>
      <c r="X59" s="48"/>
      <c r="Y59" s="48"/>
      <c r="Z59" s="48"/>
      <c r="AA59" s="48"/>
      <c r="AB59" s="48"/>
      <c r="AC59" s="48"/>
      <c r="AD59" s="48"/>
      <c r="AE59" s="48"/>
    </row>
    <row r="60" spans="1:31" s="46" customFormat="1" ht="26.25" customHeight="1" x14ac:dyDescent="0.25">
      <c r="A60" s="49"/>
      <c r="B60" s="50">
        <v>5</v>
      </c>
      <c r="C60" s="51" t="s">
        <v>49</v>
      </c>
      <c r="D60" s="51" t="s">
        <v>50</v>
      </c>
      <c r="E60" s="51"/>
      <c r="F60" s="175" t="s">
        <v>104</v>
      </c>
      <c r="G60" s="53">
        <v>99.525000000000006</v>
      </c>
      <c r="H60" s="93">
        <v>40</v>
      </c>
      <c r="I60" s="55">
        <f t="shared" si="46"/>
        <v>3981</v>
      </c>
      <c r="J60" s="48"/>
      <c r="K60" s="56">
        <f>B60</f>
        <v>5</v>
      </c>
      <c r="L60" s="139" t="str">
        <f>C60</f>
        <v>Жидкость тормозная</v>
      </c>
      <c r="M60" s="142" t="str">
        <f t="shared" si="51"/>
        <v>ДОТ-4</v>
      </c>
      <c r="N60" s="142">
        <f t="shared" si="52"/>
        <v>0</v>
      </c>
      <c r="O60" s="141"/>
      <c r="P60" s="58"/>
      <c r="Q60" s="130" t="str">
        <f t="shared" si="53"/>
        <v>кг</v>
      </c>
      <c r="R60" s="59">
        <f>G60</f>
        <v>99.525000000000006</v>
      </c>
      <c r="S60" s="53"/>
      <c r="T60" s="60">
        <f>H60</f>
        <v>40</v>
      </c>
      <c r="U60" s="61">
        <f>S60*T60</f>
        <v>0</v>
      </c>
      <c r="V60" s="48"/>
      <c r="W60" s="48"/>
      <c r="X60" s="48"/>
      <c r="Y60" s="48"/>
      <c r="Z60" s="48"/>
      <c r="AA60" s="48"/>
      <c r="AB60" s="48"/>
      <c r="AC60" s="48"/>
      <c r="AD60" s="48"/>
      <c r="AE60" s="48"/>
    </row>
    <row r="61" spans="1:31" s="46" customFormat="1" ht="45.75" customHeight="1" x14ac:dyDescent="0.25">
      <c r="A61" s="49"/>
      <c r="B61" s="50">
        <v>6</v>
      </c>
      <c r="C61" s="51" t="s">
        <v>55</v>
      </c>
      <c r="D61" s="51" t="s">
        <v>261</v>
      </c>
      <c r="E61" s="51"/>
      <c r="F61" s="175" t="s">
        <v>105</v>
      </c>
      <c r="G61" s="53">
        <v>666.66666666666674</v>
      </c>
      <c r="H61" s="93">
        <v>9</v>
      </c>
      <c r="I61" s="55">
        <f t="shared" si="46"/>
        <v>6000.0000000000009</v>
      </c>
      <c r="J61" s="48"/>
      <c r="K61" s="56">
        <f>B61</f>
        <v>6</v>
      </c>
      <c r="L61" s="139" t="str">
        <f>C61</f>
        <v>Масло HP Husgvarna 2T</v>
      </c>
      <c r="M61" s="142" t="str">
        <f t="shared" si="51"/>
        <v>Husgvarna-эквивалент не допускается</v>
      </c>
      <c r="N61" s="142">
        <f t="shared" si="52"/>
        <v>0</v>
      </c>
      <c r="O61" s="141"/>
      <c r="P61" s="58"/>
      <c r="Q61" s="130" t="str">
        <f t="shared" si="53"/>
        <v>л</v>
      </c>
      <c r="R61" s="59">
        <f>G61</f>
        <v>666.66666666666674</v>
      </c>
      <c r="S61" s="53"/>
      <c r="T61" s="60">
        <f>H61</f>
        <v>9</v>
      </c>
      <c r="U61" s="61">
        <f>S61*T61</f>
        <v>0</v>
      </c>
      <c r="V61" s="48"/>
      <c r="W61" s="48"/>
      <c r="X61" s="48"/>
      <c r="Y61" s="48"/>
      <c r="Z61" s="48"/>
      <c r="AA61" s="48"/>
      <c r="AB61" s="48"/>
      <c r="AC61" s="48"/>
      <c r="AD61" s="48"/>
      <c r="AE61" s="48"/>
    </row>
    <row r="62" spans="1:31" s="46" customFormat="1" ht="23.25" customHeight="1" x14ac:dyDescent="0.25">
      <c r="A62" s="49"/>
      <c r="B62" s="50">
        <v>7</v>
      </c>
      <c r="C62" s="51" t="s">
        <v>57</v>
      </c>
      <c r="D62" s="51" t="s">
        <v>58</v>
      </c>
      <c r="E62" s="176"/>
      <c r="F62" s="175" t="s">
        <v>105</v>
      </c>
      <c r="G62" s="53">
        <v>61.174999999999997</v>
      </c>
      <c r="H62" s="177">
        <v>216.5</v>
      </c>
      <c r="I62" s="55">
        <f t="shared" si="46"/>
        <v>13244.387499999999</v>
      </c>
      <c r="J62" s="48"/>
      <c r="K62" s="56">
        <f t="shared" ref="K62:K63" si="59">B62</f>
        <v>7</v>
      </c>
      <c r="L62" s="139" t="str">
        <f t="shared" ref="L62:L63" si="60">C62</f>
        <v>Масло гидравлическое</v>
      </c>
      <c r="M62" s="142" t="str">
        <f t="shared" si="51"/>
        <v>ДЕВОН ВМГЗ (-60) МГ-15В</v>
      </c>
      <c r="N62" s="142">
        <f t="shared" si="52"/>
        <v>0</v>
      </c>
      <c r="O62" s="141"/>
      <c r="P62" s="58"/>
      <c r="Q62" s="130" t="str">
        <f t="shared" si="53"/>
        <v>л</v>
      </c>
      <c r="R62" s="59">
        <f t="shared" ref="R62" si="61">G62</f>
        <v>61.174999999999997</v>
      </c>
      <c r="S62" s="53"/>
      <c r="T62" s="60">
        <f t="shared" ref="T62" si="62">H62</f>
        <v>216.5</v>
      </c>
      <c r="U62" s="61">
        <f t="shared" ref="U62" si="63">S62*T62</f>
        <v>0</v>
      </c>
      <c r="V62" s="48"/>
      <c r="W62" s="48"/>
      <c r="X62" s="48"/>
      <c r="Y62" s="48"/>
      <c r="Z62" s="48"/>
      <c r="AA62" s="48"/>
      <c r="AB62" s="48"/>
      <c r="AC62" s="48"/>
      <c r="AD62" s="48"/>
      <c r="AE62" s="48"/>
    </row>
    <row r="63" spans="1:31" s="46" customFormat="1" ht="23.25" customHeight="1" x14ac:dyDescent="0.25">
      <c r="A63" s="49"/>
      <c r="B63" s="50">
        <v>8</v>
      </c>
      <c r="C63" s="51" t="s">
        <v>57</v>
      </c>
      <c r="D63" s="51" t="s">
        <v>59</v>
      </c>
      <c r="E63" s="51"/>
      <c r="F63" s="175" t="s">
        <v>105</v>
      </c>
      <c r="G63" s="53">
        <v>76.125</v>
      </c>
      <c r="H63" s="177">
        <v>216.5</v>
      </c>
      <c r="I63" s="55">
        <f t="shared" si="46"/>
        <v>16481.0625</v>
      </c>
      <c r="J63" s="48"/>
      <c r="K63" s="56">
        <f t="shared" si="59"/>
        <v>8</v>
      </c>
      <c r="L63" s="139" t="str">
        <f t="shared" si="60"/>
        <v>Масло гидравлическое</v>
      </c>
      <c r="M63" s="142" t="str">
        <f t="shared" si="51"/>
        <v>МГ-15-В (-55С)</v>
      </c>
      <c r="N63" s="142">
        <f t="shared" si="52"/>
        <v>0</v>
      </c>
      <c r="O63" s="141"/>
      <c r="P63" s="58"/>
      <c r="Q63" s="130" t="str">
        <f t="shared" si="53"/>
        <v>л</v>
      </c>
      <c r="R63" s="59">
        <f>G63</f>
        <v>76.125</v>
      </c>
      <c r="S63" s="53"/>
      <c r="T63" s="60">
        <f>H63</f>
        <v>216.5</v>
      </c>
      <c r="U63" s="61">
        <f>S63*T63</f>
        <v>0</v>
      </c>
      <c r="V63" s="48"/>
      <c r="W63" s="48"/>
      <c r="X63" s="48"/>
      <c r="Y63" s="48"/>
      <c r="Z63" s="48"/>
      <c r="AA63" s="48"/>
      <c r="AB63" s="48"/>
      <c r="AC63" s="48"/>
      <c r="AD63" s="48"/>
      <c r="AE63" s="48"/>
    </row>
    <row r="64" spans="1:31" s="46" customFormat="1" ht="23.25" customHeight="1" x14ac:dyDescent="0.25">
      <c r="A64" s="49"/>
      <c r="B64" s="50">
        <v>9</v>
      </c>
      <c r="C64" s="51" t="s">
        <v>60</v>
      </c>
      <c r="D64" s="51" t="s">
        <v>61</v>
      </c>
      <c r="E64" s="176"/>
      <c r="F64" s="175" t="s">
        <v>105</v>
      </c>
      <c r="G64" s="53">
        <v>66.525000000000006</v>
      </c>
      <c r="H64" s="93">
        <v>433</v>
      </c>
      <c r="I64" s="55">
        <f t="shared" si="46"/>
        <v>28805.325000000001</v>
      </c>
      <c r="J64" s="48"/>
      <c r="K64" s="56">
        <f>B64</f>
        <v>9</v>
      </c>
      <c r="L64" s="139" t="str">
        <f>C64</f>
        <v>Масло гидравлическое ВМГЗ</v>
      </c>
      <c r="M64" s="142" t="str">
        <f t="shared" si="51"/>
        <v>ВМГЗ</v>
      </c>
      <c r="N64" s="142">
        <f t="shared" si="52"/>
        <v>0</v>
      </c>
      <c r="O64" s="141"/>
      <c r="P64" s="58"/>
      <c r="Q64" s="130" t="str">
        <f t="shared" si="53"/>
        <v>л</v>
      </c>
      <c r="R64" s="59">
        <f>G64</f>
        <v>66.525000000000006</v>
      </c>
      <c r="S64" s="53"/>
      <c r="T64" s="60">
        <f>H64</f>
        <v>433</v>
      </c>
      <c r="U64" s="61">
        <f>S64*T64</f>
        <v>0</v>
      </c>
      <c r="V64" s="48"/>
      <c r="W64" s="48"/>
      <c r="X64" s="48"/>
      <c r="Y64" s="48"/>
      <c r="Z64" s="48"/>
      <c r="AA64" s="48"/>
      <c r="AB64" s="48"/>
      <c r="AC64" s="48"/>
      <c r="AD64" s="48"/>
      <c r="AE64" s="48"/>
    </row>
    <row r="65" spans="1:31" s="46" customFormat="1" ht="23.25" customHeight="1" x14ac:dyDescent="0.25">
      <c r="A65" s="49"/>
      <c r="B65" s="50">
        <v>10</v>
      </c>
      <c r="C65" s="51" t="s">
        <v>62</v>
      </c>
      <c r="D65" s="51" t="s">
        <v>63</v>
      </c>
      <c r="E65" s="51"/>
      <c r="F65" s="175" t="s">
        <v>105</v>
      </c>
      <c r="G65" s="53">
        <v>61.541666666666664</v>
      </c>
      <c r="H65" s="93">
        <v>433</v>
      </c>
      <c r="I65" s="55">
        <f t="shared" si="46"/>
        <v>26647.541666666664</v>
      </c>
      <c r="J65" s="48"/>
      <c r="K65" s="56">
        <f t="shared" ref="K65:K70" si="64">B65</f>
        <v>10</v>
      </c>
      <c r="L65" s="139" t="str">
        <f t="shared" ref="L65:L70" si="65">C65</f>
        <v>Масло дизельное М10Г2К</v>
      </c>
      <c r="M65" s="142" t="str">
        <f t="shared" si="51"/>
        <v>М10Г2К</v>
      </c>
      <c r="N65" s="142">
        <f t="shared" si="52"/>
        <v>0</v>
      </c>
      <c r="O65" s="141"/>
      <c r="P65" s="58"/>
      <c r="Q65" s="130" t="str">
        <f t="shared" si="53"/>
        <v>л</v>
      </c>
      <c r="R65" s="59">
        <f t="shared" ref="R65:R67" si="66">G65</f>
        <v>61.541666666666664</v>
      </c>
      <c r="S65" s="53"/>
      <c r="T65" s="60">
        <f t="shared" ref="T65:T67" si="67">H65</f>
        <v>433</v>
      </c>
      <c r="U65" s="61">
        <f t="shared" ref="U65:U67" si="68">S65*T65</f>
        <v>0</v>
      </c>
      <c r="V65" s="48"/>
      <c r="W65" s="48"/>
      <c r="X65" s="48"/>
      <c r="Y65" s="48"/>
      <c r="Z65" s="48"/>
      <c r="AA65" s="48"/>
      <c r="AB65" s="48"/>
      <c r="AC65" s="48"/>
      <c r="AD65" s="48"/>
      <c r="AE65" s="48"/>
    </row>
    <row r="66" spans="1:31" s="46" customFormat="1" ht="23.25" customHeight="1" x14ac:dyDescent="0.25">
      <c r="A66" s="49"/>
      <c r="B66" s="50">
        <v>11</v>
      </c>
      <c r="C66" s="51" t="s">
        <v>64</v>
      </c>
      <c r="D66" s="51" t="s">
        <v>65</v>
      </c>
      <c r="E66" s="51"/>
      <c r="F66" s="175" t="s">
        <v>105</v>
      </c>
      <c r="G66" s="53">
        <v>65.658333333333346</v>
      </c>
      <c r="H66" s="177">
        <v>216.5</v>
      </c>
      <c r="I66" s="55">
        <f t="shared" si="46"/>
        <v>14215.029166666669</v>
      </c>
      <c r="J66" s="48"/>
      <c r="K66" s="56">
        <f t="shared" si="64"/>
        <v>11</v>
      </c>
      <c r="L66" s="139" t="str">
        <f t="shared" si="65"/>
        <v>Масло дизельное М-8ДМ</v>
      </c>
      <c r="M66" s="142" t="str">
        <f t="shared" si="51"/>
        <v>М-8ДМ</v>
      </c>
      <c r="N66" s="142">
        <f t="shared" si="52"/>
        <v>0</v>
      </c>
      <c r="O66" s="141"/>
      <c r="P66" s="58"/>
      <c r="Q66" s="130" t="str">
        <f t="shared" si="53"/>
        <v>л</v>
      </c>
      <c r="R66" s="59">
        <f t="shared" si="66"/>
        <v>65.658333333333346</v>
      </c>
      <c r="S66" s="53"/>
      <c r="T66" s="60">
        <f t="shared" si="67"/>
        <v>216.5</v>
      </c>
      <c r="U66" s="61">
        <f t="shared" si="68"/>
        <v>0</v>
      </c>
      <c r="V66" s="48"/>
      <c r="W66" s="48"/>
      <c r="X66" s="48"/>
      <c r="Y66" s="48"/>
      <c r="Z66" s="48"/>
      <c r="AA66" s="48"/>
      <c r="AB66" s="48"/>
      <c r="AC66" s="48"/>
      <c r="AD66" s="48"/>
      <c r="AE66" s="48"/>
    </row>
    <row r="67" spans="1:31" s="46" customFormat="1" ht="41.25" customHeight="1" x14ac:dyDescent="0.25">
      <c r="A67" s="49"/>
      <c r="B67" s="50">
        <v>12</v>
      </c>
      <c r="C67" s="51" t="s">
        <v>106</v>
      </c>
      <c r="D67" s="51" t="s">
        <v>107</v>
      </c>
      <c r="E67" s="51"/>
      <c r="F67" s="175" t="s">
        <v>105</v>
      </c>
      <c r="G67" s="53">
        <v>416.66666666666669</v>
      </c>
      <c r="H67" s="93">
        <v>30</v>
      </c>
      <c r="I67" s="55">
        <f t="shared" si="46"/>
        <v>12500</v>
      </c>
      <c r="J67" s="48"/>
      <c r="K67" s="56">
        <f t="shared" si="64"/>
        <v>12</v>
      </c>
      <c r="L67" s="139" t="str">
        <f t="shared" si="65"/>
        <v>Масло для вакуумных насосов SHELL VACUUM PUMP S2 R 100</v>
      </c>
      <c r="M67" s="142" t="str">
        <f t="shared" si="51"/>
        <v>SHELL VACUUM PUMP S2 R 100</v>
      </c>
      <c r="N67" s="142">
        <f t="shared" si="52"/>
        <v>0</v>
      </c>
      <c r="O67" s="141"/>
      <c r="P67" s="58"/>
      <c r="Q67" s="130" t="str">
        <f t="shared" si="53"/>
        <v>л</v>
      </c>
      <c r="R67" s="59">
        <f t="shared" si="66"/>
        <v>416.66666666666669</v>
      </c>
      <c r="S67" s="53"/>
      <c r="T67" s="60">
        <f t="shared" si="67"/>
        <v>30</v>
      </c>
      <c r="U67" s="61">
        <f t="shared" si="68"/>
        <v>0</v>
      </c>
      <c r="V67" s="48"/>
      <c r="W67" s="48"/>
      <c r="X67" s="48"/>
      <c r="Y67" s="48"/>
      <c r="Z67" s="48"/>
      <c r="AA67" s="48"/>
      <c r="AB67" s="48"/>
      <c r="AC67" s="48"/>
      <c r="AD67" s="48"/>
      <c r="AE67" s="48"/>
    </row>
    <row r="68" spans="1:31" s="46" customFormat="1" ht="39.75" customHeight="1" x14ac:dyDescent="0.25">
      <c r="A68" s="49"/>
      <c r="B68" s="50">
        <v>13</v>
      </c>
      <c r="C68" s="51" t="s">
        <v>66</v>
      </c>
      <c r="D68" s="51" t="s">
        <v>108</v>
      </c>
      <c r="E68" s="51"/>
      <c r="F68" s="175" t="s">
        <v>105</v>
      </c>
      <c r="G68" s="53">
        <v>229.16666666666669</v>
      </c>
      <c r="H68" s="93">
        <v>20</v>
      </c>
      <c r="I68" s="55">
        <f t="shared" si="46"/>
        <v>4583.3333333333339</v>
      </c>
      <c r="J68" s="48"/>
      <c r="K68" s="56">
        <f t="shared" si="64"/>
        <v>13</v>
      </c>
      <c r="L68" s="139" t="str">
        <f t="shared" si="65"/>
        <v>Масло для двухконтактных двигателей</v>
      </c>
      <c r="M68" s="142" t="str">
        <f t="shared" si="51"/>
        <v>TOTACHI NIRO ECO GARDEN</v>
      </c>
      <c r="N68" s="142">
        <f t="shared" si="52"/>
        <v>0</v>
      </c>
      <c r="O68" s="141"/>
      <c r="P68" s="58"/>
      <c r="Q68" s="130" t="str">
        <f t="shared" si="53"/>
        <v>л</v>
      </c>
      <c r="R68" s="59">
        <f>G68</f>
        <v>229.16666666666669</v>
      </c>
      <c r="S68" s="53"/>
      <c r="T68" s="60">
        <f>H68</f>
        <v>20</v>
      </c>
      <c r="U68" s="61">
        <f>S68*T68</f>
        <v>0</v>
      </c>
      <c r="V68" s="48"/>
      <c r="W68" s="48"/>
      <c r="X68" s="48"/>
      <c r="Y68" s="48"/>
      <c r="Z68" s="48"/>
      <c r="AA68" s="48"/>
      <c r="AB68" s="48"/>
      <c r="AC68" s="48"/>
      <c r="AD68" s="48"/>
      <c r="AE68" s="48"/>
    </row>
    <row r="69" spans="1:31" s="46" customFormat="1" ht="25.5" customHeight="1" x14ac:dyDescent="0.25">
      <c r="A69" s="49"/>
      <c r="B69" s="50">
        <v>14</v>
      </c>
      <c r="C69" s="51" t="s">
        <v>68</v>
      </c>
      <c r="D69" s="51" t="s">
        <v>69</v>
      </c>
      <c r="E69" s="51"/>
      <c r="F69" s="175" t="s">
        <v>105</v>
      </c>
      <c r="G69" s="53">
        <v>77.5</v>
      </c>
      <c r="H69" s="93">
        <v>4</v>
      </c>
      <c r="I69" s="55">
        <f t="shared" si="46"/>
        <v>310</v>
      </c>
      <c r="J69" s="48"/>
      <c r="K69" s="56">
        <f t="shared" si="64"/>
        <v>14</v>
      </c>
      <c r="L69" s="139" t="str">
        <f t="shared" si="65"/>
        <v>Масло для двухтактных двигателей GS Ultra 2 Stroke oil</v>
      </c>
      <c r="M69" s="142" t="str">
        <f t="shared" si="51"/>
        <v>GS Ultra 2 Stroke oil</v>
      </c>
      <c r="N69" s="142">
        <f t="shared" si="52"/>
        <v>0</v>
      </c>
      <c r="O69" s="141"/>
      <c r="P69" s="58"/>
      <c r="Q69" s="130" t="str">
        <f t="shared" si="53"/>
        <v>л</v>
      </c>
      <c r="R69" s="59">
        <f>G69</f>
        <v>77.5</v>
      </c>
      <c r="S69" s="53"/>
      <c r="T69" s="60">
        <f t="shared" ref="T69:T70" si="69">H69</f>
        <v>4</v>
      </c>
      <c r="U69" s="61">
        <f t="shared" ref="U69:U70" si="70">S69*T69</f>
        <v>0</v>
      </c>
      <c r="V69" s="48"/>
      <c r="W69" s="48"/>
      <c r="X69" s="48"/>
      <c r="Y69" s="48"/>
      <c r="Z69" s="48"/>
      <c r="AA69" s="48"/>
      <c r="AB69" s="48"/>
      <c r="AC69" s="48"/>
      <c r="AD69" s="48"/>
      <c r="AE69" s="48"/>
    </row>
    <row r="70" spans="1:31" s="46" customFormat="1" ht="34.5" customHeight="1" x14ac:dyDescent="0.25">
      <c r="A70" s="49"/>
      <c r="B70" s="50">
        <v>15</v>
      </c>
      <c r="C70" s="51" t="s">
        <v>109</v>
      </c>
      <c r="D70" s="51" t="s">
        <v>273</v>
      </c>
      <c r="E70" s="51"/>
      <c r="F70" s="175" t="s">
        <v>105</v>
      </c>
      <c r="G70" s="53">
        <v>364</v>
      </c>
      <c r="H70" s="93">
        <v>10</v>
      </c>
      <c r="I70" s="55">
        <f t="shared" si="46"/>
        <v>3640</v>
      </c>
      <c r="J70" s="48"/>
      <c r="K70" s="56">
        <f t="shared" si="64"/>
        <v>15</v>
      </c>
      <c r="L70" s="139" t="str">
        <f t="shared" si="65"/>
        <v>Масло компрессионное Mobil Raris 425</v>
      </c>
      <c r="M70" s="142" t="str">
        <f t="shared" si="51"/>
        <v>Mobil Raris 425-эквивалент не допускается</v>
      </c>
      <c r="N70" s="142">
        <f t="shared" si="52"/>
        <v>0</v>
      </c>
      <c r="O70" s="141"/>
      <c r="P70" s="58"/>
      <c r="Q70" s="130" t="str">
        <f t="shared" si="53"/>
        <v>л</v>
      </c>
      <c r="R70" s="59">
        <f>G70</f>
        <v>364</v>
      </c>
      <c r="S70" s="53"/>
      <c r="T70" s="60">
        <f t="shared" si="69"/>
        <v>10</v>
      </c>
      <c r="U70" s="61">
        <f t="shared" si="70"/>
        <v>0</v>
      </c>
      <c r="V70" s="48"/>
      <c r="W70" s="48"/>
      <c r="X70" s="48"/>
      <c r="Y70" s="48"/>
      <c r="Z70" s="48"/>
      <c r="AA70" s="48"/>
      <c r="AB70" s="48"/>
      <c r="AC70" s="48"/>
      <c r="AD70" s="48"/>
      <c r="AE70" s="48"/>
    </row>
    <row r="71" spans="1:31" s="46" customFormat="1" ht="26.25" customHeight="1" x14ac:dyDescent="0.25">
      <c r="A71" s="49"/>
      <c r="B71" s="50">
        <v>16</v>
      </c>
      <c r="C71" s="51" t="s">
        <v>74</v>
      </c>
      <c r="D71" s="51" t="s">
        <v>76</v>
      </c>
      <c r="E71" s="51"/>
      <c r="F71" s="175" t="s">
        <v>105</v>
      </c>
      <c r="G71" s="53">
        <v>113.72500000000001</v>
      </c>
      <c r="H71" s="177">
        <v>216.5</v>
      </c>
      <c r="I71" s="55">
        <f t="shared" si="46"/>
        <v>24621.462500000001</v>
      </c>
      <c r="J71" s="48"/>
      <c r="K71" s="56">
        <f>B71</f>
        <v>16</v>
      </c>
      <c r="L71" s="139" t="str">
        <f>C71</f>
        <v>Масло моторное</v>
      </c>
      <c r="M71" s="142" t="str">
        <f t="shared" si="51"/>
        <v>Diesel CL-4 10W40 Девон</v>
      </c>
      <c r="N71" s="142">
        <f t="shared" si="52"/>
        <v>0</v>
      </c>
      <c r="O71" s="141"/>
      <c r="P71" s="58"/>
      <c r="Q71" s="130" t="str">
        <f t="shared" si="53"/>
        <v>л</v>
      </c>
      <c r="R71" s="59">
        <f>G71</f>
        <v>113.72500000000001</v>
      </c>
      <c r="S71" s="53"/>
      <c r="T71" s="60">
        <f>H71</f>
        <v>216.5</v>
      </c>
      <c r="U71" s="61">
        <f>S71*T71</f>
        <v>0</v>
      </c>
      <c r="V71" s="48"/>
      <c r="W71" s="48"/>
      <c r="X71" s="48"/>
      <c r="Y71" s="48"/>
      <c r="Z71" s="48"/>
      <c r="AA71" s="48"/>
      <c r="AB71" s="48"/>
      <c r="AC71" s="48"/>
      <c r="AD71" s="48"/>
      <c r="AE71" s="48"/>
    </row>
    <row r="72" spans="1:31" s="46" customFormat="1" ht="26.25" customHeight="1" x14ac:dyDescent="0.25">
      <c r="A72" s="49"/>
      <c r="B72" s="50">
        <v>17</v>
      </c>
      <c r="C72" s="51" t="s">
        <v>74</v>
      </c>
      <c r="D72" s="51" t="s">
        <v>76</v>
      </c>
      <c r="E72" s="51"/>
      <c r="F72" s="175" t="s">
        <v>105</v>
      </c>
      <c r="G72" s="53">
        <v>114.16666666666667</v>
      </c>
      <c r="H72" s="177">
        <v>216.5</v>
      </c>
      <c r="I72" s="55">
        <f t="shared" si="46"/>
        <v>24717.083333333336</v>
      </c>
      <c r="J72" s="48"/>
      <c r="K72" s="56">
        <f t="shared" ref="K72" si="71">B72</f>
        <v>17</v>
      </c>
      <c r="L72" s="139" t="str">
        <f t="shared" ref="L72" si="72">C72</f>
        <v>Масло моторное</v>
      </c>
      <c r="M72" s="142" t="str">
        <f t="shared" si="51"/>
        <v>Diesel CL-4 10W40 Девон</v>
      </c>
      <c r="N72" s="142">
        <f t="shared" si="52"/>
        <v>0</v>
      </c>
      <c r="O72" s="141"/>
      <c r="P72" s="58"/>
      <c r="Q72" s="130" t="str">
        <f t="shared" si="53"/>
        <v>л</v>
      </c>
      <c r="R72" s="59">
        <f t="shared" ref="R72" si="73">G72</f>
        <v>114.16666666666667</v>
      </c>
      <c r="S72" s="53"/>
      <c r="T72" s="60">
        <f t="shared" ref="T72" si="74">H72</f>
        <v>216.5</v>
      </c>
      <c r="U72" s="61">
        <f t="shared" ref="U72" si="75">S72*T72</f>
        <v>0</v>
      </c>
      <c r="V72" s="48"/>
      <c r="W72" s="48"/>
      <c r="X72" s="48"/>
      <c r="Y72" s="48"/>
      <c r="Z72" s="48"/>
      <c r="AA72" s="48"/>
      <c r="AB72" s="48"/>
      <c r="AC72" s="48"/>
      <c r="AD72" s="48"/>
      <c r="AE72" s="48"/>
    </row>
    <row r="73" spans="1:31" s="46" customFormat="1" ht="26.25" customHeight="1" x14ac:dyDescent="0.25">
      <c r="A73" s="49"/>
      <c r="B73" s="50">
        <v>18</v>
      </c>
      <c r="C73" s="51" t="s">
        <v>74</v>
      </c>
      <c r="D73" s="51" t="s">
        <v>111</v>
      </c>
      <c r="E73" s="51"/>
      <c r="F73" s="175" t="s">
        <v>105</v>
      </c>
      <c r="G73" s="53">
        <v>81.233333333333334</v>
      </c>
      <c r="H73" s="93">
        <v>1</v>
      </c>
      <c r="I73" s="55">
        <f t="shared" si="46"/>
        <v>81.233333333333334</v>
      </c>
      <c r="J73" s="48"/>
      <c r="K73" s="56">
        <f>B73</f>
        <v>18</v>
      </c>
      <c r="L73" s="139" t="str">
        <f>C73</f>
        <v>Масло моторное</v>
      </c>
      <c r="M73" s="142" t="str">
        <f t="shared" si="51"/>
        <v>Vitex 2T</v>
      </c>
      <c r="N73" s="142">
        <f t="shared" si="52"/>
        <v>0</v>
      </c>
      <c r="O73" s="141"/>
      <c r="P73" s="58"/>
      <c r="Q73" s="130" t="str">
        <f t="shared" si="53"/>
        <v>л</v>
      </c>
      <c r="R73" s="59">
        <f>G73</f>
        <v>81.233333333333334</v>
      </c>
      <c r="S73" s="53"/>
      <c r="T73" s="60">
        <f>H73</f>
        <v>1</v>
      </c>
      <c r="U73" s="61">
        <f>S73*T73</f>
        <v>0</v>
      </c>
      <c r="V73" s="48"/>
      <c r="W73" s="48"/>
      <c r="X73" s="48"/>
      <c r="Y73" s="48"/>
      <c r="Z73" s="48"/>
      <c r="AA73" s="48"/>
      <c r="AB73" s="48"/>
      <c r="AC73" s="48"/>
      <c r="AD73" s="48"/>
      <c r="AE73" s="48"/>
    </row>
    <row r="74" spans="1:31" s="46" customFormat="1" ht="26.25" customHeight="1" x14ac:dyDescent="0.25">
      <c r="A74" s="49"/>
      <c r="B74" s="50">
        <v>19</v>
      </c>
      <c r="C74" s="51" t="s">
        <v>74</v>
      </c>
      <c r="D74" s="51" t="s">
        <v>112</v>
      </c>
      <c r="E74" s="51"/>
      <c r="F74" s="175" t="s">
        <v>105</v>
      </c>
      <c r="G74" s="53">
        <v>121.66666666666667</v>
      </c>
      <c r="H74" s="177">
        <v>216.5</v>
      </c>
      <c r="I74" s="55">
        <f t="shared" si="46"/>
        <v>26340.833333333336</v>
      </c>
      <c r="J74" s="48"/>
      <c r="K74" s="56">
        <f>B74</f>
        <v>19</v>
      </c>
      <c r="L74" s="139" t="str">
        <f>C74</f>
        <v>Масло моторное</v>
      </c>
      <c r="M74" s="142" t="str">
        <f t="shared" si="51"/>
        <v xml:space="preserve"> X-Oil 10w30 API SJ/CF</v>
      </c>
      <c r="N74" s="142">
        <f t="shared" si="52"/>
        <v>0</v>
      </c>
      <c r="O74" s="141"/>
      <c r="P74" s="58"/>
      <c r="Q74" s="130" t="str">
        <f t="shared" si="53"/>
        <v>л</v>
      </c>
      <c r="R74" s="59">
        <f>G74</f>
        <v>121.66666666666667</v>
      </c>
      <c r="S74" s="53"/>
      <c r="T74" s="60">
        <f>H74</f>
        <v>216.5</v>
      </c>
      <c r="U74" s="61">
        <f>S74*T74</f>
        <v>0</v>
      </c>
      <c r="V74" s="48"/>
      <c r="W74" s="48"/>
      <c r="X74" s="48"/>
      <c r="Y74" s="48"/>
      <c r="Z74" s="48"/>
      <c r="AA74" s="48"/>
      <c r="AB74" s="48"/>
      <c r="AC74" s="48"/>
      <c r="AD74" s="48"/>
      <c r="AE74" s="48"/>
    </row>
    <row r="75" spans="1:31" s="46" customFormat="1" ht="26.25" customHeight="1" x14ac:dyDescent="0.25">
      <c r="A75" s="49"/>
      <c r="B75" s="50">
        <v>20</v>
      </c>
      <c r="C75" s="51" t="s">
        <v>74</v>
      </c>
      <c r="D75" s="51" t="s">
        <v>79</v>
      </c>
      <c r="E75" s="51"/>
      <c r="F75" s="175" t="s">
        <v>105</v>
      </c>
      <c r="G75" s="53">
        <v>141.66666666666669</v>
      </c>
      <c r="H75" s="93">
        <v>866</v>
      </c>
      <c r="I75" s="55">
        <f t="shared" si="46"/>
        <v>122683.33333333334</v>
      </c>
      <c r="J75" s="48"/>
      <c r="K75" s="56">
        <f t="shared" ref="K75:K76" si="76">B75</f>
        <v>20</v>
      </c>
      <c r="L75" s="139" t="str">
        <f t="shared" ref="L75:L76" si="77">C75</f>
        <v>Масло моторное</v>
      </c>
      <c r="M75" s="142" t="str">
        <f t="shared" si="51"/>
        <v>Девон Spirit 10w40 SL</v>
      </c>
      <c r="N75" s="142">
        <f t="shared" si="52"/>
        <v>0</v>
      </c>
      <c r="O75" s="141"/>
      <c r="P75" s="58"/>
      <c r="Q75" s="130" t="str">
        <f t="shared" si="53"/>
        <v>л</v>
      </c>
      <c r="R75" s="59">
        <f t="shared" ref="R75" si="78">G75</f>
        <v>141.66666666666669</v>
      </c>
      <c r="S75" s="53"/>
      <c r="T75" s="60">
        <f t="shared" ref="T75" si="79">H75</f>
        <v>866</v>
      </c>
      <c r="U75" s="61">
        <f t="shared" ref="U75" si="80">S75*T75</f>
        <v>0</v>
      </c>
      <c r="V75" s="48"/>
      <c r="W75" s="48"/>
      <c r="X75" s="48"/>
      <c r="Y75" s="48"/>
      <c r="Z75" s="48"/>
      <c r="AA75" s="48"/>
      <c r="AB75" s="48"/>
      <c r="AC75" s="48"/>
      <c r="AD75" s="48"/>
      <c r="AE75" s="48"/>
    </row>
    <row r="76" spans="1:31" s="46" customFormat="1" ht="42" customHeight="1" x14ac:dyDescent="0.25">
      <c r="A76" s="49"/>
      <c r="B76" s="50">
        <v>21</v>
      </c>
      <c r="C76" s="51" t="s">
        <v>82</v>
      </c>
      <c r="D76" s="51" t="s">
        <v>83</v>
      </c>
      <c r="E76" s="51"/>
      <c r="F76" s="175" t="s">
        <v>105</v>
      </c>
      <c r="G76" s="53">
        <v>110.45</v>
      </c>
      <c r="H76" s="93">
        <v>24</v>
      </c>
      <c r="I76" s="55">
        <f t="shared" si="46"/>
        <v>2650.8</v>
      </c>
      <c r="J76" s="48"/>
      <c r="K76" s="56">
        <f t="shared" si="76"/>
        <v>21</v>
      </c>
      <c r="L76" s="139" t="str">
        <f t="shared" si="77"/>
        <v>Масло моторное KIXX GOLD SJ SAE10w30 API SJ/CF</v>
      </c>
      <c r="M76" s="142" t="str">
        <f t="shared" si="51"/>
        <v>KIXX GOLD SJ SAE10w30 API SJ/CF</v>
      </c>
      <c r="N76" s="142">
        <f t="shared" si="52"/>
        <v>0</v>
      </c>
      <c r="O76" s="141"/>
      <c r="P76" s="58"/>
      <c r="Q76" s="130" t="str">
        <f t="shared" si="53"/>
        <v>л</v>
      </c>
      <c r="R76" s="59">
        <f>G76</f>
        <v>110.45</v>
      </c>
      <c r="S76" s="53"/>
      <c r="T76" s="60">
        <f>H76</f>
        <v>24</v>
      </c>
      <c r="U76" s="61">
        <f>S76*T76</f>
        <v>0</v>
      </c>
      <c r="V76" s="48"/>
      <c r="W76" s="48"/>
      <c r="X76" s="48"/>
      <c r="Y76" s="48"/>
      <c r="Z76" s="48"/>
      <c r="AA76" s="48"/>
      <c r="AB76" s="48"/>
      <c r="AC76" s="48"/>
      <c r="AD76" s="48"/>
      <c r="AE76" s="48"/>
    </row>
    <row r="77" spans="1:31" s="46" customFormat="1" ht="27.75" customHeight="1" x14ac:dyDescent="0.25">
      <c r="A77" s="49"/>
      <c r="B77" s="50">
        <v>22</v>
      </c>
      <c r="C77" s="51" t="s">
        <v>113</v>
      </c>
      <c r="D77" s="51" t="s">
        <v>114</v>
      </c>
      <c r="E77" s="51"/>
      <c r="F77" s="175" t="s">
        <v>15</v>
      </c>
      <c r="G77" s="53">
        <v>200.81666666666666</v>
      </c>
      <c r="H77" s="93">
        <v>4</v>
      </c>
      <c r="I77" s="55">
        <f t="shared" si="46"/>
        <v>803.26666666666665</v>
      </c>
      <c r="J77" s="48"/>
      <c r="K77" s="56">
        <f>B77</f>
        <v>22</v>
      </c>
      <c r="L77" s="139" t="str">
        <f>C77</f>
        <v>Масло моторное Motul 2Т,1л.</v>
      </c>
      <c r="M77" s="142" t="str">
        <f t="shared" si="51"/>
        <v>Motul 2Т,1л.</v>
      </c>
      <c r="N77" s="142">
        <f t="shared" si="52"/>
        <v>0</v>
      </c>
      <c r="O77" s="141"/>
      <c r="P77" s="58"/>
      <c r="Q77" s="130" t="str">
        <f t="shared" si="53"/>
        <v>шт</v>
      </c>
      <c r="R77" s="59">
        <f>G77</f>
        <v>200.81666666666666</v>
      </c>
      <c r="S77" s="53"/>
      <c r="T77" s="60">
        <f>H77</f>
        <v>4</v>
      </c>
      <c r="U77" s="61">
        <f>S77*T77</f>
        <v>0</v>
      </c>
      <c r="V77" s="48"/>
      <c r="W77" s="48"/>
      <c r="X77" s="48"/>
      <c r="Y77" s="48"/>
      <c r="Z77" s="48"/>
      <c r="AA77" s="48"/>
      <c r="AB77" s="48"/>
      <c r="AC77" s="48"/>
      <c r="AD77" s="48"/>
      <c r="AE77" s="48"/>
    </row>
    <row r="78" spans="1:31" s="46" customFormat="1" ht="27.75" customHeight="1" x14ac:dyDescent="0.25">
      <c r="A78" s="49"/>
      <c r="B78" s="50">
        <v>23</v>
      </c>
      <c r="C78" s="51" t="s">
        <v>87</v>
      </c>
      <c r="D78" s="51" t="s">
        <v>88</v>
      </c>
      <c r="E78" s="51"/>
      <c r="F78" s="175" t="s">
        <v>105</v>
      </c>
      <c r="G78" s="53">
        <v>87.716666666666669</v>
      </c>
      <c r="H78" s="93">
        <v>433</v>
      </c>
      <c r="I78" s="55">
        <f t="shared" si="46"/>
        <v>37981.316666666666</v>
      </c>
      <c r="J78" s="48"/>
      <c r="K78" s="56">
        <f t="shared" ref="K78:K83" si="81">B78</f>
        <v>23</v>
      </c>
      <c r="L78" s="139" t="str">
        <f t="shared" ref="L78:L84" si="82">C78</f>
        <v>Масло моторное Лукойл-стандарт SAE 10W40 API SF/CC</v>
      </c>
      <c r="M78" s="142" t="str">
        <f t="shared" si="51"/>
        <v>10W40</v>
      </c>
      <c r="N78" s="142">
        <f t="shared" si="52"/>
        <v>0</v>
      </c>
      <c r="O78" s="141"/>
      <c r="P78" s="58"/>
      <c r="Q78" s="130" t="str">
        <f t="shared" si="53"/>
        <v>л</v>
      </c>
      <c r="R78" s="59">
        <f t="shared" ref="R78:R80" si="83">G78</f>
        <v>87.716666666666669</v>
      </c>
      <c r="S78" s="53"/>
      <c r="T78" s="60">
        <f t="shared" ref="T78:T80" si="84">H78</f>
        <v>433</v>
      </c>
      <c r="U78" s="61">
        <f t="shared" ref="U78:U80" si="85">S78*T78</f>
        <v>0</v>
      </c>
      <c r="V78" s="48"/>
      <c r="W78" s="48"/>
      <c r="X78" s="48"/>
      <c r="Y78" s="48"/>
      <c r="Z78" s="48"/>
      <c r="AA78" s="48"/>
      <c r="AB78" s="48"/>
      <c r="AC78" s="48"/>
      <c r="AD78" s="48"/>
      <c r="AE78" s="48"/>
    </row>
    <row r="79" spans="1:31" s="46" customFormat="1" ht="27.75" customHeight="1" x14ac:dyDescent="0.25">
      <c r="A79" s="49"/>
      <c r="B79" s="50">
        <v>24</v>
      </c>
      <c r="C79" s="51" t="s">
        <v>115</v>
      </c>
      <c r="D79" s="51" t="s">
        <v>116</v>
      </c>
      <c r="E79" s="51"/>
      <c r="F79" s="175" t="s">
        <v>105</v>
      </c>
      <c r="G79" s="53">
        <v>63.641666666666673</v>
      </c>
      <c r="H79" s="177">
        <v>216.5</v>
      </c>
      <c r="I79" s="55">
        <f t="shared" si="46"/>
        <v>13778.420833333335</v>
      </c>
      <c r="J79" s="48"/>
      <c r="K79" s="56">
        <f t="shared" si="81"/>
        <v>24</v>
      </c>
      <c r="L79" s="139" t="str">
        <f t="shared" si="82"/>
        <v>Масло моторное М-10ДМ</v>
      </c>
      <c r="M79" s="142" t="str">
        <f t="shared" si="51"/>
        <v>М-10ДМ</v>
      </c>
      <c r="N79" s="142">
        <f t="shared" si="52"/>
        <v>0</v>
      </c>
      <c r="O79" s="141"/>
      <c r="P79" s="58"/>
      <c r="Q79" s="130" t="str">
        <f t="shared" si="53"/>
        <v>л</v>
      </c>
      <c r="R79" s="59">
        <f t="shared" si="83"/>
        <v>63.641666666666673</v>
      </c>
      <c r="S79" s="53"/>
      <c r="T79" s="60">
        <f t="shared" si="84"/>
        <v>216.5</v>
      </c>
      <c r="U79" s="61">
        <f t="shared" si="85"/>
        <v>0</v>
      </c>
      <c r="V79" s="48"/>
      <c r="W79" s="48"/>
      <c r="X79" s="48"/>
      <c r="Y79" s="48"/>
      <c r="Z79" s="48"/>
      <c r="AA79" s="48"/>
      <c r="AB79" s="48"/>
      <c r="AC79" s="48"/>
      <c r="AD79" s="48"/>
      <c r="AE79" s="48"/>
    </row>
    <row r="80" spans="1:31" s="46" customFormat="1" ht="27.75" customHeight="1" x14ac:dyDescent="0.25">
      <c r="A80" s="49"/>
      <c r="B80" s="50">
        <v>25</v>
      </c>
      <c r="C80" s="51" t="s">
        <v>93</v>
      </c>
      <c r="D80" s="51" t="s">
        <v>94</v>
      </c>
      <c r="E80" s="51"/>
      <c r="F80" s="175" t="s">
        <v>105</v>
      </c>
      <c r="G80" s="53">
        <v>64.333333333333343</v>
      </c>
      <c r="H80" s="93">
        <v>866</v>
      </c>
      <c r="I80" s="55">
        <f t="shared" si="46"/>
        <v>55712.666666666672</v>
      </c>
      <c r="J80" s="48"/>
      <c r="K80" s="56">
        <f t="shared" si="81"/>
        <v>25</v>
      </c>
      <c r="L80" s="139" t="str">
        <f t="shared" si="82"/>
        <v>Масло моторное М-8Г2к</v>
      </c>
      <c r="M80" s="142" t="str">
        <f t="shared" si="51"/>
        <v>М-8Г2к</v>
      </c>
      <c r="N80" s="142">
        <f t="shared" si="52"/>
        <v>0</v>
      </c>
      <c r="O80" s="141"/>
      <c r="P80" s="58"/>
      <c r="Q80" s="130" t="str">
        <f t="shared" si="53"/>
        <v>л</v>
      </c>
      <c r="R80" s="59">
        <f t="shared" si="83"/>
        <v>64.333333333333343</v>
      </c>
      <c r="S80" s="53"/>
      <c r="T80" s="60">
        <f t="shared" si="84"/>
        <v>866</v>
      </c>
      <c r="U80" s="61">
        <f t="shared" si="85"/>
        <v>0</v>
      </c>
      <c r="V80" s="48"/>
      <c r="W80" s="48"/>
      <c r="X80" s="48"/>
      <c r="Y80" s="48"/>
      <c r="Z80" s="48"/>
      <c r="AA80" s="48"/>
      <c r="AB80" s="48"/>
      <c r="AC80" s="48"/>
      <c r="AD80" s="48"/>
      <c r="AE80" s="48"/>
    </row>
    <row r="81" spans="1:31" s="46" customFormat="1" ht="27.75" customHeight="1" x14ac:dyDescent="0.25">
      <c r="A81" s="49"/>
      <c r="B81" s="50">
        <v>26</v>
      </c>
      <c r="C81" s="51" t="s">
        <v>95</v>
      </c>
      <c r="D81" s="51" t="s">
        <v>95</v>
      </c>
      <c r="E81" s="51"/>
      <c r="F81" s="175" t="s">
        <v>105</v>
      </c>
      <c r="G81" s="53">
        <v>72.141666666666666</v>
      </c>
      <c r="H81" s="177">
        <v>216.5</v>
      </c>
      <c r="I81" s="55">
        <f t="shared" si="46"/>
        <v>15618.670833333334</v>
      </c>
      <c r="J81" s="48"/>
      <c r="K81" s="56">
        <f t="shared" si="81"/>
        <v>26</v>
      </c>
      <c r="L81" s="139" t="str">
        <f t="shared" si="82"/>
        <v>Масло ТАД-17</v>
      </c>
      <c r="M81" s="142" t="str">
        <f t="shared" si="51"/>
        <v>Масло ТАД-17</v>
      </c>
      <c r="N81" s="142">
        <f t="shared" si="52"/>
        <v>0</v>
      </c>
      <c r="O81" s="141"/>
      <c r="P81" s="58"/>
      <c r="Q81" s="130" t="str">
        <f t="shared" si="53"/>
        <v>л</v>
      </c>
      <c r="R81" s="59">
        <f>G81</f>
        <v>72.141666666666666</v>
      </c>
      <c r="S81" s="53"/>
      <c r="T81" s="60">
        <f>H81</f>
        <v>216.5</v>
      </c>
      <c r="U81" s="61">
        <f>S81*T81</f>
        <v>0</v>
      </c>
      <c r="V81" s="48"/>
      <c r="W81" s="48"/>
      <c r="X81" s="48"/>
      <c r="Y81" s="48"/>
      <c r="Z81" s="48"/>
      <c r="AA81" s="48"/>
      <c r="AB81" s="48"/>
      <c r="AC81" s="48"/>
      <c r="AD81" s="48"/>
      <c r="AE81" s="48"/>
    </row>
    <row r="82" spans="1:31" s="46" customFormat="1" ht="27.75" customHeight="1" x14ac:dyDescent="0.25">
      <c r="A82" s="49"/>
      <c r="B82" s="50">
        <v>27</v>
      </c>
      <c r="C82" s="51" t="s">
        <v>96</v>
      </c>
      <c r="D82" s="51" t="s">
        <v>117</v>
      </c>
      <c r="E82" s="51"/>
      <c r="F82" s="175" t="s">
        <v>105</v>
      </c>
      <c r="G82" s="53">
        <v>63.708333333333336</v>
      </c>
      <c r="H82" s="177">
        <v>216.5</v>
      </c>
      <c r="I82" s="55">
        <f t="shared" si="46"/>
        <v>13792.854166666668</v>
      </c>
      <c r="J82" s="48"/>
      <c r="K82" s="56">
        <f t="shared" si="81"/>
        <v>27</v>
      </c>
      <c r="L82" s="139" t="str">
        <f t="shared" si="82"/>
        <v>Масло трансмиссионное</v>
      </c>
      <c r="M82" s="142" t="str">
        <f t="shared" si="51"/>
        <v>Девон-Супер Т CL-5 80W90</v>
      </c>
      <c r="N82" s="142">
        <f t="shared" si="52"/>
        <v>0</v>
      </c>
      <c r="O82" s="141"/>
      <c r="P82" s="58"/>
      <c r="Q82" s="130" t="str">
        <f t="shared" si="53"/>
        <v>л</v>
      </c>
      <c r="R82" s="59">
        <f t="shared" ref="R82:R83" si="86">G82</f>
        <v>63.708333333333336</v>
      </c>
      <c r="S82" s="53"/>
      <c r="T82" s="60">
        <f t="shared" ref="T82:T83" si="87">H82</f>
        <v>216.5</v>
      </c>
      <c r="U82" s="61">
        <f t="shared" ref="U82:U83" si="88">S82*T82</f>
        <v>0</v>
      </c>
      <c r="V82" s="48"/>
      <c r="W82" s="48"/>
      <c r="X82" s="48"/>
      <c r="Y82" s="48"/>
      <c r="Z82" s="48"/>
      <c r="AA82" s="48"/>
      <c r="AB82" s="48"/>
      <c r="AC82" s="48"/>
      <c r="AD82" s="48"/>
      <c r="AE82" s="48"/>
    </row>
    <row r="83" spans="1:31" s="46" customFormat="1" ht="27.75" customHeight="1" x14ac:dyDescent="0.25">
      <c r="A83" s="49"/>
      <c r="B83" s="50">
        <v>28</v>
      </c>
      <c r="C83" s="51" t="s">
        <v>118</v>
      </c>
      <c r="D83" s="51" t="s">
        <v>119</v>
      </c>
      <c r="E83" s="176"/>
      <c r="F83" s="175" t="s">
        <v>105</v>
      </c>
      <c r="G83" s="53">
        <v>70.025000000000006</v>
      </c>
      <c r="H83" s="177">
        <v>216.5</v>
      </c>
      <c r="I83" s="55">
        <f t="shared" si="46"/>
        <v>15160.4125</v>
      </c>
      <c r="J83" s="48"/>
      <c r="K83" s="56">
        <f t="shared" si="81"/>
        <v>28</v>
      </c>
      <c r="L83" s="139" t="str">
        <f t="shared" si="82"/>
        <v>Масло трансмиссионное ТСП-15К</v>
      </c>
      <c r="M83" s="142" t="str">
        <f t="shared" si="51"/>
        <v>ТСП-15К</v>
      </c>
      <c r="N83" s="142">
        <f t="shared" si="52"/>
        <v>0</v>
      </c>
      <c r="O83" s="141"/>
      <c r="P83" s="58"/>
      <c r="Q83" s="130" t="str">
        <f t="shared" si="53"/>
        <v>л</v>
      </c>
      <c r="R83" s="59">
        <f t="shared" si="86"/>
        <v>70.025000000000006</v>
      </c>
      <c r="S83" s="53"/>
      <c r="T83" s="60">
        <f t="shared" si="87"/>
        <v>216.5</v>
      </c>
      <c r="U83" s="61">
        <f t="shared" si="88"/>
        <v>0</v>
      </c>
      <c r="V83" s="48"/>
      <c r="W83" s="48"/>
      <c r="X83" s="48"/>
      <c r="Y83" s="48"/>
      <c r="Z83" s="48"/>
      <c r="AA83" s="48"/>
      <c r="AB83" s="48"/>
      <c r="AC83" s="48"/>
      <c r="AD83" s="48"/>
      <c r="AE83" s="48"/>
    </row>
    <row r="84" spans="1:31" s="78" customFormat="1" ht="16.5" customHeight="1" x14ac:dyDescent="0.25">
      <c r="A84" s="62"/>
      <c r="B84" s="63"/>
      <c r="C84" s="64" t="s">
        <v>16</v>
      </c>
      <c r="D84" s="65"/>
      <c r="E84" s="65"/>
      <c r="F84" s="133"/>
      <c r="G84" s="66"/>
      <c r="H84" s="67"/>
      <c r="I84" s="68">
        <f>SUM(I56:I83)</f>
        <v>549657.09166666667</v>
      </c>
      <c r="J84" s="69"/>
      <c r="K84" s="70"/>
      <c r="L84" s="71" t="str">
        <f t="shared" si="82"/>
        <v>ИТОГО:</v>
      </c>
      <c r="M84" s="65"/>
      <c r="N84" s="65"/>
      <c r="O84" s="72"/>
      <c r="P84" s="73"/>
      <c r="Q84" s="69"/>
      <c r="R84" s="74"/>
      <c r="S84" s="75"/>
      <c r="T84" s="76"/>
      <c r="U84" s="77"/>
      <c r="V84" s="69"/>
      <c r="W84" s="69"/>
      <c r="X84" s="69"/>
      <c r="Y84" s="69"/>
      <c r="Z84" s="69"/>
      <c r="AA84" s="69"/>
      <c r="AB84" s="69"/>
      <c r="AC84" s="69"/>
      <c r="AD84" s="69"/>
      <c r="AE84" s="69"/>
    </row>
    <row r="85" spans="1:31" s="46" customFormat="1" ht="24" customHeight="1" x14ac:dyDescent="0.25">
      <c r="B85" s="128"/>
      <c r="C85" s="216" t="s">
        <v>120</v>
      </c>
      <c r="D85" s="217"/>
      <c r="E85" s="217"/>
      <c r="F85" s="217"/>
      <c r="G85" s="217"/>
      <c r="H85" s="217"/>
      <c r="I85" s="217"/>
      <c r="J85" s="48"/>
      <c r="K85" s="129"/>
      <c r="L85" s="216" t="s">
        <v>120</v>
      </c>
      <c r="M85" s="218"/>
      <c r="N85" s="218"/>
      <c r="O85" s="218"/>
      <c r="P85" s="218"/>
      <c r="Q85" s="218"/>
      <c r="R85" s="218"/>
      <c r="S85" s="218"/>
      <c r="T85" s="218"/>
      <c r="U85" s="218"/>
      <c r="V85" s="48"/>
      <c r="W85" s="48"/>
      <c r="X85" s="48"/>
      <c r="Y85" s="48"/>
      <c r="Z85" s="48"/>
      <c r="AA85" s="48"/>
      <c r="AB85" s="48"/>
      <c r="AC85" s="48"/>
      <c r="AD85" s="48"/>
      <c r="AE85" s="48"/>
    </row>
    <row r="86" spans="1:31" s="46" customFormat="1" ht="22.5" customHeight="1" x14ac:dyDescent="0.25">
      <c r="A86" s="49"/>
      <c r="B86" s="50">
        <v>1</v>
      </c>
      <c r="C86" s="51" t="s">
        <v>35</v>
      </c>
      <c r="D86" s="51" t="s">
        <v>37</v>
      </c>
      <c r="E86" s="174"/>
      <c r="F86" s="175" t="s">
        <v>105</v>
      </c>
      <c r="G86" s="101">
        <v>56.866666666666667</v>
      </c>
      <c r="H86" s="93">
        <v>350</v>
      </c>
      <c r="I86" s="132">
        <f t="shared" ref="I86:I110" si="89">G86*H86</f>
        <v>19903.333333333332</v>
      </c>
      <c r="J86" s="48"/>
      <c r="K86" s="56">
        <f t="shared" ref="K86:K87" si="90">B86</f>
        <v>1</v>
      </c>
      <c r="L86" s="138" t="str">
        <f t="shared" ref="L86:L87" si="91">C86</f>
        <v>Антифриз</v>
      </c>
      <c r="M86" s="142" t="str">
        <f>D86</f>
        <v>SIBIRIA ОЖ-40 зеленый</v>
      </c>
      <c r="N86" s="142">
        <f>E86</f>
        <v>0</v>
      </c>
      <c r="O86" s="140"/>
      <c r="P86" s="134"/>
      <c r="Q86" s="130" t="str">
        <f>F86</f>
        <v>л</v>
      </c>
      <c r="R86" s="135">
        <f>G86</f>
        <v>56.866666666666667</v>
      </c>
      <c r="S86" s="101"/>
      <c r="T86" s="136">
        <f t="shared" ref="T86:T87" si="92">H86</f>
        <v>350</v>
      </c>
      <c r="U86" s="137">
        <f t="shared" ref="U86:U87" si="93">S86*T86</f>
        <v>0</v>
      </c>
      <c r="V86" s="48"/>
      <c r="W86" s="48"/>
      <c r="X86" s="48"/>
      <c r="Y86" s="48"/>
      <c r="Z86" s="48"/>
      <c r="AA86" s="48"/>
      <c r="AB86" s="48"/>
      <c r="AC86" s="48"/>
      <c r="AD86" s="48"/>
      <c r="AE86" s="48"/>
    </row>
    <row r="87" spans="1:31" s="46" customFormat="1" ht="22.5" customHeight="1" x14ac:dyDescent="0.25">
      <c r="A87" s="49"/>
      <c r="B87" s="50">
        <v>2</v>
      </c>
      <c r="C87" s="51" t="s">
        <v>40</v>
      </c>
      <c r="D87" s="51" t="s">
        <v>42</v>
      </c>
      <c r="E87" s="51"/>
      <c r="F87" s="175" t="s">
        <v>105</v>
      </c>
      <c r="G87" s="53">
        <v>39.750000000000007</v>
      </c>
      <c r="H87" s="177">
        <v>100</v>
      </c>
      <c r="I87" s="55">
        <f t="shared" si="89"/>
        <v>3975.0000000000009</v>
      </c>
      <c r="J87" s="48"/>
      <c r="K87" s="56">
        <f t="shared" si="90"/>
        <v>2</v>
      </c>
      <c r="L87" s="139" t="str">
        <f t="shared" si="91"/>
        <v>Жидкость для стеклоомывателя</v>
      </c>
      <c r="M87" s="142" t="str">
        <f t="shared" ref="M87:M110" si="94">D87</f>
        <v>Капелька - 25</v>
      </c>
      <c r="N87" s="142">
        <f t="shared" ref="N87:N110" si="95">E87</f>
        <v>0</v>
      </c>
      <c r="O87" s="141"/>
      <c r="P87" s="58"/>
      <c r="Q87" s="130" t="str">
        <f t="shared" ref="Q87:Q110" si="96">F87</f>
        <v>л</v>
      </c>
      <c r="R87" s="59">
        <f>G87</f>
        <v>39.750000000000007</v>
      </c>
      <c r="S87" s="53"/>
      <c r="T87" s="60">
        <f t="shared" si="92"/>
        <v>100</v>
      </c>
      <c r="U87" s="61">
        <f t="shared" si="93"/>
        <v>0</v>
      </c>
      <c r="V87" s="48"/>
      <c r="W87" s="48"/>
      <c r="X87" s="48"/>
      <c r="Y87" s="48"/>
      <c r="Z87" s="48"/>
      <c r="AA87" s="48"/>
      <c r="AB87" s="48"/>
      <c r="AC87" s="48"/>
      <c r="AD87" s="48"/>
      <c r="AE87" s="48"/>
    </row>
    <row r="88" spans="1:31" s="46" customFormat="1" ht="22.5" customHeight="1" x14ac:dyDescent="0.25">
      <c r="A88" s="49"/>
      <c r="B88" s="50">
        <v>3</v>
      </c>
      <c r="C88" s="176" t="s">
        <v>121</v>
      </c>
      <c r="D88" s="176" t="s">
        <v>44</v>
      </c>
      <c r="E88" s="51"/>
      <c r="F88" s="175" t="s">
        <v>105</v>
      </c>
      <c r="G88" s="53">
        <v>54.316666666666677</v>
      </c>
      <c r="H88" s="93">
        <v>216.5</v>
      </c>
      <c r="I88" s="55">
        <f t="shared" si="89"/>
        <v>11759.558333333336</v>
      </c>
      <c r="J88" s="48"/>
      <c r="K88" s="56">
        <f>B88</f>
        <v>3</v>
      </c>
      <c r="L88" s="139" t="str">
        <f>C88</f>
        <v>Жидкость охлаждающая Антифриз</v>
      </c>
      <c r="M88" s="142" t="str">
        <f t="shared" si="94"/>
        <v>Гостовский зеленый</v>
      </c>
      <c r="N88" s="142">
        <f t="shared" si="95"/>
        <v>0</v>
      </c>
      <c r="O88" s="141"/>
      <c r="P88" s="58"/>
      <c r="Q88" s="130" t="str">
        <f t="shared" si="96"/>
        <v>л</v>
      </c>
      <c r="R88" s="59">
        <f>G88</f>
        <v>54.316666666666677</v>
      </c>
      <c r="S88" s="53"/>
      <c r="T88" s="60">
        <f>H88</f>
        <v>216.5</v>
      </c>
      <c r="U88" s="61">
        <f>S88*T88</f>
        <v>0</v>
      </c>
      <c r="V88" s="48"/>
      <c r="W88" s="48"/>
      <c r="X88" s="48"/>
      <c r="Y88" s="48"/>
      <c r="Z88" s="48"/>
      <c r="AA88" s="48"/>
      <c r="AB88" s="48"/>
      <c r="AC88" s="48"/>
      <c r="AD88" s="48"/>
      <c r="AE88" s="48"/>
    </row>
    <row r="89" spans="1:31" s="46" customFormat="1" ht="22.5" customHeight="1" x14ac:dyDescent="0.25">
      <c r="A89" s="49"/>
      <c r="B89" s="50">
        <v>4</v>
      </c>
      <c r="C89" s="51" t="s">
        <v>45</v>
      </c>
      <c r="D89" s="51" t="s">
        <v>46</v>
      </c>
      <c r="E89" s="51"/>
      <c r="F89" s="175" t="s">
        <v>105</v>
      </c>
      <c r="G89" s="53">
        <v>50.925000000000004</v>
      </c>
      <c r="H89" s="93">
        <v>460</v>
      </c>
      <c r="I89" s="55">
        <f t="shared" si="89"/>
        <v>23425.500000000004</v>
      </c>
      <c r="J89" s="48"/>
      <c r="K89" s="56">
        <f t="shared" ref="K89" si="97">B89</f>
        <v>4</v>
      </c>
      <c r="L89" s="139" t="str">
        <f t="shared" ref="L89" si="98">C89</f>
        <v>Жидкость охлаждающая Тосол А-40</v>
      </c>
      <c r="M89" s="142" t="str">
        <f t="shared" si="94"/>
        <v>Тосол А-40</v>
      </c>
      <c r="N89" s="142">
        <f t="shared" si="95"/>
        <v>0</v>
      </c>
      <c r="O89" s="141"/>
      <c r="P89" s="58"/>
      <c r="Q89" s="130" t="str">
        <f t="shared" si="96"/>
        <v>л</v>
      </c>
      <c r="R89" s="59">
        <f t="shared" ref="R89" si="99">G89</f>
        <v>50.925000000000004</v>
      </c>
      <c r="S89" s="53"/>
      <c r="T89" s="60">
        <f t="shared" ref="T89" si="100">H89</f>
        <v>460</v>
      </c>
      <c r="U89" s="61">
        <f t="shared" ref="U89" si="101">S89*T89</f>
        <v>0</v>
      </c>
      <c r="V89" s="48"/>
      <c r="W89" s="48"/>
      <c r="X89" s="48"/>
      <c r="Y89" s="48"/>
      <c r="Z89" s="48"/>
      <c r="AA89" s="48"/>
      <c r="AB89" s="48"/>
      <c r="AC89" s="48"/>
      <c r="AD89" s="48"/>
      <c r="AE89" s="48"/>
    </row>
    <row r="90" spans="1:31" s="46" customFormat="1" ht="22.5" customHeight="1" x14ac:dyDescent="0.25">
      <c r="A90" s="49"/>
      <c r="B90" s="50">
        <v>5</v>
      </c>
      <c r="C90" s="176" t="s">
        <v>47</v>
      </c>
      <c r="D90" s="176" t="s">
        <v>48</v>
      </c>
      <c r="E90" s="51"/>
      <c r="F90" s="175" t="s">
        <v>104</v>
      </c>
      <c r="G90" s="53">
        <v>52.5</v>
      </c>
      <c r="H90" s="93">
        <v>210</v>
      </c>
      <c r="I90" s="55">
        <f t="shared" si="89"/>
        <v>11025</v>
      </c>
      <c r="J90" s="48"/>
      <c r="K90" s="56">
        <f>B90</f>
        <v>5</v>
      </c>
      <c r="L90" s="139" t="str">
        <f>C90</f>
        <v xml:space="preserve">Жидкость охлаждающая </v>
      </c>
      <c r="M90" s="142" t="str">
        <f t="shared" si="94"/>
        <v>Тосол А-40/Волга-Ойл ОЖ-40</v>
      </c>
      <c r="N90" s="142">
        <f t="shared" si="95"/>
        <v>0</v>
      </c>
      <c r="O90" s="141"/>
      <c r="P90" s="58"/>
      <c r="Q90" s="130" t="str">
        <f t="shared" si="96"/>
        <v>кг</v>
      </c>
      <c r="R90" s="59">
        <f>G90</f>
        <v>52.5</v>
      </c>
      <c r="S90" s="53"/>
      <c r="T90" s="60">
        <f>H90</f>
        <v>210</v>
      </c>
      <c r="U90" s="61">
        <f>S90*T90</f>
        <v>0</v>
      </c>
      <c r="V90" s="48"/>
      <c r="W90" s="48"/>
      <c r="X90" s="48"/>
      <c r="Y90" s="48"/>
      <c r="Z90" s="48"/>
      <c r="AA90" s="48"/>
      <c r="AB90" s="48"/>
      <c r="AC90" s="48"/>
      <c r="AD90" s="48"/>
      <c r="AE90" s="48"/>
    </row>
    <row r="91" spans="1:31" s="46" customFormat="1" ht="22.5" customHeight="1" x14ac:dyDescent="0.25">
      <c r="A91" s="49"/>
      <c r="B91" s="50">
        <v>6</v>
      </c>
      <c r="C91" s="51" t="s">
        <v>49</v>
      </c>
      <c r="D91" s="51" t="s">
        <v>50</v>
      </c>
      <c r="E91" s="51"/>
      <c r="F91" s="175" t="s">
        <v>105</v>
      </c>
      <c r="G91" s="53">
        <v>99.525000000000006</v>
      </c>
      <c r="H91" s="93">
        <v>80</v>
      </c>
      <c r="I91" s="55">
        <f t="shared" si="89"/>
        <v>7962</v>
      </c>
      <c r="J91" s="48"/>
      <c r="K91" s="56">
        <f>B91</f>
        <v>6</v>
      </c>
      <c r="L91" s="139" t="str">
        <f>C91</f>
        <v>Жидкость тормозная</v>
      </c>
      <c r="M91" s="142" t="str">
        <f t="shared" si="94"/>
        <v>ДОТ-4</v>
      </c>
      <c r="N91" s="142">
        <f t="shared" si="95"/>
        <v>0</v>
      </c>
      <c r="O91" s="141"/>
      <c r="P91" s="58"/>
      <c r="Q91" s="130" t="str">
        <f t="shared" si="96"/>
        <v>л</v>
      </c>
      <c r="R91" s="59">
        <f>G91</f>
        <v>99.525000000000006</v>
      </c>
      <c r="S91" s="53"/>
      <c r="T91" s="60">
        <f>H91</f>
        <v>80</v>
      </c>
      <c r="U91" s="61">
        <f>S91*T91</f>
        <v>0</v>
      </c>
      <c r="V91" s="48"/>
      <c r="W91" s="48"/>
      <c r="X91" s="48"/>
      <c r="Y91" s="48"/>
      <c r="Z91" s="48"/>
      <c r="AA91" s="48"/>
      <c r="AB91" s="48"/>
      <c r="AC91" s="48"/>
      <c r="AD91" s="48"/>
      <c r="AE91" s="48"/>
    </row>
    <row r="92" spans="1:31" s="46" customFormat="1" ht="22.5" customHeight="1" x14ac:dyDescent="0.25">
      <c r="A92" s="49"/>
      <c r="B92" s="50">
        <v>7</v>
      </c>
      <c r="C92" s="51" t="s">
        <v>57</v>
      </c>
      <c r="D92" s="51" t="s">
        <v>58</v>
      </c>
      <c r="E92" s="176"/>
      <c r="F92" s="175" t="s">
        <v>105</v>
      </c>
      <c r="G92" s="53">
        <v>61.174999999999997</v>
      </c>
      <c r="H92" s="177">
        <v>216.5</v>
      </c>
      <c r="I92" s="55">
        <f t="shared" si="89"/>
        <v>13244.387499999999</v>
      </c>
      <c r="J92" s="48"/>
      <c r="K92" s="56">
        <f t="shared" ref="K92:K93" si="102">B92</f>
        <v>7</v>
      </c>
      <c r="L92" s="139" t="str">
        <f t="shared" ref="L92:L93" si="103">C92</f>
        <v>Масло гидравлическое</v>
      </c>
      <c r="M92" s="142" t="str">
        <f t="shared" si="94"/>
        <v>ДЕВОН ВМГЗ (-60) МГ-15В</v>
      </c>
      <c r="N92" s="142">
        <f t="shared" si="95"/>
        <v>0</v>
      </c>
      <c r="O92" s="141"/>
      <c r="P92" s="58"/>
      <c r="Q92" s="130" t="str">
        <f t="shared" si="96"/>
        <v>л</v>
      </c>
      <c r="R92" s="59">
        <f t="shared" ref="R92" si="104">G92</f>
        <v>61.174999999999997</v>
      </c>
      <c r="S92" s="53"/>
      <c r="T92" s="60">
        <f t="shared" ref="T92" si="105">H92</f>
        <v>216.5</v>
      </c>
      <c r="U92" s="61">
        <f t="shared" ref="U92" si="106">S92*T92</f>
        <v>0</v>
      </c>
      <c r="V92" s="48"/>
      <c r="W92" s="48"/>
      <c r="X92" s="48"/>
      <c r="Y92" s="48"/>
      <c r="Z92" s="48"/>
      <c r="AA92" s="48"/>
      <c r="AB92" s="48"/>
      <c r="AC92" s="48"/>
      <c r="AD92" s="48"/>
      <c r="AE92" s="48"/>
    </row>
    <row r="93" spans="1:31" s="46" customFormat="1" ht="24.75" customHeight="1" x14ac:dyDescent="0.25">
      <c r="A93" s="49"/>
      <c r="B93" s="50">
        <v>8</v>
      </c>
      <c r="C93" s="51" t="s">
        <v>57</v>
      </c>
      <c r="D93" s="51" t="s">
        <v>59</v>
      </c>
      <c r="E93" s="51"/>
      <c r="F93" s="175" t="s">
        <v>105</v>
      </c>
      <c r="G93" s="53">
        <v>76.125</v>
      </c>
      <c r="H93" s="177">
        <v>216.5</v>
      </c>
      <c r="I93" s="55">
        <f t="shared" si="89"/>
        <v>16481.0625</v>
      </c>
      <c r="J93" s="48"/>
      <c r="K93" s="56">
        <f t="shared" si="102"/>
        <v>8</v>
      </c>
      <c r="L93" s="139" t="str">
        <f t="shared" si="103"/>
        <v>Масло гидравлическое</v>
      </c>
      <c r="M93" s="142" t="str">
        <f t="shared" si="94"/>
        <v>МГ-15-В (-55С)</v>
      </c>
      <c r="N93" s="142">
        <f t="shared" si="95"/>
        <v>0</v>
      </c>
      <c r="O93" s="141"/>
      <c r="P93" s="58"/>
      <c r="Q93" s="130" t="str">
        <f t="shared" si="96"/>
        <v>л</v>
      </c>
      <c r="R93" s="59">
        <f>G93</f>
        <v>76.125</v>
      </c>
      <c r="S93" s="53"/>
      <c r="T93" s="60">
        <f>H93</f>
        <v>216.5</v>
      </c>
      <c r="U93" s="61">
        <f>S93*T93</f>
        <v>0</v>
      </c>
      <c r="V93" s="48"/>
      <c r="W93" s="48"/>
      <c r="X93" s="48"/>
      <c r="Y93" s="48"/>
      <c r="Z93" s="48"/>
      <c r="AA93" s="48"/>
      <c r="AB93" s="48"/>
      <c r="AC93" s="48"/>
      <c r="AD93" s="48"/>
      <c r="AE93" s="48"/>
    </row>
    <row r="94" spans="1:31" s="46" customFormat="1" ht="36.75" customHeight="1" x14ac:dyDescent="0.25">
      <c r="A94" s="49"/>
      <c r="B94" s="50">
        <v>9</v>
      </c>
      <c r="C94" s="51" t="s">
        <v>122</v>
      </c>
      <c r="D94" s="51" t="s">
        <v>123</v>
      </c>
      <c r="E94" s="176"/>
      <c r="F94" s="175" t="s">
        <v>105</v>
      </c>
      <c r="G94" s="53">
        <v>104.19166666666668</v>
      </c>
      <c r="H94" s="93">
        <v>216.5</v>
      </c>
      <c r="I94" s="55">
        <f t="shared" si="89"/>
        <v>22557.495833333334</v>
      </c>
      <c r="J94" s="48"/>
      <c r="K94" s="56">
        <f>B94</f>
        <v>9</v>
      </c>
      <c r="L94" s="139" t="str">
        <f>C94</f>
        <v>Масло гидравлическое Daphne super hydro 32A ISO VG46 (ISO VG32)</v>
      </c>
      <c r="M94" s="142" t="str">
        <f t="shared" si="94"/>
        <v>ISO VG46 (ISO VG32)</v>
      </c>
      <c r="N94" s="142">
        <f t="shared" si="95"/>
        <v>0</v>
      </c>
      <c r="O94" s="141"/>
      <c r="P94" s="58"/>
      <c r="Q94" s="130" t="str">
        <f t="shared" si="96"/>
        <v>л</v>
      </c>
      <c r="R94" s="59">
        <f>G94</f>
        <v>104.19166666666668</v>
      </c>
      <c r="S94" s="53"/>
      <c r="T94" s="60">
        <f>H94</f>
        <v>216.5</v>
      </c>
      <c r="U94" s="61">
        <f>S94*T94</f>
        <v>0</v>
      </c>
      <c r="V94" s="48"/>
      <c r="W94" s="48"/>
      <c r="X94" s="48"/>
      <c r="Y94" s="48"/>
      <c r="Z94" s="48"/>
      <c r="AA94" s="48"/>
      <c r="AB94" s="48"/>
      <c r="AC94" s="48"/>
      <c r="AD94" s="48"/>
      <c r="AE94" s="48"/>
    </row>
    <row r="95" spans="1:31" s="46" customFormat="1" ht="26.25" customHeight="1" x14ac:dyDescent="0.25">
      <c r="A95" s="49"/>
      <c r="B95" s="50">
        <v>10</v>
      </c>
      <c r="C95" s="51" t="s">
        <v>60</v>
      </c>
      <c r="D95" s="51" t="s">
        <v>61</v>
      </c>
      <c r="E95" s="51"/>
      <c r="F95" s="175" t="s">
        <v>105</v>
      </c>
      <c r="G95" s="53">
        <v>66.525000000000006</v>
      </c>
      <c r="H95" s="93">
        <v>433</v>
      </c>
      <c r="I95" s="55">
        <f t="shared" si="89"/>
        <v>28805.325000000001</v>
      </c>
      <c r="J95" s="48"/>
      <c r="K95" s="56">
        <f t="shared" ref="K95:K100" si="107">B95</f>
        <v>10</v>
      </c>
      <c r="L95" s="139" t="str">
        <f t="shared" ref="L95:L100" si="108">C95</f>
        <v>Масло гидравлическое ВМГЗ</v>
      </c>
      <c r="M95" s="142" t="str">
        <f t="shared" si="94"/>
        <v>ВМГЗ</v>
      </c>
      <c r="N95" s="142">
        <f t="shared" si="95"/>
        <v>0</v>
      </c>
      <c r="O95" s="141"/>
      <c r="P95" s="58"/>
      <c r="Q95" s="130" t="str">
        <f t="shared" si="96"/>
        <v>л</v>
      </c>
      <c r="R95" s="59">
        <f t="shared" ref="R95:R97" si="109">G95</f>
        <v>66.525000000000006</v>
      </c>
      <c r="S95" s="53"/>
      <c r="T95" s="60">
        <f t="shared" ref="T95:T97" si="110">H95</f>
        <v>433</v>
      </c>
      <c r="U95" s="61">
        <f t="shared" ref="U95:U97" si="111">S95*T95</f>
        <v>0</v>
      </c>
      <c r="V95" s="48"/>
      <c r="W95" s="48"/>
      <c r="X95" s="48"/>
      <c r="Y95" s="48"/>
      <c r="Z95" s="48"/>
      <c r="AA95" s="48"/>
      <c r="AB95" s="48"/>
      <c r="AC95" s="48"/>
      <c r="AD95" s="48"/>
      <c r="AE95" s="48"/>
    </row>
    <row r="96" spans="1:31" s="46" customFormat="1" ht="26.25" customHeight="1" x14ac:dyDescent="0.25">
      <c r="A96" s="49"/>
      <c r="B96" s="50">
        <v>11</v>
      </c>
      <c r="C96" s="51" t="s">
        <v>62</v>
      </c>
      <c r="D96" s="51" t="s">
        <v>63</v>
      </c>
      <c r="E96" s="51"/>
      <c r="F96" s="175" t="s">
        <v>105</v>
      </c>
      <c r="G96" s="53">
        <v>61.541666666666664</v>
      </c>
      <c r="H96" s="177">
        <v>216.5</v>
      </c>
      <c r="I96" s="55">
        <f t="shared" si="89"/>
        <v>13323.770833333332</v>
      </c>
      <c r="J96" s="48"/>
      <c r="K96" s="56">
        <f t="shared" si="107"/>
        <v>11</v>
      </c>
      <c r="L96" s="139" t="str">
        <f t="shared" si="108"/>
        <v>Масло дизельное М10Г2К</v>
      </c>
      <c r="M96" s="142" t="str">
        <f t="shared" si="94"/>
        <v>М10Г2К</v>
      </c>
      <c r="N96" s="142">
        <f t="shared" si="95"/>
        <v>0</v>
      </c>
      <c r="O96" s="141"/>
      <c r="P96" s="58"/>
      <c r="Q96" s="130" t="str">
        <f t="shared" si="96"/>
        <v>л</v>
      </c>
      <c r="R96" s="59">
        <f t="shared" si="109"/>
        <v>61.541666666666664</v>
      </c>
      <c r="S96" s="53"/>
      <c r="T96" s="60">
        <f t="shared" si="110"/>
        <v>216.5</v>
      </c>
      <c r="U96" s="61">
        <f t="shared" si="111"/>
        <v>0</v>
      </c>
      <c r="V96" s="48"/>
      <c r="W96" s="48"/>
      <c r="X96" s="48"/>
      <c r="Y96" s="48"/>
      <c r="Z96" s="48"/>
      <c r="AA96" s="48"/>
      <c r="AB96" s="48"/>
      <c r="AC96" s="48"/>
      <c r="AD96" s="48"/>
      <c r="AE96" s="48"/>
    </row>
    <row r="97" spans="1:31" s="46" customFormat="1" ht="26.25" customHeight="1" x14ac:dyDescent="0.25">
      <c r="A97" s="49"/>
      <c r="B97" s="50">
        <v>12</v>
      </c>
      <c r="C97" s="51" t="s">
        <v>64</v>
      </c>
      <c r="D97" s="51" t="s">
        <v>65</v>
      </c>
      <c r="E97" s="51"/>
      <c r="F97" s="175" t="s">
        <v>105</v>
      </c>
      <c r="G97" s="53">
        <v>65.658333333333346</v>
      </c>
      <c r="H97" s="93">
        <v>216.5</v>
      </c>
      <c r="I97" s="55">
        <f t="shared" si="89"/>
        <v>14215.029166666669</v>
      </c>
      <c r="J97" s="48"/>
      <c r="K97" s="56">
        <f t="shared" si="107"/>
        <v>12</v>
      </c>
      <c r="L97" s="139" t="str">
        <f t="shared" si="108"/>
        <v>Масло дизельное М-8ДМ</v>
      </c>
      <c r="M97" s="142" t="str">
        <f t="shared" si="94"/>
        <v>М-8ДМ</v>
      </c>
      <c r="N97" s="142">
        <f t="shared" si="95"/>
        <v>0</v>
      </c>
      <c r="O97" s="141"/>
      <c r="P97" s="58"/>
      <c r="Q97" s="130" t="str">
        <f t="shared" si="96"/>
        <v>л</v>
      </c>
      <c r="R97" s="59">
        <f t="shared" si="109"/>
        <v>65.658333333333346</v>
      </c>
      <c r="S97" s="53"/>
      <c r="T97" s="60">
        <f t="shared" si="110"/>
        <v>216.5</v>
      </c>
      <c r="U97" s="61">
        <f t="shared" si="111"/>
        <v>0</v>
      </c>
      <c r="V97" s="48"/>
      <c r="W97" s="48"/>
      <c r="X97" s="48"/>
      <c r="Y97" s="48"/>
      <c r="Z97" s="48"/>
      <c r="AA97" s="48"/>
      <c r="AB97" s="48"/>
      <c r="AC97" s="48"/>
      <c r="AD97" s="48"/>
      <c r="AE97" s="48"/>
    </row>
    <row r="98" spans="1:31" s="46" customFormat="1" ht="26.25" customHeight="1" x14ac:dyDescent="0.25">
      <c r="A98" s="49"/>
      <c r="B98" s="50">
        <v>13</v>
      </c>
      <c r="C98" s="51" t="s">
        <v>68</v>
      </c>
      <c r="D98" s="51" t="s">
        <v>69</v>
      </c>
      <c r="E98" s="51"/>
      <c r="F98" s="175" t="s">
        <v>105</v>
      </c>
      <c r="G98" s="53">
        <v>77.5</v>
      </c>
      <c r="H98" s="93">
        <v>4</v>
      </c>
      <c r="I98" s="55">
        <f t="shared" si="89"/>
        <v>310</v>
      </c>
      <c r="J98" s="48"/>
      <c r="K98" s="56">
        <f t="shared" si="107"/>
        <v>13</v>
      </c>
      <c r="L98" s="139" t="str">
        <f t="shared" si="108"/>
        <v>Масло для двухтактных двигателей GS Ultra 2 Stroke oil</v>
      </c>
      <c r="M98" s="142" t="str">
        <f t="shared" si="94"/>
        <v>GS Ultra 2 Stroke oil</v>
      </c>
      <c r="N98" s="142">
        <f t="shared" si="95"/>
        <v>0</v>
      </c>
      <c r="O98" s="141"/>
      <c r="P98" s="58"/>
      <c r="Q98" s="130" t="str">
        <f t="shared" si="96"/>
        <v>л</v>
      </c>
      <c r="R98" s="59">
        <f>G98</f>
        <v>77.5</v>
      </c>
      <c r="S98" s="53"/>
      <c r="T98" s="60">
        <f>H98</f>
        <v>4</v>
      </c>
      <c r="U98" s="61">
        <f>S98*T98</f>
        <v>0</v>
      </c>
      <c r="V98" s="48"/>
      <c r="W98" s="48"/>
      <c r="X98" s="48"/>
      <c r="Y98" s="48"/>
      <c r="Z98" s="48"/>
      <c r="AA98" s="48"/>
      <c r="AB98" s="48"/>
      <c r="AC98" s="48"/>
      <c r="AD98" s="48"/>
      <c r="AE98" s="48"/>
    </row>
    <row r="99" spans="1:31" s="46" customFormat="1" ht="26.25" customHeight="1" x14ac:dyDescent="0.25">
      <c r="A99" s="49"/>
      <c r="B99" s="50">
        <v>14</v>
      </c>
      <c r="C99" s="51" t="s">
        <v>72</v>
      </c>
      <c r="D99" s="51" t="s">
        <v>73</v>
      </c>
      <c r="E99" s="51"/>
      <c r="F99" s="175" t="s">
        <v>105</v>
      </c>
      <c r="G99" s="53">
        <v>81.041666666666671</v>
      </c>
      <c r="H99" s="93">
        <v>60</v>
      </c>
      <c r="I99" s="55">
        <f t="shared" si="89"/>
        <v>4862.5</v>
      </c>
      <c r="J99" s="48"/>
      <c r="K99" s="56">
        <f t="shared" si="107"/>
        <v>14</v>
      </c>
      <c r="L99" s="139" t="str">
        <f t="shared" si="108"/>
        <v>Масло для двухтктных двигателей СHAMPION 2Т</v>
      </c>
      <c r="M99" s="142" t="str">
        <f t="shared" si="94"/>
        <v>СHAMPION 2Т</v>
      </c>
      <c r="N99" s="142">
        <f t="shared" si="95"/>
        <v>0</v>
      </c>
      <c r="O99" s="141"/>
      <c r="P99" s="58"/>
      <c r="Q99" s="130" t="str">
        <f t="shared" si="96"/>
        <v>л</v>
      </c>
      <c r="R99" s="59">
        <f>G99</f>
        <v>81.041666666666671</v>
      </c>
      <c r="S99" s="53"/>
      <c r="T99" s="60">
        <f t="shared" ref="T99:T100" si="112">H99</f>
        <v>60</v>
      </c>
      <c r="U99" s="61">
        <f t="shared" ref="U99:U100" si="113">S99*T99</f>
        <v>0</v>
      </c>
      <c r="V99" s="48"/>
      <c r="W99" s="48"/>
      <c r="X99" s="48"/>
      <c r="Y99" s="48"/>
      <c r="Z99" s="48"/>
      <c r="AA99" s="48"/>
      <c r="AB99" s="48"/>
      <c r="AC99" s="48"/>
      <c r="AD99" s="48"/>
      <c r="AE99" s="48"/>
    </row>
    <row r="100" spans="1:31" s="46" customFormat="1" ht="26.25" customHeight="1" x14ac:dyDescent="0.25">
      <c r="A100" s="49"/>
      <c r="B100" s="50">
        <v>15</v>
      </c>
      <c r="C100" s="51" t="s">
        <v>74</v>
      </c>
      <c r="D100" s="51" t="s">
        <v>76</v>
      </c>
      <c r="E100" s="51"/>
      <c r="F100" s="175" t="s">
        <v>105</v>
      </c>
      <c r="G100" s="53">
        <v>113.72500000000001</v>
      </c>
      <c r="H100" s="93">
        <v>216.5</v>
      </c>
      <c r="I100" s="55">
        <f t="shared" si="89"/>
        <v>24621.462500000001</v>
      </c>
      <c r="J100" s="48"/>
      <c r="K100" s="56">
        <f t="shared" si="107"/>
        <v>15</v>
      </c>
      <c r="L100" s="139" t="str">
        <f t="shared" si="108"/>
        <v>Масло моторное</v>
      </c>
      <c r="M100" s="142" t="str">
        <f t="shared" si="94"/>
        <v>Diesel CL-4 10W40 Девон</v>
      </c>
      <c r="N100" s="142">
        <f t="shared" si="95"/>
        <v>0</v>
      </c>
      <c r="O100" s="141"/>
      <c r="P100" s="58"/>
      <c r="Q100" s="130" t="str">
        <f t="shared" si="96"/>
        <v>л</v>
      </c>
      <c r="R100" s="59">
        <f>G100</f>
        <v>113.72500000000001</v>
      </c>
      <c r="S100" s="53"/>
      <c r="T100" s="60">
        <f t="shared" si="112"/>
        <v>216.5</v>
      </c>
      <c r="U100" s="61">
        <f t="shared" si="113"/>
        <v>0</v>
      </c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</row>
    <row r="101" spans="1:31" s="46" customFormat="1" ht="26.25" customHeight="1" x14ac:dyDescent="0.25">
      <c r="A101" s="49"/>
      <c r="B101" s="50">
        <v>16</v>
      </c>
      <c r="C101" s="51" t="s">
        <v>74</v>
      </c>
      <c r="D101" s="51" t="s">
        <v>76</v>
      </c>
      <c r="E101" s="51"/>
      <c r="F101" s="175" t="s">
        <v>105</v>
      </c>
      <c r="G101" s="53">
        <v>114.16666666666667</v>
      </c>
      <c r="H101" s="177">
        <v>433</v>
      </c>
      <c r="I101" s="55">
        <f t="shared" si="89"/>
        <v>49434.166666666672</v>
      </c>
      <c r="J101" s="48"/>
      <c r="K101" s="56">
        <f>B101</f>
        <v>16</v>
      </c>
      <c r="L101" s="139" t="str">
        <f>C101</f>
        <v>Масло моторное</v>
      </c>
      <c r="M101" s="142" t="str">
        <f t="shared" si="94"/>
        <v>Diesel CL-4 10W40 Девон</v>
      </c>
      <c r="N101" s="142">
        <f t="shared" si="95"/>
        <v>0</v>
      </c>
      <c r="O101" s="141"/>
      <c r="P101" s="58"/>
      <c r="Q101" s="130" t="str">
        <f t="shared" si="96"/>
        <v>л</v>
      </c>
      <c r="R101" s="59">
        <f>G101</f>
        <v>114.16666666666667</v>
      </c>
      <c r="S101" s="53"/>
      <c r="T101" s="60">
        <f>H101</f>
        <v>433</v>
      </c>
      <c r="U101" s="61">
        <f>S101*T101</f>
        <v>0</v>
      </c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</row>
    <row r="102" spans="1:31" s="46" customFormat="1" ht="27.75" customHeight="1" x14ac:dyDescent="0.25">
      <c r="A102" s="49"/>
      <c r="B102" s="50">
        <v>17</v>
      </c>
      <c r="C102" s="51" t="s">
        <v>74</v>
      </c>
      <c r="D102" s="51" t="s">
        <v>77</v>
      </c>
      <c r="E102" s="51"/>
      <c r="F102" s="175" t="s">
        <v>105</v>
      </c>
      <c r="G102" s="53">
        <v>95.833333333333343</v>
      </c>
      <c r="H102" s="177">
        <v>216.5</v>
      </c>
      <c r="I102" s="55">
        <f t="shared" si="89"/>
        <v>20747.916666666668</v>
      </c>
      <c r="J102" s="48"/>
      <c r="K102" s="56">
        <f t="shared" ref="K102" si="114">B102</f>
        <v>17</v>
      </c>
      <c r="L102" s="139" t="str">
        <f t="shared" ref="L102" si="115">C102</f>
        <v>Масло моторное</v>
      </c>
      <c r="M102" s="142" t="str">
        <f t="shared" si="94"/>
        <v>Diesel CL-4 SAE 15W40 Девон</v>
      </c>
      <c r="N102" s="142">
        <f t="shared" si="95"/>
        <v>0</v>
      </c>
      <c r="O102" s="141"/>
      <c r="P102" s="58"/>
      <c r="Q102" s="130" t="str">
        <f t="shared" si="96"/>
        <v>л</v>
      </c>
      <c r="R102" s="59">
        <f t="shared" ref="R102" si="116">G102</f>
        <v>95.833333333333343</v>
      </c>
      <c r="S102" s="53"/>
      <c r="T102" s="60">
        <f t="shared" ref="T102" si="117">H102</f>
        <v>216.5</v>
      </c>
      <c r="U102" s="61">
        <f t="shared" ref="U102" si="118">S102*T102</f>
        <v>0</v>
      </c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</row>
    <row r="103" spans="1:31" s="46" customFormat="1" ht="40.5" customHeight="1" x14ac:dyDescent="0.25">
      <c r="A103" s="49"/>
      <c r="B103" s="50">
        <v>18</v>
      </c>
      <c r="C103" s="51" t="s">
        <v>74</v>
      </c>
      <c r="D103" s="51" t="s">
        <v>78</v>
      </c>
      <c r="E103" s="51"/>
      <c r="F103" s="175" t="s">
        <v>105</v>
      </c>
      <c r="G103" s="53">
        <v>144.1</v>
      </c>
      <c r="H103" s="93">
        <v>216.5</v>
      </c>
      <c r="I103" s="55">
        <f t="shared" si="89"/>
        <v>31197.649999999998</v>
      </c>
      <c r="J103" s="48"/>
      <c r="K103" s="56">
        <f>B103</f>
        <v>18</v>
      </c>
      <c r="L103" s="139" t="str">
        <f>C103</f>
        <v>Масло моторное</v>
      </c>
      <c r="M103" s="142" t="str">
        <f t="shared" si="94"/>
        <v>TOTACHI NIRO HD  Cl-4/CH-4/SL 15W-40</v>
      </c>
      <c r="N103" s="142">
        <f t="shared" si="95"/>
        <v>0</v>
      </c>
      <c r="O103" s="141"/>
      <c r="P103" s="58"/>
      <c r="Q103" s="130" t="str">
        <f t="shared" si="96"/>
        <v>л</v>
      </c>
      <c r="R103" s="59">
        <f>G103</f>
        <v>144.1</v>
      </c>
      <c r="S103" s="53"/>
      <c r="T103" s="60">
        <f>H103</f>
        <v>216.5</v>
      </c>
      <c r="U103" s="61">
        <f>S103*T103</f>
        <v>0</v>
      </c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</row>
    <row r="104" spans="1:31" s="46" customFormat="1" ht="25.5" customHeight="1" x14ac:dyDescent="0.25">
      <c r="A104" s="49"/>
      <c r="B104" s="50">
        <v>19</v>
      </c>
      <c r="C104" s="51" t="s">
        <v>74</v>
      </c>
      <c r="D104" s="51" t="s">
        <v>79</v>
      </c>
      <c r="E104" s="51"/>
      <c r="F104" s="175" t="s">
        <v>105</v>
      </c>
      <c r="G104" s="53">
        <v>141.66666666666669</v>
      </c>
      <c r="H104" s="177">
        <v>1082.5</v>
      </c>
      <c r="I104" s="55">
        <f t="shared" si="89"/>
        <v>153354.16666666669</v>
      </c>
      <c r="J104" s="48"/>
      <c r="K104" s="56">
        <f>B104</f>
        <v>19</v>
      </c>
      <c r="L104" s="139" t="str">
        <f>C104</f>
        <v>Масло моторное</v>
      </c>
      <c r="M104" s="142" t="str">
        <f t="shared" si="94"/>
        <v>Девон Spirit 10w40 SL</v>
      </c>
      <c r="N104" s="142">
        <f t="shared" si="95"/>
        <v>0</v>
      </c>
      <c r="O104" s="141"/>
      <c r="P104" s="58"/>
      <c r="Q104" s="130" t="str">
        <f t="shared" si="96"/>
        <v>л</v>
      </c>
      <c r="R104" s="59">
        <f>G104</f>
        <v>141.66666666666669</v>
      </c>
      <c r="S104" s="53"/>
      <c r="T104" s="60">
        <f>H104</f>
        <v>1082.5</v>
      </c>
      <c r="U104" s="61">
        <f>S104*T104</f>
        <v>0</v>
      </c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</row>
    <row r="105" spans="1:31" s="46" customFormat="1" ht="25.5" customHeight="1" x14ac:dyDescent="0.25">
      <c r="A105" s="49"/>
      <c r="B105" s="50">
        <v>20</v>
      </c>
      <c r="C105" s="51" t="s">
        <v>80</v>
      </c>
      <c r="D105" s="51" t="s">
        <v>81</v>
      </c>
      <c r="E105" s="51"/>
      <c r="F105" s="175" t="s">
        <v>105</v>
      </c>
      <c r="G105" s="53">
        <v>103.13333333333334</v>
      </c>
      <c r="H105" s="93">
        <v>216.5</v>
      </c>
      <c r="I105" s="55">
        <f t="shared" si="89"/>
        <v>22328.366666666669</v>
      </c>
      <c r="J105" s="48"/>
      <c r="K105" s="56">
        <f t="shared" ref="K105:K106" si="119">B105</f>
        <v>20</v>
      </c>
      <c r="L105" s="139" t="str">
        <f t="shared" ref="L105:L106" si="120">C105</f>
        <v>Масло моторное  Лукойл-стандарт SAE 10W30 SF/CC</v>
      </c>
      <c r="M105" s="142" t="str">
        <f t="shared" si="94"/>
        <v>SAE 10W30 SF/CC</v>
      </c>
      <c r="N105" s="142">
        <f t="shared" si="95"/>
        <v>0</v>
      </c>
      <c r="O105" s="141"/>
      <c r="P105" s="58"/>
      <c r="Q105" s="130" t="str">
        <f t="shared" si="96"/>
        <v>л</v>
      </c>
      <c r="R105" s="59">
        <f t="shared" ref="R105" si="121">G105</f>
        <v>103.13333333333334</v>
      </c>
      <c r="S105" s="53"/>
      <c r="T105" s="60">
        <f t="shared" ref="T105" si="122">H105</f>
        <v>216.5</v>
      </c>
      <c r="U105" s="61">
        <f t="shared" ref="U105" si="123">S105*T105</f>
        <v>0</v>
      </c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</row>
    <row r="106" spans="1:31" s="46" customFormat="1" ht="25.5" customHeight="1" x14ac:dyDescent="0.25">
      <c r="A106" s="49"/>
      <c r="B106" s="50">
        <v>21</v>
      </c>
      <c r="C106" s="51" t="s">
        <v>87</v>
      </c>
      <c r="D106" s="51" t="s">
        <v>88</v>
      </c>
      <c r="E106" s="51"/>
      <c r="F106" s="175" t="s">
        <v>105</v>
      </c>
      <c r="G106" s="53">
        <v>87.716666666666669</v>
      </c>
      <c r="H106" s="93">
        <v>216.5</v>
      </c>
      <c r="I106" s="55">
        <f t="shared" si="89"/>
        <v>18990.658333333333</v>
      </c>
      <c r="J106" s="48"/>
      <c r="K106" s="56">
        <f t="shared" si="119"/>
        <v>21</v>
      </c>
      <c r="L106" s="139" t="str">
        <f t="shared" si="120"/>
        <v>Масло моторное Лукойл-стандарт SAE 10W40 API SF/CC</v>
      </c>
      <c r="M106" s="142" t="str">
        <f t="shared" si="94"/>
        <v>10W40</v>
      </c>
      <c r="N106" s="142">
        <f t="shared" si="95"/>
        <v>0</v>
      </c>
      <c r="O106" s="141"/>
      <c r="P106" s="58"/>
      <c r="Q106" s="130" t="str">
        <f t="shared" si="96"/>
        <v>л</v>
      </c>
      <c r="R106" s="59">
        <f>G106</f>
        <v>87.716666666666669</v>
      </c>
      <c r="S106" s="53"/>
      <c r="T106" s="60">
        <f>H106</f>
        <v>216.5</v>
      </c>
      <c r="U106" s="61">
        <f>S106*T106</f>
        <v>0</v>
      </c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</row>
    <row r="107" spans="1:31" s="46" customFormat="1" ht="25.5" customHeight="1" x14ac:dyDescent="0.25">
      <c r="A107" s="49"/>
      <c r="B107" s="50">
        <v>22</v>
      </c>
      <c r="C107" s="51" t="s">
        <v>89</v>
      </c>
      <c r="D107" s="51" t="s">
        <v>90</v>
      </c>
      <c r="E107" s="51"/>
      <c r="F107" s="175" t="s">
        <v>15</v>
      </c>
      <c r="G107" s="53">
        <v>62.191666666666663</v>
      </c>
      <c r="H107" s="93">
        <v>216.5</v>
      </c>
      <c r="I107" s="55">
        <f t="shared" si="89"/>
        <v>13464.495833333332</v>
      </c>
      <c r="J107" s="48"/>
      <c r="K107" s="56">
        <f>B107</f>
        <v>22</v>
      </c>
      <c r="L107" s="139" t="str">
        <f>C107</f>
        <v>Масло моторное М-10Г2</v>
      </c>
      <c r="M107" s="142" t="str">
        <f t="shared" si="94"/>
        <v>М-10Г2</v>
      </c>
      <c r="N107" s="142">
        <f t="shared" si="95"/>
        <v>0</v>
      </c>
      <c r="O107" s="141"/>
      <c r="P107" s="58"/>
      <c r="Q107" s="130" t="str">
        <f t="shared" si="96"/>
        <v>шт</v>
      </c>
      <c r="R107" s="59">
        <f>G107</f>
        <v>62.191666666666663</v>
      </c>
      <c r="S107" s="53"/>
      <c r="T107" s="60">
        <f>H107</f>
        <v>216.5</v>
      </c>
      <c r="U107" s="61">
        <f>S107*T107</f>
        <v>0</v>
      </c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</row>
    <row r="108" spans="1:31" s="46" customFormat="1" ht="25.5" customHeight="1" x14ac:dyDescent="0.25">
      <c r="A108" s="49"/>
      <c r="B108" s="50">
        <v>23</v>
      </c>
      <c r="C108" s="51" t="s">
        <v>93</v>
      </c>
      <c r="D108" s="51" t="s">
        <v>94</v>
      </c>
      <c r="E108" s="51"/>
      <c r="F108" s="175" t="s">
        <v>105</v>
      </c>
      <c r="G108" s="53">
        <v>64.333333333333343</v>
      </c>
      <c r="H108" s="93">
        <v>1082.5</v>
      </c>
      <c r="I108" s="55">
        <f t="shared" si="89"/>
        <v>69640.833333333343</v>
      </c>
      <c r="J108" s="48"/>
      <c r="K108" s="56">
        <f t="shared" ref="K108:K110" si="124">B108</f>
        <v>23</v>
      </c>
      <c r="L108" s="139" t="str">
        <f t="shared" ref="L108:L111" si="125">C108</f>
        <v>Масло моторное М-8Г2к</v>
      </c>
      <c r="M108" s="142" t="str">
        <f t="shared" si="94"/>
        <v>М-8Г2к</v>
      </c>
      <c r="N108" s="142">
        <f t="shared" si="95"/>
        <v>0</v>
      </c>
      <c r="O108" s="141"/>
      <c r="P108" s="58"/>
      <c r="Q108" s="130" t="str">
        <f t="shared" si="96"/>
        <v>л</v>
      </c>
      <c r="R108" s="59">
        <f t="shared" ref="R108:R110" si="126">G108</f>
        <v>64.333333333333343</v>
      </c>
      <c r="S108" s="53"/>
      <c r="T108" s="60">
        <f t="shared" ref="T108:T110" si="127">H108</f>
        <v>1082.5</v>
      </c>
      <c r="U108" s="61">
        <f t="shared" ref="U108:U110" si="128">S108*T108</f>
        <v>0</v>
      </c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</row>
    <row r="109" spans="1:31" s="46" customFormat="1" ht="25.5" customHeight="1" x14ac:dyDescent="0.25">
      <c r="A109" s="49"/>
      <c r="B109" s="50">
        <v>24</v>
      </c>
      <c r="C109" s="51" t="s">
        <v>95</v>
      </c>
      <c r="D109" s="51" t="s">
        <v>95</v>
      </c>
      <c r="E109" s="51"/>
      <c r="F109" s="175" t="s">
        <v>105</v>
      </c>
      <c r="G109" s="53">
        <v>72.141666666666666</v>
      </c>
      <c r="H109" s="177">
        <v>216.5</v>
      </c>
      <c r="I109" s="55">
        <f t="shared" si="89"/>
        <v>15618.670833333334</v>
      </c>
      <c r="J109" s="48"/>
      <c r="K109" s="56">
        <f t="shared" si="124"/>
        <v>24</v>
      </c>
      <c r="L109" s="139" t="str">
        <f t="shared" si="125"/>
        <v>Масло ТАД-17</v>
      </c>
      <c r="M109" s="142" t="str">
        <f t="shared" si="94"/>
        <v>Масло ТАД-17</v>
      </c>
      <c r="N109" s="142">
        <f t="shared" si="95"/>
        <v>0</v>
      </c>
      <c r="O109" s="141"/>
      <c r="P109" s="58"/>
      <c r="Q109" s="130" t="str">
        <f t="shared" si="96"/>
        <v>л</v>
      </c>
      <c r="R109" s="59">
        <f t="shared" si="126"/>
        <v>72.141666666666666</v>
      </c>
      <c r="S109" s="53"/>
      <c r="T109" s="60">
        <f t="shared" si="127"/>
        <v>216.5</v>
      </c>
      <c r="U109" s="61">
        <f t="shared" si="128"/>
        <v>0</v>
      </c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</row>
    <row r="110" spans="1:31" s="46" customFormat="1" ht="25.5" customHeight="1" x14ac:dyDescent="0.25">
      <c r="A110" s="49"/>
      <c r="B110" s="50">
        <v>25</v>
      </c>
      <c r="C110" s="51" t="s">
        <v>96</v>
      </c>
      <c r="D110" s="51" t="s">
        <v>124</v>
      </c>
      <c r="E110" s="51"/>
      <c r="F110" s="175" t="s">
        <v>105</v>
      </c>
      <c r="G110" s="53">
        <v>157.5</v>
      </c>
      <c r="H110" s="93">
        <v>216.5</v>
      </c>
      <c r="I110" s="55">
        <f t="shared" si="89"/>
        <v>34098.75</v>
      </c>
      <c r="J110" s="48"/>
      <c r="K110" s="56">
        <f t="shared" si="124"/>
        <v>25</v>
      </c>
      <c r="L110" s="139" t="str">
        <f t="shared" si="125"/>
        <v>Масло трансмиссионное</v>
      </c>
      <c r="M110" s="142" t="str">
        <f t="shared" si="94"/>
        <v>X-OIL 75w90 GL-5</v>
      </c>
      <c r="N110" s="142">
        <f t="shared" si="95"/>
        <v>0</v>
      </c>
      <c r="O110" s="141"/>
      <c r="P110" s="58"/>
      <c r="Q110" s="130" t="str">
        <f t="shared" si="96"/>
        <v>л</v>
      </c>
      <c r="R110" s="59">
        <f t="shared" si="126"/>
        <v>157.5</v>
      </c>
      <c r="S110" s="53"/>
      <c r="T110" s="60">
        <f t="shared" si="127"/>
        <v>216.5</v>
      </c>
      <c r="U110" s="61">
        <f t="shared" si="128"/>
        <v>0</v>
      </c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</row>
    <row r="111" spans="1:31" s="78" customFormat="1" ht="16.5" customHeight="1" x14ac:dyDescent="0.25">
      <c r="A111" s="62"/>
      <c r="B111" s="106"/>
      <c r="C111" s="64" t="s">
        <v>16</v>
      </c>
      <c r="D111" s="65"/>
      <c r="E111" s="65"/>
      <c r="F111" s="133"/>
      <c r="G111" s="66"/>
      <c r="H111" s="67"/>
      <c r="I111" s="68">
        <f>SUM(I86:I110)</f>
        <v>645347.10000000009</v>
      </c>
      <c r="J111" s="69"/>
      <c r="K111" s="70"/>
      <c r="L111" s="71" t="str">
        <f t="shared" si="125"/>
        <v>ИТОГО:</v>
      </c>
      <c r="M111" s="65"/>
      <c r="N111" s="65"/>
      <c r="O111" s="72"/>
      <c r="P111" s="73"/>
      <c r="Q111" s="69"/>
      <c r="R111" s="74"/>
      <c r="S111" s="75"/>
      <c r="T111" s="76"/>
      <c r="U111" s="77"/>
      <c r="V111" s="69"/>
      <c r="W111" s="69"/>
      <c r="X111" s="69"/>
      <c r="Y111" s="69"/>
      <c r="Z111" s="69"/>
      <c r="AA111" s="69"/>
      <c r="AB111" s="69"/>
      <c r="AC111" s="69"/>
      <c r="AD111" s="69"/>
      <c r="AE111" s="69"/>
    </row>
    <row r="112" spans="1:31" s="46" customFormat="1" ht="24" customHeight="1" x14ac:dyDescent="0.25">
      <c r="B112" s="128"/>
      <c r="C112" s="216" t="s">
        <v>125</v>
      </c>
      <c r="D112" s="217"/>
      <c r="E112" s="217"/>
      <c r="F112" s="217"/>
      <c r="G112" s="217"/>
      <c r="H112" s="217"/>
      <c r="I112" s="217"/>
      <c r="J112" s="48"/>
      <c r="K112" s="129"/>
      <c r="L112" s="216" t="s">
        <v>125</v>
      </c>
      <c r="M112" s="218"/>
      <c r="N112" s="218"/>
      <c r="O112" s="218"/>
      <c r="P112" s="218"/>
      <c r="Q112" s="218"/>
      <c r="R112" s="218"/>
      <c r="S112" s="218"/>
      <c r="T112" s="218"/>
      <c r="U112" s="21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</row>
    <row r="113" spans="1:31" s="46" customFormat="1" ht="20.25" customHeight="1" x14ac:dyDescent="0.25">
      <c r="A113" s="49"/>
      <c r="B113" s="50">
        <v>1</v>
      </c>
      <c r="C113" s="51" t="s">
        <v>35</v>
      </c>
      <c r="D113" s="51" t="s">
        <v>37</v>
      </c>
      <c r="E113" s="174"/>
      <c r="F113" s="175" t="s">
        <v>105</v>
      </c>
      <c r="G113" s="101">
        <v>56.866666666666667</v>
      </c>
      <c r="H113" s="93">
        <v>300</v>
      </c>
      <c r="I113" s="132">
        <f t="shared" ref="I113:I134" si="129">G113*H113</f>
        <v>17060</v>
      </c>
      <c r="J113" s="48"/>
      <c r="K113" s="56">
        <f t="shared" ref="K113:K114" si="130">B113</f>
        <v>1</v>
      </c>
      <c r="L113" s="138" t="str">
        <f t="shared" ref="L113:L114" si="131">C113</f>
        <v>Антифриз</v>
      </c>
      <c r="M113" s="142" t="str">
        <f>D113</f>
        <v>SIBIRIA ОЖ-40 зеленый</v>
      </c>
      <c r="N113" s="142">
        <f>E113</f>
        <v>0</v>
      </c>
      <c r="O113" s="140"/>
      <c r="P113" s="134"/>
      <c r="Q113" s="130" t="str">
        <f>F113</f>
        <v>л</v>
      </c>
      <c r="R113" s="135">
        <f>G113</f>
        <v>56.866666666666667</v>
      </c>
      <c r="S113" s="101"/>
      <c r="T113" s="136">
        <f t="shared" ref="T113:T114" si="132">H113</f>
        <v>300</v>
      </c>
      <c r="U113" s="137">
        <f t="shared" ref="U113:U114" si="133">S113*T113</f>
        <v>0</v>
      </c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</row>
    <row r="114" spans="1:31" s="46" customFormat="1" ht="38.25" customHeight="1" x14ac:dyDescent="0.25">
      <c r="A114" s="49"/>
      <c r="B114" s="50">
        <v>2</v>
      </c>
      <c r="C114" s="51" t="s">
        <v>35</v>
      </c>
      <c r="D114" s="51" t="s">
        <v>38</v>
      </c>
      <c r="E114" s="51"/>
      <c r="F114" s="175" t="s">
        <v>105</v>
      </c>
      <c r="G114" s="53">
        <v>100.23333333333333</v>
      </c>
      <c r="H114" s="177">
        <v>200</v>
      </c>
      <c r="I114" s="55">
        <f t="shared" si="129"/>
        <v>20046.666666666668</v>
      </c>
      <c r="J114" s="48"/>
      <c r="K114" s="56">
        <f t="shared" si="130"/>
        <v>2</v>
      </c>
      <c r="L114" s="139" t="str">
        <f t="shared" si="131"/>
        <v>Антифриз</v>
      </c>
      <c r="M114" s="142" t="str">
        <f t="shared" ref="M114:M134" si="134">D114</f>
        <v>TOTACHI NIRO LLC GREEN -50 C</v>
      </c>
      <c r="N114" s="142">
        <f t="shared" ref="N114:N134" si="135">E114</f>
        <v>0</v>
      </c>
      <c r="O114" s="141"/>
      <c r="P114" s="58"/>
      <c r="Q114" s="130" t="str">
        <f t="shared" ref="Q114:Q134" si="136">F114</f>
        <v>л</v>
      </c>
      <c r="R114" s="59">
        <f>G114</f>
        <v>100.23333333333333</v>
      </c>
      <c r="S114" s="53"/>
      <c r="T114" s="60">
        <f t="shared" si="132"/>
        <v>200</v>
      </c>
      <c r="U114" s="61">
        <f t="shared" si="133"/>
        <v>0</v>
      </c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</row>
    <row r="115" spans="1:31" s="46" customFormat="1" ht="24.75" customHeight="1" x14ac:dyDescent="0.25">
      <c r="A115" s="49"/>
      <c r="B115" s="50">
        <v>3</v>
      </c>
      <c r="C115" s="176" t="s">
        <v>43</v>
      </c>
      <c r="D115" s="51" t="s">
        <v>44</v>
      </c>
      <c r="E115" s="51"/>
      <c r="F115" s="175" t="s">
        <v>105</v>
      </c>
      <c r="G115" s="53">
        <v>54.316666666666677</v>
      </c>
      <c r="H115" s="93">
        <v>216.5</v>
      </c>
      <c r="I115" s="55">
        <f t="shared" si="129"/>
        <v>11759.558333333336</v>
      </c>
      <c r="J115" s="48"/>
      <c r="K115" s="56">
        <f>B115</f>
        <v>3</v>
      </c>
      <c r="L115" s="139" t="str">
        <f>C115</f>
        <v xml:space="preserve">Жидкость охлаждающая Антифриз </v>
      </c>
      <c r="M115" s="142" t="str">
        <f t="shared" si="134"/>
        <v>Гостовский зеленый</v>
      </c>
      <c r="N115" s="142">
        <f t="shared" si="135"/>
        <v>0</v>
      </c>
      <c r="O115" s="141"/>
      <c r="P115" s="58"/>
      <c r="Q115" s="130" t="str">
        <f t="shared" si="136"/>
        <v>л</v>
      </c>
      <c r="R115" s="59">
        <f>G115</f>
        <v>54.316666666666677</v>
      </c>
      <c r="S115" s="53"/>
      <c r="T115" s="60">
        <f>H115</f>
        <v>216.5</v>
      </c>
      <c r="U115" s="61">
        <f>S115*T115</f>
        <v>0</v>
      </c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</row>
    <row r="116" spans="1:31" s="46" customFormat="1" ht="24.75" customHeight="1" x14ac:dyDescent="0.25">
      <c r="A116" s="49"/>
      <c r="B116" s="50">
        <v>4</v>
      </c>
      <c r="C116" s="51" t="s">
        <v>45</v>
      </c>
      <c r="D116" s="51" t="s">
        <v>46</v>
      </c>
      <c r="E116" s="51"/>
      <c r="F116" s="175" t="s">
        <v>105</v>
      </c>
      <c r="G116" s="53">
        <v>50.925000000000004</v>
      </c>
      <c r="H116" s="93">
        <v>610</v>
      </c>
      <c r="I116" s="55">
        <f t="shared" si="129"/>
        <v>31064.250000000004</v>
      </c>
      <c r="J116" s="48"/>
      <c r="K116" s="56">
        <f t="shared" ref="K116" si="137">B116</f>
        <v>4</v>
      </c>
      <c r="L116" s="139" t="str">
        <f t="shared" ref="L116" si="138">C116</f>
        <v>Жидкость охлаждающая Тосол А-40</v>
      </c>
      <c r="M116" s="142" t="str">
        <f t="shared" si="134"/>
        <v>Тосол А-40</v>
      </c>
      <c r="N116" s="142">
        <f t="shared" si="135"/>
        <v>0</v>
      </c>
      <c r="O116" s="141"/>
      <c r="P116" s="58"/>
      <c r="Q116" s="130" t="str">
        <f t="shared" si="136"/>
        <v>л</v>
      </c>
      <c r="R116" s="59">
        <f t="shared" ref="R116" si="139">G116</f>
        <v>50.925000000000004</v>
      </c>
      <c r="S116" s="53"/>
      <c r="T116" s="60">
        <f t="shared" ref="T116" si="140">H116</f>
        <v>610</v>
      </c>
      <c r="U116" s="61">
        <f t="shared" ref="U116" si="141">S116*T116</f>
        <v>0</v>
      </c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</row>
    <row r="117" spans="1:31" s="46" customFormat="1" ht="24.75" customHeight="1" x14ac:dyDescent="0.25">
      <c r="A117" s="49"/>
      <c r="B117" s="50">
        <v>5</v>
      </c>
      <c r="C117" s="176" t="s">
        <v>47</v>
      </c>
      <c r="D117" s="176" t="s">
        <v>48</v>
      </c>
      <c r="E117" s="51"/>
      <c r="F117" s="175" t="s">
        <v>105</v>
      </c>
      <c r="G117" s="53">
        <v>52.5</v>
      </c>
      <c r="H117" s="93">
        <v>210</v>
      </c>
      <c r="I117" s="55">
        <f t="shared" si="129"/>
        <v>11025</v>
      </c>
      <c r="J117" s="48"/>
      <c r="K117" s="56">
        <f>B117</f>
        <v>5</v>
      </c>
      <c r="L117" s="139" t="str">
        <f>C117</f>
        <v xml:space="preserve">Жидкость охлаждающая </v>
      </c>
      <c r="M117" s="142" t="str">
        <f t="shared" si="134"/>
        <v>Тосол А-40/Волга-Ойл ОЖ-40</v>
      </c>
      <c r="N117" s="142">
        <f t="shared" si="135"/>
        <v>0</v>
      </c>
      <c r="O117" s="141"/>
      <c r="P117" s="58"/>
      <c r="Q117" s="130" t="str">
        <f t="shared" si="136"/>
        <v>л</v>
      </c>
      <c r="R117" s="59">
        <f>G117</f>
        <v>52.5</v>
      </c>
      <c r="S117" s="53"/>
      <c r="T117" s="60">
        <f>H117</f>
        <v>210</v>
      </c>
      <c r="U117" s="61">
        <f>S117*T117</f>
        <v>0</v>
      </c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</row>
    <row r="118" spans="1:31" s="46" customFormat="1" ht="24.75" customHeight="1" x14ac:dyDescent="0.25">
      <c r="A118" s="49"/>
      <c r="B118" s="50">
        <v>6</v>
      </c>
      <c r="C118" s="51" t="s">
        <v>49</v>
      </c>
      <c r="D118" s="51" t="s">
        <v>50</v>
      </c>
      <c r="E118" s="51"/>
      <c r="F118" s="175" t="s">
        <v>104</v>
      </c>
      <c r="G118" s="53">
        <v>99.525000000000006</v>
      </c>
      <c r="H118" s="93">
        <v>40</v>
      </c>
      <c r="I118" s="55">
        <f t="shared" si="129"/>
        <v>3981</v>
      </c>
      <c r="J118" s="48"/>
      <c r="K118" s="56">
        <f>B118</f>
        <v>6</v>
      </c>
      <c r="L118" s="139" t="str">
        <f>C118</f>
        <v>Жидкость тормозная</v>
      </c>
      <c r="M118" s="142" t="str">
        <f t="shared" si="134"/>
        <v>ДОТ-4</v>
      </c>
      <c r="N118" s="142">
        <f t="shared" si="135"/>
        <v>0</v>
      </c>
      <c r="O118" s="141"/>
      <c r="P118" s="58"/>
      <c r="Q118" s="130" t="str">
        <f t="shared" si="136"/>
        <v>кг</v>
      </c>
      <c r="R118" s="59">
        <f>G118</f>
        <v>99.525000000000006</v>
      </c>
      <c r="S118" s="53"/>
      <c r="T118" s="60">
        <f>H118</f>
        <v>40</v>
      </c>
      <c r="U118" s="61">
        <f>S118*T118</f>
        <v>0</v>
      </c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</row>
    <row r="119" spans="1:31" s="46" customFormat="1" ht="24.75" customHeight="1" x14ac:dyDescent="0.25">
      <c r="A119" s="49"/>
      <c r="B119" s="50">
        <v>7</v>
      </c>
      <c r="C119" s="51" t="s">
        <v>57</v>
      </c>
      <c r="D119" s="51" t="s">
        <v>58</v>
      </c>
      <c r="E119" s="176"/>
      <c r="F119" s="175" t="s">
        <v>105</v>
      </c>
      <c r="G119" s="53">
        <v>61.174999999999997</v>
      </c>
      <c r="H119" s="177">
        <v>216.5</v>
      </c>
      <c r="I119" s="55">
        <f t="shared" si="129"/>
        <v>13244.387499999999</v>
      </c>
      <c r="J119" s="48"/>
      <c r="K119" s="56">
        <f t="shared" ref="K119:K120" si="142">B119</f>
        <v>7</v>
      </c>
      <c r="L119" s="139" t="str">
        <f t="shared" ref="L119:L120" si="143">C119</f>
        <v>Масло гидравлическое</v>
      </c>
      <c r="M119" s="142" t="str">
        <f t="shared" si="134"/>
        <v>ДЕВОН ВМГЗ (-60) МГ-15В</v>
      </c>
      <c r="N119" s="142">
        <f t="shared" si="135"/>
        <v>0</v>
      </c>
      <c r="O119" s="141"/>
      <c r="P119" s="58"/>
      <c r="Q119" s="130" t="str">
        <f t="shared" si="136"/>
        <v>л</v>
      </c>
      <c r="R119" s="59">
        <f t="shared" ref="R119" si="144">G119</f>
        <v>61.174999999999997</v>
      </c>
      <c r="S119" s="53"/>
      <c r="T119" s="60">
        <f t="shared" ref="T119" si="145">H119</f>
        <v>216.5</v>
      </c>
      <c r="U119" s="61">
        <f t="shared" ref="U119" si="146">S119*T119</f>
        <v>0</v>
      </c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</row>
    <row r="120" spans="1:31" s="46" customFormat="1" ht="24.75" customHeight="1" x14ac:dyDescent="0.25">
      <c r="A120" s="49"/>
      <c r="B120" s="50">
        <v>8</v>
      </c>
      <c r="C120" s="51" t="s">
        <v>57</v>
      </c>
      <c r="D120" s="51" t="s">
        <v>59</v>
      </c>
      <c r="E120" s="51"/>
      <c r="F120" s="175" t="s">
        <v>105</v>
      </c>
      <c r="G120" s="53">
        <v>76.125</v>
      </c>
      <c r="H120" s="177">
        <v>433</v>
      </c>
      <c r="I120" s="55">
        <f t="shared" si="129"/>
        <v>32962.125</v>
      </c>
      <c r="J120" s="48"/>
      <c r="K120" s="56">
        <f t="shared" si="142"/>
        <v>8</v>
      </c>
      <c r="L120" s="139" t="str">
        <f t="shared" si="143"/>
        <v>Масло гидравлическое</v>
      </c>
      <c r="M120" s="142" t="str">
        <f t="shared" si="134"/>
        <v>МГ-15-В (-55С)</v>
      </c>
      <c r="N120" s="142">
        <f t="shared" si="135"/>
        <v>0</v>
      </c>
      <c r="O120" s="141"/>
      <c r="P120" s="58"/>
      <c r="Q120" s="130" t="str">
        <f t="shared" si="136"/>
        <v>л</v>
      </c>
      <c r="R120" s="59">
        <f>G120</f>
        <v>76.125</v>
      </c>
      <c r="S120" s="53"/>
      <c r="T120" s="60">
        <f>H120</f>
        <v>433</v>
      </c>
      <c r="U120" s="61">
        <f>S120*T120</f>
        <v>0</v>
      </c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</row>
    <row r="121" spans="1:31" s="46" customFormat="1" ht="24.75" customHeight="1" x14ac:dyDescent="0.25">
      <c r="A121" s="49"/>
      <c r="B121" s="50">
        <v>9</v>
      </c>
      <c r="C121" s="51" t="s">
        <v>60</v>
      </c>
      <c r="D121" s="51" t="s">
        <v>61</v>
      </c>
      <c r="E121" s="176"/>
      <c r="F121" s="175" t="s">
        <v>105</v>
      </c>
      <c r="G121" s="53">
        <v>66.525000000000006</v>
      </c>
      <c r="H121" s="93">
        <v>433</v>
      </c>
      <c r="I121" s="55">
        <f t="shared" si="129"/>
        <v>28805.325000000001</v>
      </c>
      <c r="J121" s="48"/>
      <c r="K121" s="56">
        <f>B121</f>
        <v>9</v>
      </c>
      <c r="L121" s="139" t="str">
        <f>C121</f>
        <v>Масло гидравлическое ВМГЗ</v>
      </c>
      <c r="M121" s="142" t="str">
        <f t="shared" si="134"/>
        <v>ВМГЗ</v>
      </c>
      <c r="N121" s="142">
        <f t="shared" si="135"/>
        <v>0</v>
      </c>
      <c r="O121" s="141"/>
      <c r="P121" s="58"/>
      <c r="Q121" s="130" t="str">
        <f t="shared" si="136"/>
        <v>л</v>
      </c>
      <c r="R121" s="59">
        <f>G121</f>
        <v>66.525000000000006</v>
      </c>
      <c r="S121" s="53"/>
      <c r="T121" s="60">
        <f>H121</f>
        <v>433</v>
      </c>
      <c r="U121" s="61">
        <f>S121*T121</f>
        <v>0</v>
      </c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</row>
    <row r="122" spans="1:31" s="46" customFormat="1" ht="24.75" customHeight="1" x14ac:dyDescent="0.25">
      <c r="A122" s="49"/>
      <c r="B122" s="50">
        <v>10</v>
      </c>
      <c r="C122" s="51" t="s">
        <v>62</v>
      </c>
      <c r="D122" s="51" t="s">
        <v>63</v>
      </c>
      <c r="E122" s="51"/>
      <c r="F122" s="175" t="s">
        <v>105</v>
      </c>
      <c r="G122" s="53">
        <v>61.541666666666664</v>
      </c>
      <c r="H122" s="93">
        <v>216.5</v>
      </c>
      <c r="I122" s="55">
        <f t="shared" si="129"/>
        <v>13323.770833333332</v>
      </c>
      <c r="J122" s="48"/>
      <c r="K122" s="56">
        <f t="shared" ref="K122:K127" si="147">B122</f>
        <v>10</v>
      </c>
      <c r="L122" s="139" t="str">
        <f t="shared" ref="L122:L127" si="148">C122</f>
        <v>Масло дизельное М10Г2К</v>
      </c>
      <c r="M122" s="142" t="str">
        <f t="shared" si="134"/>
        <v>М10Г2К</v>
      </c>
      <c r="N122" s="142">
        <f t="shared" si="135"/>
        <v>0</v>
      </c>
      <c r="O122" s="141"/>
      <c r="P122" s="58"/>
      <c r="Q122" s="130" t="str">
        <f t="shared" si="136"/>
        <v>л</v>
      </c>
      <c r="R122" s="59">
        <f t="shared" ref="R122:R124" si="149">G122</f>
        <v>61.541666666666664</v>
      </c>
      <c r="S122" s="53"/>
      <c r="T122" s="60">
        <f t="shared" ref="T122:T124" si="150">H122</f>
        <v>216.5</v>
      </c>
      <c r="U122" s="61">
        <f t="shared" ref="U122:U124" si="151">S122*T122</f>
        <v>0</v>
      </c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</row>
    <row r="123" spans="1:31" s="46" customFormat="1" ht="24.75" customHeight="1" x14ac:dyDescent="0.25">
      <c r="A123" s="49"/>
      <c r="B123" s="50">
        <v>11</v>
      </c>
      <c r="C123" s="51" t="s">
        <v>64</v>
      </c>
      <c r="D123" s="51" t="s">
        <v>65</v>
      </c>
      <c r="E123" s="51"/>
      <c r="F123" s="175" t="s">
        <v>105</v>
      </c>
      <c r="G123" s="53">
        <v>65.658333333333346</v>
      </c>
      <c r="H123" s="177">
        <v>433</v>
      </c>
      <c r="I123" s="55">
        <f t="shared" si="129"/>
        <v>28430.058333333338</v>
      </c>
      <c r="J123" s="48"/>
      <c r="K123" s="56">
        <f t="shared" si="147"/>
        <v>11</v>
      </c>
      <c r="L123" s="139" t="str">
        <f t="shared" si="148"/>
        <v>Масло дизельное М-8ДМ</v>
      </c>
      <c r="M123" s="142" t="str">
        <f t="shared" si="134"/>
        <v>М-8ДМ</v>
      </c>
      <c r="N123" s="142">
        <f t="shared" si="135"/>
        <v>0</v>
      </c>
      <c r="O123" s="141"/>
      <c r="P123" s="58"/>
      <c r="Q123" s="130" t="str">
        <f t="shared" si="136"/>
        <v>л</v>
      </c>
      <c r="R123" s="59">
        <f t="shared" si="149"/>
        <v>65.658333333333346</v>
      </c>
      <c r="S123" s="53"/>
      <c r="T123" s="60">
        <f t="shared" si="150"/>
        <v>433</v>
      </c>
      <c r="U123" s="61">
        <f t="shared" si="151"/>
        <v>0</v>
      </c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</row>
    <row r="124" spans="1:31" s="46" customFormat="1" ht="24.75" customHeight="1" x14ac:dyDescent="0.25">
      <c r="A124" s="49"/>
      <c r="B124" s="50">
        <v>12</v>
      </c>
      <c r="C124" s="51" t="s">
        <v>72</v>
      </c>
      <c r="D124" s="51" t="s">
        <v>73</v>
      </c>
      <c r="E124" s="51"/>
      <c r="F124" s="175" t="s">
        <v>105</v>
      </c>
      <c r="G124" s="53">
        <v>81.041666666666671</v>
      </c>
      <c r="H124" s="93">
        <v>15</v>
      </c>
      <c r="I124" s="55">
        <f t="shared" si="129"/>
        <v>1215.625</v>
      </c>
      <c r="J124" s="48"/>
      <c r="K124" s="56">
        <f t="shared" si="147"/>
        <v>12</v>
      </c>
      <c r="L124" s="139" t="str">
        <f t="shared" si="148"/>
        <v>Масло для двухтктных двигателей СHAMPION 2Т</v>
      </c>
      <c r="M124" s="142" t="str">
        <f t="shared" si="134"/>
        <v>СHAMPION 2Т</v>
      </c>
      <c r="N124" s="142">
        <f t="shared" si="135"/>
        <v>0</v>
      </c>
      <c r="O124" s="141"/>
      <c r="P124" s="58"/>
      <c r="Q124" s="130" t="str">
        <f t="shared" si="136"/>
        <v>л</v>
      </c>
      <c r="R124" s="59">
        <f t="shared" si="149"/>
        <v>81.041666666666671</v>
      </c>
      <c r="S124" s="53"/>
      <c r="T124" s="60">
        <f t="shared" si="150"/>
        <v>15</v>
      </c>
      <c r="U124" s="61">
        <f t="shared" si="151"/>
        <v>0</v>
      </c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</row>
    <row r="125" spans="1:31" s="46" customFormat="1" ht="24.75" customHeight="1" x14ac:dyDescent="0.25">
      <c r="A125" s="49"/>
      <c r="B125" s="50">
        <v>13</v>
      </c>
      <c r="C125" s="51" t="s">
        <v>74</v>
      </c>
      <c r="D125" s="51" t="s">
        <v>75</v>
      </c>
      <c r="E125" s="51"/>
      <c r="F125" s="175" t="s">
        <v>105</v>
      </c>
      <c r="G125" s="53">
        <v>140</v>
      </c>
      <c r="H125" s="93">
        <v>216.5</v>
      </c>
      <c r="I125" s="55">
        <f t="shared" si="129"/>
        <v>30310</v>
      </c>
      <c r="J125" s="48"/>
      <c r="K125" s="56">
        <f t="shared" si="147"/>
        <v>13</v>
      </c>
      <c r="L125" s="139" t="str">
        <f t="shared" si="148"/>
        <v>Масло моторное</v>
      </c>
      <c r="M125" s="142" t="str">
        <f t="shared" si="134"/>
        <v>X-OIL 5w30 CF-4/SG</v>
      </c>
      <c r="N125" s="142">
        <f t="shared" si="135"/>
        <v>0</v>
      </c>
      <c r="O125" s="141"/>
      <c r="P125" s="58"/>
      <c r="Q125" s="130" t="str">
        <f t="shared" si="136"/>
        <v>л</v>
      </c>
      <c r="R125" s="59">
        <f>G125</f>
        <v>140</v>
      </c>
      <c r="S125" s="53"/>
      <c r="T125" s="60">
        <f>H125</f>
        <v>216.5</v>
      </c>
      <c r="U125" s="61">
        <f>S125*T125</f>
        <v>0</v>
      </c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</row>
    <row r="126" spans="1:31" s="46" customFormat="1" ht="24.75" customHeight="1" x14ac:dyDescent="0.25">
      <c r="A126" s="49"/>
      <c r="B126" s="50">
        <v>14</v>
      </c>
      <c r="C126" s="51" t="s">
        <v>74</v>
      </c>
      <c r="D126" s="51" t="s">
        <v>76</v>
      </c>
      <c r="E126" s="51"/>
      <c r="F126" s="175" t="s">
        <v>105</v>
      </c>
      <c r="G126" s="53">
        <v>113.72500000000001</v>
      </c>
      <c r="H126" s="93">
        <v>216.5</v>
      </c>
      <c r="I126" s="55">
        <f t="shared" si="129"/>
        <v>24621.462500000001</v>
      </c>
      <c r="J126" s="48"/>
      <c r="K126" s="56">
        <f t="shared" si="147"/>
        <v>14</v>
      </c>
      <c r="L126" s="139" t="str">
        <f t="shared" si="148"/>
        <v>Масло моторное</v>
      </c>
      <c r="M126" s="142" t="str">
        <f t="shared" si="134"/>
        <v>Diesel CL-4 10W40 Девон</v>
      </c>
      <c r="N126" s="142">
        <f t="shared" si="135"/>
        <v>0</v>
      </c>
      <c r="O126" s="141"/>
      <c r="P126" s="58"/>
      <c r="Q126" s="130" t="str">
        <f t="shared" si="136"/>
        <v>л</v>
      </c>
      <c r="R126" s="59">
        <f>G126</f>
        <v>113.72500000000001</v>
      </c>
      <c r="S126" s="53"/>
      <c r="T126" s="60">
        <f t="shared" ref="T126:T127" si="152">H126</f>
        <v>216.5</v>
      </c>
      <c r="U126" s="61">
        <f t="shared" ref="U126:U127" si="153">S126*T126</f>
        <v>0</v>
      </c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</row>
    <row r="127" spans="1:31" s="46" customFormat="1" ht="24.75" customHeight="1" x14ac:dyDescent="0.25">
      <c r="A127" s="49"/>
      <c r="B127" s="50">
        <v>15</v>
      </c>
      <c r="C127" s="51" t="s">
        <v>74</v>
      </c>
      <c r="D127" s="51" t="s">
        <v>76</v>
      </c>
      <c r="E127" s="51"/>
      <c r="F127" s="175" t="s">
        <v>105</v>
      </c>
      <c r="G127" s="53">
        <v>114.16666666666667</v>
      </c>
      <c r="H127" s="93">
        <v>216.5</v>
      </c>
      <c r="I127" s="55">
        <f t="shared" si="129"/>
        <v>24717.083333333336</v>
      </c>
      <c r="J127" s="48"/>
      <c r="K127" s="56">
        <f t="shared" si="147"/>
        <v>15</v>
      </c>
      <c r="L127" s="139" t="str">
        <f t="shared" si="148"/>
        <v>Масло моторное</v>
      </c>
      <c r="M127" s="142" t="str">
        <f t="shared" si="134"/>
        <v>Diesel CL-4 10W40 Девон</v>
      </c>
      <c r="N127" s="142">
        <f t="shared" si="135"/>
        <v>0</v>
      </c>
      <c r="O127" s="141"/>
      <c r="P127" s="58"/>
      <c r="Q127" s="130" t="str">
        <f t="shared" si="136"/>
        <v>л</v>
      </c>
      <c r="R127" s="59">
        <f>G127</f>
        <v>114.16666666666667</v>
      </c>
      <c r="S127" s="53"/>
      <c r="T127" s="60">
        <f t="shared" si="152"/>
        <v>216.5</v>
      </c>
      <c r="U127" s="61">
        <f t="shared" si="153"/>
        <v>0</v>
      </c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</row>
    <row r="128" spans="1:31" s="46" customFormat="1" ht="24.75" customHeight="1" x14ac:dyDescent="0.25">
      <c r="A128" s="49"/>
      <c r="B128" s="50">
        <v>16</v>
      </c>
      <c r="C128" s="51" t="s">
        <v>74</v>
      </c>
      <c r="D128" s="51" t="s">
        <v>79</v>
      </c>
      <c r="E128" s="51"/>
      <c r="F128" s="175" t="s">
        <v>105</v>
      </c>
      <c r="G128" s="53">
        <v>141.66666666666669</v>
      </c>
      <c r="H128" s="177">
        <v>649.5</v>
      </c>
      <c r="I128" s="55">
        <f t="shared" si="129"/>
        <v>92012.500000000015</v>
      </c>
      <c r="J128" s="48"/>
      <c r="K128" s="56">
        <f>B128</f>
        <v>16</v>
      </c>
      <c r="L128" s="139" t="str">
        <f>C128</f>
        <v>Масло моторное</v>
      </c>
      <c r="M128" s="142" t="str">
        <f t="shared" si="134"/>
        <v>Девон Spirit 10w40 SL</v>
      </c>
      <c r="N128" s="142">
        <f t="shared" si="135"/>
        <v>0</v>
      </c>
      <c r="O128" s="141"/>
      <c r="P128" s="58"/>
      <c r="Q128" s="130" t="str">
        <f t="shared" si="136"/>
        <v>л</v>
      </c>
      <c r="R128" s="59">
        <f>G128</f>
        <v>141.66666666666669</v>
      </c>
      <c r="S128" s="53"/>
      <c r="T128" s="60">
        <f>H128</f>
        <v>649.5</v>
      </c>
      <c r="U128" s="61">
        <f>S128*T128</f>
        <v>0</v>
      </c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</row>
    <row r="129" spans="1:31" s="46" customFormat="1" ht="24.75" customHeight="1" x14ac:dyDescent="0.25">
      <c r="A129" s="49"/>
      <c r="B129" s="50">
        <v>17</v>
      </c>
      <c r="C129" s="51" t="s">
        <v>80</v>
      </c>
      <c r="D129" s="51" t="s">
        <v>81</v>
      </c>
      <c r="E129" s="51"/>
      <c r="F129" s="175" t="s">
        <v>105</v>
      </c>
      <c r="G129" s="53">
        <v>103.13333333333334</v>
      </c>
      <c r="H129" s="177">
        <v>216.5</v>
      </c>
      <c r="I129" s="55">
        <f t="shared" si="129"/>
        <v>22328.366666666669</v>
      </c>
      <c r="J129" s="48"/>
      <c r="K129" s="56">
        <f t="shared" ref="K129" si="154">B129</f>
        <v>17</v>
      </c>
      <c r="L129" s="139" t="str">
        <f t="shared" ref="L129" si="155">C129</f>
        <v>Масло моторное  Лукойл-стандарт SAE 10W30 SF/CC</v>
      </c>
      <c r="M129" s="142" t="str">
        <f t="shared" si="134"/>
        <v>SAE 10W30 SF/CC</v>
      </c>
      <c r="N129" s="142">
        <f t="shared" si="135"/>
        <v>0</v>
      </c>
      <c r="O129" s="141"/>
      <c r="P129" s="58"/>
      <c r="Q129" s="130" t="str">
        <f t="shared" si="136"/>
        <v>л</v>
      </c>
      <c r="R129" s="59">
        <f t="shared" ref="R129" si="156">G129</f>
        <v>103.13333333333334</v>
      </c>
      <c r="S129" s="53"/>
      <c r="T129" s="60">
        <f t="shared" ref="T129" si="157">H129</f>
        <v>216.5</v>
      </c>
      <c r="U129" s="61">
        <f t="shared" ref="U129" si="158">S129*T129</f>
        <v>0</v>
      </c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</row>
    <row r="130" spans="1:31" s="46" customFormat="1" ht="24.75" customHeight="1" x14ac:dyDescent="0.25">
      <c r="A130" s="49"/>
      <c r="B130" s="50">
        <v>18</v>
      </c>
      <c r="C130" s="51" t="s">
        <v>87</v>
      </c>
      <c r="D130" s="51" t="s">
        <v>88</v>
      </c>
      <c r="E130" s="51"/>
      <c r="F130" s="175" t="s">
        <v>105</v>
      </c>
      <c r="G130" s="53">
        <v>87.716666666666669</v>
      </c>
      <c r="H130" s="93">
        <v>216.5</v>
      </c>
      <c r="I130" s="55">
        <f t="shared" si="129"/>
        <v>18990.658333333333</v>
      </c>
      <c r="J130" s="48"/>
      <c r="K130" s="56">
        <f>B130</f>
        <v>18</v>
      </c>
      <c r="L130" s="139" t="str">
        <f>C130</f>
        <v>Масло моторное Лукойл-стандарт SAE 10W40 API SF/CC</v>
      </c>
      <c r="M130" s="142" t="str">
        <f t="shared" si="134"/>
        <v>10W40</v>
      </c>
      <c r="N130" s="142">
        <f t="shared" si="135"/>
        <v>0</v>
      </c>
      <c r="O130" s="141"/>
      <c r="P130" s="58"/>
      <c r="Q130" s="130" t="str">
        <f t="shared" si="136"/>
        <v>л</v>
      </c>
      <c r="R130" s="59">
        <f>G130</f>
        <v>87.716666666666669</v>
      </c>
      <c r="S130" s="53"/>
      <c r="T130" s="60">
        <f>H130</f>
        <v>216.5</v>
      </c>
      <c r="U130" s="61">
        <f>S130*T130</f>
        <v>0</v>
      </c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</row>
    <row r="131" spans="1:31" s="46" customFormat="1" ht="24.75" customHeight="1" x14ac:dyDescent="0.25">
      <c r="A131" s="49"/>
      <c r="B131" s="50">
        <v>19</v>
      </c>
      <c r="C131" s="51" t="s">
        <v>89</v>
      </c>
      <c r="D131" s="51" t="s">
        <v>90</v>
      </c>
      <c r="E131" s="51"/>
      <c r="F131" s="175" t="s">
        <v>105</v>
      </c>
      <c r="G131" s="53">
        <v>62.191666666666663</v>
      </c>
      <c r="H131" s="177">
        <v>216.5</v>
      </c>
      <c r="I131" s="55">
        <f t="shared" si="129"/>
        <v>13464.495833333332</v>
      </c>
      <c r="J131" s="48"/>
      <c r="K131" s="56">
        <f>B131</f>
        <v>19</v>
      </c>
      <c r="L131" s="139" t="str">
        <f>C131</f>
        <v>Масло моторное М-10Г2</v>
      </c>
      <c r="M131" s="142" t="str">
        <f t="shared" si="134"/>
        <v>М-10Г2</v>
      </c>
      <c r="N131" s="142">
        <f t="shared" si="135"/>
        <v>0</v>
      </c>
      <c r="O131" s="141"/>
      <c r="P131" s="58"/>
      <c r="Q131" s="130" t="str">
        <f t="shared" si="136"/>
        <v>л</v>
      </c>
      <c r="R131" s="59">
        <f>G131</f>
        <v>62.191666666666663</v>
      </c>
      <c r="S131" s="53"/>
      <c r="T131" s="60">
        <f>H131</f>
        <v>216.5</v>
      </c>
      <c r="U131" s="61">
        <f>S131*T131</f>
        <v>0</v>
      </c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</row>
    <row r="132" spans="1:31" s="46" customFormat="1" ht="24.75" customHeight="1" x14ac:dyDescent="0.25">
      <c r="A132" s="49"/>
      <c r="B132" s="50">
        <v>20</v>
      </c>
      <c r="C132" s="51" t="s">
        <v>115</v>
      </c>
      <c r="D132" s="51" t="s">
        <v>116</v>
      </c>
      <c r="E132" s="51"/>
      <c r="F132" s="175" t="s">
        <v>105</v>
      </c>
      <c r="G132" s="53">
        <v>63.641666666666673</v>
      </c>
      <c r="H132" s="93">
        <v>216.5</v>
      </c>
      <c r="I132" s="55">
        <f t="shared" si="129"/>
        <v>13778.420833333335</v>
      </c>
      <c r="J132" s="48"/>
      <c r="K132" s="56">
        <f t="shared" ref="K132:K133" si="159">B132</f>
        <v>20</v>
      </c>
      <c r="L132" s="139" t="str">
        <f t="shared" ref="L132:L133" si="160">C132</f>
        <v>Масло моторное М-10ДМ</v>
      </c>
      <c r="M132" s="142" t="str">
        <f t="shared" si="134"/>
        <v>М-10ДМ</v>
      </c>
      <c r="N132" s="142">
        <f t="shared" si="135"/>
        <v>0</v>
      </c>
      <c r="O132" s="141"/>
      <c r="P132" s="58"/>
      <c r="Q132" s="130" t="str">
        <f t="shared" si="136"/>
        <v>л</v>
      </c>
      <c r="R132" s="59">
        <f t="shared" ref="R132" si="161">G132</f>
        <v>63.641666666666673</v>
      </c>
      <c r="S132" s="53"/>
      <c r="T132" s="60">
        <f t="shared" ref="T132" si="162">H132</f>
        <v>216.5</v>
      </c>
      <c r="U132" s="61">
        <f t="shared" ref="U132" si="163">S132*T132</f>
        <v>0</v>
      </c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</row>
    <row r="133" spans="1:31" s="46" customFormat="1" ht="24.75" customHeight="1" x14ac:dyDescent="0.25">
      <c r="A133" s="49"/>
      <c r="B133" s="50">
        <v>21</v>
      </c>
      <c r="C133" s="51" t="s">
        <v>93</v>
      </c>
      <c r="D133" s="51" t="s">
        <v>94</v>
      </c>
      <c r="E133" s="51"/>
      <c r="F133" s="175" t="s">
        <v>105</v>
      </c>
      <c r="G133" s="53">
        <v>64.333333333333343</v>
      </c>
      <c r="H133" s="93">
        <v>649.5</v>
      </c>
      <c r="I133" s="55">
        <f t="shared" si="129"/>
        <v>41784.500000000007</v>
      </c>
      <c r="J133" s="48"/>
      <c r="K133" s="56">
        <f t="shared" si="159"/>
        <v>21</v>
      </c>
      <c r="L133" s="139" t="str">
        <f t="shared" si="160"/>
        <v>Масло моторное М-8Г2к</v>
      </c>
      <c r="M133" s="142" t="str">
        <f t="shared" si="134"/>
        <v>М-8Г2к</v>
      </c>
      <c r="N133" s="142">
        <f t="shared" si="135"/>
        <v>0</v>
      </c>
      <c r="O133" s="141"/>
      <c r="P133" s="58"/>
      <c r="Q133" s="130" t="str">
        <f t="shared" si="136"/>
        <v>л</v>
      </c>
      <c r="R133" s="59">
        <f>G133</f>
        <v>64.333333333333343</v>
      </c>
      <c r="S133" s="53"/>
      <c r="T133" s="60">
        <f>H133</f>
        <v>649.5</v>
      </c>
      <c r="U133" s="61">
        <f>S133*T133</f>
        <v>0</v>
      </c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</row>
    <row r="134" spans="1:31" s="46" customFormat="1" ht="24.75" customHeight="1" x14ac:dyDescent="0.25">
      <c r="A134" s="49"/>
      <c r="B134" s="50">
        <v>22</v>
      </c>
      <c r="C134" s="51" t="s">
        <v>95</v>
      </c>
      <c r="D134" s="51" t="s">
        <v>95</v>
      </c>
      <c r="E134" s="51"/>
      <c r="F134" s="175" t="s">
        <v>105</v>
      </c>
      <c r="G134" s="53">
        <v>72.141666666666666</v>
      </c>
      <c r="H134" s="93">
        <v>216.5</v>
      </c>
      <c r="I134" s="55">
        <f t="shared" si="129"/>
        <v>15618.670833333334</v>
      </c>
      <c r="J134" s="48"/>
      <c r="K134" s="56">
        <f>B134</f>
        <v>22</v>
      </c>
      <c r="L134" s="139" t="str">
        <f>C134</f>
        <v>Масло ТАД-17</v>
      </c>
      <c r="M134" s="142" t="str">
        <f t="shared" si="134"/>
        <v>Масло ТАД-17</v>
      </c>
      <c r="N134" s="142">
        <f t="shared" si="135"/>
        <v>0</v>
      </c>
      <c r="O134" s="141"/>
      <c r="P134" s="58"/>
      <c r="Q134" s="130" t="str">
        <f t="shared" si="136"/>
        <v>л</v>
      </c>
      <c r="R134" s="59">
        <f>G134</f>
        <v>72.141666666666666</v>
      </c>
      <c r="S134" s="53"/>
      <c r="T134" s="60">
        <f>H134</f>
        <v>216.5</v>
      </c>
      <c r="U134" s="61">
        <f>S134*T134</f>
        <v>0</v>
      </c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</row>
    <row r="135" spans="1:31" s="78" customFormat="1" ht="16.5" customHeight="1" x14ac:dyDescent="0.25">
      <c r="A135" s="62"/>
      <c r="B135" s="63"/>
      <c r="C135" s="64" t="s">
        <v>16</v>
      </c>
      <c r="D135" s="65"/>
      <c r="E135" s="65"/>
      <c r="F135" s="133"/>
      <c r="G135" s="66"/>
      <c r="H135" s="67"/>
      <c r="I135" s="68">
        <f>SUM(I113:I134)</f>
        <v>510543.92500000005</v>
      </c>
      <c r="J135" s="69"/>
      <c r="K135" s="159"/>
      <c r="L135" s="71" t="str">
        <f t="shared" ref="L135:L136" si="164">C135</f>
        <v>ИТОГО:</v>
      </c>
      <c r="M135" s="85"/>
      <c r="N135" s="85"/>
      <c r="O135" s="153"/>
      <c r="P135" s="154"/>
      <c r="Q135" s="133"/>
      <c r="R135" s="158"/>
      <c r="S135" s="103"/>
      <c r="T135" s="156"/>
      <c r="U135" s="157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</row>
    <row r="136" spans="1:31" s="78" customFormat="1" ht="16.5" customHeight="1" x14ac:dyDescent="0.25">
      <c r="A136" s="62"/>
      <c r="B136" s="145"/>
      <c r="C136" s="64" t="s">
        <v>254</v>
      </c>
      <c r="D136" s="65"/>
      <c r="E136" s="65"/>
      <c r="F136" s="133"/>
      <c r="G136" s="66"/>
      <c r="H136" s="67"/>
      <c r="I136" s="110">
        <f>I135+I111+I84+I54</f>
        <v>2731678.6958333333</v>
      </c>
      <c r="J136" s="69"/>
      <c r="K136" s="106"/>
      <c r="L136" s="147" t="str">
        <f t="shared" si="164"/>
        <v>ВСЕГО по филиалу Амурские ЭС</v>
      </c>
      <c r="M136" s="65"/>
      <c r="N136" s="65"/>
      <c r="O136" s="73"/>
      <c r="P136" s="73"/>
      <c r="Q136" s="133"/>
      <c r="R136" s="110"/>
      <c r="S136" s="66"/>
      <c r="T136" s="111"/>
      <c r="U136" s="110"/>
      <c r="V136" s="69"/>
      <c r="W136" s="69"/>
      <c r="X136" s="69"/>
      <c r="Y136" s="69"/>
      <c r="Z136" s="69"/>
      <c r="AA136" s="69"/>
      <c r="AB136" s="69"/>
      <c r="AC136" s="69"/>
      <c r="AD136" s="69"/>
      <c r="AE136" s="69"/>
    </row>
    <row r="137" spans="1:31" s="78" customFormat="1" ht="45" customHeight="1" x14ac:dyDescent="0.25">
      <c r="A137" s="62"/>
      <c r="B137" s="259" t="s">
        <v>29</v>
      </c>
      <c r="C137" s="260"/>
      <c r="D137" s="260"/>
      <c r="E137" s="260"/>
      <c r="F137" s="260"/>
      <c r="G137" s="260"/>
      <c r="H137" s="260"/>
      <c r="I137" s="261"/>
      <c r="J137" s="69"/>
      <c r="K137" s="224" t="s">
        <v>29</v>
      </c>
      <c r="L137" s="234"/>
      <c r="M137" s="234"/>
      <c r="N137" s="234"/>
      <c r="O137" s="234"/>
      <c r="P137" s="234"/>
      <c r="Q137" s="234"/>
      <c r="R137" s="234"/>
      <c r="S137" s="234"/>
      <c r="T137" s="234"/>
      <c r="U137" s="236"/>
      <c r="V137" s="69"/>
      <c r="W137" s="69"/>
      <c r="X137" s="69"/>
      <c r="Y137" s="69"/>
      <c r="Z137" s="69"/>
      <c r="AA137" s="69"/>
      <c r="AB137" s="69"/>
      <c r="AC137" s="69"/>
      <c r="AD137" s="69"/>
      <c r="AE137" s="69"/>
    </row>
    <row r="138" spans="1:31" s="46" customFormat="1" ht="24" customHeight="1" x14ac:dyDescent="0.25">
      <c r="B138" s="128"/>
      <c r="C138" s="216" t="s">
        <v>172</v>
      </c>
      <c r="D138" s="217"/>
      <c r="E138" s="217"/>
      <c r="F138" s="217"/>
      <c r="G138" s="217"/>
      <c r="H138" s="217"/>
      <c r="I138" s="217"/>
      <c r="J138" s="48"/>
      <c r="K138" s="129"/>
      <c r="L138" s="216" t="s">
        <v>172</v>
      </c>
      <c r="M138" s="218"/>
      <c r="N138" s="218"/>
      <c r="O138" s="218"/>
      <c r="P138" s="218"/>
      <c r="Q138" s="218"/>
      <c r="R138" s="218"/>
      <c r="S138" s="218"/>
      <c r="T138" s="218"/>
      <c r="U138" s="21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</row>
    <row r="139" spans="1:31" s="46" customFormat="1" ht="37.5" customHeight="1" x14ac:dyDescent="0.25">
      <c r="A139" s="49"/>
      <c r="B139" s="79">
        <v>1</v>
      </c>
      <c r="C139" s="51" t="s">
        <v>35</v>
      </c>
      <c r="D139" s="51" t="s">
        <v>36</v>
      </c>
      <c r="E139" s="51">
        <v>5</v>
      </c>
      <c r="F139" s="175" t="s">
        <v>104</v>
      </c>
      <c r="G139" s="80">
        <v>140</v>
      </c>
      <c r="H139" s="54">
        <v>80</v>
      </c>
      <c r="I139" s="81">
        <f t="shared" ref="I139:I188" si="165">G139*H139</f>
        <v>11200</v>
      </c>
      <c r="J139" s="48"/>
      <c r="K139" s="56">
        <f t="shared" ref="K139:K156" si="166">B139</f>
        <v>1</v>
      </c>
      <c r="L139" s="57" t="str">
        <f t="shared" si="45"/>
        <v>Антифриз</v>
      </c>
      <c r="M139" s="51" t="str">
        <f>D139</f>
        <v>Rinkai-45  ( красный)</v>
      </c>
      <c r="N139" s="142">
        <f>E139</f>
        <v>5</v>
      </c>
      <c r="O139" s="143"/>
      <c r="P139" s="82"/>
      <c r="Q139" s="83" t="str">
        <f t="shared" ref="Q139:Q140" si="167">F139</f>
        <v>кг</v>
      </c>
      <c r="R139" s="59">
        <f t="shared" ref="R139:R140" si="168">G139</f>
        <v>140</v>
      </c>
      <c r="S139" s="53"/>
      <c r="T139" s="60">
        <f t="shared" ref="T139:T140" si="169">H139</f>
        <v>80</v>
      </c>
      <c r="U139" s="61">
        <f t="shared" ref="U139:U140" si="170">S139*T139</f>
        <v>0</v>
      </c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</row>
    <row r="140" spans="1:31" s="46" customFormat="1" ht="37.5" customHeight="1" x14ac:dyDescent="0.25">
      <c r="A140" s="49"/>
      <c r="B140" s="79">
        <v>2</v>
      </c>
      <c r="C140" s="51" t="s">
        <v>35</v>
      </c>
      <c r="D140" s="51" t="s">
        <v>38</v>
      </c>
      <c r="E140" s="51">
        <v>20</v>
      </c>
      <c r="F140" s="175" t="s">
        <v>105</v>
      </c>
      <c r="G140" s="80">
        <v>100.23333333333333</v>
      </c>
      <c r="H140" s="54">
        <v>660</v>
      </c>
      <c r="I140" s="81">
        <f t="shared" si="165"/>
        <v>66154</v>
      </c>
      <c r="J140" s="48"/>
      <c r="K140" s="56">
        <f t="shared" si="166"/>
        <v>2</v>
      </c>
      <c r="L140" s="57" t="str">
        <f t="shared" si="45"/>
        <v>Антифриз</v>
      </c>
      <c r="M140" s="51" t="str">
        <f t="shared" ref="M140:M188" si="171">D140</f>
        <v>TOTACHI NIRO LLC GREEN -50 C</v>
      </c>
      <c r="N140" s="142">
        <f t="shared" ref="N140:N188" si="172">E140</f>
        <v>20</v>
      </c>
      <c r="O140" s="143"/>
      <c r="P140" s="82"/>
      <c r="Q140" s="83" t="str">
        <f t="shared" si="167"/>
        <v>л</v>
      </c>
      <c r="R140" s="59">
        <f t="shared" si="168"/>
        <v>100.23333333333333</v>
      </c>
      <c r="S140" s="53"/>
      <c r="T140" s="60">
        <f t="shared" si="169"/>
        <v>660</v>
      </c>
      <c r="U140" s="61">
        <f t="shared" si="170"/>
        <v>0</v>
      </c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</row>
    <row r="141" spans="1:31" s="46" customFormat="1" ht="48.75" customHeight="1" x14ac:dyDescent="0.25">
      <c r="A141" s="49"/>
      <c r="B141" s="79">
        <v>3</v>
      </c>
      <c r="C141" s="51" t="s">
        <v>35</v>
      </c>
      <c r="D141" s="51" t="s">
        <v>39</v>
      </c>
      <c r="E141" s="51">
        <v>20</v>
      </c>
      <c r="F141" s="175" t="s">
        <v>105</v>
      </c>
      <c r="G141" s="80">
        <v>123.06666666666668</v>
      </c>
      <c r="H141" s="54">
        <v>200</v>
      </c>
      <c r="I141" s="81">
        <f t="shared" si="165"/>
        <v>24613.333333333336</v>
      </c>
      <c r="J141" s="48"/>
      <c r="K141" s="56">
        <f>B141</f>
        <v>3</v>
      </c>
      <c r="L141" s="57" t="str">
        <f>C141</f>
        <v>Антифриз</v>
      </c>
      <c r="M141" s="51" t="str">
        <f t="shared" si="171"/>
        <v>TOTACHI SUPER LLC RED-50 C</v>
      </c>
      <c r="N141" s="142">
        <f t="shared" si="172"/>
        <v>20</v>
      </c>
      <c r="O141" s="143"/>
      <c r="P141" s="82"/>
      <c r="Q141" s="83" t="str">
        <f>F141</f>
        <v>л</v>
      </c>
      <c r="R141" s="59">
        <f>G141</f>
        <v>123.06666666666668</v>
      </c>
      <c r="S141" s="53"/>
      <c r="T141" s="60">
        <f>H141</f>
        <v>200</v>
      </c>
      <c r="U141" s="61">
        <f>S141*T141</f>
        <v>0</v>
      </c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</row>
    <row r="142" spans="1:31" s="46" customFormat="1" ht="24" customHeight="1" x14ac:dyDescent="0.25">
      <c r="A142" s="49"/>
      <c r="B142" s="79">
        <v>4</v>
      </c>
      <c r="C142" s="51" t="s">
        <v>126</v>
      </c>
      <c r="D142" s="51" t="s">
        <v>127</v>
      </c>
      <c r="E142" s="51" t="s">
        <v>310</v>
      </c>
      <c r="F142" s="175" t="s">
        <v>105</v>
      </c>
      <c r="G142" s="80">
        <v>102.74166666666667</v>
      </c>
      <c r="H142" s="54">
        <v>208</v>
      </c>
      <c r="I142" s="81">
        <f t="shared" si="165"/>
        <v>21370.26666666667</v>
      </c>
      <c r="J142" s="48"/>
      <c r="K142" s="56">
        <f t="shared" si="166"/>
        <v>4</v>
      </c>
      <c r="L142" s="57" t="str">
        <f t="shared" si="45"/>
        <v>Жидкость для  АКПП  Eneos Dextron II</v>
      </c>
      <c r="M142" s="51" t="str">
        <f t="shared" si="171"/>
        <v>Eneos Dextron II</v>
      </c>
      <c r="N142" s="142" t="str">
        <f t="shared" si="172"/>
        <v>4, 20</v>
      </c>
      <c r="O142" s="143"/>
      <c r="P142" s="82"/>
      <c r="Q142" s="83" t="str">
        <f t="shared" ref="Q142:Q152" si="173">F142</f>
        <v>л</v>
      </c>
      <c r="R142" s="59">
        <f t="shared" ref="R142:R152" si="174">G142</f>
        <v>102.74166666666667</v>
      </c>
      <c r="S142" s="53"/>
      <c r="T142" s="60">
        <f t="shared" ref="T142:T152" si="175">H142</f>
        <v>208</v>
      </c>
      <c r="U142" s="61">
        <f t="shared" ref="U142:U152" si="176">S142*T142</f>
        <v>0</v>
      </c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</row>
    <row r="143" spans="1:31" s="46" customFormat="1" ht="24" customHeight="1" x14ac:dyDescent="0.25">
      <c r="A143" s="49"/>
      <c r="B143" s="79">
        <v>5</v>
      </c>
      <c r="C143" s="51" t="s">
        <v>40</v>
      </c>
      <c r="D143" s="51" t="s">
        <v>128</v>
      </c>
      <c r="E143" s="51">
        <v>5</v>
      </c>
      <c r="F143" s="175" t="s">
        <v>105</v>
      </c>
      <c r="G143" s="80">
        <v>39.750000000000007</v>
      </c>
      <c r="H143" s="54">
        <v>200</v>
      </c>
      <c r="I143" s="81">
        <f t="shared" si="165"/>
        <v>7950.0000000000018</v>
      </c>
      <c r="J143" s="48"/>
      <c r="K143" s="56">
        <f>B143</f>
        <v>5</v>
      </c>
      <c r="L143" s="57" t="str">
        <f>C143</f>
        <v>Жидкость для стеклоомывателя</v>
      </c>
      <c r="M143" s="51" t="str">
        <f t="shared" si="171"/>
        <v>*</v>
      </c>
      <c r="N143" s="142">
        <f t="shared" si="172"/>
        <v>5</v>
      </c>
      <c r="O143" s="143"/>
      <c r="P143" s="82"/>
      <c r="Q143" s="83" t="str">
        <f>F143</f>
        <v>л</v>
      </c>
      <c r="R143" s="59">
        <f>G143</f>
        <v>39.750000000000007</v>
      </c>
      <c r="S143" s="53"/>
      <c r="T143" s="60">
        <f>H143</f>
        <v>200</v>
      </c>
      <c r="U143" s="61">
        <f>S143*T143</f>
        <v>0</v>
      </c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</row>
    <row r="144" spans="1:31" s="46" customFormat="1" ht="24" customHeight="1" x14ac:dyDescent="0.25">
      <c r="A144" s="49"/>
      <c r="B144" s="79">
        <v>6</v>
      </c>
      <c r="C144" s="51" t="s">
        <v>40</v>
      </c>
      <c r="D144" s="51" t="s">
        <v>41</v>
      </c>
      <c r="E144" s="51">
        <v>5</v>
      </c>
      <c r="F144" s="175" t="s">
        <v>105</v>
      </c>
      <c r="G144" s="80">
        <v>37.5</v>
      </c>
      <c r="H144" s="54">
        <v>1300</v>
      </c>
      <c r="I144" s="81">
        <f t="shared" si="165"/>
        <v>48750</v>
      </c>
      <c r="J144" s="48"/>
      <c r="K144" s="56">
        <f>B144</f>
        <v>6</v>
      </c>
      <c r="L144" s="57" t="str">
        <f>C144</f>
        <v>Жидкость для стеклоомывателя</v>
      </c>
      <c r="M144" s="51" t="str">
        <f t="shared" si="171"/>
        <v>Чисто Плюс -30С</v>
      </c>
      <c r="N144" s="142">
        <f t="shared" si="172"/>
        <v>5</v>
      </c>
      <c r="O144" s="143"/>
      <c r="P144" s="82"/>
      <c r="Q144" s="83" t="str">
        <f>F144</f>
        <v>л</v>
      </c>
      <c r="R144" s="59">
        <f>G144</f>
        <v>37.5</v>
      </c>
      <c r="S144" s="53"/>
      <c r="T144" s="60">
        <f>H144</f>
        <v>1300</v>
      </c>
      <c r="U144" s="61">
        <f>S144*T144</f>
        <v>0</v>
      </c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</row>
    <row r="145" spans="1:31" s="46" customFormat="1" ht="24" customHeight="1" x14ac:dyDescent="0.25">
      <c r="A145" s="49"/>
      <c r="B145" s="79">
        <v>7</v>
      </c>
      <c r="C145" s="51" t="s">
        <v>40</v>
      </c>
      <c r="D145" s="51" t="s">
        <v>129</v>
      </c>
      <c r="E145" s="51">
        <v>5</v>
      </c>
      <c r="F145" s="175" t="s">
        <v>105</v>
      </c>
      <c r="G145" s="80">
        <v>37.5</v>
      </c>
      <c r="H145" s="54">
        <v>580</v>
      </c>
      <c r="I145" s="81">
        <f t="shared" si="165"/>
        <v>21750</v>
      </c>
      <c r="J145" s="48"/>
      <c r="K145" s="56">
        <f t="shared" si="166"/>
        <v>7</v>
      </c>
      <c r="L145" s="57" t="str">
        <f t="shared" si="45"/>
        <v>Жидкость для стеклоомывателя</v>
      </c>
      <c r="M145" s="51" t="str">
        <f t="shared" si="171"/>
        <v>Oilright-30</v>
      </c>
      <c r="N145" s="142">
        <f t="shared" si="172"/>
        <v>5</v>
      </c>
      <c r="O145" s="143"/>
      <c r="P145" s="82"/>
      <c r="Q145" s="83" t="str">
        <f t="shared" si="173"/>
        <v>л</v>
      </c>
      <c r="R145" s="59">
        <f t="shared" si="174"/>
        <v>37.5</v>
      </c>
      <c r="S145" s="53"/>
      <c r="T145" s="60">
        <f t="shared" si="175"/>
        <v>580</v>
      </c>
      <c r="U145" s="61">
        <f t="shared" si="176"/>
        <v>0</v>
      </c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</row>
    <row r="146" spans="1:31" s="46" customFormat="1" ht="24" customHeight="1" x14ac:dyDescent="0.25">
      <c r="A146" s="49"/>
      <c r="B146" s="79">
        <v>8</v>
      </c>
      <c r="C146" s="176" t="s">
        <v>43</v>
      </c>
      <c r="D146" s="51" t="s">
        <v>44</v>
      </c>
      <c r="E146" s="51">
        <v>10</v>
      </c>
      <c r="F146" s="175" t="s">
        <v>105</v>
      </c>
      <c r="G146" s="80">
        <v>54.316666666666677</v>
      </c>
      <c r="H146" s="54">
        <v>470</v>
      </c>
      <c r="I146" s="81">
        <f t="shared" si="165"/>
        <v>25528.833333333339</v>
      </c>
      <c r="J146" s="48"/>
      <c r="K146" s="56">
        <f t="shared" si="166"/>
        <v>8</v>
      </c>
      <c r="L146" s="57" t="str">
        <f t="shared" si="45"/>
        <v xml:space="preserve">Жидкость охлаждающая Антифриз </v>
      </c>
      <c r="M146" s="51" t="str">
        <f t="shared" si="171"/>
        <v>Гостовский зеленый</v>
      </c>
      <c r="N146" s="142">
        <f t="shared" si="172"/>
        <v>10</v>
      </c>
      <c r="O146" s="143"/>
      <c r="P146" s="82"/>
      <c r="Q146" s="83" t="str">
        <f t="shared" si="173"/>
        <v>л</v>
      </c>
      <c r="R146" s="59">
        <f t="shared" si="174"/>
        <v>54.316666666666677</v>
      </c>
      <c r="S146" s="53"/>
      <c r="T146" s="60">
        <f t="shared" si="175"/>
        <v>470</v>
      </c>
      <c r="U146" s="61">
        <f t="shared" si="176"/>
        <v>0</v>
      </c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</row>
    <row r="147" spans="1:31" s="46" customFormat="1" ht="24" customHeight="1" x14ac:dyDescent="0.25">
      <c r="A147" s="49"/>
      <c r="B147" s="79">
        <v>9</v>
      </c>
      <c r="C147" s="51" t="s">
        <v>45</v>
      </c>
      <c r="D147" s="51" t="s">
        <v>46</v>
      </c>
      <c r="E147" s="51">
        <v>20</v>
      </c>
      <c r="F147" s="175" t="s">
        <v>105</v>
      </c>
      <c r="G147" s="80">
        <v>50.925000000000004</v>
      </c>
      <c r="H147" s="54">
        <v>750</v>
      </c>
      <c r="I147" s="81">
        <f t="shared" si="165"/>
        <v>38193.75</v>
      </c>
      <c r="J147" s="48"/>
      <c r="K147" s="56">
        <f>B147</f>
        <v>9</v>
      </c>
      <c r="L147" s="57" t="str">
        <f>C147</f>
        <v>Жидкость охлаждающая Тосол А-40</v>
      </c>
      <c r="M147" s="51" t="str">
        <f t="shared" si="171"/>
        <v>Тосол А-40</v>
      </c>
      <c r="N147" s="142">
        <f t="shared" si="172"/>
        <v>20</v>
      </c>
      <c r="O147" s="143"/>
      <c r="P147" s="82"/>
      <c r="Q147" s="83" t="str">
        <f>F147</f>
        <v>л</v>
      </c>
      <c r="R147" s="59">
        <f>G147</f>
        <v>50.925000000000004</v>
      </c>
      <c r="S147" s="53"/>
      <c r="T147" s="60">
        <f>H147</f>
        <v>750</v>
      </c>
      <c r="U147" s="61">
        <f>S147*T147</f>
        <v>0</v>
      </c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</row>
    <row r="148" spans="1:31" s="46" customFormat="1" ht="24" customHeight="1" x14ac:dyDescent="0.25">
      <c r="A148" s="49"/>
      <c r="B148" s="79">
        <v>10</v>
      </c>
      <c r="C148" s="176" t="s">
        <v>47</v>
      </c>
      <c r="D148" s="51" t="s">
        <v>130</v>
      </c>
      <c r="E148" s="51">
        <v>20</v>
      </c>
      <c r="F148" s="175" t="s">
        <v>105</v>
      </c>
      <c r="G148" s="80">
        <v>60.675000000000004</v>
      </c>
      <c r="H148" s="54">
        <v>1300</v>
      </c>
      <c r="I148" s="81">
        <f t="shared" si="165"/>
        <v>78877.5</v>
      </c>
      <c r="J148" s="48"/>
      <c r="K148" s="56">
        <f t="shared" si="166"/>
        <v>10</v>
      </c>
      <c r="L148" s="57" t="str">
        <f t="shared" si="45"/>
        <v xml:space="preserve">Жидкость охлаждающая </v>
      </c>
      <c r="M148" s="51" t="str">
        <f t="shared" si="171"/>
        <v>Обнинский "Гостовский" А-40</v>
      </c>
      <c r="N148" s="142">
        <f t="shared" si="172"/>
        <v>20</v>
      </c>
      <c r="O148" s="143"/>
      <c r="P148" s="82"/>
      <c r="Q148" s="83" t="str">
        <f t="shared" si="173"/>
        <v>л</v>
      </c>
      <c r="R148" s="59">
        <f t="shared" si="174"/>
        <v>60.675000000000004</v>
      </c>
      <c r="S148" s="53"/>
      <c r="T148" s="60">
        <f t="shared" si="175"/>
        <v>1300</v>
      </c>
      <c r="U148" s="61">
        <f t="shared" si="176"/>
        <v>0</v>
      </c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</row>
    <row r="149" spans="1:31" s="46" customFormat="1" ht="24" customHeight="1" x14ac:dyDescent="0.25">
      <c r="A149" s="49"/>
      <c r="B149" s="79">
        <v>11</v>
      </c>
      <c r="C149" s="51" t="s">
        <v>49</v>
      </c>
      <c r="D149" s="51" t="s">
        <v>50</v>
      </c>
      <c r="E149" s="51">
        <v>1</v>
      </c>
      <c r="F149" s="175" t="s">
        <v>104</v>
      </c>
      <c r="G149" s="80">
        <v>99.525000000000006</v>
      </c>
      <c r="H149" s="54">
        <v>302</v>
      </c>
      <c r="I149" s="81">
        <f t="shared" si="165"/>
        <v>30056.550000000003</v>
      </c>
      <c r="J149" s="48"/>
      <c r="K149" s="56">
        <f t="shared" si="166"/>
        <v>11</v>
      </c>
      <c r="L149" s="57" t="str">
        <f t="shared" si="45"/>
        <v>Жидкость тормозная</v>
      </c>
      <c r="M149" s="51" t="str">
        <f t="shared" si="171"/>
        <v>ДОТ-4</v>
      </c>
      <c r="N149" s="142">
        <f t="shared" si="172"/>
        <v>1</v>
      </c>
      <c r="O149" s="143"/>
      <c r="P149" s="82"/>
      <c r="Q149" s="83" t="str">
        <f t="shared" si="173"/>
        <v>кг</v>
      </c>
      <c r="R149" s="59">
        <f t="shared" si="174"/>
        <v>99.525000000000006</v>
      </c>
      <c r="S149" s="53"/>
      <c r="T149" s="60">
        <f t="shared" si="175"/>
        <v>302</v>
      </c>
      <c r="U149" s="61">
        <f t="shared" si="176"/>
        <v>0</v>
      </c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</row>
    <row r="150" spans="1:31" s="46" customFormat="1" ht="24" customHeight="1" x14ac:dyDescent="0.25">
      <c r="A150" s="49"/>
      <c r="B150" s="79">
        <v>12</v>
      </c>
      <c r="C150" s="51" t="s">
        <v>53</v>
      </c>
      <c r="D150" s="51" t="s">
        <v>54</v>
      </c>
      <c r="E150" s="51">
        <v>20</v>
      </c>
      <c r="F150" s="175" t="s">
        <v>105</v>
      </c>
      <c r="G150" s="80">
        <v>174.60000000000002</v>
      </c>
      <c r="H150" s="54">
        <v>440</v>
      </c>
      <c r="I150" s="81">
        <f t="shared" si="165"/>
        <v>76824.000000000015</v>
      </c>
      <c r="J150" s="48"/>
      <c r="K150" s="56">
        <f>B150</f>
        <v>12</v>
      </c>
      <c r="L150" s="57" t="str">
        <f>C150</f>
        <v>Масло ESSO Ultron диз. синт. 5W40 API CG-4</v>
      </c>
      <c r="M150" s="51" t="str">
        <f t="shared" si="171"/>
        <v>5W40</v>
      </c>
      <c r="N150" s="142">
        <f t="shared" si="172"/>
        <v>20</v>
      </c>
      <c r="O150" s="143"/>
      <c r="P150" s="82"/>
      <c r="Q150" s="83" t="str">
        <f>F150</f>
        <v>л</v>
      </c>
      <c r="R150" s="59">
        <f>G150</f>
        <v>174.60000000000002</v>
      </c>
      <c r="S150" s="53"/>
      <c r="T150" s="60">
        <f>H150</f>
        <v>440</v>
      </c>
      <c r="U150" s="61">
        <f>S150*T150</f>
        <v>0</v>
      </c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</row>
    <row r="151" spans="1:31" s="46" customFormat="1" ht="24" customHeight="1" x14ac:dyDescent="0.25">
      <c r="A151" s="49"/>
      <c r="B151" s="79">
        <v>13</v>
      </c>
      <c r="C151" s="51" t="s">
        <v>131</v>
      </c>
      <c r="D151" s="51" t="s">
        <v>132</v>
      </c>
      <c r="E151" s="51">
        <v>20</v>
      </c>
      <c r="F151" s="175" t="s">
        <v>105</v>
      </c>
      <c r="G151" s="80">
        <v>98.358333333333334</v>
      </c>
      <c r="H151" s="54">
        <v>100</v>
      </c>
      <c r="I151" s="81">
        <f t="shared" si="165"/>
        <v>9835.8333333333339</v>
      </c>
      <c r="J151" s="48"/>
      <c r="K151" s="56">
        <f>B151</f>
        <v>13</v>
      </c>
      <c r="L151" s="57" t="str">
        <f>C151</f>
        <v>Масло Mobil Delvac Super 1400 10W30</v>
      </c>
      <c r="M151" s="51" t="str">
        <f t="shared" si="171"/>
        <v>Mobil Delvac Super</v>
      </c>
      <c r="N151" s="142">
        <f t="shared" si="172"/>
        <v>20</v>
      </c>
      <c r="O151" s="143"/>
      <c r="P151" s="82"/>
      <c r="Q151" s="83" t="str">
        <f>F151</f>
        <v>л</v>
      </c>
      <c r="R151" s="59">
        <f>G151</f>
        <v>98.358333333333334</v>
      </c>
      <c r="S151" s="53"/>
      <c r="T151" s="60">
        <f>H151</f>
        <v>100</v>
      </c>
      <c r="U151" s="61">
        <f>S151*T151</f>
        <v>0</v>
      </c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</row>
    <row r="152" spans="1:31" s="46" customFormat="1" ht="39" customHeight="1" x14ac:dyDescent="0.25">
      <c r="A152" s="49"/>
      <c r="B152" s="79">
        <v>14</v>
      </c>
      <c r="C152" s="51" t="s">
        <v>57</v>
      </c>
      <c r="D152" s="51" t="s">
        <v>133</v>
      </c>
      <c r="E152" s="51" t="s">
        <v>311</v>
      </c>
      <c r="F152" s="175" t="s">
        <v>105</v>
      </c>
      <c r="G152" s="80">
        <v>84.275000000000006</v>
      </c>
      <c r="H152" s="54">
        <v>220</v>
      </c>
      <c r="I152" s="81">
        <f t="shared" si="165"/>
        <v>18540.5</v>
      </c>
      <c r="J152" s="48"/>
      <c r="K152" s="56">
        <f t="shared" si="166"/>
        <v>14</v>
      </c>
      <c r="L152" s="57" t="str">
        <f t="shared" si="45"/>
        <v>Масло гидравлическое</v>
      </c>
      <c r="M152" s="51" t="str">
        <f t="shared" si="171"/>
        <v>TOTACHI NIRO Hydraulic oil NRO 46</v>
      </c>
      <c r="N152" s="142" t="str">
        <f t="shared" si="172"/>
        <v>бочка, 20</v>
      </c>
      <c r="O152" s="143"/>
      <c r="P152" s="82"/>
      <c r="Q152" s="83" t="str">
        <f t="shared" si="173"/>
        <v>л</v>
      </c>
      <c r="R152" s="59">
        <f t="shared" si="174"/>
        <v>84.275000000000006</v>
      </c>
      <c r="S152" s="53"/>
      <c r="T152" s="60">
        <f t="shared" si="175"/>
        <v>220</v>
      </c>
      <c r="U152" s="61">
        <f t="shared" si="176"/>
        <v>0</v>
      </c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</row>
    <row r="153" spans="1:31" s="46" customFormat="1" ht="24.75" customHeight="1" x14ac:dyDescent="0.25">
      <c r="A153" s="49"/>
      <c r="B153" s="79">
        <v>15</v>
      </c>
      <c r="C153" s="51" t="s">
        <v>57</v>
      </c>
      <c r="D153" s="51" t="s">
        <v>134</v>
      </c>
      <c r="E153" s="51" t="s">
        <v>312</v>
      </c>
      <c r="F153" s="175" t="s">
        <v>105</v>
      </c>
      <c r="G153" s="80">
        <v>69.016666666666666</v>
      </c>
      <c r="H153" s="54">
        <v>200</v>
      </c>
      <c r="I153" s="81">
        <f t="shared" si="165"/>
        <v>13803.333333333334</v>
      </c>
      <c r="J153" s="48"/>
      <c r="K153" s="56">
        <f>B153</f>
        <v>15</v>
      </c>
      <c r="L153" s="57" t="str">
        <f>C153</f>
        <v>Масло гидравлическое</v>
      </c>
      <c r="M153" s="51" t="str">
        <f t="shared" si="171"/>
        <v>МГ-15-В (-40С)</v>
      </c>
      <c r="N153" s="142" t="str">
        <f t="shared" si="172"/>
        <v>бочка</v>
      </c>
      <c r="O153" s="143"/>
      <c r="P153" s="82"/>
      <c r="Q153" s="83" t="str">
        <f t="shared" ref="Q153:R155" si="177">F153</f>
        <v>л</v>
      </c>
      <c r="R153" s="59">
        <f t="shared" si="177"/>
        <v>69.016666666666666</v>
      </c>
      <c r="S153" s="53"/>
      <c r="T153" s="60">
        <f>H153</f>
        <v>200</v>
      </c>
      <c r="U153" s="61">
        <f>S153*T153</f>
        <v>0</v>
      </c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</row>
    <row r="154" spans="1:31" s="46" customFormat="1" ht="24.75" customHeight="1" x14ac:dyDescent="0.25">
      <c r="A154" s="49"/>
      <c r="B154" s="79">
        <v>16</v>
      </c>
      <c r="C154" s="51" t="s">
        <v>57</v>
      </c>
      <c r="D154" s="51" t="s">
        <v>59</v>
      </c>
      <c r="E154" s="51" t="s">
        <v>312</v>
      </c>
      <c r="F154" s="175" t="s">
        <v>105</v>
      </c>
      <c r="G154" s="80">
        <v>76.125</v>
      </c>
      <c r="H154" s="54">
        <v>430</v>
      </c>
      <c r="I154" s="81">
        <f t="shared" si="165"/>
        <v>32733.75</v>
      </c>
      <c r="J154" s="48"/>
      <c r="K154" s="56">
        <f>B154</f>
        <v>16</v>
      </c>
      <c r="L154" s="57" t="str">
        <f>C154</f>
        <v>Масло гидравлическое</v>
      </c>
      <c r="M154" s="51" t="str">
        <f t="shared" si="171"/>
        <v>МГ-15-В (-55С)</v>
      </c>
      <c r="N154" s="142" t="str">
        <f t="shared" si="172"/>
        <v>бочка</v>
      </c>
      <c r="O154" s="143"/>
      <c r="P154" s="82"/>
      <c r="Q154" s="83" t="str">
        <f t="shared" si="177"/>
        <v>л</v>
      </c>
      <c r="R154" s="59">
        <f t="shared" si="177"/>
        <v>76.125</v>
      </c>
      <c r="S154" s="53"/>
      <c r="T154" s="60">
        <f>H154</f>
        <v>430</v>
      </c>
      <c r="U154" s="61">
        <f>S154*T154</f>
        <v>0</v>
      </c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</row>
    <row r="155" spans="1:31" s="46" customFormat="1" ht="33.75" customHeight="1" x14ac:dyDescent="0.25">
      <c r="A155" s="49"/>
      <c r="B155" s="79">
        <v>17</v>
      </c>
      <c r="C155" s="51" t="s">
        <v>122</v>
      </c>
      <c r="D155" s="51" t="s">
        <v>123</v>
      </c>
      <c r="E155" s="51" t="s">
        <v>312</v>
      </c>
      <c r="F155" s="175" t="s">
        <v>105</v>
      </c>
      <c r="G155" s="80">
        <v>104.19166666666668</v>
      </c>
      <c r="H155" s="54">
        <v>200</v>
      </c>
      <c r="I155" s="81">
        <f t="shared" si="165"/>
        <v>20838.333333333336</v>
      </c>
      <c r="J155" s="48"/>
      <c r="K155" s="56">
        <f t="shared" si="166"/>
        <v>17</v>
      </c>
      <c r="L155" s="57" t="str">
        <f t="shared" si="45"/>
        <v>Масло гидравлическое Daphne super hydro 32A ISO VG46 (ISO VG32)</v>
      </c>
      <c r="M155" s="51" t="str">
        <f t="shared" si="171"/>
        <v>ISO VG46 (ISO VG32)</v>
      </c>
      <c r="N155" s="142" t="str">
        <f t="shared" si="172"/>
        <v>бочка</v>
      </c>
      <c r="O155" s="143"/>
      <c r="P155" s="82"/>
      <c r="Q155" s="83" t="str">
        <f t="shared" si="177"/>
        <v>л</v>
      </c>
      <c r="R155" s="59">
        <f t="shared" si="177"/>
        <v>104.19166666666668</v>
      </c>
      <c r="S155" s="53"/>
      <c r="T155" s="60">
        <f>H155</f>
        <v>200</v>
      </c>
      <c r="U155" s="61">
        <f>S155*T155</f>
        <v>0</v>
      </c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</row>
    <row r="156" spans="1:31" s="46" customFormat="1" ht="24" customHeight="1" x14ac:dyDescent="0.25">
      <c r="A156" s="49"/>
      <c r="B156" s="79">
        <v>18</v>
      </c>
      <c r="C156" s="51" t="s">
        <v>60</v>
      </c>
      <c r="D156" s="51" t="s">
        <v>61</v>
      </c>
      <c r="E156" s="51" t="s">
        <v>312</v>
      </c>
      <c r="F156" s="175" t="s">
        <v>105</v>
      </c>
      <c r="G156" s="80">
        <v>66.525000000000006</v>
      </c>
      <c r="H156" s="54">
        <v>1700</v>
      </c>
      <c r="I156" s="81">
        <f t="shared" si="165"/>
        <v>113092.50000000001</v>
      </c>
      <c r="J156" s="48"/>
      <c r="K156" s="56">
        <f t="shared" si="166"/>
        <v>18</v>
      </c>
      <c r="L156" s="57" t="str">
        <f t="shared" si="45"/>
        <v>Масло гидравлическое ВМГЗ</v>
      </c>
      <c r="M156" s="51" t="str">
        <f t="shared" si="171"/>
        <v>ВМГЗ</v>
      </c>
      <c r="N156" s="142" t="str">
        <f t="shared" si="172"/>
        <v>бочка</v>
      </c>
      <c r="O156" s="143"/>
      <c r="P156" s="82"/>
      <c r="Q156" s="83" t="str">
        <f t="shared" ref="Q156" si="178">F156</f>
        <v>л</v>
      </c>
      <c r="R156" s="59">
        <f t="shared" ref="R156" si="179">G156</f>
        <v>66.525000000000006</v>
      </c>
      <c r="S156" s="53"/>
      <c r="T156" s="60">
        <f t="shared" ref="T156" si="180">H156</f>
        <v>1700</v>
      </c>
      <c r="U156" s="61">
        <f t="shared" ref="U156" si="181">S156*T156</f>
        <v>0</v>
      </c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</row>
    <row r="157" spans="1:31" s="46" customFormat="1" ht="24" customHeight="1" x14ac:dyDescent="0.25">
      <c r="A157" s="49"/>
      <c r="B157" s="79">
        <v>19</v>
      </c>
      <c r="C157" s="51" t="s">
        <v>62</v>
      </c>
      <c r="D157" s="51" t="s">
        <v>63</v>
      </c>
      <c r="E157" s="51" t="s">
        <v>312</v>
      </c>
      <c r="F157" s="175" t="s">
        <v>105</v>
      </c>
      <c r="G157" s="80">
        <v>61.541666666666664</v>
      </c>
      <c r="H157" s="54">
        <v>217</v>
      </c>
      <c r="I157" s="81">
        <f t="shared" si="165"/>
        <v>13354.541666666666</v>
      </c>
      <c r="J157" s="48"/>
      <c r="K157" s="56">
        <f t="shared" ref="K157:L159" si="182">B157</f>
        <v>19</v>
      </c>
      <c r="L157" s="57" t="str">
        <f t="shared" si="182"/>
        <v>Масло дизельное М10Г2К</v>
      </c>
      <c r="M157" s="51" t="str">
        <f t="shared" si="171"/>
        <v>М10Г2К</v>
      </c>
      <c r="N157" s="142" t="str">
        <f t="shared" si="172"/>
        <v>бочка</v>
      </c>
      <c r="O157" s="143"/>
      <c r="P157" s="82"/>
      <c r="Q157" s="83" t="str">
        <f t="shared" ref="Q157:R159" si="183">F157</f>
        <v>л</v>
      </c>
      <c r="R157" s="59">
        <f t="shared" si="183"/>
        <v>61.541666666666664</v>
      </c>
      <c r="S157" s="53"/>
      <c r="T157" s="60">
        <f>H157</f>
        <v>217</v>
      </c>
      <c r="U157" s="61">
        <f>S157*T157</f>
        <v>0</v>
      </c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</row>
    <row r="158" spans="1:31" s="46" customFormat="1" ht="24" customHeight="1" x14ac:dyDescent="0.25">
      <c r="A158" s="49"/>
      <c r="B158" s="79">
        <v>20</v>
      </c>
      <c r="C158" s="51" t="s">
        <v>64</v>
      </c>
      <c r="D158" s="51" t="s">
        <v>65</v>
      </c>
      <c r="E158" s="51" t="s">
        <v>312</v>
      </c>
      <c r="F158" s="175" t="s">
        <v>105</v>
      </c>
      <c r="G158" s="80">
        <v>65.658333333333346</v>
      </c>
      <c r="H158" s="54">
        <v>630</v>
      </c>
      <c r="I158" s="81">
        <f t="shared" si="165"/>
        <v>41364.750000000007</v>
      </c>
      <c r="J158" s="48"/>
      <c r="K158" s="56">
        <f t="shared" si="182"/>
        <v>20</v>
      </c>
      <c r="L158" s="57" t="str">
        <f t="shared" si="182"/>
        <v>Масло дизельное М-8ДМ</v>
      </c>
      <c r="M158" s="51" t="str">
        <f t="shared" si="171"/>
        <v>М-8ДМ</v>
      </c>
      <c r="N158" s="142" t="str">
        <f t="shared" si="172"/>
        <v>бочка</v>
      </c>
      <c r="O158" s="143"/>
      <c r="P158" s="82"/>
      <c r="Q158" s="83" t="str">
        <f t="shared" si="183"/>
        <v>л</v>
      </c>
      <c r="R158" s="59">
        <f t="shared" si="183"/>
        <v>65.658333333333346</v>
      </c>
      <c r="S158" s="53"/>
      <c r="T158" s="60">
        <f>H158</f>
        <v>630</v>
      </c>
      <c r="U158" s="61">
        <f>S158*T158</f>
        <v>0</v>
      </c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</row>
    <row r="159" spans="1:31" s="46" customFormat="1" ht="24" customHeight="1" x14ac:dyDescent="0.25">
      <c r="A159" s="49"/>
      <c r="B159" s="79">
        <v>21</v>
      </c>
      <c r="C159" s="51" t="s">
        <v>70</v>
      </c>
      <c r="D159" s="51" t="s">
        <v>71</v>
      </c>
      <c r="E159" s="51">
        <v>1</v>
      </c>
      <c r="F159" s="175" t="s">
        <v>105</v>
      </c>
      <c r="G159" s="80">
        <v>568.27499999999998</v>
      </c>
      <c r="H159" s="54">
        <v>24</v>
      </c>
      <c r="I159" s="81">
        <f t="shared" si="165"/>
        <v>13638.599999999999</v>
      </c>
      <c r="J159" s="48"/>
      <c r="K159" s="56">
        <f t="shared" si="182"/>
        <v>21</v>
      </c>
      <c r="L159" s="57" t="str">
        <f t="shared" si="182"/>
        <v>Масло для двухтактных двигателей STIHL</v>
      </c>
      <c r="M159" s="51" t="str">
        <f t="shared" si="171"/>
        <v>STIHL</v>
      </c>
      <c r="N159" s="142">
        <f t="shared" si="172"/>
        <v>1</v>
      </c>
      <c r="O159" s="143"/>
      <c r="P159" s="82"/>
      <c r="Q159" s="83" t="str">
        <f t="shared" si="183"/>
        <v>л</v>
      </c>
      <c r="R159" s="59">
        <f t="shared" si="183"/>
        <v>568.27499999999998</v>
      </c>
      <c r="S159" s="53"/>
      <c r="T159" s="60">
        <f>H159</f>
        <v>24</v>
      </c>
      <c r="U159" s="61">
        <f>S159*T159</f>
        <v>0</v>
      </c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</row>
    <row r="160" spans="1:31" s="46" customFormat="1" ht="24" customHeight="1" x14ac:dyDescent="0.25">
      <c r="A160" s="49"/>
      <c r="B160" s="79">
        <v>22</v>
      </c>
      <c r="C160" s="51" t="s">
        <v>135</v>
      </c>
      <c r="D160" s="51" t="s">
        <v>136</v>
      </c>
      <c r="E160" s="51">
        <v>1</v>
      </c>
      <c r="F160" s="175" t="s">
        <v>105</v>
      </c>
      <c r="G160" s="80">
        <v>109.68333333333334</v>
      </c>
      <c r="H160" s="54">
        <v>67</v>
      </c>
      <c r="I160" s="81">
        <f t="shared" si="165"/>
        <v>7348.7833333333338</v>
      </c>
      <c r="J160" s="48"/>
      <c r="K160" s="56">
        <f t="shared" ref="K160:K181" si="184">B160</f>
        <v>22</v>
      </c>
      <c r="L160" s="57" t="str">
        <f t="shared" ref="L160:L517" si="185">C160</f>
        <v>Масло моторноe  ZIC MAHA 2T HP</v>
      </c>
      <c r="M160" s="51" t="str">
        <f t="shared" si="171"/>
        <v>ZIC MAHA 2TP HP</v>
      </c>
      <c r="N160" s="142">
        <f t="shared" si="172"/>
        <v>1</v>
      </c>
      <c r="O160" s="143"/>
      <c r="P160" s="82"/>
      <c r="Q160" s="83" t="str">
        <f t="shared" ref="Q160:Q162" si="186">F160</f>
        <v>л</v>
      </c>
      <c r="R160" s="59">
        <f t="shared" ref="R160:R162" si="187">G160</f>
        <v>109.68333333333334</v>
      </c>
      <c r="S160" s="53"/>
      <c r="T160" s="60">
        <f t="shared" ref="T160:T162" si="188">H160</f>
        <v>67</v>
      </c>
      <c r="U160" s="61">
        <f t="shared" ref="U160:U162" si="189">S160*T160</f>
        <v>0</v>
      </c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</row>
    <row r="161" spans="1:31" s="46" customFormat="1" ht="24" customHeight="1" x14ac:dyDescent="0.25">
      <c r="A161" s="49"/>
      <c r="B161" s="79">
        <v>23</v>
      </c>
      <c r="C161" s="51" t="s">
        <v>74</v>
      </c>
      <c r="D161" s="51" t="s">
        <v>137</v>
      </c>
      <c r="E161" s="51">
        <v>20</v>
      </c>
      <c r="F161" s="175" t="s">
        <v>105</v>
      </c>
      <c r="G161" s="80">
        <v>148.53333333333336</v>
      </c>
      <c r="H161" s="54">
        <v>200</v>
      </c>
      <c r="I161" s="81">
        <f t="shared" si="165"/>
        <v>29706.666666666672</v>
      </c>
      <c r="J161" s="48"/>
      <c r="K161" s="56">
        <f>B161</f>
        <v>23</v>
      </c>
      <c r="L161" s="57" t="str">
        <f>C161</f>
        <v>Масло моторное</v>
      </c>
      <c r="M161" s="51" t="str">
        <f t="shared" si="171"/>
        <v>GS Kixx G1 5W30</v>
      </c>
      <c r="N161" s="142">
        <f t="shared" si="172"/>
        <v>20</v>
      </c>
      <c r="O161" s="143"/>
      <c r="P161" s="82"/>
      <c r="Q161" s="83" t="str">
        <f>F161</f>
        <v>л</v>
      </c>
      <c r="R161" s="59">
        <f>G161</f>
        <v>148.53333333333336</v>
      </c>
      <c r="S161" s="53"/>
      <c r="T161" s="60">
        <f>H161</f>
        <v>200</v>
      </c>
      <c r="U161" s="61">
        <f>S161*T161</f>
        <v>0</v>
      </c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</row>
    <row r="162" spans="1:31" s="46" customFormat="1" ht="24" customHeight="1" x14ac:dyDescent="0.25">
      <c r="A162" s="49"/>
      <c r="B162" s="79">
        <v>24</v>
      </c>
      <c r="C162" s="51" t="s">
        <v>74</v>
      </c>
      <c r="D162" s="51" t="s">
        <v>138</v>
      </c>
      <c r="E162" s="51">
        <v>20</v>
      </c>
      <c r="F162" s="175" t="s">
        <v>105</v>
      </c>
      <c r="G162" s="80">
        <v>188.93333333333334</v>
      </c>
      <c r="H162" s="54">
        <v>700</v>
      </c>
      <c r="I162" s="81">
        <f t="shared" si="165"/>
        <v>132253.33333333334</v>
      </c>
      <c r="J162" s="48"/>
      <c r="K162" s="56">
        <f t="shared" si="184"/>
        <v>24</v>
      </c>
      <c r="L162" s="57" t="str">
        <f t="shared" si="185"/>
        <v>Масло моторное</v>
      </c>
      <c r="M162" s="51" t="str">
        <f t="shared" si="171"/>
        <v>KIXX suv 5W40</v>
      </c>
      <c r="N162" s="142">
        <f t="shared" si="172"/>
        <v>20</v>
      </c>
      <c r="O162" s="143"/>
      <c r="P162" s="82"/>
      <c r="Q162" s="83" t="str">
        <f t="shared" si="186"/>
        <v>л</v>
      </c>
      <c r="R162" s="59">
        <f t="shared" si="187"/>
        <v>188.93333333333334</v>
      </c>
      <c r="S162" s="53"/>
      <c r="T162" s="60">
        <f t="shared" si="188"/>
        <v>700</v>
      </c>
      <c r="U162" s="61">
        <f t="shared" si="189"/>
        <v>0</v>
      </c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</row>
    <row r="163" spans="1:31" s="46" customFormat="1" ht="30.75" customHeight="1" x14ac:dyDescent="0.25">
      <c r="A163" s="49"/>
      <c r="B163" s="79">
        <v>25</v>
      </c>
      <c r="C163" s="51" t="s">
        <v>74</v>
      </c>
      <c r="D163" s="51" t="s">
        <v>139</v>
      </c>
      <c r="E163" s="51" t="s">
        <v>312</v>
      </c>
      <c r="F163" s="175" t="s">
        <v>105</v>
      </c>
      <c r="G163" s="80">
        <v>72.091666666666669</v>
      </c>
      <c r="H163" s="54">
        <v>2280</v>
      </c>
      <c r="I163" s="81">
        <f t="shared" si="165"/>
        <v>164369</v>
      </c>
      <c r="J163" s="48"/>
      <c r="K163" s="56">
        <f t="shared" si="184"/>
        <v>25</v>
      </c>
      <c r="L163" s="57" t="str">
        <f t="shared" si="185"/>
        <v>Масло моторное</v>
      </c>
      <c r="M163" s="51" t="str">
        <f t="shared" si="171"/>
        <v>Роснефть Optimum 10W30 SG/CD</v>
      </c>
      <c r="N163" s="142" t="str">
        <f t="shared" si="172"/>
        <v>бочка</v>
      </c>
      <c r="O163" s="143"/>
      <c r="P163" s="82"/>
      <c r="Q163" s="83" t="str">
        <f>F163</f>
        <v>л</v>
      </c>
      <c r="R163" s="59">
        <f>G163</f>
        <v>72.091666666666669</v>
      </c>
      <c r="S163" s="53"/>
      <c r="T163" s="60">
        <f>H163</f>
        <v>2280</v>
      </c>
      <c r="U163" s="61">
        <f>S163*T163</f>
        <v>0</v>
      </c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</row>
    <row r="164" spans="1:31" s="46" customFormat="1" ht="38.25" customHeight="1" x14ac:dyDescent="0.25">
      <c r="A164" s="49"/>
      <c r="B164" s="79">
        <v>26</v>
      </c>
      <c r="C164" s="51" t="s">
        <v>140</v>
      </c>
      <c r="D164" s="51" t="s">
        <v>141</v>
      </c>
      <c r="E164" s="51">
        <v>20</v>
      </c>
      <c r="F164" s="175" t="s">
        <v>105</v>
      </c>
      <c r="G164" s="80">
        <v>104.65</v>
      </c>
      <c r="H164" s="54">
        <v>270</v>
      </c>
      <c r="I164" s="81">
        <f t="shared" si="165"/>
        <v>28255.5</v>
      </c>
      <c r="J164" s="48"/>
      <c r="K164" s="56">
        <f t="shared" si="184"/>
        <v>26</v>
      </c>
      <c r="L164" s="57" t="str">
        <f t="shared" si="185"/>
        <v>Масло моторное  Super dinamik SAE 10w30  API CF-4/SG</v>
      </c>
      <c r="M164" s="51" t="str">
        <f t="shared" si="171"/>
        <v>SAE 10W30 Super dinamik API CF-4/SG</v>
      </c>
      <c r="N164" s="142">
        <f t="shared" si="172"/>
        <v>20</v>
      </c>
      <c r="O164" s="143"/>
      <c r="P164" s="82"/>
      <c r="Q164" s="83" t="str">
        <f t="shared" ref="Q164:Q175" si="190">F164</f>
        <v>л</v>
      </c>
      <c r="R164" s="59">
        <f t="shared" ref="R164:R175" si="191">G164</f>
        <v>104.65</v>
      </c>
      <c r="S164" s="53"/>
      <c r="T164" s="60">
        <f t="shared" ref="T164:T175" si="192">H164</f>
        <v>270</v>
      </c>
      <c r="U164" s="61">
        <f t="shared" ref="U164:U175" si="193">S164*T164</f>
        <v>0</v>
      </c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</row>
    <row r="165" spans="1:31" s="46" customFormat="1" ht="32.25" customHeight="1" x14ac:dyDescent="0.25">
      <c r="A165" s="49"/>
      <c r="B165" s="79">
        <v>27</v>
      </c>
      <c r="C165" s="51" t="s">
        <v>142</v>
      </c>
      <c r="D165" s="51" t="s">
        <v>143</v>
      </c>
      <c r="E165" s="51">
        <v>20</v>
      </c>
      <c r="F165" s="175" t="s">
        <v>105</v>
      </c>
      <c r="G165" s="80">
        <v>114.10833333333335</v>
      </c>
      <c r="H165" s="54">
        <v>400</v>
      </c>
      <c r="I165" s="81">
        <f t="shared" si="165"/>
        <v>45643.333333333343</v>
      </c>
      <c r="J165" s="48"/>
      <c r="K165" s="56">
        <f>B165</f>
        <v>27</v>
      </c>
      <c r="L165" s="57" t="str">
        <f>C165</f>
        <v>Масло моторное GS KIXX D1 SAE 10W40</v>
      </c>
      <c r="M165" s="51" t="str">
        <f t="shared" si="171"/>
        <v>GS KIXX D1 SAE 10W40</v>
      </c>
      <c r="N165" s="142">
        <f t="shared" si="172"/>
        <v>20</v>
      </c>
      <c r="O165" s="143"/>
      <c r="P165" s="82"/>
      <c r="Q165" s="83" t="str">
        <f>F165</f>
        <v>л</v>
      </c>
      <c r="R165" s="59">
        <f>G165</f>
        <v>114.10833333333335</v>
      </c>
      <c r="S165" s="53"/>
      <c r="T165" s="60">
        <f>H165</f>
        <v>400</v>
      </c>
      <c r="U165" s="61">
        <f>S165*T165</f>
        <v>0</v>
      </c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</row>
    <row r="166" spans="1:31" s="46" customFormat="1" ht="33" customHeight="1" x14ac:dyDescent="0.25">
      <c r="A166" s="49"/>
      <c r="B166" s="79">
        <v>28</v>
      </c>
      <c r="C166" s="51" t="s">
        <v>144</v>
      </c>
      <c r="D166" s="51" t="s">
        <v>145</v>
      </c>
      <c r="E166" s="51">
        <v>20</v>
      </c>
      <c r="F166" s="175" t="s">
        <v>105</v>
      </c>
      <c r="G166" s="80">
        <v>127.79166666666667</v>
      </c>
      <c r="H166" s="54">
        <v>650</v>
      </c>
      <c r="I166" s="81">
        <f t="shared" si="165"/>
        <v>83064.583333333343</v>
      </c>
      <c r="J166" s="48"/>
      <c r="K166" s="56">
        <f t="shared" si="184"/>
        <v>28</v>
      </c>
      <c r="L166" s="57" t="str">
        <f t="shared" si="185"/>
        <v>Масло моторное GS KIXX Gold SAE 10W- 40 AIP SL</v>
      </c>
      <c r="M166" s="51" t="str">
        <f t="shared" si="171"/>
        <v>GS KIXX Gold SAE 10W- 40 AIP SL</v>
      </c>
      <c r="N166" s="142">
        <f t="shared" si="172"/>
        <v>20</v>
      </c>
      <c r="O166" s="143"/>
      <c r="P166" s="82"/>
      <c r="Q166" s="83" t="str">
        <f t="shared" si="190"/>
        <v>л</v>
      </c>
      <c r="R166" s="59">
        <f t="shared" si="191"/>
        <v>127.79166666666667</v>
      </c>
      <c r="S166" s="53"/>
      <c r="T166" s="60">
        <f t="shared" si="192"/>
        <v>650</v>
      </c>
      <c r="U166" s="61">
        <f t="shared" si="193"/>
        <v>0</v>
      </c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</row>
    <row r="167" spans="1:31" s="46" customFormat="1" ht="36" customHeight="1" x14ac:dyDescent="0.25">
      <c r="A167" s="49"/>
      <c r="B167" s="79">
        <v>29</v>
      </c>
      <c r="C167" s="51" t="s">
        <v>146</v>
      </c>
      <c r="D167" s="51" t="s">
        <v>147</v>
      </c>
      <c r="E167" s="51">
        <v>20</v>
      </c>
      <c r="F167" s="175" t="s">
        <v>105</v>
      </c>
      <c r="G167" s="80">
        <v>131.80833333333334</v>
      </c>
      <c r="H167" s="54">
        <v>400</v>
      </c>
      <c r="I167" s="81">
        <f t="shared" si="165"/>
        <v>52723.333333333336</v>
      </c>
      <c r="J167" s="48"/>
      <c r="K167" s="56">
        <f t="shared" si="184"/>
        <v>29</v>
      </c>
      <c r="L167" s="57" t="str">
        <f t="shared" si="185"/>
        <v>Масло моторное KIXX DYNAMIC SAE 5W-30 CF-4/SG</v>
      </c>
      <c r="M167" s="51" t="str">
        <f t="shared" si="171"/>
        <v>KIXX DYNAMIC SAE 5W-30 CF-4/SG</v>
      </c>
      <c r="N167" s="142">
        <f t="shared" si="172"/>
        <v>20</v>
      </c>
      <c r="O167" s="143"/>
      <c r="P167" s="82"/>
      <c r="Q167" s="83" t="str">
        <f t="shared" si="190"/>
        <v>л</v>
      </c>
      <c r="R167" s="59">
        <f t="shared" si="191"/>
        <v>131.80833333333334</v>
      </c>
      <c r="S167" s="53"/>
      <c r="T167" s="60">
        <f t="shared" si="192"/>
        <v>400</v>
      </c>
      <c r="U167" s="61">
        <f t="shared" si="193"/>
        <v>0</v>
      </c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</row>
    <row r="168" spans="1:31" s="46" customFormat="1" ht="42" customHeight="1" x14ac:dyDescent="0.25">
      <c r="A168" s="49"/>
      <c r="B168" s="79">
        <v>30</v>
      </c>
      <c r="C168" s="51" t="s">
        <v>82</v>
      </c>
      <c r="D168" s="51" t="s">
        <v>83</v>
      </c>
      <c r="E168" s="51">
        <v>20</v>
      </c>
      <c r="F168" s="175" t="s">
        <v>105</v>
      </c>
      <c r="G168" s="80">
        <v>110.45</v>
      </c>
      <c r="H168" s="54">
        <v>200</v>
      </c>
      <c r="I168" s="81">
        <f t="shared" si="165"/>
        <v>22090</v>
      </c>
      <c r="J168" s="48"/>
      <c r="K168" s="56">
        <f t="shared" si="184"/>
        <v>30</v>
      </c>
      <c r="L168" s="57" t="str">
        <f t="shared" si="185"/>
        <v>Масло моторное KIXX GOLD SJ SAE10w30 API SJ/CF</v>
      </c>
      <c r="M168" s="51" t="str">
        <f t="shared" si="171"/>
        <v>KIXX GOLD SJ SAE10w30 API SJ/CF</v>
      </c>
      <c r="N168" s="142">
        <f t="shared" si="172"/>
        <v>20</v>
      </c>
      <c r="O168" s="143"/>
      <c r="P168" s="82"/>
      <c r="Q168" s="83" t="str">
        <f t="shared" si="190"/>
        <v>л</v>
      </c>
      <c r="R168" s="59">
        <f t="shared" si="191"/>
        <v>110.45</v>
      </c>
      <c r="S168" s="53"/>
      <c r="T168" s="60">
        <f t="shared" si="192"/>
        <v>200</v>
      </c>
      <c r="U168" s="61">
        <f t="shared" si="193"/>
        <v>0</v>
      </c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</row>
    <row r="169" spans="1:31" s="46" customFormat="1" ht="33.75" customHeight="1" x14ac:dyDescent="0.25">
      <c r="A169" s="49"/>
      <c r="B169" s="79">
        <v>31</v>
      </c>
      <c r="C169" s="51" t="s">
        <v>85</v>
      </c>
      <c r="D169" s="51" t="s">
        <v>148</v>
      </c>
      <c r="E169" s="51">
        <v>1</v>
      </c>
      <c r="F169" s="175" t="s">
        <v>105</v>
      </c>
      <c r="G169" s="80">
        <v>109.68333333333334</v>
      </c>
      <c r="H169" s="54">
        <v>70</v>
      </c>
      <c r="I169" s="81">
        <f t="shared" si="165"/>
        <v>7677.8333333333339</v>
      </c>
      <c r="J169" s="48"/>
      <c r="K169" s="56">
        <f t="shared" si="184"/>
        <v>31</v>
      </c>
      <c r="L169" s="57" t="str">
        <f t="shared" si="185"/>
        <v>Масло моторное для двухконтактных двигателей</v>
      </c>
      <c r="M169" s="51" t="str">
        <f t="shared" si="171"/>
        <v>Sintoil Супер 2Т п/с</v>
      </c>
      <c r="N169" s="142">
        <f t="shared" si="172"/>
        <v>1</v>
      </c>
      <c r="O169" s="143"/>
      <c r="P169" s="82"/>
      <c r="Q169" s="83" t="str">
        <f t="shared" si="190"/>
        <v>л</v>
      </c>
      <c r="R169" s="59">
        <f t="shared" si="191"/>
        <v>109.68333333333334</v>
      </c>
      <c r="S169" s="53"/>
      <c r="T169" s="60">
        <f t="shared" si="192"/>
        <v>70</v>
      </c>
      <c r="U169" s="61">
        <f t="shared" si="193"/>
        <v>0</v>
      </c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</row>
    <row r="170" spans="1:31" s="46" customFormat="1" ht="33.75" customHeight="1" x14ac:dyDescent="0.25">
      <c r="A170" s="49"/>
      <c r="B170" s="79">
        <v>32</v>
      </c>
      <c r="C170" s="51" t="s">
        <v>87</v>
      </c>
      <c r="D170" s="51" t="s">
        <v>88</v>
      </c>
      <c r="E170" s="51" t="s">
        <v>312</v>
      </c>
      <c r="F170" s="175" t="s">
        <v>105</v>
      </c>
      <c r="G170" s="80">
        <v>87.716666666666669</v>
      </c>
      <c r="H170" s="54">
        <v>400</v>
      </c>
      <c r="I170" s="81">
        <f t="shared" si="165"/>
        <v>35086.666666666664</v>
      </c>
      <c r="J170" s="48"/>
      <c r="K170" s="56">
        <f t="shared" si="184"/>
        <v>32</v>
      </c>
      <c r="L170" s="57" t="str">
        <f t="shared" si="185"/>
        <v>Масло моторное Лукойл-стандарт SAE 10W40 API SF/CC</v>
      </c>
      <c r="M170" s="51" t="str">
        <f t="shared" si="171"/>
        <v>10W40</v>
      </c>
      <c r="N170" s="142" t="str">
        <f t="shared" si="172"/>
        <v>бочка</v>
      </c>
      <c r="O170" s="143"/>
      <c r="P170" s="82"/>
      <c r="Q170" s="83" t="str">
        <f t="shared" si="190"/>
        <v>л</v>
      </c>
      <c r="R170" s="59">
        <f t="shared" si="191"/>
        <v>87.716666666666669</v>
      </c>
      <c r="S170" s="53"/>
      <c r="T170" s="60">
        <f t="shared" si="192"/>
        <v>400</v>
      </c>
      <c r="U170" s="61">
        <f t="shared" si="193"/>
        <v>0</v>
      </c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</row>
    <row r="171" spans="1:31" s="46" customFormat="1" ht="25.5" customHeight="1" x14ac:dyDescent="0.25">
      <c r="A171" s="49"/>
      <c r="B171" s="79">
        <v>33</v>
      </c>
      <c r="C171" s="51" t="s">
        <v>89</v>
      </c>
      <c r="D171" s="51" t="s">
        <v>90</v>
      </c>
      <c r="E171" s="51" t="s">
        <v>312</v>
      </c>
      <c r="F171" s="175" t="s">
        <v>105</v>
      </c>
      <c r="G171" s="80">
        <v>62.191666666666663</v>
      </c>
      <c r="H171" s="54">
        <v>300</v>
      </c>
      <c r="I171" s="81">
        <f t="shared" si="165"/>
        <v>18657.5</v>
      </c>
      <c r="J171" s="48"/>
      <c r="K171" s="56">
        <f t="shared" si="184"/>
        <v>33</v>
      </c>
      <c r="L171" s="57" t="str">
        <f t="shared" si="185"/>
        <v>Масло моторное М-10Г2</v>
      </c>
      <c r="M171" s="51" t="str">
        <f t="shared" si="171"/>
        <v>М-10Г2</v>
      </c>
      <c r="N171" s="142" t="str">
        <f t="shared" si="172"/>
        <v>бочка</v>
      </c>
      <c r="O171" s="143"/>
      <c r="P171" s="82"/>
      <c r="Q171" s="83" t="str">
        <f t="shared" si="190"/>
        <v>л</v>
      </c>
      <c r="R171" s="59">
        <f t="shared" si="191"/>
        <v>62.191666666666663</v>
      </c>
      <c r="S171" s="53"/>
      <c r="T171" s="60">
        <f t="shared" si="192"/>
        <v>300</v>
      </c>
      <c r="U171" s="61">
        <f t="shared" si="193"/>
        <v>0</v>
      </c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</row>
    <row r="172" spans="1:31" s="46" customFormat="1" ht="25.5" customHeight="1" x14ac:dyDescent="0.25">
      <c r="A172" s="49"/>
      <c r="B172" s="79">
        <v>34</v>
      </c>
      <c r="C172" s="51" t="s">
        <v>115</v>
      </c>
      <c r="D172" s="51" t="s">
        <v>116</v>
      </c>
      <c r="E172" s="51" t="s">
        <v>312</v>
      </c>
      <c r="F172" s="175" t="s">
        <v>105</v>
      </c>
      <c r="G172" s="80">
        <v>63.641666666666673</v>
      </c>
      <c r="H172" s="54">
        <v>1662</v>
      </c>
      <c r="I172" s="81">
        <f t="shared" si="165"/>
        <v>105772.45000000001</v>
      </c>
      <c r="J172" s="48"/>
      <c r="K172" s="56">
        <f t="shared" si="184"/>
        <v>34</v>
      </c>
      <c r="L172" s="57" t="str">
        <f t="shared" si="185"/>
        <v>Масло моторное М-10ДМ</v>
      </c>
      <c r="M172" s="51" t="str">
        <f t="shared" si="171"/>
        <v>М-10ДМ</v>
      </c>
      <c r="N172" s="142" t="str">
        <f t="shared" si="172"/>
        <v>бочка</v>
      </c>
      <c r="O172" s="143"/>
      <c r="P172" s="82"/>
      <c r="Q172" s="83" t="str">
        <f t="shared" si="190"/>
        <v>л</v>
      </c>
      <c r="R172" s="59">
        <f t="shared" si="191"/>
        <v>63.641666666666673</v>
      </c>
      <c r="S172" s="53"/>
      <c r="T172" s="60">
        <f t="shared" si="192"/>
        <v>1662</v>
      </c>
      <c r="U172" s="61">
        <f t="shared" si="193"/>
        <v>0</v>
      </c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</row>
    <row r="173" spans="1:31" s="46" customFormat="1" ht="25.5" customHeight="1" x14ac:dyDescent="0.25">
      <c r="A173" s="49"/>
      <c r="B173" s="79">
        <v>35</v>
      </c>
      <c r="C173" s="51" t="s">
        <v>149</v>
      </c>
      <c r="D173" s="51" t="s">
        <v>150</v>
      </c>
      <c r="E173" s="51" t="s">
        <v>312</v>
      </c>
      <c r="F173" s="175" t="s">
        <v>105</v>
      </c>
      <c r="G173" s="80">
        <v>68.141666666666666</v>
      </c>
      <c r="H173" s="54">
        <v>217</v>
      </c>
      <c r="I173" s="81">
        <f t="shared" si="165"/>
        <v>14786.741666666667</v>
      </c>
      <c r="J173" s="48"/>
      <c r="K173" s="56">
        <f t="shared" si="184"/>
        <v>35</v>
      </c>
      <c r="L173" s="57" t="str">
        <f t="shared" si="185"/>
        <v>Масло моторное М-6з/10В</v>
      </c>
      <c r="M173" s="51" t="str">
        <f t="shared" si="171"/>
        <v>М-6з/10В (ГОСТ 10541-78)</v>
      </c>
      <c r="N173" s="142" t="str">
        <f t="shared" si="172"/>
        <v>бочка</v>
      </c>
      <c r="O173" s="143"/>
      <c r="P173" s="82"/>
      <c r="Q173" s="83" t="str">
        <f t="shared" si="190"/>
        <v>л</v>
      </c>
      <c r="R173" s="59">
        <f t="shared" si="191"/>
        <v>68.141666666666666</v>
      </c>
      <c r="S173" s="53"/>
      <c r="T173" s="60">
        <f t="shared" si="192"/>
        <v>217</v>
      </c>
      <c r="U173" s="61">
        <f t="shared" si="193"/>
        <v>0</v>
      </c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</row>
    <row r="174" spans="1:31" s="46" customFormat="1" ht="25.5" customHeight="1" x14ac:dyDescent="0.25">
      <c r="A174" s="49"/>
      <c r="B174" s="79">
        <v>36</v>
      </c>
      <c r="C174" s="51" t="s">
        <v>91</v>
      </c>
      <c r="D174" s="51" t="s">
        <v>92</v>
      </c>
      <c r="E174" s="51" t="s">
        <v>312</v>
      </c>
      <c r="F174" s="175" t="s">
        <v>105</v>
      </c>
      <c r="G174" s="80">
        <v>65.400000000000006</v>
      </c>
      <c r="H174" s="54">
        <v>1517</v>
      </c>
      <c r="I174" s="81">
        <f t="shared" si="165"/>
        <v>99211.8</v>
      </c>
      <c r="J174" s="48"/>
      <c r="K174" s="56">
        <f t="shared" si="184"/>
        <v>36</v>
      </c>
      <c r="L174" s="57" t="str">
        <f t="shared" si="185"/>
        <v>Масло моторное М-8В</v>
      </c>
      <c r="M174" s="51" t="str">
        <f t="shared" si="171"/>
        <v>М-8В</v>
      </c>
      <c r="N174" s="142" t="str">
        <f t="shared" si="172"/>
        <v>бочка</v>
      </c>
      <c r="O174" s="143"/>
      <c r="P174" s="82"/>
      <c r="Q174" s="83" t="str">
        <f t="shared" si="190"/>
        <v>л</v>
      </c>
      <c r="R174" s="59">
        <f t="shared" si="191"/>
        <v>65.400000000000006</v>
      </c>
      <c r="S174" s="53"/>
      <c r="T174" s="60">
        <f t="shared" si="192"/>
        <v>1517</v>
      </c>
      <c r="U174" s="61">
        <f t="shared" si="193"/>
        <v>0</v>
      </c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</row>
    <row r="175" spans="1:31" s="46" customFormat="1" ht="25.5" customHeight="1" x14ac:dyDescent="0.25">
      <c r="A175" s="49"/>
      <c r="B175" s="79">
        <v>37</v>
      </c>
      <c r="C175" s="51" t="s">
        <v>93</v>
      </c>
      <c r="D175" s="51" t="s">
        <v>94</v>
      </c>
      <c r="E175" s="51" t="s">
        <v>312</v>
      </c>
      <c r="F175" s="175" t="s">
        <v>105</v>
      </c>
      <c r="G175" s="80">
        <v>64.333333333333343</v>
      </c>
      <c r="H175" s="54">
        <v>200</v>
      </c>
      <c r="I175" s="81">
        <f t="shared" si="165"/>
        <v>12866.666666666668</v>
      </c>
      <c r="J175" s="48"/>
      <c r="K175" s="56">
        <f t="shared" si="184"/>
        <v>37</v>
      </c>
      <c r="L175" s="57" t="str">
        <f t="shared" si="185"/>
        <v>Масло моторное М-8Г2к</v>
      </c>
      <c r="M175" s="51" t="str">
        <f t="shared" si="171"/>
        <v>М-8Г2к</v>
      </c>
      <c r="N175" s="142" t="str">
        <f t="shared" si="172"/>
        <v>бочка</v>
      </c>
      <c r="O175" s="143"/>
      <c r="P175" s="82"/>
      <c r="Q175" s="83" t="str">
        <f t="shared" si="190"/>
        <v>л</v>
      </c>
      <c r="R175" s="59">
        <f t="shared" si="191"/>
        <v>64.333333333333343</v>
      </c>
      <c r="S175" s="53"/>
      <c r="T175" s="60">
        <f t="shared" si="192"/>
        <v>200</v>
      </c>
      <c r="U175" s="61">
        <f t="shared" si="193"/>
        <v>0</v>
      </c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</row>
    <row r="176" spans="1:31" s="46" customFormat="1" ht="25.5" customHeight="1" x14ac:dyDescent="0.25">
      <c r="A176" s="49"/>
      <c r="B176" s="79">
        <v>38</v>
      </c>
      <c r="C176" s="51" t="s">
        <v>151</v>
      </c>
      <c r="D176" s="51" t="s">
        <v>152</v>
      </c>
      <c r="E176" s="51" t="s">
        <v>312</v>
      </c>
      <c r="F176" s="175" t="s">
        <v>105</v>
      </c>
      <c r="G176" s="80">
        <v>76.566666666666663</v>
      </c>
      <c r="H176" s="54">
        <v>217</v>
      </c>
      <c r="I176" s="81">
        <f t="shared" si="165"/>
        <v>16614.966666666667</v>
      </c>
      <c r="J176" s="48"/>
      <c r="K176" s="56">
        <f t="shared" ref="K176:L178" si="194">B176</f>
        <v>38</v>
      </c>
      <c r="L176" s="57" t="str">
        <f t="shared" si="194"/>
        <v>Масло моторное МТ-16П</v>
      </c>
      <c r="M176" s="51" t="str">
        <f t="shared" si="171"/>
        <v>МТ-16П</v>
      </c>
      <c r="N176" s="142" t="str">
        <f t="shared" si="172"/>
        <v>бочка</v>
      </c>
      <c r="O176" s="143"/>
      <c r="P176" s="82"/>
      <c r="Q176" s="83" t="str">
        <f t="shared" ref="Q176:R178" si="195">F176</f>
        <v>л</v>
      </c>
      <c r="R176" s="59">
        <f t="shared" si="195"/>
        <v>76.566666666666663</v>
      </c>
      <c r="S176" s="53"/>
      <c r="T176" s="60">
        <f>H176</f>
        <v>217</v>
      </c>
      <c r="U176" s="61">
        <f>S176*T176</f>
        <v>0</v>
      </c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</row>
    <row r="177" spans="1:31" s="46" customFormat="1" ht="37.5" customHeight="1" x14ac:dyDescent="0.25">
      <c r="A177" s="49"/>
      <c r="B177" s="79">
        <v>39</v>
      </c>
      <c r="C177" s="51" t="s">
        <v>153</v>
      </c>
      <c r="D177" s="51" t="s">
        <v>154</v>
      </c>
      <c r="E177" s="51" t="s">
        <v>312</v>
      </c>
      <c r="F177" s="175" t="s">
        <v>105</v>
      </c>
      <c r="G177" s="80">
        <v>89.6</v>
      </c>
      <c r="H177" s="54">
        <v>430</v>
      </c>
      <c r="I177" s="81">
        <f t="shared" si="165"/>
        <v>38528</v>
      </c>
      <c r="J177" s="48"/>
      <c r="K177" s="56">
        <f t="shared" si="194"/>
        <v>39</v>
      </c>
      <c r="L177" s="57" t="str">
        <f t="shared" si="194"/>
        <v>Масло моторное Роснефть Maximum 10W40 SL/CF</v>
      </c>
      <c r="M177" s="51" t="str">
        <f t="shared" si="171"/>
        <v>Роснефть Maximum 10W40 SL/CF</v>
      </c>
      <c r="N177" s="142" t="str">
        <f t="shared" si="172"/>
        <v>бочка</v>
      </c>
      <c r="O177" s="143"/>
      <c r="P177" s="82"/>
      <c r="Q177" s="83" t="str">
        <f t="shared" si="195"/>
        <v>л</v>
      </c>
      <c r="R177" s="59">
        <f t="shared" si="195"/>
        <v>89.6</v>
      </c>
      <c r="S177" s="53"/>
      <c r="T177" s="60">
        <f>H177</f>
        <v>430</v>
      </c>
      <c r="U177" s="61">
        <f>S177*T177</f>
        <v>0</v>
      </c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</row>
    <row r="178" spans="1:31" s="46" customFormat="1" ht="34.5" customHeight="1" x14ac:dyDescent="0.25">
      <c r="A178" s="49"/>
      <c r="B178" s="79">
        <v>40</v>
      </c>
      <c r="C178" s="176" t="s">
        <v>74</v>
      </c>
      <c r="D178" s="51" t="s">
        <v>155</v>
      </c>
      <c r="E178" s="51" t="s">
        <v>312</v>
      </c>
      <c r="F178" s="175" t="s">
        <v>105</v>
      </c>
      <c r="G178" s="80">
        <v>75</v>
      </c>
      <c r="H178" s="54">
        <v>1613</v>
      </c>
      <c r="I178" s="81">
        <f t="shared" si="165"/>
        <v>120975</v>
      </c>
      <c r="J178" s="48"/>
      <c r="K178" s="56">
        <f t="shared" si="194"/>
        <v>40</v>
      </c>
      <c r="L178" s="57" t="str">
        <f t="shared" si="194"/>
        <v>Масло моторное</v>
      </c>
      <c r="M178" s="51" t="str">
        <f t="shared" si="171"/>
        <v>Sintec SAE 10w40 SL/CF</v>
      </c>
      <c r="N178" s="142" t="str">
        <f t="shared" si="172"/>
        <v>бочка</v>
      </c>
      <c r="O178" s="143"/>
      <c r="P178" s="82"/>
      <c r="Q178" s="83" t="str">
        <f t="shared" si="195"/>
        <v>л</v>
      </c>
      <c r="R178" s="59">
        <f t="shared" si="195"/>
        <v>75</v>
      </c>
      <c r="S178" s="53"/>
      <c r="T178" s="60">
        <f>H178</f>
        <v>1613</v>
      </c>
      <c r="U178" s="61">
        <f>S178*T178</f>
        <v>0</v>
      </c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</row>
    <row r="179" spans="1:31" s="46" customFormat="1" ht="31.5" customHeight="1" x14ac:dyDescent="0.25">
      <c r="A179" s="49"/>
      <c r="B179" s="79">
        <v>41</v>
      </c>
      <c r="C179" s="51" t="s">
        <v>156</v>
      </c>
      <c r="D179" s="51" t="s">
        <v>157</v>
      </c>
      <c r="E179" s="51" t="s">
        <v>312</v>
      </c>
      <c r="F179" s="175" t="s">
        <v>105</v>
      </c>
      <c r="G179" s="80">
        <v>82.591666666666669</v>
      </c>
      <c r="H179" s="54">
        <v>900</v>
      </c>
      <c r="I179" s="81">
        <f t="shared" si="165"/>
        <v>74332.5</v>
      </c>
      <c r="J179" s="48"/>
      <c r="K179" s="56">
        <f t="shared" si="184"/>
        <v>41</v>
      </c>
      <c r="L179" s="57" t="str">
        <f t="shared" si="185"/>
        <v>Масло моторное Роснефть Maximum Diesel 10w40 CF-4/SJ</v>
      </c>
      <c r="M179" s="51" t="str">
        <f t="shared" si="171"/>
        <v>Maximum Diesel 10w40 CF-4/SJ</v>
      </c>
      <c r="N179" s="142" t="str">
        <f t="shared" si="172"/>
        <v>бочка</v>
      </c>
      <c r="O179" s="143"/>
      <c r="P179" s="82"/>
      <c r="Q179" s="83" t="str">
        <f t="shared" ref="Q179" si="196">F179</f>
        <v>л</v>
      </c>
      <c r="R179" s="59">
        <f t="shared" ref="R179" si="197">G179</f>
        <v>82.591666666666669</v>
      </c>
      <c r="S179" s="53"/>
      <c r="T179" s="60">
        <f t="shared" ref="T179" si="198">H179</f>
        <v>900</v>
      </c>
      <c r="U179" s="61">
        <f t="shared" ref="U179" si="199">S179*T179</f>
        <v>0</v>
      </c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</row>
    <row r="180" spans="1:31" s="46" customFormat="1" ht="39.75" customHeight="1" x14ac:dyDescent="0.25">
      <c r="A180" s="49"/>
      <c r="B180" s="79">
        <v>42</v>
      </c>
      <c r="C180" s="176" t="s">
        <v>158</v>
      </c>
      <c r="D180" s="51" t="s">
        <v>159</v>
      </c>
      <c r="E180" s="51" t="s">
        <v>312</v>
      </c>
      <c r="F180" s="175" t="s">
        <v>105</v>
      </c>
      <c r="G180" s="80">
        <v>87.5</v>
      </c>
      <c r="H180" s="54">
        <v>1000</v>
      </c>
      <c r="I180" s="81">
        <f t="shared" si="165"/>
        <v>87500</v>
      </c>
      <c r="J180" s="48"/>
      <c r="K180" s="56">
        <f>B180</f>
        <v>42</v>
      </c>
      <c r="L180" s="57" t="str">
        <f>C180</f>
        <v xml:space="preserve">Масло моторное </v>
      </c>
      <c r="M180" s="51" t="str">
        <f t="shared" si="171"/>
        <v>Sintec Turbo Diesel 10w40 CF-4/SJ</v>
      </c>
      <c r="N180" s="142" t="str">
        <f t="shared" si="172"/>
        <v>бочка</v>
      </c>
      <c r="O180" s="143"/>
      <c r="P180" s="82"/>
      <c r="Q180" s="83" t="str">
        <f>F180</f>
        <v>л</v>
      </c>
      <c r="R180" s="59">
        <f>G180</f>
        <v>87.5</v>
      </c>
      <c r="S180" s="53"/>
      <c r="T180" s="60">
        <f>H180</f>
        <v>1000</v>
      </c>
      <c r="U180" s="61">
        <f>S180*T180</f>
        <v>0</v>
      </c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</row>
    <row r="181" spans="1:31" s="46" customFormat="1" ht="38.25" customHeight="1" x14ac:dyDescent="0.25">
      <c r="A181" s="49"/>
      <c r="B181" s="79">
        <v>43</v>
      </c>
      <c r="C181" s="51" t="s">
        <v>160</v>
      </c>
      <c r="D181" s="51" t="s">
        <v>161</v>
      </c>
      <c r="E181" s="51" t="s">
        <v>312</v>
      </c>
      <c r="F181" s="175" t="s">
        <v>105</v>
      </c>
      <c r="G181" s="80">
        <v>72.091666666666669</v>
      </c>
      <c r="H181" s="54">
        <v>2446</v>
      </c>
      <c r="I181" s="81">
        <f t="shared" si="165"/>
        <v>176336.21666666667</v>
      </c>
      <c r="J181" s="48"/>
      <c r="K181" s="56">
        <f t="shared" si="184"/>
        <v>43</v>
      </c>
      <c r="L181" s="57" t="str">
        <f t="shared" si="185"/>
        <v>Масло моторное Роснефть Optimum 10W40 SG/CD</v>
      </c>
      <c r="M181" s="51" t="str">
        <f t="shared" si="171"/>
        <v>Роснефть Optimum 10W40 SG/CD</v>
      </c>
      <c r="N181" s="142" t="str">
        <f t="shared" si="172"/>
        <v>бочка</v>
      </c>
      <c r="O181" s="143"/>
      <c r="P181" s="82"/>
      <c r="Q181" s="83" t="str">
        <f t="shared" ref="Q181:Q188" si="200">F181</f>
        <v>л</v>
      </c>
      <c r="R181" s="59">
        <f t="shared" ref="R181:R188" si="201">G181</f>
        <v>72.091666666666669</v>
      </c>
      <c r="S181" s="53"/>
      <c r="T181" s="60">
        <f t="shared" ref="T181:T188" si="202">H181</f>
        <v>2446</v>
      </c>
      <c r="U181" s="61">
        <f t="shared" ref="U181:U188" si="203">S181*T181</f>
        <v>0</v>
      </c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</row>
    <row r="182" spans="1:31" s="46" customFormat="1" ht="25.5" customHeight="1" x14ac:dyDescent="0.25">
      <c r="A182" s="49"/>
      <c r="B182" s="79">
        <v>44</v>
      </c>
      <c r="C182" s="51" t="s">
        <v>162</v>
      </c>
      <c r="D182" s="51" t="s">
        <v>163</v>
      </c>
      <c r="E182" s="51" t="s">
        <v>313</v>
      </c>
      <c r="F182" s="175" t="s">
        <v>105</v>
      </c>
      <c r="G182" s="80">
        <v>155.69166666666669</v>
      </c>
      <c r="H182" s="54">
        <v>50</v>
      </c>
      <c r="I182" s="81">
        <f t="shared" si="165"/>
        <v>7784.5833333333348</v>
      </c>
      <c r="J182" s="48"/>
      <c r="K182" s="56">
        <f t="shared" ref="K182:K188" si="204">B182</f>
        <v>44</v>
      </c>
      <c r="L182" s="57" t="str">
        <f t="shared" ref="L182:L189" si="205">C182</f>
        <v>Масло промывочное KIXX Clean GS Oil</v>
      </c>
      <c r="M182" s="51" t="str">
        <f t="shared" si="171"/>
        <v>KIXX Clean GS Oil</v>
      </c>
      <c r="N182" s="142" t="str">
        <f t="shared" si="172"/>
        <v>1, 4</v>
      </c>
      <c r="O182" s="143"/>
      <c r="P182" s="82"/>
      <c r="Q182" s="83" t="str">
        <f t="shared" si="200"/>
        <v>л</v>
      </c>
      <c r="R182" s="59">
        <f t="shared" si="201"/>
        <v>155.69166666666669</v>
      </c>
      <c r="S182" s="53"/>
      <c r="T182" s="60">
        <f t="shared" si="202"/>
        <v>50</v>
      </c>
      <c r="U182" s="61">
        <f t="shared" si="203"/>
        <v>0</v>
      </c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</row>
    <row r="183" spans="1:31" s="46" customFormat="1" ht="25.5" customHeight="1" x14ac:dyDescent="0.25">
      <c r="A183" s="49"/>
      <c r="B183" s="79">
        <v>45</v>
      </c>
      <c r="C183" s="51" t="s">
        <v>96</v>
      </c>
      <c r="D183" s="51" t="s">
        <v>164</v>
      </c>
      <c r="E183" s="51">
        <v>20</v>
      </c>
      <c r="F183" s="175" t="s">
        <v>105</v>
      </c>
      <c r="G183" s="80">
        <v>144.31666666666669</v>
      </c>
      <c r="H183" s="54">
        <v>220</v>
      </c>
      <c r="I183" s="81">
        <f t="shared" si="165"/>
        <v>31749.666666666672</v>
      </c>
      <c r="J183" s="48"/>
      <c r="K183" s="56">
        <f>B183</f>
        <v>45</v>
      </c>
      <c r="L183" s="57" t="str">
        <f>C183</f>
        <v>Масло трансмиссионное</v>
      </c>
      <c r="M183" s="51" t="str">
        <f t="shared" si="171"/>
        <v>GS Geartec 75W90GL-5</v>
      </c>
      <c r="N183" s="142">
        <f t="shared" si="172"/>
        <v>20</v>
      </c>
      <c r="O183" s="143"/>
      <c r="P183" s="82"/>
      <c r="Q183" s="83" t="str">
        <f>F183</f>
        <v>л</v>
      </c>
      <c r="R183" s="59">
        <f>G183</f>
        <v>144.31666666666669</v>
      </c>
      <c r="S183" s="53"/>
      <c r="T183" s="60">
        <f>H183</f>
        <v>220</v>
      </c>
      <c r="U183" s="61">
        <f>S183*T183</f>
        <v>0</v>
      </c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</row>
    <row r="184" spans="1:31" s="46" customFormat="1" ht="39.75" customHeight="1" x14ac:dyDescent="0.25">
      <c r="A184" s="49"/>
      <c r="B184" s="79">
        <v>46</v>
      </c>
      <c r="C184" s="51" t="s">
        <v>96</v>
      </c>
      <c r="D184" s="51" t="s">
        <v>165</v>
      </c>
      <c r="E184" s="51">
        <v>10</v>
      </c>
      <c r="F184" s="175" t="s">
        <v>105</v>
      </c>
      <c r="G184" s="80">
        <v>453.86666666666667</v>
      </c>
      <c r="H184" s="54">
        <v>10</v>
      </c>
      <c r="I184" s="81">
        <f t="shared" si="165"/>
        <v>4538.666666666667</v>
      </c>
      <c r="J184" s="48"/>
      <c r="K184" s="56">
        <f>B184</f>
        <v>46</v>
      </c>
      <c r="L184" s="57" t="str">
        <f>C184</f>
        <v>Масло трансмиссионное</v>
      </c>
      <c r="M184" s="51" t="str">
        <f t="shared" si="171"/>
        <v>TOTACHI Extra Hypoid Gear LSD GL-5/MT-1 75w-90</v>
      </c>
      <c r="N184" s="142">
        <f t="shared" si="172"/>
        <v>10</v>
      </c>
      <c r="O184" s="143"/>
      <c r="P184" s="82"/>
      <c r="Q184" s="83" t="str">
        <f>F184</f>
        <v>л</v>
      </c>
      <c r="R184" s="59">
        <f>G184</f>
        <v>453.86666666666667</v>
      </c>
      <c r="S184" s="53"/>
      <c r="T184" s="60">
        <f>H184</f>
        <v>10</v>
      </c>
      <c r="U184" s="61">
        <f>S184*T184</f>
        <v>0</v>
      </c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</row>
    <row r="185" spans="1:31" s="46" customFormat="1" ht="31.5" customHeight="1" x14ac:dyDescent="0.25">
      <c r="A185" s="49"/>
      <c r="B185" s="79">
        <v>47</v>
      </c>
      <c r="C185" s="51" t="s">
        <v>166</v>
      </c>
      <c r="D185" s="51" t="s">
        <v>167</v>
      </c>
      <c r="E185" s="51" t="s">
        <v>314</v>
      </c>
      <c r="F185" s="175" t="s">
        <v>105</v>
      </c>
      <c r="G185" s="80">
        <v>91.474999999999994</v>
      </c>
      <c r="H185" s="54">
        <v>593</v>
      </c>
      <c r="I185" s="81">
        <f t="shared" si="165"/>
        <v>54244.674999999996</v>
      </c>
      <c r="J185" s="48"/>
      <c r="K185" s="56">
        <f t="shared" si="204"/>
        <v>47</v>
      </c>
      <c r="L185" s="57" t="str">
        <f t="shared" si="205"/>
        <v>Масло трансмиссионное  Роснефть Kinetic 80W90 GL-5</v>
      </c>
      <c r="M185" s="51" t="str">
        <f t="shared" si="171"/>
        <v>Роснефть Kinetic 80W90 GL-5</v>
      </c>
      <c r="N185" s="142" t="str">
        <f t="shared" si="172"/>
        <v>20, бочка</v>
      </c>
      <c r="O185" s="143"/>
      <c r="P185" s="82"/>
      <c r="Q185" s="83" t="str">
        <f t="shared" si="200"/>
        <v>л</v>
      </c>
      <c r="R185" s="59">
        <f t="shared" si="201"/>
        <v>91.474999999999994</v>
      </c>
      <c r="S185" s="53"/>
      <c r="T185" s="60">
        <f t="shared" si="202"/>
        <v>593</v>
      </c>
      <c r="U185" s="61">
        <f t="shared" si="203"/>
        <v>0</v>
      </c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</row>
    <row r="186" spans="1:31" s="46" customFormat="1" ht="23.25" customHeight="1" x14ac:dyDescent="0.25">
      <c r="A186" s="49"/>
      <c r="B186" s="79">
        <v>48</v>
      </c>
      <c r="C186" s="51" t="s">
        <v>168</v>
      </c>
      <c r="D186" s="51" t="s">
        <v>169</v>
      </c>
      <c r="E186" s="51" t="s">
        <v>314</v>
      </c>
      <c r="F186" s="175" t="s">
        <v>105</v>
      </c>
      <c r="G186" s="80">
        <v>88.2</v>
      </c>
      <c r="H186" s="54">
        <v>565</v>
      </c>
      <c r="I186" s="81">
        <f t="shared" si="165"/>
        <v>49833</v>
      </c>
      <c r="J186" s="48"/>
      <c r="K186" s="56">
        <f t="shared" si="204"/>
        <v>48</v>
      </c>
      <c r="L186" s="57" t="str">
        <f t="shared" si="205"/>
        <v>Масло трансмиссионное Kinetic SAE 80W90 GL-5</v>
      </c>
      <c r="M186" s="51" t="str">
        <f t="shared" si="171"/>
        <v>Kinetic SAE 80W90 GL-5</v>
      </c>
      <c r="N186" s="142" t="str">
        <f t="shared" si="172"/>
        <v>20, бочка</v>
      </c>
      <c r="O186" s="143"/>
      <c r="P186" s="82"/>
      <c r="Q186" s="83" t="str">
        <f t="shared" si="200"/>
        <v>л</v>
      </c>
      <c r="R186" s="59">
        <f t="shared" si="201"/>
        <v>88.2</v>
      </c>
      <c r="S186" s="53"/>
      <c r="T186" s="60">
        <f t="shared" si="202"/>
        <v>565</v>
      </c>
      <c r="U186" s="61">
        <f t="shared" si="203"/>
        <v>0</v>
      </c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</row>
    <row r="187" spans="1:31" s="46" customFormat="1" ht="23.25" customHeight="1" x14ac:dyDescent="0.25">
      <c r="A187" s="49"/>
      <c r="B187" s="79">
        <v>49</v>
      </c>
      <c r="C187" s="51" t="s">
        <v>118</v>
      </c>
      <c r="D187" s="51" t="s">
        <v>119</v>
      </c>
      <c r="E187" s="51" t="s">
        <v>314</v>
      </c>
      <c r="F187" s="175" t="s">
        <v>105</v>
      </c>
      <c r="G187" s="80">
        <v>70.025000000000006</v>
      </c>
      <c r="H187" s="54">
        <v>630</v>
      </c>
      <c r="I187" s="81">
        <f t="shared" si="165"/>
        <v>44115.75</v>
      </c>
      <c r="J187" s="48"/>
      <c r="K187" s="56">
        <f t="shared" si="204"/>
        <v>49</v>
      </c>
      <c r="L187" s="57" t="str">
        <f t="shared" si="205"/>
        <v>Масло трансмиссионное ТСП-15К</v>
      </c>
      <c r="M187" s="51" t="str">
        <f t="shared" si="171"/>
        <v>ТСП-15К</v>
      </c>
      <c r="N187" s="142" t="str">
        <f t="shared" si="172"/>
        <v>20, бочка</v>
      </c>
      <c r="O187" s="143"/>
      <c r="P187" s="82"/>
      <c r="Q187" s="83" t="str">
        <f t="shared" si="200"/>
        <v>л</v>
      </c>
      <c r="R187" s="59">
        <f t="shared" si="201"/>
        <v>70.025000000000006</v>
      </c>
      <c r="S187" s="53"/>
      <c r="T187" s="60">
        <f t="shared" si="202"/>
        <v>630</v>
      </c>
      <c r="U187" s="61">
        <f t="shared" si="203"/>
        <v>0</v>
      </c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</row>
    <row r="188" spans="1:31" s="46" customFormat="1" ht="23.25" customHeight="1" x14ac:dyDescent="0.25">
      <c r="A188" s="49"/>
      <c r="B188" s="79">
        <v>50</v>
      </c>
      <c r="C188" s="51" t="s">
        <v>170</v>
      </c>
      <c r="D188" s="51" t="s">
        <v>171</v>
      </c>
      <c r="E188" s="51">
        <v>0.3</v>
      </c>
      <c r="F188" s="175" t="s">
        <v>15</v>
      </c>
      <c r="G188" s="80">
        <v>99.475000000000009</v>
      </c>
      <c r="H188" s="54">
        <v>10</v>
      </c>
      <c r="I188" s="81">
        <f t="shared" si="165"/>
        <v>994.75000000000011</v>
      </c>
      <c r="J188" s="48"/>
      <c r="K188" s="56">
        <f t="shared" si="204"/>
        <v>50</v>
      </c>
      <c r="L188" s="57" t="str">
        <f t="shared" si="205"/>
        <v>Очиститель топливной системы</v>
      </c>
      <c r="M188" s="51" t="str">
        <f t="shared" si="171"/>
        <v>Diesel System Clean 0.3 л</v>
      </c>
      <c r="N188" s="142">
        <f t="shared" si="172"/>
        <v>0.3</v>
      </c>
      <c r="O188" s="143"/>
      <c r="P188" s="82"/>
      <c r="Q188" s="83" t="str">
        <f t="shared" si="200"/>
        <v>шт</v>
      </c>
      <c r="R188" s="59">
        <f t="shared" si="201"/>
        <v>99.475000000000009</v>
      </c>
      <c r="S188" s="53"/>
      <c r="T188" s="60">
        <f t="shared" si="202"/>
        <v>10</v>
      </c>
      <c r="U188" s="61">
        <f t="shared" si="203"/>
        <v>0</v>
      </c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</row>
    <row r="189" spans="1:31" s="78" customFormat="1" ht="15.75" x14ac:dyDescent="0.25">
      <c r="A189" s="62"/>
      <c r="B189" s="63"/>
      <c r="C189" s="84" t="s">
        <v>16</v>
      </c>
      <c r="D189" s="85"/>
      <c r="E189" s="85"/>
      <c r="F189" s="86"/>
      <c r="G189" s="87"/>
      <c r="H189" s="88"/>
      <c r="I189" s="89">
        <f>SUM(I139:I188)</f>
        <v>2295532.3416666659</v>
      </c>
      <c r="J189" s="69"/>
      <c r="K189" s="70"/>
      <c r="L189" s="71" t="str">
        <f t="shared" si="205"/>
        <v>ИТОГО:</v>
      </c>
      <c r="M189" s="65"/>
      <c r="N189" s="102"/>
      <c r="O189" s="90"/>
      <c r="P189" s="90"/>
      <c r="Q189" s="91"/>
      <c r="R189" s="74"/>
      <c r="S189" s="75"/>
      <c r="T189" s="76"/>
      <c r="U189" s="77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</row>
    <row r="190" spans="1:31" s="46" customFormat="1" ht="24" customHeight="1" x14ac:dyDescent="0.25">
      <c r="B190" s="128"/>
      <c r="C190" s="216" t="s">
        <v>173</v>
      </c>
      <c r="D190" s="217"/>
      <c r="E190" s="217"/>
      <c r="F190" s="217"/>
      <c r="G190" s="217"/>
      <c r="H190" s="217"/>
      <c r="I190" s="217"/>
      <c r="J190" s="48"/>
      <c r="K190" s="129"/>
      <c r="L190" s="216" t="s">
        <v>173</v>
      </c>
      <c r="M190" s="218"/>
      <c r="N190" s="218"/>
      <c r="O190" s="218"/>
      <c r="P190" s="218"/>
      <c r="Q190" s="218"/>
      <c r="R190" s="218"/>
      <c r="S190" s="218"/>
      <c r="T190" s="218"/>
      <c r="U190" s="21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</row>
    <row r="191" spans="1:31" s="46" customFormat="1" ht="24.75" customHeight="1" x14ac:dyDescent="0.25">
      <c r="A191" s="49"/>
      <c r="B191" s="79">
        <v>1</v>
      </c>
      <c r="C191" s="51" t="s">
        <v>35</v>
      </c>
      <c r="D191" s="51" t="s">
        <v>36</v>
      </c>
      <c r="E191" s="51">
        <v>5</v>
      </c>
      <c r="F191" s="175" t="s">
        <v>104</v>
      </c>
      <c r="G191" s="80">
        <v>140</v>
      </c>
      <c r="H191" s="54">
        <v>200</v>
      </c>
      <c r="I191" s="81">
        <f t="shared" ref="I191:I220" si="206">G191*H191</f>
        <v>28000</v>
      </c>
      <c r="J191" s="48"/>
      <c r="K191" s="56">
        <f t="shared" ref="K191:K192" si="207">B191</f>
        <v>1</v>
      </c>
      <c r="L191" s="57" t="str">
        <f t="shared" ref="L191:L192" si="208">C191</f>
        <v>Антифриз</v>
      </c>
      <c r="M191" s="51" t="str">
        <f>D191</f>
        <v>Rinkai-45  ( красный)</v>
      </c>
      <c r="N191" s="142">
        <f>E191</f>
        <v>5</v>
      </c>
      <c r="O191" s="143"/>
      <c r="P191" s="82"/>
      <c r="Q191" s="83" t="str">
        <f t="shared" ref="Q191:Q192" si="209">F191</f>
        <v>кг</v>
      </c>
      <c r="R191" s="59">
        <f t="shared" ref="R191:R192" si="210">G191</f>
        <v>140</v>
      </c>
      <c r="S191" s="53"/>
      <c r="T191" s="60">
        <f t="shared" ref="T191:T192" si="211">H191</f>
        <v>200</v>
      </c>
      <c r="U191" s="61">
        <f t="shared" ref="U191:U192" si="212">S191*T191</f>
        <v>0</v>
      </c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</row>
    <row r="192" spans="1:31" s="46" customFormat="1" ht="24.75" customHeight="1" x14ac:dyDescent="0.25">
      <c r="A192" s="49"/>
      <c r="B192" s="79">
        <v>2</v>
      </c>
      <c r="C192" s="51" t="s">
        <v>35</v>
      </c>
      <c r="D192" s="51" t="s">
        <v>174</v>
      </c>
      <c r="E192" s="51">
        <v>10</v>
      </c>
      <c r="F192" s="175" t="s">
        <v>104</v>
      </c>
      <c r="G192" s="80">
        <v>47.666666666666671</v>
      </c>
      <c r="H192" s="54">
        <v>100</v>
      </c>
      <c r="I192" s="81">
        <f t="shared" si="206"/>
        <v>4766.666666666667</v>
      </c>
      <c r="J192" s="48"/>
      <c r="K192" s="56">
        <f t="shared" si="207"/>
        <v>2</v>
      </c>
      <c r="L192" s="57" t="str">
        <f t="shared" si="208"/>
        <v>Антифриз</v>
      </c>
      <c r="M192" s="51" t="str">
        <f t="shared" ref="M192:M220" si="213">D192</f>
        <v>Titanium-40 зеленый</v>
      </c>
      <c r="N192" s="142">
        <f t="shared" ref="N192:N220" si="214">E192</f>
        <v>10</v>
      </c>
      <c r="O192" s="143"/>
      <c r="P192" s="82"/>
      <c r="Q192" s="83" t="str">
        <f t="shared" si="209"/>
        <v>кг</v>
      </c>
      <c r="R192" s="59">
        <f t="shared" si="210"/>
        <v>47.666666666666671</v>
      </c>
      <c r="S192" s="53"/>
      <c r="T192" s="60">
        <f t="shared" si="211"/>
        <v>100</v>
      </c>
      <c r="U192" s="61">
        <f t="shared" si="212"/>
        <v>0</v>
      </c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</row>
    <row r="193" spans="1:31" s="46" customFormat="1" ht="24.75" customHeight="1" x14ac:dyDescent="0.25">
      <c r="A193" s="49"/>
      <c r="B193" s="79">
        <v>3</v>
      </c>
      <c r="C193" s="51" t="s">
        <v>35</v>
      </c>
      <c r="D193" s="51" t="s">
        <v>39</v>
      </c>
      <c r="E193" s="51">
        <v>20</v>
      </c>
      <c r="F193" s="175" t="s">
        <v>105</v>
      </c>
      <c r="G193" s="80">
        <v>123.06666666666668</v>
      </c>
      <c r="H193" s="54">
        <v>200</v>
      </c>
      <c r="I193" s="81">
        <f t="shared" si="206"/>
        <v>24613.333333333336</v>
      </c>
      <c r="J193" s="48"/>
      <c r="K193" s="56">
        <f>B193</f>
        <v>3</v>
      </c>
      <c r="L193" s="57" t="str">
        <f>C193</f>
        <v>Антифриз</v>
      </c>
      <c r="M193" s="51" t="str">
        <f t="shared" si="213"/>
        <v>TOTACHI SUPER LLC RED-50 C</v>
      </c>
      <c r="N193" s="142">
        <f t="shared" si="214"/>
        <v>20</v>
      </c>
      <c r="O193" s="143"/>
      <c r="P193" s="82"/>
      <c r="Q193" s="83" t="str">
        <f>F193</f>
        <v>л</v>
      </c>
      <c r="R193" s="59">
        <f>G193</f>
        <v>123.06666666666668</v>
      </c>
      <c r="S193" s="53"/>
      <c r="T193" s="60">
        <f>H193</f>
        <v>200</v>
      </c>
      <c r="U193" s="61">
        <f>S193*T193</f>
        <v>0</v>
      </c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</row>
    <row r="194" spans="1:31" s="46" customFormat="1" ht="24.75" customHeight="1" x14ac:dyDescent="0.25">
      <c r="A194" s="49"/>
      <c r="B194" s="79">
        <v>4</v>
      </c>
      <c r="C194" s="51" t="s">
        <v>40</v>
      </c>
      <c r="D194" s="51" t="s">
        <v>128</v>
      </c>
      <c r="E194" s="51">
        <v>5</v>
      </c>
      <c r="F194" s="175" t="s">
        <v>105</v>
      </c>
      <c r="G194" s="80">
        <v>39.750000000000007</v>
      </c>
      <c r="H194" s="54">
        <v>200</v>
      </c>
      <c r="I194" s="81">
        <f t="shared" si="206"/>
        <v>7950.0000000000018</v>
      </c>
      <c r="J194" s="48"/>
      <c r="K194" s="56">
        <f t="shared" ref="K194" si="215">B194</f>
        <v>4</v>
      </c>
      <c r="L194" s="57" t="str">
        <f t="shared" ref="L194" si="216">C194</f>
        <v>Жидкость для стеклоомывателя</v>
      </c>
      <c r="M194" s="51" t="str">
        <f t="shared" si="213"/>
        <v>*</v>
      </c>
      <c r="N194" s="142">
        <f t="shared" si="214"/>
        <v>5</v>
      </c>
      <c r="O194" s="143"/>
      <c r="P194" s="82"/>
      <c r="Q194" s="83" t="str">
        <f t="shared" ref="Q194" si="217">F194</f>
        <v>л</v>
      </c>
      <c r="R194" s="59">
        <f t="shared" ref="R194" si="218">G194</f>
        <v>39.750000000000007</v>
      </c>
      <c r="S194" s="53"/>
      <c r="T194" s="60">
        <f t="shared" ref="T194" si="219">H194</f>
        <v>200</v>
      </c>
      <c r="U194" s="61">
        <f t="shared" ref="U194" si="220">S194*T194</f>
        <v>0</v>
      </c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</row>
    <row r="195" spans="1:31" s="46" customFormat="1" ht="24.75" customHeight="1" x14ac:dyDescent="0.25">
      <c r="A195" s="49"/>
      <c r="B195" s="79">
        <v>5</v>
      </c>
      <c r="C195" s="51" t="s">
        <v>45</v>
      </c>
      <c r="D195" s="51" t="s">
        <v>46</v>
      </c>
      <c r="E195" s="51">
        <v>20</v>
      </c>
      <c r="F195" s="175" t="s">
        <v>105</v>
      </c>
      <c r="G195" s="80">
        <v>50.925000000000004</v>
      </c>
      <c r="H195" s="54">
        <v>750</v>
      </c>
      <c r="I195" s="81">
        <f t="shared" si="206"/>
        <v>38193.75</v>
      </c>
      <c r="J195" s="48"/>
      <c r="K195" s="56">
        <f>B195</f>
        <v>5</v>
      </c>
      <c r="L195" s="57" t="str">
        <f>C195</f>
        <v>Жидкость охлаждающая Тосол А-40</v>
      </c>
      <c r="M195" s="51" t="str">
        <f t="shared" si="213"/>
        <v>Тосол А-40</v>
      </c>
      <c r="N195" s="142">
        <f t="shared" si="214"/>
        <v>20</v>
      </c>
      <c r="O195" s="143"/>
      <c r="P195" s="82"/>
      <c r="Q195" s="83" t="str">
        <f>F195</f>
        <v>л</v>
      </c>
      <c r="R195" s="59">
        <f>G195</f>
        <v>50.925000000000004</v>
      </c>
      <c r="S195" s="53"/>
      <c r="T195" s="60">
        <f>H195</f>
        <v>750</v>
      </c>
      <c r="U195" s="61">
        <f>S195*T195</f>
        <v>0</v>
      </c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</row>
    <row r="196" spans="1:31" s="46" customFormat="1" ht="24.75" customHeight="1" x14ac:dyDescent="0.25">
      <c r="A196" s="49"/>
      <c r="B196" s="79">
        <v>6</v>
      </c>
      <c r="C196" s="51" t="s">
        <v>49</v>
      </c>
      <c r="D196" s="51" t="s">
        <v>50</v>
      </c>
      <c r="E196" s="51">
        <v>1</v>
      </c>
      <c r="F196" s="175" t="s">
        <v>104</v>
      </c>
      <c r="G196" s="80">
        <v>99.525000000000006</v>
      </c>
      <c r="H196" s="54">
        <v>153</v>
      </c>
      <c r="I196" s="81">
        <f t="shared" si="206"/>
        <v>15227.325000000001</v>
      </c>
      <c r="J196" s="48"/>
      <c r="K196" s="56">
        <f>B196</f>
        <v>6</v>
      </c>
      <c r="L196" s="57" t="str">
        <f>C196</f>
        <v>Жидкость тормозная</v>
      </c>
      <c r="M196" s="51" t="str">
        <f t="shared" si="213"/>
        <v>ДОТ-4</v>
      </c>
      <c r="N196" s="142">
        <f t="shared" si="214"/>
        <v>1</v>
      </c>
      <c r="O196" s="143"/>
      <c r="P196" s="82"/>
      <c r="Q196" s="83" t="str">
        <f>F196</f>
        <v>кг</v>
      </c>
      <c r="R196" s="59">
        <f>G196</f>
        <v>99.525000000000006</v>
      </c>
      <c r="S196" s="53"/>
      <c r="T196" s="60">
        <f>H196</f>
        <v>153</v>
      </c>
      <c r="U196" s="61">
        <f>S196*T196</f>
        <v>0</v>
      </c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</row>
    <row r="197" spans="1:31" s="46" customFormat="1" ht="24.75" customHeight="1" x14ac:dyDescent="0.25">
      <c r="A197" s="49"/>
      <c r="B197" s="79">
        <v>7</v>
      </c>
      <c r="C197" s="51" t="s">
        <v>57</v>
      </c>
      <c r="D197" s="51" t="s">
        <v>59</v>
      </c>
      <c r="E197" s="51" t="s">
        <v>312</v>
      </c>
      <c r="F197" s="175" t="s">
        <v>105</v>
      </c>
      <c r="G197" s="80">
        <v>76.125</v>
      </c>
      <c r="H197" s="54">
        <v>430</v>
      </c>
      <c r="I197" s="81">
        <f t="shared" si="206"/>
        <v>32733.75</v>
      </c>
      <c r="J197" s="48"/>
      <c r="K197" s="56">
        <f t="shared" ref="K197:K198" si="221">B197</f>
        <v>7</v>
      </c>
      <c r="L197" s="57" t="str">
        <f t="shared" ref="L197:L198" si="222">C197</f>
        <v>Масло гидравлическое</v>
      </c>
      <c r="M197" s="51" t="str">
        <f t="shared" si="213"/>
        <v>МГ-15-В (-55С)</v>
      </c>
      <c r="N197" s="142" t="str">
        <f t="shared" si="214"/>
        <v>бочка</v>
      </c>
      <c r="O197" s="143"/>
      <c r="P197" s="82"/>
      <c r="Q197" s="83" t="str">
        <f t="shared" ref="Q197:Q198" si="223">F197</f>
        <v>л</v>
      </c>
      <c r="R197" s="59">
        <f t="shared" ref="R197:R198" si="224">G197</f>
        <v>76.125</v>
      </c>
      <c r="S197" s="53"/>
      <c r="T197" s="60">
        <f t="shared" ref="T197:T198" si="225">H197</f>
        <v>430</v>
      </c>
      <c r="U197" s="61">
        <f t="shared" ref="U197:U198" si="226">S197*T197</f>
        <v>0</v>
      </c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</row>
    <row r="198" spans="1:31" s="46" customFormat="1" ht="24.75" customHeight="1" x14ac:dyDescent="0.25">
      <c r="A198" s="49"/>
      <c r="B198" s="79">
        <v>8</v>
      </c>
      <c r="C198" s="51" t="s">
        <v>60</v>
      </c>
      <c r="D198" s="51" t="s">
        <v>61</v>
      </c>
      <c r="E198" s="51" t="s">
        <v>312</v>
      </c>
      <c r="F198" s="175" t="s">
        <v>105</v>
      </c>
      <c r="G198" s="80">
        <v>66.525000000000006</v>
      </c>
      <c r="H198" s="54">
        <v>866</v>
      </c>
      <c r="I198" s="81">
        <f t="shared" si="206"/>
        <v>57610.65</v>
      </c>
      <c r="J198" s="48"/>
      <c r="K198" s="56">
        <f t="shared" si="221"/>
        <v>8</v>
      </c>
      <c r="L198" s="57" t="str">
        <f t="shared" si="222"/>
        <v>Масло гидравлическое ВМГЗ</v>
      </c>
      <c r="M198" s="51" t="str">
        <f t="shared" si="213"/>
        <v>ВМГЗ</v>
      </c>
      <c r="N198" s="142" t="str">
        <f t="shared" si="214"/>
        <v>бочка</v>
      </c>
      <c r="O198" s="143"/>
      <c r="P198" s="82"/>
      <c r="Q198" s="83" t="str">
        <f t="shared" si="223"/>
        <v>л</v>
      </c>
      <c r="R198" s="59">
        <f t="shared" si="224"/>
        <v>66.525000000000006</v>
      </c>
      <c r="S198" s="53"/>
      <c r="T198" s="60">
        <f t="shared" si="225"/>
        <v>866</v>
      </c>
      <c r="U198" s="61">
        <f t="shared" si="226"/>
        <v>0</v>
      </c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</row>
    <row r="199" spans="1:31" s="46" customFormat="1" ht="24.75" customHeight="1" x14ac:dyDescent="0.25">
      <c r="A199" s="49"/>
      <c r="B199" s="79">
        <v>9</v>
      </c>
      <c r="C199" s="51" t="s">
        <v>62</v>
      </c>
      <c r="D199" s="51" t="s">
        <v>63</v>
      </c>
      <c r="E199" s="51" t="s">
        <v>312</v>
      </c>
      <c r="F199" s="175" t="s">
        <v>105</v>
      </c>
      <c r="G199" s="80">
        <v>61.541666666666664</v>
      </c>
      <c r="H199" s="54">
        <v>217</v>
      </c>
      <c r="I199" s="81">
        <f t="shared" si="206"/>
        <v>13354.541666666666</v>
      </c>
      <c r="J199" s="48"/>
      <c r="K199" s="56">
        <f>B199</f>
        <v>9</v>
      </c>
      <c r="L199" s="57" t="str">
        <f>C199</f>
        <v>Масло дизельное М10Г2К</v>
      </c>
      <c r="M199" s="51" t="str">
        <f t="shared" si="213"/>
        <v>М10Г2К</v>
      </c>
      <c r="N199" s="142" t="str">
        <f t="shared" si="214"/>
        <v>бочка</v>
      </c>
      <c r="O199" s="143"/>
      <c r="P199" s="82"/>
      <c r="Q199" s="83" t="str">
        <f>F199</f>
        <v>л</v>
      </c>
      <c r="R199" s="59">
        <f>G199</f>
        <v>61.541666666666664</v>
      </c>
      <c r="S199" s="53"/>
      <c r="T199" s="60">
        <f>H199</f>
        <v>217</v>
      </c>
      <c r="U199" s="61">
        <f>S199*T199</f>
        <v>0</v>
      </c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</row>
    <row r="200" spans="1:31" s="46" customFormat="1" ht="24.75" customHeight="1" x14ac:dyDescent="0.25">
      <c r="A200" s="49"/>
      <c r="B200" s="79">
        <v>10</v>
      </c>
      <c r="C200" s="51" t="s">
        <v>135</v>
      </c>
      <c r="D200" s="51" t="s">
        <v>136</v>
      </c>
      <c r="E200" s="51">
        <v>1</v>
      </c>
      <c r="F200" s="175" t="s">
        <v>105</v>
      </c>
      <c r="G200" s="80">
        <v>109.68333333333334</v>
      </c>
      <c r="H200" s="54">
        <v>66</v>
      </c>
      <c r="I200" s="81">
        <f t="shared" si="206"/>
        <v>7239.1</v>
      </c>
      <c r="J200" s="48"/>
      <c r="K200" s="56">
        <f t="shared" ref="K200:K201" si="227">B200</f>
        <v>10</v>
      </c>
      <c r="L200" s="57" t="str">
        <f t="shared" ref="L200:L201" si="228">C200</f>
        <v>Масло моторноe  ZIC MAHA 2T HP</v>
      </c>
      <c r="M200" s="51" t="str">
        <f t="shared" si="213"/>
        <v>ZIC MAHA 2TP HP</v>
      </c>
      <c r="N200" s="142">
        <f t="shared" si="214"/>
        <v>1</v>
      </c>
      <c r="O200" s="143"/>
      <c r="P200" s="82"/>
      <c r="Q200" s="83" t="str">
        <f t="shared" ref="Q200:Q201" si="229">F200</f>
        <v>л</v>
      </c>
      <c r="R200" s="59">
        <f t="shared" ref="R200:R201" si="230">G200</f>
        <v>109.68333333333334</v>
      </c>
      <c r="S200" s="53"/>
      <c r="T200" s="60">
        <f t="shared" ref="T200:T201" si="231">H200</f>
        <v>66</v>
      </c>
      <c r="U200" s="61">
        <f t="shared" ref="U200:U201" si="232">S200*T200</f>
        <v>0</v>
      </c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</row>
    <row r="201" spans="1:31" s="46" customFormat="1" ht="24.75" customHeight="1" x14ac:dyDescent="0.25">
      <c r="A201" s="49"/>
      <c r="B201" s="79">
        <v>11</v>
      </c>
      <c r="C201" s="51" t="s">
        <v>74</v>
      </c>
      <c r="D201" s="51" t="s">
        <v>137</v>
      </c>
      <c r="E201" s="51">
        <v>20</v>
      </c>
      <c r="F201" s="175" t="s">
        <v>105</v>
      </c>
      <c r="G201" s="80">
        <v>148.53333333333336</v>
      </c>
      <c r="H201" s="54">
        <v>200</v>
      </c>
      <c r="I201" s="81">
        <f t="shared" si="206"/>
        <v>29706.666666666672</v>
      </c>
      <c r="J201" s="48"/>
      <c r="K201" s="56">
        <f t="shared" si="227"/>
        <v>11</v>
      </c>
      <c r="L201" s="57" t="str">
        <f t="shared" si="228"/>
        <v>Масло моторное</v>
      </c>
      <c r="M201" s="51" t="str">
        <f t="shared" si="213"/>
        <v>GS Kixx G1 5W30</v>
      </c>
      <c r="N201" s="142">
        <f t="shared" si="214"/>
        <v>20</v>
      </c>
      <c r="O201" s="143"/>
      <c r="P201" s="82"/>
      <c r="Q201" s="83" t="str">
        <f t="shared" si="229"/>
        <v>л</v>
      </c>
      <c r="R201" s="59">
        <f t="shared" si="230"/>
        <v>148.53333333333336</v>
      </c>
      <c r="S201" s="53"/>
      <c r="T201" s="60">
        <f t="shared" si="231"/>
        <v>200</v>
      </c>
      <c r="U201" s="61">
        <f t="shared" si="232"/>
        <v>0</v>
      </c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</row>
    <row r="202" spans="1:31" s="46" customFormat="1" ht="24.75" customHeight="1" x14ac:dyDescent="0.25">
      <c r="A202" s="49"/>
      <c r="B202" s="79">
        <v>12</v>
      </c>
      <c r="C202" s="51" t="s">
        <v>74</v>
      </c>
      <c r="D202" s="51" t="s">
        <v>138</v>
      </c>
      <c r="E202" s="51">
        <v>20</v>
      </c>
      <c r="F202" s="175" t="s">
        <v>105</v>
      </c>
      <c r="G202" s="80">
        <v>188.93333333333334</v>
      </c>
      <c r="H202" s="54">
        <v>50</v>
      </c>
      <c r="I202" s="81">
        <f t="shared" si="206"/>
        <v>9446.6666666666661</v>
      </c>
      <c r="J202" s="48"/>
      <c r="K202" s="56">
        <f>B202</f>
        <v>12</v>
      </c>
      <c r="L202" s="57" t="str">
        <f>C202</f>
        <v>Масло моторное</v>
      </c>
      <c r="M202" s="51" t="str">
        <f t="shared" si="213"/>
        <v>KIXX suv 5W40</v>
      </c>
      <c r="N202" s="142">
        <f t="shared" si="214"/>
        <v>20</v>
      </c>
      <c r="O202" s="143"/>
      <c r="P202" s="82"/>
      <c r="Q202" s="83" t="str">
        <f>F202</f>
        <v>л</v>
      </c>
      <c r="R202" s="59">
        <f>G202</f>
        <v>188.93333333333334</v>
      </c>
      <c r="S202" s="53"/>
      <c r="T202" s="60">
        <f>H202</f>
        <v>50</v>
      </c>
      <c r="U202" s="61">
        <f>S202*T202</f>
        <v>0</v>
      </c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</row>
    <row r="203" spans="1:31" s="46" customFormat="1" ht="37.5" customHeight="1" x14ac:dyDescent="0.25">
      <c r="A203" s="49"/>
      <c r="B203" s="79">
        <v>13</v>
      </c>
      <c r="C203" s="51" t="s">
        <v>74</v>
      </c>
      <c r="D203" s="51" t="s">
        <v>175</v>
      </c>
      <c r="E203" s="51">
        <v>4</v>
      </c>
      <c r="F203" s="175" t="s">
        <v>105</v>
      </c>
      <c r="G203" s="80">
        <v>356.47500000000002</v>
      </c>
      <c r="H203" s="54">
        <v>60</v>
      </c>
      <c r="I203" s="81">
        <f t="shared" si="206"/>
        <v>21388.5</v>
      </c>
      <c r="J203" s="48"/>
      <c r="K203" s="56">
        <f>B203</f>
        <v>13</v>
      </c>
      <c r="L203" s="57" t="str">
        <f>C203</f>
        <v>Масло моторное</v>
      </c>
      <c r="M203" s="51" t="str">
        <f t="shared" si="213"/>
        <v>TOTACHI Ultima EcoDrive L SN/CF 5w30 син</v>
      </c>
      <c r="N203" s="142">
        <f t="shared" si="214"/>
        <v>4</v>
      </c>
      <c r="O203" s="143"/>
      <c r="P203" s="82"/>
      <c r="Q203" s="83" t="str">
        <f>F203</f>
        <v>л</v>
      </c>
      <c r="R203" s="59">
        <f>G203</f>
        <v>356.47500000000002</v>
      </c>
      <c r="S203" s="53"/>
      <c r="T203" s="60">
        <f>H203</f>
        <v>60</v>
      </c>
      <c r="U203" s="61">
        <f>S203*T203</f>
        <v>0</v>
      </c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</row>
    <row r="204" spans="1:31" s="46" customFormat="1" ht="37.5" customHeight="1" x14ac:dyDescent="0.25">
      <c r="A204" s="49"/>
      <c r="B204" s="79">
        <v>14</v>
      </c>
      <c r="C204" s="51" t="s">
        <v>74</v>
      </c>
      <c r="D204" s="51" t="s">
        <v>139</v>
      </c>
      <c r="E204" s="51" t="s">
        <v>312</v>
      </c>
      <c r="F204" s="175" t="s">
        <v>105</v>
      </c>
      <c r="G204" s="80">
        <v>72.091666666666669</v>
      </c>
      <c r="H204" s="54">
        <v>2280</v>
      </c>
      <c r="I204" s="81">
        <f t="shared" si="206"/>
        <v>164369</v>
      </c>
      <c r="J204" s="48"/>
      <c r="K204" s="56">
        <f t="shared" ref="K204" si="233">B204</f>
        <v>14</v>
      </c>
      <c r="L204" s="57" t="str">
        <f t="shared" ref="L204" si="234">C204</f>
        <v>Масло моторное</v>
      </c>
      <c r="M204" s="51" t="str">
        <f t="shared" si="213"/>
        <v>Роснефть Optimum 10W30 SG/CD</v>
      </c>
      <c r="N204" s="142" t="str">
        <f t="shared" si="214"/>
        <v>бочка</v>
      </c>
      <c r="O204" s="143"/>
      <c r="P204" s="82"/>
      <c r="Q204" s="83" t="str">
        <f t="shared" ref="Q204" si="235">F204</f>
        <v>л</v>
      </c>
      <c r="R204" s="59">
        <f t="shared" ref="R204" si="236">G204</f>
        <v>72.091666666666669</v>
      </c>
      <c r="S204" s="53"/>
      <c r="T204" s="60">
        <f t="shared" ref="T204" si="237">H204</f>
        <v>2280</v>
      </c>
      <c r="U204" s="61">
        <f t="shared" ref="U204" si="238">S204*T204</f>
        <v>0</v>
      </c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</row>
    <row r="205" spans="1:31" s="46" customFormat="1" ht="37.5" customHeight="1" x14ac:dyDescent="0.25">
      <c r="A205" s="49"/>
      <c r="B205" s="79">
        <v>15</v>
      </c>
      <c r="C205" s="51" t="s">
        <v>140</v>
      </c>
      <c r="D205" s="51" t="s">
        <v>141</v>
      </c>
      <c r="E205" s="51">
        <v>20</v>
      </c>
      <c r="F205" s="175" t="s">
        <v>105</v>
      </c>
      <c r="G205" s="80">
        <v>104.65</v>
      </c>
      <c r="H205" s="54">
        <v>270</v>
      </c>
      <c r="I205" s="81">
        <f t="shared" si="206"/>
        <v>28255.5</v>
      </c>
      <c r="J205" s="48"/>
      <c r="K205" s="56">
        <f>B205</f>
        <v>15</v>
      </c>
      <c r="L205" s="57" t="str">
        <f>C205</f>
        <v>Масло моторное  Super dinamik SAE 10w30  API CF-4/SG</v>
      </c>
      <c r="M205" s="51" t="str">
        <f t="shared" si="213"/>
        <v>SAE 10W30 Super dinamik API CF-4/SG</v>
      </c>
      <c r="N205" s="142">
        <f t="shared" si="214"/>
        <v>20</v>
      </c>
      <c r="O205" s="143"/>
      <c r="P205" s="82"/>
      <c r="Q205" s="83" t="str">
        <f t="shared" ref="Q205:R207" si="239">F205</f>
        <v>л</v>
      </c>
      <c r="R205" s="59">
        <f t="shared" si="239"/>
        <v>104.65</v>
      </c>
      <c r="S205" s="53"/>
      <c r="T205" s="60">
        <f>H205</f>
        <v>270</v>
      </c>
      <c r="U205" s="61">
        <f>S205*T205</f>
        <v>0</v>
      </c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</row>
    <row r="206" spans="1:31" s="46" customFormat="1" ht="22.5" customHeight="1" x14ac:dyDescent="0.25">
      <c r="A206" s="49"/>
      <c r="B206" s="79">
        <v>16</v>
      </c>
      <c r="C206" s="51" t="s">
        <v>176</v>
      </c>
      <c r="D206" s="51" t="s">
        <v>177</v>
      </c>
      <c r="E206" s="51">
        <v>20</v>
      </c>
      <c r="F206" s="175" t="s">
        <v>105</v>
      </c>
      <c r="G206" s="80">
        <v>155.00833333333333</v>
      </c>
      <c r="H206" s="54">
        <v>433</v>
      </c>
      <c r="I206" s="81">
        <f t="shared" si="206"/>
        <v>67118.608333333337</v>
      </c>
      <c r="J206" s="48"/>
      <c r="K206" s="56">
        <f>B206</f>
        <v>16</v>
      </c>
      <c r="L206" s="57" t="str">
        <f>C206</f>
        <v>Масло моторное GS KIXX G1 SAE 5W40</v>
      </c>
      <c r="M206" s="51" t="str">
        <f t="shared" si="213"/>
        <v>GS KIXX G1 SAE 5W40</v>
      </c>
      <c r="N206" s="142">
        <f t="shared" si="214"/>
        <v>20</v>
      </c>
      <c r="O206" s="143"/>
      <c r="P206" s="82"/>
      <c r="Q206" s="83" t="str">
        <f t="shared" si="239"/>
        <v>л</v>
      </c>
      <c r="R206" s="59">
        <f t="shared" si="239"/>
        <v>155.00833333333333</v>
      </c>
      <c r="S206" s="53"/>
      <c r="T206" s="60">
        <f>H206</f>
        <v>433</v>
      </c>
      <c r="U206" s="61">
        <f>S206*T206</f>
        <v>0</v>
      </c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</row>
    <row r="207" spans="1:31" s="46" customFormat="1" ht="22.5" customHeight="1" x14ac:dyDescent="0.25">
      <c r="A207" s="49"/>
      <c r="B207" s="79">
        <v>17</v>
      </c>
      <c r="C207" s="51" t="s">
        <v>85</v>
      </c>
      <c r="D207" s="51" t="s">
        <v>148</v>
      </c>
      <c r="E207" s="51">
        <v>1</v>
      </c>
      <c r="F207" s="175" t="s">
        <v>105</v>
      </c>
      <c r="G207" s="80">
        <v>109.68333333333334</v>
      </c>
      <c r="H207" s="54">
        <v>60</v>
      </c>
      <c r="I207" s="81">
        <f t="shared" si="206"/>
        <v>6581</v>
      </c>
      <c r="J207" s="48"/>
      <c r="K207" s="56">
        <f t="shared" ref="K207:K208" si="240">B207</f>
        <v>17</v>
      </c>
      <c r="L207" s="57" t="str">
        <f t="shared" ref="L207:L208" si="241">C207</f>
        <v>Масло моторное для двухконтактных двигателей</v>
      </c>
      <c r="M207" s="51" t="str">
        <f t="shared" si="213"/>
        <v>Sintoil Супер 2Т п/с</v>
      </c>
      <c r="N207" s="142">
        <f t="shared" si="214"/>
        <v>1</v>
      </c>
      <c r="O207" s="143"/>
      <c r="P207" s="82"/>
      <c r="Q207" s="83" t="str">
        <f t="shared" si="239"/>
        <v>л</v>
      </c>
      <c r="R207" s="59">
        <f t="shared" si="239"/>
        <v>109.68333333333334</v>
      </c>
      <c r="S207" s="53"/>
      <c r="T207" s="60">
        <f>H207</f>
        <v>60</v>
      </c>
      <c r="U207" s="61">
        <f>S207*T207</f>
        <v>0</v>
      </c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</row>
    <row r="208" spans="1:31" s="46" customFormat="1" ht="22.5" customHeight="1" x14ac:dyDescent="0.25">
      <c r="A208" s="49"/>
      <c r="B208" s="79">
        <v>18</v>
      </c>
      <c r="C208" s="51" t="s">
        <v>89</v>
      </c>
      <c r="D208" s="51" t="s">
        <v>90</v>
      </c>
      <c r="E208" s="51" t="s">
        <v>312</v>
      </c>
      <c r="F208" s="175" t="s">
        <v>105</v>
      </c>
      <c r="G208" s="80">
        <v>62.191666666666663</v>
      </c>
      <c r="H208" s="54">
        <v>300</v>
      </c>
      <c r="I208" s="81">
        <f t="shared" si="206"/>
        <v>18657.5</v>
      </c>
      <c r="J208" s="48"/>
      <c r="K208" s="56">
        <f t="shared" si="240"/>
        <v>18</v>
      </c>
      <c r="L208" s="57" t="str">
        <f t="shared" si="241"/>
        <v>Масло моторное М-10Г2</v>
      </c>
      <c r="M208" s="51" t="str">
        <f t="shared" si="213"/>
        <v>М-10Г2</v>
      </c>
      <c r="N208" s="142" t="str">
        <f t="shared" si="214"/>
        <v>бочка</v>
      </c>
      <c r="O208" s="143"/>
      <c r="P208" s="82"/>
      <c r="Q208" s="83" t="str">
        <f t="shared" ref="Q208" si="242">F208</f>
        <v>л</v>
      </c>
      <c r="R208" s="59">
        <f t="shared" ref="R208" si="243">G208</f>
        <v>62.191666666666663</v>
      </c>
      <c r="S208" s="53"/>
      <c r="T208" s="60">
        <f t="shared" ref="T208" si="244">H208</f>
        <v>300</v>
      </c>
      <c r="U208" s="61">
        <f t="shared" ref="U208" si="245">S208*T208</f>
        <v>0</v>
      </c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</row>
    <row r="209" spans="1:31" s="46" customFormat="1" ht="22.5" customHeight="1" x14ac:dyDescent="0.25">
      <c r="A209" s="49"/>
      <c r="B209" s="79">
        <v>19</v>
      </c>
      <c r="C209" s="51" t="s">
        <v>115</v>
      </c>
      <c r="D209" s="51" t="s">
        <v>116</v>
      </c>
      <c r="E209" s="51" t="s">
        <v>312</v>
      </c>
      <c r="F209" s="175" t="s">
        <v>105</v>
      </c>
      <c r="G209" s="80">
        <v>63.641666666666673</v>
      </c>
      <c r="H209" s="54">
        <v>1030</v>
      </c>
      <c r="I209" s="81">
        <f t="shared" si="206"/>
        <v>65550.916666666672</v>
      </c>
      <c r="J209" s="48"/>
      <c r="K209" s="56">
        <f t="shared" ref="K209:L211" si="246">B209</f>
        <v>19</v>
      </c>
      <c r="L209" s="57" t="str">
        <f t="shared" si="246"/>
        <v>Масло моторное М-10ДМ</v>
      </c>
      <c r="M209" s="51" t="str">
        <f t="shared" si="213"/>
        <v>М-10ДМ</v>
      </c>
      <c r="N209" s="142" t="str">
        <f t="shared" si="214"/>
        <v>бочка</v>
      </c>
      <c r="O209" s="143"/>
      <c r="P209" s="82"/>
      <c r="Q209" s="83" t="str">
        <f t="shared" ref="Q209:R211" si="247">F209</f>
        <v>л</v>
      </c>
      <c r="R209" s="59">
        <f t="shared" si="247"/>
        <v>63.641666666666673</v>
      </c>
      <c r="S209" s="53"/>
      <c r="T209" s="60">
        <f>H209</f>
        <v>1030</v>
      </c>
      <c r="U209" s="61">
        <f>S209*T209</f>
        <v>0</v>
      </c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</row>
    <row r="210" spans="1:31" s="46" customFormat="1" ht="22.5" customHeight="1" x14ac:dyDescent="0.25">
      <c r="A210" s="49"/>
      <c r="B210" s="79">
        <v>20</v>
      </c>
      <c r="C210" s="51" t="s">
        <v>149</v>
      </c>
      <c r="D210" s="51" t="s">
        <v>150</v>
      </c>
      <c r="E210" s="51" t="s">
        <v>312</v>
      </c>
      <c r="F210" s="175" t="s">
        <v>105</v>
      </c>
      <c r="G210" s="80">
        <v>68.141666666666666</v>
      </c>
      <c r="H210" s="54">
        <v>217</v>
      </c>
      <c r="I210" s="81">
        <f t="shared" si="206"/>
        <v>14786.741666666667</v>
      </c>
      <c r="J210" s="48"/>
      <c r="K210" s="56">
        <f t="shared" si="246"/>
        <v>20</v>
      </c>
      <c r="L210" s="57" t="str">
        <f t="shared" si="246"/>
        <v>Масло моторное М-6з/10В</v>
      </c>
      <c r="M210" s="51" t="str">
        <f t="shared" si="213"/>
        <v>М-6з/10В (ГОСТ 10541-78)</v>
      </c>
      <c r="N210" s="142" t="str">
        <f t="shared" si="214"/>
        <v>бочка</v>
      </c>
      <c r="O210" s="143"/>
      <c r="P210" s="82"/>
      <c r="Q210" s="83" t="str">
        <f t="shared" si="247"/>
        <v>л</v>
      </c>
      <c r="R210" s="59">
        <f t="shared" si="247"/>
        <v>68.141666666666666</v>
      </c>
      <c r="S210" s="53"/>
      <c r="T210" s="60">
        <f>H210</f>
        <v>217</v>
      </c>
      <c r="U210" s="61">
        <f>S210*T210</f>
        <v>0</v>
      </c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</row>
    <row r="211" spans="1:31" s="46" customFormat="1" ht="22.5" customHeight="1" x14ac:dyDescent="0.25">
      <c r="A211" s="49"/>
      <c r="B211" s="79">
        <v>21</v>
      </c>
      <c r="C211" s="51" t="s">
        <v>91</v>
      </c>
      <c r="D211" s="51" t="s">
        <v>92</v>
      </c>
      <c r="E211" s="51" t="s">
        <v>312</v>
      </c>
      <c r="F211" s="175" t="s">
        <v>105</v>
      </c>
      <c r="G211" s="80">
        <v>65.400000000000006</v>
      </c>
      <c r="H211" s="54">
        <v>700</v>
      </c>
      <c r="I211" s="81">
        <f t="shared" si="206"/>
        <v>45780.000000000007</v>
      </c>
      <c r="J211" s="48"/>
      <c r="K211" s="56">
        <f t="shared" si="246"/>
        <v>21</v>
      </c>
      <c r="L211" s="57" t="str">
        <f t="shared" si="246"/>
        <v>Масло моторное М-8В</v>
      </c>
      <c r="M211" s="51" t="str">
        <f t="shared" si="213"/>
        <v>М-8В</v>
      </c>
      <c r="N211" s="142" t="str">
        <f t="shared" si="214"/>
        <v>бочка</v>
      </c>
      <c r="O211" s="143"/>
      <c r="P211" s="82"/>
      <c r="Q211" s="83" t="str">
        <f t="shared" si="247"/>
        <v>л</v>
      </c>
      <c r="R211" s="59">
        <f t="shared" si="247"/>
        <v>65.400000000000006</v>
      </c>
      <c r="S211" s="53"/>
      <c r="T211" s="60">
        <f>H211</f>
        <v>700</v>
      </c>
      <c r="U211" s="61">
        <f>S211*T211</f>
        <v>0</v>
      </c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</row>
    <row r="212" spans="1:31" s="46" customFormat="1" ht="22.5" customHeight="1" x14ac:dyDescent="0.25">
      <c r="A212" s="49"/>
      <c r="B212" s="79">
        <v>22</v>
      </c>
      <c r="C212" s="51" t="s">
        <v>178</v>
      </c>
      <c r="D212" s="51" t="s">
        <v>179</v>
      </c>
      <c r="E212" s="51" t="s">
        <v>312</v>
      </c>
      <c r="F212" s="175" t="s">
        <v>105</v>
      </c>
      <c r="G212" s="80">
        <v>58.066666666666677</v>
      </c>
      <c r="H212" s="54">
        <v>650</v>
      </c>
      <c r="I212" s="81">
        <f t="shared" si="206"/>
        <v>37743.333333333343</v>
      </c>
      <c r="J212" s="48"/>
      <c r="K212" s="56">
        <f t="shared" ref="K212" si="248">B212</f>
        <v>22</v>
      </c>
      <c r="L212" s="57" t="str">
        <f t="shared" ref="L212" si="249">C212</f>
        <v>Масло моторное М8В2</v>
      </c>
      <c r="M212" s="51" t="str">
        <f t="shared" si="213"/>
        <v>М-8В2</v>
      </c>
      <c r="N212" s="142" t="str">
        <f t="shared" si="214"/>
        <v>бочка</v>
      </c>
      <c r="O212" s="143"/>
      <c r="P212" s="82"/>
      <c r="Q212" s="83" t="str">
        <f t="shared" ref="Q212" si="250">F212</f>
        <v>л</v>
      </c>
      <c r="R212" s="59">
        <f t="shared" ref="R212" si="251">G212</f>
        <v>58.066666666666677</v>
      </c>
      <c r="S212" s="53"/>
      <c r="T212" s="60">
        <f t="shared" ref="T212" si="252">H212</f>
        <v>650</v>
      </c>
      <c r="U212" s="61">
        <f t="shared" ref="U212" si="253">S212*T212</f>
        <v>0</v>
      </c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</row>
    <row r="213" spans="1:31" s="46" customFormat="1" ht="48.75" customHeight="1" x14ac:dyDescent="0.25">
      <c r="A213" s="49"/>
      <c r="B213" s="79">
        <v>23</v>
      </c>
      <c r="C213" s="51" t="s">
        <v>153</v>
      </c>
      <c r="D213" s="51" t="s">
        <v>154</v>
      </c>
      <c r="E213" s="51" t="s">
        <v>312</v>
      </c>
      <c r="F213" s="175" t="s">
        <v>105</v>
      </c>
      <c r="G213" s="80">
        <v>89.6</v>
      </c>
      <c r="H213" s="54">
        <v>430</v>
      </c>
      <c r="I213" s="81">
        <f t="shared" si="206"/>
        <v>38528</v>
      </c>
      <c r="J213" s="48"/>
      <c r="K213" s="56">
        <f>B213</f>
        <v>23</v>
      </c>
      <c r="L213" s="57" t="str">
        <f>C213</f>
        <v>Масло моторное Роснефть Maximum 10W40 SL/CF</v>
      </c>
      <c r="M213" s="51" t="str">
        <f t="shared" si="213"/>
        <v>Роснефть Maximum 10W40 SL/CF</v>
      </c>
      <c r="N213" s="142" t="str">
        <f t="shared" si="214"/>
        <v>бочка</v>
      </c>
      <c r="O213" s="143"/>
      <c r="P213" s="82"/>
      <c r="Q213" s="83" t="str">
        <f>F213</f>
        <v>л</v>
      </c>
      <c r="R213" s="59">
        <f>G213</f>
        <v>89.6</v>
      </c>
      <c r="S213" s="53"/>
      <c r="T213" s="60">
        <f>H213</f>
        <v>430</v>
      </c>
      <c r="U213" s="61">
        <f>S213*T213</f>
        <v>0</v>
      </c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</row>
    <row r="214" spans="1:31" s="46" customFormat="1" ht="32.25" customHeight="1" x14ac:dyDescent="0.25">
      <c r="A214" s="49"/>
      <c r="B214" s="79">
        <v>24</v>
      </c>
      <c r="C214" s="51" t="s">
        <v>156</v>
      </c>
      <c r="D214" s="51" t="s">
        <v>157</v>
      </c>
      <c r="E214" s="51" t="s">
        <v>312</v>
      </c>
      <c r="F214" s="175" t="s">
        <v>105</v>
      </c>
      <c r="G214" s="80">
        <v>82.591666666666669</v>
      </c>
      <c r="H214" s="54">
        <v>900</v>
      </c>
      <c r="I214" s="81">
        <f t="shared" si="206"/>
        <v>74332.5</v>
      </c>
      <c r="J214" s="48"/>
      <c r="K214" s="56">
        <f t="shared" ref="K214:K216" si="254">B214</f>
        <v>24</v>
      </c>
      <c r="L214" s="57" t="str">
        <f t="shared" ref="L214:L216" si="255">C214</f>
        <v>Масло моторное Роснефть Maximum Diesel 10w40 CF-4/SJ</v>
      </c>
      <c r="M214" s="51" t="str">
        <f t="shared" si="213"/>
        <v>Maximum Diesel 10w40 CF-4/SJ</v>
      </c>
      <c r="N214" s="142" t="str">
        <f t="shared" si="214"/>
        <v>бочка</v>
      </c>
      <c r="O214" s="143"/>
      <c r="P214" s="82"/>
      <c r="Q214" s="83" t="str">
        <f t="shared" ref="Q214" si="256">F214</f>
        <v>л</v>
      </c>
      <c r="R214" s="59">
        <f t="shared" ref="R214" si="257">G214</f>
        <v>82.591666666666669</v>
      </c>
      <c r="S214" s="53"/>
      <c r="T214" s="60">
        <f t="shared" ref="T214" si="258">H214</f>
        <v>900</v>
      </c>
      <c r="U214" s="61">
        <f t="shared" ref="U214" si="259">S214*T214</f>
        <v>0</v>
      </c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</row>
    <row r="215" spans="1:31" s="46" customFormat="1" ht="30.75" customHeight="1" x14ac:dyDescent="0.25">
      <c r="A215" s="49"/>
      <c r="B215" s="79">
        <v>25</v>
      </c>
      <c r="C215" s="51" t="s">
        <v>95</v>
      </c>
      <c r="D215" s="51" t="s">
        <v>95</v>
      </c>
      <c r="E215" s="51" t="s">
        <v>312</v>
      </c>
      <c r="F215" s="175" t="s">
        <v>105</v>
      </c>
      <c r="G215" s="80">
        <v>72.141666666666666</v>
      </c>
      <c r="H215" s="54">
        <v>217</v>
      </c>
      <c r="I215" s="81">
        <f t="shared" si="206"/>
        <v>15654.741666666667</v>
      </c>
      <c r="J215" s="48"/>
      <c r="K215" s="56">
        <f t="shared" si="254"/>
        <v>25</v>
      </c>
      <c r="L215" s="57" t="str">
        <f t="shared" si="255"/>
        <v>Масло ТАД-17</v>
      </c>
      <c r="M215" s="51" t="str">
        <f t="shared" si="213"/>
        <v>Масло ТАД-17</v>
      </c>
      <c r="N215" s="142" t="str">
        <f t="shared" si="214"/>
        <v>бочка</v>
      </c>
      <c r="O215" s="143"/>
      <c r="P215" s="82"/>
      <c r="Q215" s="83" t="str">
        <f>F215</f>
        <v>л</v>
      </c>
      <c r="R215" s="59">
        <f>G215</f>
        <v>72.141666666666666</v>
      </c>
      <c r="S215" s="53"/>
      <c r="T215" s="60">
        <f>H215</f>
        <v>217</v>
      </c>
      <c r="U215" s="61">
        <f>S215*T215</f>
        <v>0</v>
      </c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</row>
    <row r="216" spans="1:31" s="46" customFormat="1" ht="31.5" customHeight="1" x14ac:dyDescent="0.25">
      <c r="A216" s="49"/>
      <c r="B216" s="79">
        <v>26</v>
      </c>
      <c r="C216" s="51" t="s">
        <v>96</v>
      </c>
      <c r="D216" s="51" t="s">
        <v>180</v>
      </c>
      <c r="E216" s="51" t="s">
        <v>312</v>
      </c>
      <c r="F216" s="175" t="s">
        <v>105</v>
      </c>
      <c r="G216" s="80">
        <v>91.666666666666671</v>
      </c>
      <c r="H216" s="54">
        <v>217</v>
      </c>
      <c r="I216" s="81">
        <f t="shared" si="206"/>
        <v>19891.666666666668</v>
      </c>
      <c r="J216" s="48"/>
      <c r="K216" s="56">
        <f t="shared" si="254"/>
        <v>26</v>
      </c>
      <c r="L216" s="57" t="str">
        <f t="shared" si="255"/>
        <v>Масло трансмиссионное</v>
      </c>
      <c r="M216" s="51" t="str">
        <f t="shared" si="213"/>
        <v>Девон 80W90 GL-5</v>
      </c>
      <c r="N216" s="142" t="str">
        <f t="shared" si="214"/>
        <v>бочка</v>
      </c>
      <c r="O216" s="143"/>
      <c r="P216" s="82"/>
      <c r="Q216" s="83" t="str">
        <f t="shared" ref="Q216" si="260">F216</f>
        <v>л</v>
      </c>
      <c r="R216" s="59">
        <f t="shared" ref="R216" si="261">G216</f>
        <v>91.666666666666671</v>
      </c>
      <c r="S216" s="53"/>
      <c r="T216" s="60">
        <f t="shared" ref="T216" si="262">H216</f>
        <v>217</v>
      </c>
      <c r="U216" s="61">
        <f t="shared" ref="U216" si="263">S216*T216</f>
        <v>0</v>
      </c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</row>
    <row r="217" spans="1:31" s="46" customFormat="1" ht="32.25" customHeight="1" x14ac:dyDescent="0.25">
      <c r="A217" s="49"/>
      <c r="B217" s="79">
        <v>27</v>
      </c>
      <c r="C217" s="51" t="s">
        <v>96</v>
      </c>
      <c r="D217" s="51" t="s">
        <v>181</v>
      </c>
      <c r="E217" s="51" t="s">
        <v>312</v>
      </c>
      <c r="F217" s="175" t="s">
        <v>105</v>
      </c>
      <c r="G217" s="80">
        <v>201.25</v>
      </c>
      <c r="H217" s="54">
        <v>200</v>
      </c>
      <c r="I217" s="81">
        <f t="shared" si="206"/>
        <v>40250</v>
      </c>
      <c r="J217" s="48"/>
      <c r="K217" s="56">
        <f>B217</f>
        <v>27</v>
      </c>
      <c r="L217" s="57" t="str">
        <f>C217</f>
        <v>Масло трансмиссионное</v>
      </c>
      <c r="M217" s="51" t="str">
        <f t="shared" si="213"/>
        <v>X-OIL 75w85 GL-4</v>
      </c>
      <c r="N217" s="142" t="str">
        <f t="shared" si="214"/>
        <v>бочка</v>
      </c>
      <c r="O217" s="143"/>
      <c r="P217" s="82"/>
      <c r="Q217" s="83" t="str">
        <f>F217</f>
        <v>л</v>
      </c>
      <c r="R217" s="59">
        <f>G217</f>
        <v>201.25</v>
      </c>
      <c r="S217" s="53"/>
      <c r="T217" s="60">
        <f>H217</f>
        <v>200</v>
      </c>
      <c r="U217" s="61">
        <f>S217*T217</f>
        <v>0</v>
      </c>
      <c r="V217" s="48"/>
      <c r="W217" s="48"/>
      <c r="X217" s="48"/>
      <c r="Y217" s="48"/>
      <c r="Z217" s="48"/>
      <c r="AA217" s="48"/>
      <c r="AB217" s="48"/>
      <c r="AC217" s="48"/>
      <c r="AD217" s="48"/>
      <c r="AE217" s="48"/>
    </row>
    <row r="218" spans="1:31" s="46" customFormat="1" ht="33" customHeight="1" x14ac:dyDescent="0.25">
      <c r="A218" s="49"/>
      <c r="B218" s="79">
        <v>28</v>
      </c>
      <c r="C218" s="51" t="s">
        <v>96</v>
      </c>
      <c r="D218" s="51" t="s">
        <v>98</v>
      </c>
      <c r="E218" s="51" t="s">
        <v>312</v>
      </c>
      <c r="F218" s="175" t="s">
        <v>105</v>
      </c>
      <c r="G218" s="80">
        <v>311.91666666666669</v>
      </c>
      <c r="H218" s="54">
        <v>217</v>
      </c>
      <c r="I218" s="81">
        <f t="shared" si="206"/>
        <v>67685.916666666672</v>
      </c>
      <c r="J218" s="48"/>
      <c r="K218" s="56">
        <f t="shared" ref="K218:K220" si="264">B218</f>
        <v>28</v>
      </c>
      <c r="L218" s="57" t="str">
        <f t="shared" ref="L218:L220" si="265">C218</f>
        <v>Масло трансмиссионное</v>
      </c>
      <c r="M218" s="51" t="str">
        <f t="shared" si="213"/>
        <v>ENEOS 75W90 GL-4</v>
      </c>
      <c r="N218" s="142" t="str">
        <f t="shared" si="214"/>
        <v>бочка</v>
      </c>
      <c r="O218" s="143"/>
      <c r="P218" s="82"/>
      <c r="Q218" s="83" t="str">
        <f t="shared" ref="Q218:Q220" si="266">F218</f>
        <v>л</v>
      </c>
      <c r="R218" s="59">
        <f t="shared" ref="R218:R220" si="267">G218</f>
        <v>311.91666666666669</v>
      </c>
      <c r="S218" s="53"/>
      <c r="T218" s="60">
        <f t="shared" ref="T218:T220" si="268">H218</f>
        <v>217</v>
      </c>
      <c r="U218" s="61">
        <f t="shared" ref="U218:U220" si="269">S218*T218</f>
        <v>0</v>
      </c>
      <c r="V218" s="48"/>
      <c r="W218" s="48"/>
      <c r="X218" s="48"/>
      <c r="Y218" s="48"/>
      <c r="Z218" s="48"/>
      <c r="AA218" s="48"/>
      <c r="AB218" s="48"/>
      <c r="AC218" s="48"/>
      <c r="AD218" s="48"/>
      <c r="AE218" s="48"/>
    </row>
    <row r="219" spans="1:31" s="46" customFormat="1" ht="32.25" customHeight="1" x14ac:dyDescent="0.25">
      <c r="A219" s="49"/>
      <c r="B219" s="79">
        <v>29</v>
      </c>
      <c r="C219" s="51" t="s">
        <v>168</v>
      </c>
      <c r="D219" s="51" t="s">
        <v>169</v>
      </c>
      <c r="E219" s="51" t="s">
        <v>312</v>
      </c>
      <c r="F219" s="175" t="s">
        <v>105</v>
      </c>
      <c r="G219" s="80">
        <v>88.2</v>
      </c>
      <c r="H219" s="54">
        <v>565</v>
      </c>
      <c r="I219" s="81">
        <f t="shared" si="206"/>
        <v>49833</v>
      </c>
      <c r="J219" s="48"/>
      <c r="K219" s="56">
        <f t="shared" si="264"/>
        <v>29</v>
      </c>
      <c r="L219" s="57" t="str">
        <f t="shared" si="265"/>
        <v>Масло трансмиссионное Kinetic SAE 80W90 GL-5</v>
      </c>
      <c r="M219" s="51" t="str">
        <f t="shared" si="213"/>
        <v>Kinetic SAE 80W90 GL-5</v>
      </c>
      <c r="N219" s="142" t="str">
        <f t="shared" si="214"/>
        <v>бочка</v>
      </c>
      <c r="O219" s="143"/>
      <c r="P219" s="82"/>
      <c r="Q219" s="83" t="str">
        <f t="shared" si="266"/>
        <v>л</v>
      </c>
      <c r="R219" s="59">
        <f t="shared" si="267"/>
        <v>88.2</v>
      </c>
      <c r="S219" s="53"/>
      <c r="T219" s="60">
        <f t="shared" si="268"/>
        <v>565</v>
      </c>
      <c r="U219" s="61">
        <f t="shared" si="269"/>
        <v>0</v>
      </c>
      <c r="V219" s="48"/>
      <c r="W219" s="48"/>
      <c r="X219" s="48"/>
      <c r="Y219" s="48"/>
      <c r="Z219" s="48"/>
      <c r="AA219" s="48"/>
      <c r="AB219" s="48"/>
      <c r="AC219" s="48"/>
      <c r="AD219" s="48"/>
      <c r="AE219" s="48"/>
    </row>
    <row r="220" spans="1:31" s="46" customFormat="1" ht="33.75" customHeight="1" x14ac:dyDescent="0.25">
      <c r="A220" s="49"/>
      <c r="B220" s="79">
        <v>30</v>
      </c>
      <c r="C220" s="51" t="s">
        <v>182</v>
      </c>
      <c r="D220" s="51" t="s">
        <v>183</v>
      </c>
      <c r="E220" s="51">
        <v>1</v>
      </c>
      <c r="F220" s="175" t="s">
        <v>104</v>
      </c>
      <c r="G220" s="80">
        <v>109.53333333333333</v>
      </c>
      <c r="H220" s="54">
        <v>45</v>
      </c>
      <c r="I220" s="81">
        <f t="shared" si="206"/>
        <v>4929</v>
      </c>
      <c r="J220" s="48"/>
      <c r="K220" s="56">
        <f t="shared" si="264"/>
        <v>30</v>
      </c>
      <c r="L220" s="57" t="str">
        <f t="shared" si="265"/>
        <v>Тормозная жидкость ДОТ-3</v>
      </c>
      <c r="M220" s="51" t="str">
        <f t="shared" si="213"/>
        <v>ДОТ-3</v>
      </c>
      <c r="N220" s="142">
        <f t="shared" si="214"/>
        <v>1</v>
      </c>
      <c r="O220" s="143"/>
      <c r="P220" s="82"/>
      <c r="Q220" s="83" t="str">
        <f t="shared" si="266"/>
        <v>кг</v>
      </c>
      <c r="R220" s="59">
        <f t="shared" si="267"/>
        <v>109.53333333333333</v>
      </c>
      <c r="S220" s="53"/>
      <c r="T220" s="60">
        <f t="shared" si="268"/>
        <v>45</v>
      </c>
      <c r="U220" s="61">
        <f t="shared" si="269"/>
        <v>0</v>
      </c>
      <c r="V220" s="48"/>
      <c r="W220" s="48"/>
      <c r="X220" s="48"/>
      <c r="Y220" s="48"/>
      <c r="Z220" s="48"/>
      <c r="AA220" s="48"/>
      <c r="AB220" s="48"/>
      <c r="AC220" s="48"/>
      <c r="AD220" s="48"/>
      <c r="AE220" s="48"/>
    </row>
    <row r="221" spans="1:31" s="78" customFormat="1" ht="15.75" x14ac:dyDescent="0.25">
      <c r="A221" s="62"/>
      <c r="B221" s="106"/>
      <c r="C221" s="84" t="s">
        <v>16</v>
      </c>
      <c r="D221" s="85"/>
      <c r="E221" s="85"/>
      <c r="F221" s="86"/>
      <c r="G221" s="87"/>
      <c r="H221" s="88"/>
      <c r="I221" s="89">
        <f>SUM(I191:I220)</f>
        <v>1050178.375</v>
      </c>
      <c r="J221" s="69"/>
      <c r="K221" s="70"/>
      <c r="L221" s="71" t="str">
        <f t="shared" ref="L221:L222" si="270">C221</f>
        <v>ИТОГО:</v>
      </c>
      <c r="M221" s="160"/>
      <c r="N221" s="85"/>
      <c r="O221" s="161"/>
      <c r="P221" s="161"/>
      <c r="Q221" s="162"/>
      <c r="R221" s="155"/>
      <c r="S221" s="103"/>
      <c r="T221" s="156"/>
      <c r="U221" s="157"/>
      <c r="V221" s="69"/>
      <c r="W221" s="69"/>
      <c r="X221" s="69"/>
      <c r="Y221" s="69"/>
      <c r="Z221" s="69"/>
      <c r="AA221" s="69"/>
      <c r="AB221" s="69"/>
      <c r="AC221" s="69"/>
      <c r="AD221" s="69"/>
      <c r="AE221" s="69"/>
    </row>
    <row r="222" spans="1:31" s="78" customFormat="1" ht="15.75" x14ac:dyDescent="0.25">
      <c r="A222" s="62"/>
      <c r="B222" s="106"/>
      <c r="C222" s="84" t="s">
        <v>255</v>
      </c>
      <c r="D222" s="85"/>
      <c r="E222" s="85"/>
      <c r="F222" s="86"/>
      <c r="G222" s="87"/>
      <c r="H222" s="88"/>
      <c r="I222" s="89">
        <f>I221+I189</f>
        <v>3345710.7166666659</v>
      </c>
      <c r="J222" s="69"/>
      <c r="K222" s="146"/>
      <c r="L222" s="147" t="str">
        <f t="shared" si="270"/>
        <v>ВСЕГО по филиалу Приморские ЭС</v>
      </c>
      <c r="M222" s="65"/>
      <c r="N222" s="65"/>
      <c r="O222" s="73"/>
      <c r="P222" s="73"/>
      <c r="Q222" s="109"/>
      <c r="R222" s="110"/>
      <c r="S222" s="66"/>
      <c r="T222" s="111"/>
      <c r="U222" s="110"/>
      <c r="V222" s="69"/>
      <c r="W222" s="69"/>
      <c r="X222" s="69"/>
      <c r="Y222" s="69"/>
      <c r="Z222" s="69"/>
      <c r="AA222" s="69"/>
      <c r="AB222" s="69"/>
      <c r="AC222" s="69"/>
      <c r="AD222" s="69"/>
      <c r="AE222" s="69"/>
    </row>
    <row r="223" spans="1:31" s="78" customFormat="1" ht="38.25" customHeight="1" x14ac:dyDescent="0.25">
      <c r="A223" s="62"/>
      <c r="B223" s="221" t="s">
        <v>30</v>
      </c>
      <c r="C223" s="222"/>
      <c r="D223" s="222"/>
      <c r="E223" s="222"/>
      <c r="F223" s="222"/>
      <c r="G223" s="222"/>
      <c r="H223" s="222"/>
      <c r="I223" s="223"/>
      <c r="J223" s="69"/>
      <c r="K223" s="224" t="s">
        <v>30</v>
      </c>
      <c r="L223" s="230"/>
      <c r="M223" s="230"/>
      <c r="N223" s="230"/>
      <c r="O223" s="230"/>
      <c r="P223" s="230"/>
      <c r="Q223" s="230"/>
      <c r="R223" s="230"/>
      <c r="S223" s="230"/>
      <c r="T223" s="230"/>
      <c r="U223" s="231"/>
      <c r="V223" s="69"/>
      <c r="W223" s="69"/>
      <c r="X223" s="69"/>
      <c r="Y223" s="69"/>
      <c r="Z223" s="69"/>
      <c r="AA223" s="69"/>
      <c r="AB223" s="69"/>
      <c r="AC223" s="69"/>
      <c r="AD223" s="69"/>
      <c r="AE223" s="69"/>
    </row>
    <row r="224" spans="1:31" s="46" customFormat="1" ht="24" customHeight="1" x14ac:dyDescent="0.25">
      <c r="B224" s="128"/>
      <c r="C224" s="213" t="s">
        <v>318</v>
      </c>
      <c r="D224" s="214"/>
      <c r="E224" s="214"/>
      <c r="F224" s="214"/>
      <c r="G224" s="214"/>
      <c r="H224" s="214"/>
      <c r="I224" s="214"/>
      <c r="J224" s="48"/>
      <c r="K224" s="129"/>
      <c r="L224" s="216" t="s">
        <v>318</v>
      </c>
      <c r="M224" s="218"/>
      <c r="N224" s="218"/>
      <c r="O224" s="218"/>
      <c r="P224" s="218"/>
      <c r="Q224" s="218"/>
      <c r="R224" s="218"/>
      <c r="S224" s="218"/>
      <c r="T224" s="218"/>
      <c r="U224" s="218"/>
      <c r="V224" s="48"/>
      <c r="W224" s="48"/>
      <c r="X224" s="48"/>
      <c r="Y224" s="48"/>
      <c r="Z224" s="48"/>
      <c r="AA224" s="48"/>
      <c r="AB224" s="48"/>
      <c r="AC224" s="48"/>
      <c r="AD224" s="48"/>
      <c r="AE224" s="48"/>
    </row>
    <row r="225" spans="1:31" s="46" customFormat="1" ht="49.5" customHeight="1" x14ac:dyDescent="0.25">
      <c r="A225" s="49"/>
      <c r="B225" s="192">
        <v>1</v>
      </c>
      <c r="C225" s="193" t="s">
        <v>35</v>
      </c>
      <c r="D225" s="193" t="s">
        <v>285</v>
      </c>
      <c r="E225" s="193" t="s">
        <v>279</v>
      </c>
      <c r="F225" s="194" t="s">
        <v>105</v>
      </c>
      <c r="G225" s="195">
        <v>275.8416666666667</v>
      </c>
      <c r="H225" s="209">
        <v>40</v>
      </c>
      <c r="I225" s="196">
        <f>G225*H225</f>
        <v>11033.666666666668</v>
      </c>
      <c r="J225" s="191"/>
      <c r="K225" s="197">
        <f>B225</f>
        <v>1</v>
      </c>
      <c r="L225" s="198" t="str">
        <f t="shared" ref="L225:N260" si="271">C225</f>
        <v>Антифриз</v>
      </c>
      <c r="M225" s="199" t="str">
        <f>D225</f>
        <v>FUCHS MAINTAIN FRICOFIN-эквивалент не допускается</v>
      </c>
      <c r="N225" s="200" t="str">
        <f>E225</f>
        <v>20л.</v>
      </c>
      <c r="O225" s="201"/>
      <c r="P225" s="58"/>
      <c r="Q225" s="202" t="str">
        <f>F225</f>
        <v>л</v>
      </c>
      <c r="R225" s="203">
        <f>G225</f>
        <v>275.8416666666667</v>
      </c>
      <c r="S225" s="204"/>
      <c r="T225" s="205">
        <f>H225</f>
        <v>40</v>
      </c>
      <c r="U225" s="206">
        <f>S225*T225</f>
        <v>0</v>
      </c>
      <c r="V225" s="191"/>
      <c r="W225" s="191"/>
      <c r="X225" s="191"/>
      <c r="Y225" s="191"/>
      <c r="Z225" s="191"/>
      <c r="AA225" s="191"/>
      <c r="AB225" s="191"/>
      <c r="AC225" s="191"/>
      <c r="AD225" s="191"/>
      <c r="AE225" s="191"/>
    </row>
    <row r="226" spans="1:31" s="46" customFormat="1" ht="18.75" customHeight="1" x14ac:dyDescent="0.25">
      <c r="A226" s="49"/>
      <c r="B226" s="192">
        <v>2</v>
      </c>
      <c r="C226" s="193" t="s">
        <v>40</v>
      </c>
      <c r="D226" s="193" t="s">
        <v>128</v>
      </c>
      <c r="E226" s="207" t="s">
        <v>274</v>
      </c>
      <c r="F226" s="194" t="s">
        <v>105</v>
      </c>
      <c r="G226" s="208">
        <v>39.750000000000007</v>
      </c>
      <c r="H226" s="209">
        <v>168</v>
      </c>
      <c r="I226" s="196">
        <f t="shared" ref="I226:I260" si="272">G226*H226</f>
        <v>6678.0000000000009</v>
      </c>
      <c r="J226" s="191"/>
      <c r="K226" s="197">
        <f>B226</f>
        <v>2</v>
      </c>
      <c r="L226" s="198" t="str">
        <f t="shared" si="271"/>
        <v>Жидкость для стеклоомывателя</v>
      </c>
      <c r="M226" s="199" t="str">
        <f t="shared" si="271"/>
        <v>*</v>
      </c>
      <c r="N226" s="200" t="str">
        <f t="shared" si="271"/>
        <v>4 - 5л.</v>
      </c>
      <c r="O226" s="201"/>
      <c r="P226" s="58"/>
      <c r="Q226" s="202" t="str">
        <f t="shared" ref="Q226:R260" si="273">F226</f>
        <v>л</v>
      </c>
      <c r="R226" s="203">
        <f t="shared" si="273"/>
        <v>39.750000000000007</v>
      </c>
      <c r="S226" s="204"/>
      <c r="T226" s="205">
        <f t="shared" ref="T226:T260" si="274">H226</f>
        <v>168</v>
      </c>
      <c r="U226" s="206">
        <f t="shared" ref="U226:U260" si="275">S226*T226</f>
        <v>0</v>
      </c>
      <c r="V226" s="191"/>
      <c r="W226" s="191"/>
      <c r="X226" s="191"/>
      <c r="Y226" s="191"/>
      <c r="Z226" s="191"/>
      <c r="AA226" s="191"/>
      <c r="AB226" s="191"/>
      <c r="AC226" s="191"/>
      <c r="AD226" s="191"/>
      <c r="AE226" s="191"/>
    </row>
    <row r="227" spans="1:31" s="46" customFormat="1" ht="47.25" customHeight="1" x14ac:dyDescent="0.25">
      <c r="A227" s="49"/>
      <c r="B227" s="192">
        <v>3</v>
      </c>
      <c r="C227" s="193" t="s">
        <v>185</v>
      </c>
      <c r="D227" s="193" t="s">
        <v>186</v>
      </c>
      <c r="E227" s="193" t="s">
        <v>275</v>
      </c>
      <c r="F227" s="194" t="s">
        <v>104</v>
      </c>
      <c r="G227" s="208">
        <v>53.475000000000001</v>
      </c>
      <c r="H227" s="209">
        <v>80</v>
      </c>
      <c r="I227" s="196">
        <f t="shared" si="272"/>
        <v>4278</v>
      </c>
      <c r="J227" s="191"/>
      <c r="K227" s="197">
        <f>B227</f>
        <v>3</v>
      </c>
      <c r="L227" s="198" t="str">
        <f t="shared" si="271"/>
        <v>Жидкость охлаждающая Антифриз Гостовский -40 (зеленый)</v>
      </c>
      <c r="M227" s="199" t="str">
        <f t="shared" si="271"/>
        <v>Антифриз Гостовский -40 (зеленый)</v>
      </c>
      <c r="N227" s="200" t="str">
        <f t="shared" si="271"/>
        <v>10кг</v>
      </c>
      <c r="O227" s="201"/>
      <c r="P227" s="58"/>
      <c r="Q227" s="202" t="str">
        <f t="shared" si="273"/>
        <v>кг</v>
      </c>
      <c r="R227" s="203">
        <f t="shared" si="273"/>
        <v>53.475000000000001</v>
      </c>
      <c r="S227" s="204"/>
      <c r="T227" s="205">
        <f t="shared" si="274"/>
        <v>80</v>
      </c>
      <c r="U227" s="206">
        <f t="shared" si="275"/>
        <v>0</v>
      </c>
      <c r="V227" s="191"/>
      <c r="W227" s="191"/>
      <c r="X227" s="191"/>
      <c r="Y227" s="191"/>
      <c r="Z227" s="191"/>
      <c r="AA227" s="191"/>
      <c r="AB227" s="191"/>
      <c r="AC227" s="191"/>
      <c r="AD227" s="191"/>
      <c r="AE227" s="191"/>
    </row>
    <row r="228" spans="1:31" s="46" customFormat="1" ht="22.5" customHeight="1" x14ac:dyDescent="0.25">
      <c r="A228" s="49"/>
      <c r="B228" s="192">
        <v>4</v>
      </c>
      <c r="C228" s="193" t="s">
        <v>45</v>
      </c>
      <c r="D228" s="193" t="s">
        <v>46</v>
      </c>
      <c r="E228" s="193" t="s">
        <v>276</v>
      </c>
      <c r="F228" s="194" t="s">
        <v>105</v>
      </c>
      <c r="G228" s="208">
        <v>59.21</v>
      </c>
      <c r="H228" s="209">
        <v>400</v>
      </c>
      <c r="I228" s="196">
        <f t="shared" si="272"/>
        <v>23684</v>
      </c>
      <c r="J228" s="191"/>
      <c r="K228" s="197">
        <f t="shared" ref="K228:K260" si="276">B228</f>
        <v>4</v>
      </c>
      <c r="L228" s="198" t="str">
        <f t="shared" si="271"/>
        <v>Жидкость охлаждающая Тосол А-40</v>
      </c>
      <c r="M228" s="199" t="str">
        <f t="shared" si="271"/>
        <v>Тосол А-40</v>
      </c>
      <c r="N228" s="200" t="str">
        <f t="shared" si="271"/>
        <v>10л</v>
      </c>
      <c r="O228" s="201"/>
      <c r="P228" s="58"/>
      <c r="Q228" s="202" t="str">
        <f t="shared" si="273"/>
        <v>л</v>
      </c>
      <c r="R228" s="203">
        <f t="shared" si="273"/>
        <v>59.21</v>
      </c>
      <c r="S228" s="204"/>
      <c r="T228" s="205">
        <f t="shared" si="274"/>
        <v>400</v>
      </c>
      <c r="U228" s="206">
        <f t="shared" si="275"/>
        <v>0</v>
      </c>
      <c r="V228" s="191"/>
      <c r="W228" s="191"/>
      <c r="X228" s="191"/>
      <c r="Y228" s="191"/>
      <c r="Z228" s="191"/>
      <c r="AA228" s="191"/>
      <c r="AB228" s="191"/>
      <c r="AC228" s="191"/>
      <c r="AD228" s="191"/>
      <c r="AE228" s="191"/>
    </row>
    <row r="229" spans="1:31" s="46" customFormat="1" ht="25.5" customHeight="1" x14ac:dyDescent="0.25">
      <c r="A229" s="49"/>
      <c r="B229" s="192">
        <v>5</v>
      </c>
      <c r="C229" s="199" t="s">
        <v>49</v>
      </c>
      <c r="D229" s="199" t="s">
        <v>50</v>
      </c>
      <c r="E229" s="193" t="s">
        <v>277</v>
      </c>
      <c r="F229" s="194" t="s">
        <v>104</v>
      </c>
      <c r="G229" s="208">
        <v>99.525000000000006</v>
      </c>
      <c r="H229" s="209">
        <v>39.28</v>
      </c>
      <c r="I229" s="196">
        <f t="shared" si="272"/>
        <v>3909.3420000000006</v>
      </c>
      <c r="J229" s="191"/>
      <c r="K229" s="197">
        <f t="shared" si="276"/>
        <v>5</v>
      </c>
      <c r="L229" s="198" t="str">
        <f t="shared" si="271"/>
        <v>Жидкость тормозная</v>
      </c>
      <c r="M229" s="199" t="str">
        <f t="shared" si="271"/>
        <v>ДОТ-4</v>
      </c>
      <c r="N229" s="200" t="str">
        <f t="shared" si="271"/>
        <v>0,91кг</v>
      </c>
      <c r="O229" s="201"/>
      <c r="P229" s="58"/>
      <c r="Q229" s="202" t="str">
        <f t="shared" si="273"/>
        <v>кг</v>
      </c>
      <c r="R229" s="203">
        <f t="shared" si="273"/>
        <v>99.525000000000006</v>
      </c>
      <c r="S229" s="204"/>
      <c r="T229" s="205">
        <f t="shared" si="274"/>
        <v>39.28</v>
      </c>
      <c r="U229" s="206">
        <f t="shared" si="275"/>
        <v>0</v>
      </c>
      <c r="V229" s="191"/>
      <c r="W229" s="191"/>
      <c r="X229" s="191"/>
      <c r="Y229" s="191"/>
      <c r="Z229" s="191"/>
      <c r="AA229" s="191"/>
      <c r="AB229" s="191"/>
      <c r="AC229" s="191"/>
      <c r="AD229" s="191"/>
      <c r="AE229" s="191"/>
    </row>
    <row r="230" spans="1:31" s="46" customFormat="1" ht="38.25" customHeight="1" x14ac:dyDescent="0.25">
      <c r="A230" s="49"/>
      <c r="B230" s="192">
        <v>6</v>
      </c>
      <c r="C230" s="193" t="s">
        <v>187</v>
      </c>
      <c r="D230" s="193" t="s">
        <v>286</v>
      </c>
      <c r="E230" s="193" t="s">
        <v>288</v>
      </c>
      <c r="F230" s="194" t="s">
        <v>105</v>
      </c>
      <c r="G230" s="208">
        <v>447.34166666666664</v>
      </c>
      <c r="H230" s="209">
        <v>44</v>
      </c>
      <c r="I230" s="196">
        <f t="shared" si="272"/>
        <v>19683.033333333333</v>
      </c>
      <c r="J230" s="191"/>
      <c r="K230" s="197">
        <f t="shared" si="276"/>
        <v>6</v>
      </c>
      <c r="L230" s="198" t="str">
        <f t="shared" si="271"/>
        <v>Масло Mobil dizel 5W40</v>
      </c>
      <c r="M230" s="199" t="str">
        <f t="shared" si="271"/>
        <v>Mobil dizel 5W40 -эквивалент не допускается</v>
      </c>
      <c r="N230" s="200" t="str">
        <f t="shared" si="271"/>
        <v xml:space="preserve">4л. </v>
      </c>
      <c r="O230" s="201"/>
      <c r="P230" s="58"/>
      <c r="Q230" s="202" t="str">
        <f t="shared" si="273"/>
        <v>л</v>
      </c>
      <c r="R230" s="203">
        <f t="shared" si="273"/>
        <v>447.34166666666664</v>
      </c>
      <c r="S230" s="204"/>
      <c r="T230" s="205">
        <f t="shared" si="274"/>
        <v>44</v>
      </c>
      <c r="U230" s="206">
        <f t="shared" si="275"/>
        <v>0</v>
      </c>
      <c r="V230" s="191"/>
      <c r="W230" s="191"/>
      <c r="X230" s="191"/>
      <c r="Y230" s="191"/>
      <c r="Z230" s="191"/>
      <c r="AA230" s="191"/>
      <c r="AB230" s="191"/>
      <c r="AC230" s="191"/>
      <c r="AD230" s="191"/>
      <c r="AE230" s="191"/>
    </row>
    <row r="231" spans="1:31" s="46" customFormat="1" ht="20.25" customHeight="1" x14ac:dyDescent="0.25">
      <c r="A231" s="49"/>
      <c r="B231" s="192">
        <v>7</v>
      </c>
      <c r="C231" s="193" t="s">
        <v>57</v>
      </c>
      <c r="D231" s="193" t="s">
        <v>287</v>
      </c>
      <c r="E231" s="193" t="s">
        <v>278</v>
      </c>
      <c r="F231" s="194" t="s">
        <v>105</v>
      </c>
      <c r="G231" s="208">
        <v>213.45833333333331</v>
      </c>
      <c r="H231" s="209">
        <v>200</v>
      </c>
      <c r="I231" s="196">
        <f t="shared" si="272"/>
        <v>42691.666666666664</v>
      </c>
      <c r="J231" s="191"/>
      <c r="K231" s="197">
        <f t="shared" si="276"/>
        <v>7</v>
      </c>
      <c r="L231" s="198" t="str">
        <f t="shared" si="271"/>
        <v>Масло гидравлическое</v>
      </c>
      <c r="M231" s="199" t="str">
        <f t="shared" si="271"/>
        <v>Texaco RANDO HDZ32-эквивалент не допускается</v>
      </c>
      <c r="N231" s="200" t="str">
        <f t="shared" si="271"/>
        <v xml:space="preserve">20л. </v>
      </c>
      <c r="O231" s="201"/>
      <c r="P231" s="58"/>
      <c r="Q231" s="202" t="str">
        <f t="shared" si="273"/>
        <v>л</v>
      </c>
      <c r="R231" s="203">
        <f t="shared" si="273"/>
        <v>213.45833333333331</v>
      </c>
      <c r="S231" s="204"/>
      <c r="T231" s="205">
        <f t="shared" si="274"/>
        <v>200</v>
      </c>
      <c r="U231" s="206">
        <f t="shared" si="275"/>
        <v>0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</row>
    <row r="232" spans="1:31" s="46" customFormat="1" ht="20.25" customHeight="1" x14ac:dyDescent="0.25">
      <c r="A232" s="49"/>
      <c r="B232" s="192">
        <v>8</v>
      </c>
      <c r="C232" s="193" t="s">
        <v>60</v>
      </c>
      <c r="D232" s="193" t="s">
        <v>61</v>
      </c>
      <c r="E232" s="193" t="s">
        <v>278</v>
      </c>
      <c r="F232" s="194" t="s">
        <v>105</v>
      </c>
      <c r="G232" s="208">
        <v>66.525000000000006</v>
      </c>
      <c r="H232" s="209">
        <v>470</v>
      </c>
      <c r="I232" s="196">
        <f t="shared" si="272"/>
        <v>31266.750000000004</v>
      </c>
      <c r="J232" s="191"/>
      <c r="K232" s="197">
        <f t="shared" si="276"/>
        <v>8</v>
      </c>
      <c r="L232" s="198" t="str">
        <f t="shared" si="271"/>
        <v>Масло гидравлическое ВМГЗ</v>
      </c>
      <c r="M232" s="199" t="str">
        <f t="shared" si="271"/>
        <v>ВМГЗ</v>
      </c>
      <c r="N232" s="200" t="str">
        <f t="shared" si="271"/>
        <v xml:space="preserve">20л. </v>
      </c>
      <c r="O232" s="201"/>
      <c r="P232" s="58"/>
      <c r="Q232" s="202" t="str">
        <f t="shared" si="273"/>
        <v>л</v>
      </c>
      <c r="R232" s="203">
        <f t="shared" si="273"/>
        <v>66.525000000000006</v>
      </c>
      <c r="S232" s="204"/>
      <c r="T232" s="205">
        <f t="shared" si="274"/>
        <v>470</v>
      </c>
      <c r="U232" s="206">
        <f t="shared" si="275"/>
        <v>0</v>
      </c>
      <c r="V232" s="191"/>
      <c r="W232" s="191"/>
      <c r="X232" s="191"/>
      <c r="Y232" s="191"/>
      <c r="Z232" s="191"/>
      <c r="AA232" s="191"/>
      <c r="AB232" s="191"/>
      <c r="AC232" s="191"/>
      <c r="AD232" s="191"/>
      <c r="AE232" s="191"/>
    </row>
    <row r="233" spans="1:31" s="46" customFormat="1" ht="19.5" customHeight="1" x14ac:dyDescent="0.25">
      <c r="A233" s="49"/>
      <c r="B233" s="192">
        <v>9</v>
      </c>
      <c r="C233" s="193" t="s">
        <v>64</v>
      </c>
      <c r="D233" s="193" t="s">
        <v>65</v>
      </c>
      <c r="E233" s="193" t="s">
        <v>279</v>
      </c>
      <c r="F233" s="194" t="s">
        <v>105</v>
      </c>
      <c r="G233" s="208">
        <v>65.658333333333346</v>
      </c>
      <c r="H233" s="209">
        <v>180</v>
      </c>
      <c r="I233" s="196">
        <f t="shared" si="272"/>
        <v>11818.500000000002</v>
      </c>
      <c r="J233" s="191"/>
      <c r="K233" s="197">
        <f t="shared" si="276"/>
        <v>9</v>
      </c>
      <c r="L233" s="198" t="str">
        <f t="shared" si="271"/>
        <v>Масло дизельное М-8ДМ</v>
      </c>
      <c r="M233" s="199" t="str">
        <f t="shared" si="271"/>
        <v>М-8ДМ</v>
      </c>
      <c r="N233" s="200" t="str">
        <f t="shared" si="271"/>
        <v>20л.</v>
      </c>
      <c r="O233" s="201"/>
      <c r="P233" s="58"/>
      <c r="Q233" s="202" t="str">
        <f t="shared" si="273"/>
        <v>л</v>
      </c>
      <c r="R233" s="203">
        <f t="shared" si="273"/>
        <v>65.658333333333346</v>
      </c>
      <c r="S233" s="204"/>
      <c r="T233" s="205">
        <f t="shared" si="274"/>
        <v>180</v>
      </c>
      <c r="U233" s="206">
        <f t="shared" si="275"/>
        <v>0</v>
      </c>
      <c r="V233" s="191"/>
      <c r="W233" s="191"/>
      <c r="X233" s="191"/>
      <c r="Y233" s="191"/>
      <c r="Z233" s="191"/>
      <c r="AA233" s="191"/>
      <c r="AB233" s="191"/>
      <c r="AC233" s="191"/>
      <c r="AD233" s="191"/>
      <c r="AE233" s="191"/>
    </row>
    <row r="234" spans="1:31" s="46" customFormat="1" ht="19.5" customHeight="1" x14ac:dyDescent="0.25">
      <c r="A234" s="49"/>
      <c r="B234" s="192">
        <v>10</v>
      </c>
      <c r="C234" s="193" t="s">
        <v>188</v>
      </c>
      <c r="D234" s="193" t="s">
        <v>189</v>
      </c>
      <c r="E234" s="193" t="s">
        <v>280</v>
      </c>
      <c r="F234" s="194" t="s">
        <v>105</v>
      </c>
      <c r="G234" s="208">
        <v>96.708333333333329</v>
      </c>
      <c r="H234" s="209">
        <v>36</v>
      </c>
      <c r="I234" s="196">
        <f t="shared" si="272"/>
        <v>3481.5</v>
      </c>
      <c r="J234" s="191"/>
      <c r="K234" s="197">
        <f t="shared" si="276"/>
        <v>10</v>
      </c>
      <c r="L234" s="198" t="str">
        <f t="shared" si="271"/>
        <v>Масло для АКПП Dexron- III</v>
      </c>
      <c r="M234" s="199" t="str">
        <f t="shared" si="271"/>
        <v>Dexron- III</v>
      </c>
      <c r="N234" s="200" t="str">
        <f t="shared" si="271"/>
        <v>4л.</v>
      </c>
      <c r="O234" s="201"/>
      <c r="P234" s="58"/>
      <c r="Q234" s="202" t="str">
        <f t="shared" si="273"/>
        <v>л</v>
      </c>
      <c r="R234" s="203">
        <f t="shared" si="273"/>
        <v>96.708333333333329</v>
      </c>
      <c r="S234" s="204"/>
      <c r="T234" s="205">
        <f t="shared" si="274"/>
        <v>36</v>
      </c>
      <c r="U234" s="206">
        <f t="shared" si="275"/>
        <v>0</v>
      </c>
      <c r="V234" s="191"/>
      <c r="W234" s="191"/>
      <c r="X234" s="191"/>
      <c r="Y234" s="191"/>
      <c r="Z234" s="191"/>
      <c r="AA234" s="191"/>
      <c r="AB234" s="191"/>
      <c r="AC234" s="191"/>
      <c r="AD234" s="191"/>
      <c r="AE234" s="191"/>
    </row>
    <row r="235" spans="1:31" s="46" customFormat="1" ht="19.5" customHeight="1" x14ac:dyDescent="0.25">
      <c r="A235" s="49"/>
      <c r="B235" s="192">
        <v>11</v>
      </c>
      <c r="C235" s="193" t="s">
        <v>68</v>
      </c>
      <c r="D235" s="193" t="s">
        <v>69</v>
      </c>
      <c r="E235" s="193" t="s">
        <v>281</v>
      </c>
      <c r="F235" s="194" t="s">
        <v>105</v>
      </c>
      <c r="G235" s="208">
        <v>77.5</v>
      </c>
      <c r="H235" s="209">
        <v>9</v>
      </c>
      <c r="I235" s="196">
        <f t="shared" si="272"/>
        <v>697.5</v>
      </c>
      <c r="J235" s="191"/>
      <c r="K235" s="197">
        <f t="shared" si="276"/>
        <v>11</v>
      </c>
      <c r="L235" s="198" t="str">
        <f t="shared" si="271"/>
        <v>Масло для двухтактных двигателей GS Ultra 2 Stroke oil</v>
      </c>
      <c r="M235" s="199" t="str">
        <f t="shared" si="271"/>
        <v>GS Ultra 2 Stroke oil</v>
      </c>
      <c r="N235" s="200" t="str">
        <f t="shared" si="271"/>
        <v>1л</v>
      </c>
      <c r="O235" s="201"/>
      <c r="P235" s="58"/>
      <c r="Q235" s="202" t="str">
        <f t="shared" si="273"/>
        <v>л</v>
      </c>
      <c r="R235" s="203">
        <f t="shared" si="273"/>
        <v>77.5</v>
      </c>
      <c r="S235" s="204"/>
      <c r="T235" s="205">
        <f t="shared" si="274"/>
        <v>9</v>
      </c>
      <c r="U235" s="206">
        <f t="shared" si="275"/>
        <v>0</v>
      </c>
      <c r="V235" s="191"/>
      <c r="W235" s="191"/>
      <c r="X235" s="191"/>
      <c r="Y235" s="191"/>
      <c r="Z235" s="191"/>
      <c r="AA235" s="191"/>
      <c r="AB235" s="191"/>
      <c r="AC235" s="191"/>
      <c r="AD235" s="191"/>
      <c r="AE235" s="191"/>
    </row>
    <row r="236" spans="1:31" s="46" customFormat="1" ht="34.5" customHeight="1" x14ac:dyDescent="0.25">
      <c r="A236" s="49"/>
      <c r="B236" s="192">
        <v>12</v>
      </c>
      <c r="C236" s="193" t="s">
        <v>70</v>
      </c>
      <c r="D236" s="193" t="s">
        <v>71</v>
      </c>
      <c r="E236" s="193" t="s">
        <v>281</v>
      </c>
      <c r="F236" s="194" t="s">
        <v>105</v>
      </c>
      <c r="G236" s="208">
        <v>568.27499999999998</v>
      </c>
      <c r="H236" s="209">
        <v>10</v>
      </c>
      <c r="I236" s="196">
        <f t="shared" si="272"/>
        <v>5682.75</v>
      </c>
      <c r="J236" s="191"/>
      <c r="K236" s="197">
        <f t="shared" si="276"/>
        <v>12</v>
      </c>
      <c r="L236" s="198" t="str">
        <f t="shared" si="271"/>
        <v>Масло для двухтактных двигателей STIHL</v>
      </c>
      <c r="M236" s="199" t="str">
        <f t="shared" si="271"/>
        <v>STIHL</v>
      </c>
      <c r="N236" s="200" t="str">
        <f t="shared" si="271"/>
        <v>1л</v>
      </c>
      <c r="O236" s="201"/>
      <c r="P236" s="58"/>
      <c r="Q236" s="202" t="str">
        <f t="shared" si="273"/>
        <v>л</v>
      </c>
      <c r="R236" s="203">
        <f t="shared" si="273"/>
        <v>568.27499999999998</v>
      </c>
      <c r="S236" s="204"/>
      <c r="T236" s="205">
        <f t="shared" si="274"/>
        <v>10</v>
      </c>
      <c r="U236" s="206">
        <f t="shared" si="275"/>
        <v>0</v>
      </c>
      <c r="V236" s="191"/>
      <c r="W236" s="191"/>
      <c r="X236" s="191"/>
      <c r="Y236" s="191"/>
      <c r="Z236" s="191"/>
      <c r="AA236" s="191"/>
      <c r="AB236" s="191"/>
      <c r="AC236" s="191"/>
      <c r="AD236" s="191"/>
      <c r="AE236" s="191"/>
    </row>
    <row r="237" spans="1:31" s="46" customFormat="1" ht="19.5" customHeight="1" x14ac:dyDescent="0.25">
      <c r="A237" s="49"/>
      <c r="B237" s="192">
        <v>13</v>
      </c>
      <c r="C237" s="193" t="s">
        <v>74</v>
      </c>
      <c r="D237" s="193" t="s">
        <v>289</v>
      </c>
      <c r="E237" s="193" t="s">
        <v>288</v>
      </c>
      <c r="F237" s="194" t="s">
        <v>105</v>
      </c>
      <c r="G237" s="208">
        <v>831.25</v>
      </c>
      <c r="H237" s="209">
        <v>16</v>
      </c>
      <c r="I237" s="196">
        <f t="shared" si="272"/>
        <v>13300</v>
      </c>
      <c r="J237" s="191"/>
      <c r="K237" s="197">
        <f>B237</f>
        <v>13</v>
      </c>
      <c r="L237" s="198" t="str">
        <f t="shared" si="271"/>
        <v>Масло моторное</v>
      </c>
      <c r="M237" s="199" t="str">
        <f t="shared" si="271"/>
        <v>ALPHA'S 5w30 DL-1/CF-4-эквивалент не допускается</v>
      </c>
      <c r="N237" s="200" t="str">
        <f t="shared" si="271"/>
        <v xml:space="preserve">4л. </v>
      </c>
      <c r="O237" s="201"/>
      <c r="P237" s="58"/>
      <c r="Q237" s="202" t="str">
        <f t="shared" si="273"/>
        <v>л</v>
      </c>
      <c r="R237" s="203">
        <f t="shared" si="273"/>
        <v>831.25</v>
      </c>
      <c r="S237" s="204"/>
      <c r="T237" s="205">
        <f t="shared" si="274"/>
        <v>16</v>
      </c>
      <c r="U237" s="206">
        <f t="shared" si="275"/>
        <v>0</v>
      </c>
      <c r="V237" s="191"/>
      <c r="W237" s="191"/>
      <c r="X237" s="191"/>
      <c r="Y237" s="191"/>
      <c r="Z237" s="191"/>
      <c r="AA237" s="191"/>
      <c r="AB237" s="191"/>
      <c r="AC237" s="191"/>
      <c r="AD237" s="191"/>
      <c r="AE237" s="191"/>
    </row>
    <row r="238" spans="1:31" s="46" customFormat="1" ht="19.5" customHeight="1" x14ac:dyDescent="0.25">
      <c r="A238" s="49"/>
      <c r="B238" s="192">
        <v>14</v>
      </c>
      <c r="C238" s="193" t="s">
        <v>74</v>
      </c>
      <c r="D238" s="193" t="s">
        <v>190</v>
      </c>
      <c r="E238" s="193" t="s">
        <v>282</v>
      </c>
      <c r="F238" s="194" t="s">
        <v>105</v>
      </c>
      <c r="G238" s="208">
        <v>91.24166666666666</v>
      </c>
      <c r="H238" s="209">
        <v>190</v>
      </c>
      <c r="I238" s="196">
        <f t="shared" si="272"/>
        <v>17335.916666666664</v>
      </c>
      <c r="J238" s="191"/>
      <c r="K238" s="197">
        <f t="shared" si="276"/>
        <v>14</v>
      </c>
      <c r="L238" s="198" t="str">
        <f t="shared" si="271"/>
        <v>Масло моторное</v>
      </c>
      <c r="M238" s="199" t="str">
        <f t="shared" si="271"/>
        <v>Devon Classik 10w40 SF/CC</v>
      </c>
      <c r="N238" s="200" t="str">
        <f t="shared" si="271"/>
        <v>4л</v>
      </c>
      <c r="O238" s="201"/>
      <c r="P238" s="58"/>
      <c r="Q238" s="202" t="str">
        <f t="shared" si="273"/>
        <v>л</v>
      </c>
      <c r="R238" s="203">
        <f t="shared" si="273"/>
        <v>91.24166666666666</v>
      </c>
      <c r="S238" s="204"/>
      <c r="T238" s="205">
        <f t="shared" si="274"/>
        <v>190</v>
      </c>
      <c r="U238" s="206">
        <f t="shared" si="275"/>
        <v>0</v>
      </c>
      <c r="V238" s="191"/>
      <c r="W238" s="191"/>
      <c r="X238" s="191"/>
      <c r="Y238" s="191"/>
      <c r="Z238" s="191"/>
      <c r="AA238" s="191"/>
      <c r="AB238" s="191"/>
      <c r="AC238" s="191"/>
      <c r="AD238" s="191"/>
      <c r="AE238" s="191"/>
    </row>
    <row r="239" spans="1:31" s="46" customFormat="1" ht="15.75" x14ac:dyDescent="0.25">
      <c r="A239" s="49"/>
      <c r="B239" s="192">
        <v>15</v>
      </c>
      <c r="C239" s="193" t="s">
        <v>74</v>
      </c>
      <c r="D239" s="193" t="s">
        <v>191</v>
      </c>
      <c r="E239" s="193" t="s">
        <v>283</v>
      </c>
      <c r="F239" s="194" t="s">
        <v>105</v>
      </c>
      <c r="G239" s="208">
        <v>124.00833333333334</v>
      </c>
      <c r="H239" s="209">
        <v>44</v>
      </c>
      <c r="I239" s="196">
        <f t="shared" si="272"/>
        <v>5456.3666666666668</v>
      </c>
      <c r="J239" s="191"/>
      <c r="K239" s="197">
        <f t="shared" si="276"/>
        <v>15</v>
      </c>
      <c r="L239" s="198" t="str">
        <f t="shared" si="271"/>
        <v>Масло моторное</v>
      </c>
      <c r="M239" s="199" t="str">
        <f t="shared" si="271"/>
        <v>GS Kixx HD 5W30 CF-4</v>
      </c>
      <c r="N239" s="200" t="str">
        <f t="shared" si="271"/>
        <v>20л</v>
      </c>
      <c r="O239" s="201"/>
      <c r="P239" s="58"/>
      <c r="Q239" s="202" t="str">
        <f t="shared" si="273"/>
        <v>л</v>
      </c>
      <c r="R239" s="203">
        <f t="shared" si="273"/>
        <v>124.00833333333334</v>
      </c>
      <c r="S239" s="204"/>
      <c r="T239" s="205">
        <f t="shared" si="274"/>
        <v>44</v>
      </c>
      <c r="U239" s="206">
        <f t="shared" si="275"/>
        <v>0</v>
      </c>
      <c r="V239" s="191"/>
      <c r="W239" s="191"/>
      <c r="X239" s="191"/>
      <c r="Y239" s="191"/>
      <c r="Z239" s="191"/>
      <c r="AA239" s="191"/>
      <c r="AB239" s="191"/>
      <c r="AC239" s="191"/>
      <c r="AD239" s="191"/>
      <c r="AE239" s="191"/>
    </row>
    <row r="240" spans="1:31" s="46" customFormat="1" ht="34.5" customHeight="1" x14ac:dyDescent="0.25">
      <c r="A240" s="49"/>
      <c r="B240" s="192">
        <v>16</v>
      </c>
      <c r="C240" s="193" t="s">
        <v>74</v>
      </c>
      <c r="D240" s="193" t="s">
        <v>192</v>
      </c>
      <c r="E240" s="193" t="s">
        <v>282</v>
      </c>
      <c r="F240" s="194" t="s">
        <v>105</v>
      </c>
      <c r="G240" s="208">
        <v>93.241666666666674</v>
      </c>
      <c r="H240" s="209">
        <v>40</v>
      </c>
      <c r="I240" s="196">
        <f t="shared" si="272"/>
        <v>3729.666666666667</v>
      </c>
      <c r="J240" s="191"/>
      <c r="K240" s="197">
        <f>B240</f>
        <v>16</v>
      </c>
      <c r="L240" s="198" t="str">
        <f t="shared" si="271"/>
        <v>Масло моторное</v>
      </c>
      <c r="M240" s="199" t="str">
        <f t="shared" si="271"/>
        <v>Sintoil Люкс SAE 10w40</v>
      </c>
      <c r="N240" s="200" t="str">
        <f t="shared" si="271"/>
        <v>4л</v>
      </c>
      <c r="O240" s="201"/>
      <c r="P240" s="58"/>
      <c r="Q240" s="202" t="str">
        <f t="shared" si="273"/>
        <v>л</v>
      </c>
      <c r="R240" s="203">
        <f t="shared" si="273"/>
        <v>93.241666666666674</v>
      </c>
      <c r="S240" s="204"/>
      <c r="T240" s="205">
        <f t="shared" si="274"/>
        <v>40</v>
      </c>
      <c r="U240" s="206">
        <f t="shared" si="275"/>
        <v>0</v>
      </c>
      <c r="V240" s="191"/>
      <c r="W240" s="191"/>
      <c r="X240" s="191"/>
      <c r="Y240" s="191"/>
      <c r="Z240" s="191"/>
      <c r="AA240" s="191"/>
      <c r="AB240" s="191"/>
      <c r="AC240" s="191"/>
      <c r="AD240" s="191"/>
      <c r="AE240" s="191"/>
    </row>
    <row r="241" spans="1:31" s="46" customFormat="1" ht="15.75" x14ac:dyDescent="0.25">
      <c r="A241" s="49"/>
      <c r="B241" s="192">
        <v>17</v>
      </c>
      <c r="C241" s="193" t="s">
        <v>74</v>
      </c>
      <c r="D241" s="193" t="s">
        <v>193</v>
      </c>
      <c r="E241" s="193" t="s">
        <v>282</v>
      </c>
      <c r="F241" s="194" t="s">
        <v>105</v>
      </c>
      <c r="G241" s="208">
        <v>129.35</v>
      </c>
      <c r="H241" s="209">
        <v>160</v>
      </c>
      <c r="I241" s="196">
        <f t="shared" si="272"/>
        <v>20696</v>
      </c>
      <c r="J241" s="191"/>
      <c r="K241" s="197">
        <f t="shared" si="276"/>
        <v>17</v>
      </c>
      <c r="L241" s="198" t="str">
        <f t="shared" si="271"/>
        <v>Масло моторное</v>
      </c>
      <c r="M241" s="199" t="str">
        <f t="shared" si="271"/>
        <v>Sintoil Люкс SAE 5w40 п/с</v>
      </c>
      <c r="N241" s="200" t="str">
        <f t="shared" si="271"/>
        <v>4л</v>
      </c>
      <c r="O241" s="201"/>
      <c r="P241" s="58"/>
      <c r="Q241" s="202" t="str">
        <f t="shared" si="273"/>
        <v>л</v>
      </c>
      <c r="R241" s="203">
        <f t="shared" si="273"/>
        <v>129.35</v>
      </c>
      <c r="S241" s="204"/>
      <c r="T241" s="205">
        <f t="shared" si="274"/>
        <v>160</v>
      </c>
      <c r="U241" s="206">
        <f t="shared" si="275"/>
        <v>0</v>
      </c>
      <c r="V241" s="191"/>
      <c r="W241" s="191"/>
      <c r="X241" s="191"/>
      <c r="Y241" s="191"/>
      <c r="Z241" s="191"/>
      <c r="AA241" s="191"/>
      <c r="AB241" s="191"/>
      <c r="AC241" s="191"/>
      <c r="AD241" s="191"/>
      <c r="AE241" s="191"/>
    </row>
    <row r="242" spans="1:31" s="46" customFormat="1" ht="31.5" x14ac:dyDescent="0.25">
      <c r="A242" s="49"/>
      <c r="B242" s="192">
        <v>18</v>
      </c>
      <c r="C242" s="193" t="s">
        <v>194</v>
      </c>
      <c r="D242" s="193" t="s">
        <v>290</v>
      </c>
      <c r="E242" s="193" t="s">
        <v>288</v>
      </c>
      <c r="F242" s="194" t="s">
        <v>105</v>
      </c>
      <c r="G242" s="208">
        <v>434.04166666666669</v>
      </c>
      <c r="H242" s="209">
        <v>80</v>
      </c>
      <c r="I242" s="196">
        <f t="shared" si="272"/>
        <v>34723.333333333336</v>
      </c>
      <c r="J242" s="191"/>
      <c r="K242" s="197">
        <f t="shared" si="276"/>
        <v>18</v>
      </c>
      <c r="L242" s="198" t="str">
        <f t="shared" si="271"/>
        <v>Масло моторное  Mobil  Delvac 1 SAE 5W40  синт.диз.</v>
      </c>
      <c r="M242" s="199" t="str">
        <f t="shared" si="271"/>
        <v>Mobil SAE 5W40 синт. диз.-эквивалент не допускается</v>
      </c>
      <c r="N242" s="200" t="str">
        <f t="shared" si="271"/>
        <v xml:space="preserve">4л. </v>
      </c>
      <c r="O242" s="201"/>
      <c r="P242" s="58"/>
      <c r="Q242" s="202" t="str">
        <f t="shared" si="273"/>
        <v>л</v>
      </c>
      <c r="R242" s="203">
        <f t="shared" si="273"/>
        <v>434.04166666666669</v>
      </c>
      <c r="S242" s="204"/>
      <c r="T242" s="205">
        <f t="shared" si="274"/>
        <v>80</v>
      </c>
      <c r="U242" s="206">
        <f t="shared" si="275"/>
        <v>0</v>
      </c>
      <c r="V242" s="191"/>
      <c r="W242" s="191"/>
      <c r="X242" s="191"/>
      <c r="Y242" s="191"/>
      <c r="Z242" s="191"/>
      <c r="AA242" s="191"/>
      <c r="AB242" s="191"/>
      <c r="AC242" s="191"/>
      <c r="AD242" s="191"/>
      <c r="AE242" s="191"/>
    </row>
    <row r="243" spans="1:31" s="46" customFormat="1" ht="15.75" x14ac:dyDescent="0.25">
      <c r="A243" s="49"/>
      <c r="B243" s="192">
        <v>19</v>
      </c>
      <c r="C243" s="193" t="s">
        <v>195</v>
      </c>
      <c r="D243" s="193" t="s">
        <v>196</v>
      </c>
      <c r="E243" s="193" t="s">
        <v>283</v>
      </c>
      <c r="F243" s="194" t="s">
        <v>105</v>
      </c>
      <c r="G243" s="208">
        <v>146.99166666666667</v>
      </c>
      <c r="H243" s="209">
        <v>240</v>
      </c>
      <c r="I243" s="196">
        <f t="shared" si="272"/>
        <v>35278</v>
      </c>
      <c r="J243" s="191"/>
      <c r="K243" s="197">
        <f t="shared" si="276"/>
        <v>19</v>
      </c>
      <c r="L243" s="198" t="str">
        <f t="shared" si="271"/>
        <v>Масло моторное GS KIXX D1 SAE 15W40</v>
      </c>
      <c r="M243" s="199" t="str">
        <f t="shared" si="271"/>
        <v>GS KIXX D1 SAE 15W40</v>
      </c>
      <c r="N243" s="200" t="str">
        <f t="shared" si="271"/>
        <v>20л</v>
      </c>
      <c r="O243" s="201"/>
      <c r="P243" s="58"/>
      <c r="Q243" s="202" t="str">
        <f t="shared" si="273"/>
        <v>л</v>
      </c>
      <c r="R243" s="203">
        <f t="shared" si="273"/>
        <v>146.99166666666667</v>
      </c>
      <c r="S243" s="204"/>
      <c r="T243" s="205">
        <f t="shared" si="274"/>
        <v>240</v>
      </c>
      <c r="U243" s="206">
        <f t="shared" si="275"/>
        <v>0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</row>
    <row r="244" spans="1:31" s="46" customFormat="1" ht="43.5" customHeight="1" x14ac:dyDescent="0.25">
      <c r="A244" s="49"/>
      <c r="B244" s="192">
        <v>20</v>
      </c>
      <c r="C244" s="193" t="s">
        <v>197</v>
      </c>
      <c r="D244" s="193" t="s">
        <v>198</v>
      </c>
      <c r="E244" s="193" t="s">
        <v>281</v>
      </c>
      <c r="F244" s="194" t="s">
        <v>105</v>
      </c>
      <c r="G244" s="208">
        <v>77.5</v>
      </c>
      <c r="H244" s="209">
        <v>4</v>
      </c>
      <c r="I244" s="196">
        <f t="shared" si="272"/>
        <v>310</v>
      </c>
      <c r="J244" s="191"/>
      <c r="K244" s="197">
        <f t="shared" si="276"/>
        <v>20</v>
      </c>
      <c r="L244" s="198" t="str">
        <f t="shared" si="271"/>
        <v>Масло моторное GS Ultra 2Т</v>
      </c>
      <c r="M244" s="199" t="str">
        <f t="shared" si="271"/>
        <v>GS Ultra 2Т</v>
      </c>
      <c r="N244" s="200" t="str">
        <f t="shared" si="271"/>
        <v>1л</v>
      </c>
      <c r="O244" s="201"/>
      <c r="P244" s="58"/>
      <c r="Q244" s="202" t="str">
        <f t="shared" si="273"/>
        <v>л</v>
      </c>
      <c r="R244" s="203">
        <f t="shared" si="273"/>
        <v>77.5</v>
      </c>
      <c r="S244" s="204"/>
      <c r="T244" s="205">
        <f t="shared" si="274"/>
        <v>4</v>
      </c>
      <c r="U244" s="206">
        <f t="shared" si="275"/>
        <v>0</v>
      </c>
      <c r="V244" s="191"/>
      <c r="W244" s="191"/>
      <c r="X244" s="191"/>
      <c r="Y244" s="191"/>
      <c r="Z244" s="191"/>
      <c r="AA244" s="191"/>
      <c r="AB244" s="191"/>
      <c r="AC244" s="191"/>
      <c r="AD244" s="191"/>
      <c r="AE244" s="191"/>
    </row>
    <row r="245" spans="1:31" s="46" customFormat="1" ht="31.5" x14ac:dyDescent="0.25">
      <c r="A245" s="49"/>
      <c r="B245" s="192">
        <v>21</v>
      </c>
      <c r="C245" s="193" t="s">
        <v>199</v>
      </c>
      <c r="D245" s="193" t="s">
        <v>200</v>
      </c>
      <c r="E245" s="193" t="s">
        <v>283</v>
      </c>
      <c r="F245" s="194" t="s">
        <v>105</v>
      </c>
      <c r="G245" s="195">
        <v>188.82500000000002</v>
      </c>
      <c r="H245" s="209">
        <v>192</v>
      </c>
      <c r="I245" s="196">
        <f t="shared" si="272"/>
        <v>36254.400000000001</v>
      </c>
      <c r="J245" s="191"/>
      <c r="K245" s="197">
        <f t="shared" si="276"/>
        <v>21</v>
      </c>
      <c r="L245" s="198" t="str">
        <f t="shared" si="271"/>
        <v>Масло моторное KIXX Dynamic DI SAE 10w40 API CI-4/SL</v>
      </c>
      <c r="M245" s="199" t="str">
        <f t="shared" si="271"/>
        <v>KIXX Dynamic DI SAE 10w40 API CI-4/SL</v>
      </c>
      <c r="N245" s="200" t="str">
        <f t="shared" si="271"/>
        <v>20л</v>
      </c>
      <c r="O245" s="201"/>
      <c r="P245" s="58"/>
      <c r="Q245" s="202" t="str">
        <f t="shared" si="273"/>
        <v>л</v>
      </c>
      <c r="R245" s="203">
        <f t="shared" si="273"/>
        <v>188.82500000000002</v>
      </c>
      <c r="S245" s="204"/>
      <c r="T245" s="205">
        <f t="shared" si="274"/>
        <v>192</v>
      </c>
      <c r="U245" s="206">
        <f t="shared" si="275"/>
        <v>0</v>
      </c>
      <c r="V245" s="191"/>
      <c r="W245" s="191"/>
      <c r="X245" s="191"/>
      <c r="Y245" s="191"/>
      <c r="Z245" s="191"/>
      <c r="AA245" s="191"/>
      <c r="AB245" s="191"/>
      <c r="AC245" s="191"/>
      <c r="AD245" s="191"/>
      <c r="AE245" s="191"/>
    </row>
    <row r="246" spans="1:31" s="46" customFormat="1" ht="22.5" customHeight="1" x14ac:dyDescent="0.25">
      <c r="A246" s="49"/>
      <c r="B246" s="192">
        <v>22</v>
      </c>
      <c r="C246" s="193" t="s">
        <v>84</v>
      </c>
      <c r="D246" s="193" t="s">
        <v>272</v>
      </c>
      <c r="E246" s="193" t="s">
        <v>280</v>
      </c>
      <c r="F246" s="194" t="s">
        <v>105</v>
      </c>
      <c r="G246" s="210">
        <v>447.34166666666664</v>
      </c>
      <c r="H246" s="209">
        <v>12</v>
      </c>
      <c r="I246" s="196">
        <f t="shared" si="272"/>
        <v>5368.0999999999995</v>
      </c>
      <c r="J246" s="191"/>
      <c r="K246" s="197">
        <f t="shared" si="276"/>
        <v>22</v>
      </c>
      <c r="L246" s="198" t="str">
        <f t="shared" si="271"/>
        <v>Масло моторное Mobil Super 3000 5w40</v>
      </c>
      <c r="M246" s="199" t="str">
        <f t="shared" si="271"/>
        <v>Mobil Super 3000 5W40-эквивалент не допускается</v>
      </c>
      <c r="N246" s="200" t="str">
        <f t="shared" si="271"/>
        <v>4л.</v>
      </c>
      <c r="O246" s="201"/>
      <c r="P246" s="58"/>
      <c r="Q246" s="202" t="str">
        <f t="shared" si="273"/>
        <v>л</v>
      </c>
      <c r="R246" s="203">
        <f t="shared" si="273"/>
        <v>447.34166666666664</v>
      </c>
      <c r="S246" s="204"/>
      <c r="T246" s="205">
        <f t="shared" si="274"/>
        <v>12</v>
      </c>
      <c r="U246" s="206">
        <f t="shared" si="275"/>
        <v>0</v>
      </c>
      <c r="V246" s="191"/>
      <c r="W246" s="191"/>
      <c r="X246" s="191"/>
      <c r="Y246" s="191"/>
      <c r="Z246" s="191"/>
      <c r="AA246" s="191"/>
      <c r="AB246" s="191"/>
      <c r="AC246" s="191"/>
      <c r="AD246" s="191"/>
      <c r="AE246" s="191"/>
    </row>
    <row r="247" spans="1:31" s="46" customFormat="1" ht="22.5" customHeight="1" x14ac:dyDescent="0.25">
      <c r="A247" s="49"/>
      <c r="B247" s="192">
        <v>23</v>
      </c>
      <c r="C247" s="193" t="s">
        <v>201</v>
      </c>
      <c r="D247" s="193" t="s">
        <v>202</v>
      </c>
      <c r="E247" s="193" t="s">
        <v>280</v>
      </c>
      <c r="F247" s="194" t="s">
        <v>105</v>
      </c>
      <c r="G247" s="195">
        <v>133.9</v>
      </c>
      <c r="H247" s="209">
        <v>85</v>
      </c>
      <c r="I247" s="196">
        <f t="shared" si="272"/>
        <v>11381.5</v>
      </c>
      <c r="J247" s="191"/>
      <c r="K247" s="197">
        <f t="shared" si="276"/>
        <v>23</v>
      </c>
      <c r="L247" s="198" t="str">
        <f t="shared" si="271"/>
        <v>Масло моторное Sintec Люкс  SAE 5W40 SL/CF</v>
      </c>
      <c r="M247" s="199" t="str">
        <f t="shared" si="271"/>
        <v>Sintec Люкс  SAE 5W40 SL/CF</v>
      </c>
      <c r="N247" s="200" t="str">
        <f t="shared" si="271"/>
        <v>4л.</v>
      </c>
      <c r="O247" s="201"/>
      <c r="P247" s="58"/>
      <c r="Q247" s="202" t="str">
        <f t="shared" si="273"/>
        <v>л</v>
      </c>
      <c r="R247" s="203">
        <f t="shared" si="273"/>
        <v>133.9</v>
      </c>
      <c r="S247" s="204"/>
      <c r="T247" s="205">
        <f t="shared" si="274"/>
        <v>85</v>
      </c>
      <c r="U247" s="206">
        <f t="shared" si="275"/>
        <v>0</v>
      </c>
      <c r="V247" s="191"/>
      <c r="W247" s="191"/>
      <c r="X247" s="191"/>
      <c r="Y247" s="191"/>
      <c r="Z247" s="191"/>
      <c r="AA247" s="191"/>
      <c r="AB247" s="191"/>
      <c r="AC247" s="191"/>
      <c r="AD247" s="191"/>
      <c r="AE247" s="191"/>
    </row>
    <row r="248" spans="1:31" s="46" customFormat="1" ht="27.75" customHeight="1" x14ac:dyDescent="0.25">
      <c r="A248" s="49"/>
      <c r="B248" s="192">
        <v>24</v>
      </c>
      <c r="C248" s="193" t="s">
        <v>203</v>
      </c>
      <c r="D248" s="193" t="s">
        <v>204</v>
      </c>
      <c r="E248" s="193" t="s">
        <v>279</v>
      </c>
      <c r="F248" s="194" t="s">
        <v>105</v>
      </c>
      <c r="G248" s="195">
        <v>173.70833333333334</v>
      </c>
      <c r="H248" s="209">
        <v>220</v>
      </c>
      <c r="I248" s="196">
        <f t="shared" si="272"/>
        <v>38215.833333333336</v>
      </c>
      <c r="J248" s="191"/>
      <c r="K248" s="197">
        <f t="shared" si="276"/>
        <v>24</v>
      </c>
      <c r="L248" s="198" t="str">
        <f t="shared" si="271"/>
        <v>Масло моторное Лукойл -Авангард Ультра SAE 5W40 API CI-4/S</v>
      </c>
      <c r="M248" s="199" t="str">
        <f t="shared" si="271"/>
        <v>SAE 5W40 API CI-4/S</v>
      </c>
      <c r="N248" s="200" t="str">
        <f t="shared" si="271"/>
        <v>20л.</v>
      </c>
      <c r="O248" s="201"/>
      <c r="P248" s="58"/>
      <c r="Q248" s="202" t="str">
        <f t="shared" si="273"/>
        <v>л</v>
      </c>
      <c r="R248" s="203">
        <f t="shared" si="273"/>
        <v>173.70833333333334</v>
      </c>
      <c r="S248" s="204"/>
      <c r="T248" s="205">
        <f t="shared" si="274"/>
        <v>220</v>
      </c>
      <c r="U248" s="206">
        <f t="shared" si="275"/>
        <v>0</v>
      </c>
      <c r="V248" s="191"/>
      <c r="W248" s="191"/>
      <c r="X248" s="191"/>
      <c r="Y248" s="191"/>
      <c r="Z248" s="191"/>
      <c r="AA248" s="191"/>
      <c r="AB248" s="191"/>
      <c r="AC248" s="191"/>
      <c r="AD248" s="191"/>
      <c r="AE248" s="191"/>
    </row>
    <row r="249" spans="1:31" s="46" customFormat="1" ht="23.25" customHeight="1" x14ac:dyDescent="0.25">
      <c r="A249" s="49"/>
      <c r="B249" s="192">
        <v>25</v>
      </c>
      <c r="C249" s="193" t="s">
        <v>87</v>
      </c>
      <c r="D249" s="193" t="s">
        <v>88</v>
      </c>
      <c r="E249" s="193" t="s">
        <v>280</v>
      </c>
      <c r="F249" s="194" t="s">
        <v>105</v>
      </c>
      <c r="G249" s="195">
        <v>87.716666666666669</v>
      </c>
      <c r="H249" s="209">
        <v>100</v>
      </c>
      <c r="I249" s="196">
        <f t="shared" si="272"/>
        <v>8771.6666666666661</v>
      </c>
      <c r="J249" s="191"/>
      <c r="K249" s="197">
        <f t="shared" si="276"/>
        <v>25</v>
      </c>
      <c r="L249" s="198" t="str">
        <f t="shared" si="271"/>
        <v>Масло моторное Лукойл-стандарт SAE 10W40 API SF/CC</v>
      </c>
      <c r="M249" s="199" t="str">
        <f t="shared" si="271"/>
        <v>10W40</v>
      </c>
      <c r="N249" s="200" t="str">
        <f t="shared" si="271"/>
        <v>4л.</v>
      </c>
      <c r="O249" s="201"/>
      <c r="P249" s="58"/>
      <c r="Q249" s="202" t="str">
        <f t="shared" si="273"/>
        <v>л</v>
      </c>
      <c r="R249" s="203">
        <f t="shared" si="273"/>
        <v>87.716666666666669</v>
      </c>
      <c r="S249" s="204"/>
      <c r="T249" s="205">
        <f t="shared" si="274"/>
        <v>100</v>
      </c>
      <c r="U249" s="206">
        <f t="shared" si="275"/>
        <v>0</v>
      </c>
      <c r="V249" s="191"/>
      <c r="W249" s="191"/>
      <c r="X249" s="191"/>
      <c r="Y249" s="191"/>
      <c r="Z249" s="191"/>
      <c r="AA249" s="191"/>
      <c r="AB249" s="191"/>
      <c r="AC249" s="191"/>
      <c r="AD249" s="191"/>
      <c r="AE249" s="191"/>
    </row>
    <row r="250" spans="1:31" s="46" customFormat="1" ht="22.5" customHeight="1" x14ac:dyDescent="0.25">
      <c r="A250" s="49"/>
      <c r="B250" s="192">
        <v>26</v>
      </c>
      <c r="C250" s="193" t="s">
        <v>115</v>
      </c>
      <c r="D250" s="193" t="s">
        <v>116</v>
      </c>
      <c r="E250" s="193" t="s">
        <v>279</v>
      </c>
      <c r="F250" s="194" t="s">
        <v>105</v>
      </c>
      <c r="G250" s="195">
        <v>63.641666666666673</v>
      </c>
      <c r="H250" s="209">
        <v>10</v>
      </c>
      <c r="I250" s="196">
        <f t="shared" si="272"/>
        <v>636.41666666666674</v>
      </c>
      <c r="J250" s="191"/>
      <c r="K250" s="197">
        <f t="shared" si="276"/>
        <v>26</v>
      </c>
      <c r="L250" s="198" t="str">
        <f t="shared" si="271"/>
        <v>Масло моторное М-10ДМ</v>
      </c>
      <c r="M250" s="199" t="str">
        <f t="shared" si="271"/>
        <v>М-10ДМ</v>
      </c>
      <c r="N250" s="200" t="str">
        <f t="shared" si="271"/>
        <v>20л.</v>
      </c>
      <c r="O250" s="201"/>
      <c r="P250" s="58"/>
      <c r="Q250" s="202" t="str">
        <f t="shared" si="273"/>
        <v>л</v>
      </c>
      <c r="R250" s="203">
        <f t="shared" si="273"/>
        <v>63.641666666666673</v>
      </c>
      <c r="S250" s="204"/>
      <c r="T250" s="205">
        <f t="shared" si="274"/>
        <v>10</v>
      </c>
      <c r="U250" s="206">
        <f t="shared" si="275"/>
        <v>0</v>
      </c>
      <c r="V250" s="191"/>
      <c r="W250" s="191"/>
      <c r="X250" s="191"/>
      <c r="Y250" s="191"/>
      <c r="Z250" s="191"/>
      <c r="AA250" s="191"/>
      <c r="AB250" s="191"/>
      <c r="AC250" s="191"/>
      <c r="AD250" s="191"/>
      <c r="AE250" s="191"/>
    </row>
    <row r="251" spans="1:31" s="46" customFormat="1" ht="15.75" x14ac:dyDescent="0.25">
      <c r="A251" s="49"/>
      <c r="B251" s="192">
        <v>27</v>
      </c>
      <c r="C251" s="193" t="s">
        <v>91</v>
      </c>
      <c r="D251" s="193" t="s">
        <v>92</v>
      </c>
      <c r="E251" s="193" t="s">
        <v>279</v>
      </c>
      <c r="F251" s="194" t="s">
        <v>105</v>
      </c>
      <c r="G251" s="195">
        <v>65.400000000000006</v>
      </c>
      <c r="H251" s="209">
        <v>100</v>
      </c>
      <c r="I251" s="196">
        <f t="shared" si="272"/>
        <v>6540.0000000000009</v>
      </c>
      <c r="J251" s="191"/>
      <c r="K251" s="197">
        <f t="shared" si="276"/>
        <v>27</v>
      </c>
      <c r="L251" s="198" t="str">
        <f t="shared" si="271"/>
        <v>Масло моторное М-8В</v>
      </c>
      <c r="M251" s="199" t="str">
        <f t="shared" si="271"/>
        <v>М-8В</v>
      </c>
      <c r="N251" s="200" t="str">
        <f t="shared" si="271"/>
        <v>20л.</v>
      </c>
      <c r="O251" s="201"/>
      <c r="P251" s="58"/>
      <c r="Q251" s="202" t="str">
        <f t="shared" si="273"/>
        <v>л</v>
      </c>
      <c r="R251" s="203">
        <f t="shared" si="273"/>
        <v>65.400000000000006</v>
      </c>
      <c r="S251" s="204"/>
      <c r="T251" s="205">
        <f t="shared" si="274"/>
        <v>100</v>
      </c>
      <c r="U251" s="206">
        <f t="shared" si="275"/>
        <v>0</v>
      </c>
      <c r="V251" s="191"/>
      <c r="W251" s="191"/>
      <c r="X251" s="191"/>
      <c r="Y251" s="191"/>
      <c r="Z251" s="191"/>
      <c r="AA251" s="191"/>
      <c r="AB251" s="191"/>
      <c r="AC251" s="191"/>
      <c r="AD251" s="191"/>
      <c r="AE251" s="191"/>
    </row>
    <row r="252" spans="1:31" s="46" customFormat="1" ht="55.15" customHeight="1" x14ac:dyDescent="0.25">
      <c r="A252" s="49"/>
      <c r="B252" s="192">
        <v>28</v>
      </c>
      <c r="C252" s="193" t="s">
        <v>205</v>
      </c>
      <c r="D252" s="193" t="s">
        <v>291</v>
      </c>
      <c r="E252" s="193" t="s">
        <v>288</v>
      </c>
      <c r="F252" s="194" t="s">
        <v>105</v>
      </c>
      <c r="G252" s="195">
        <v>693.70833333333337</v>
      </c>
      <c r="H252" s="209">
        <v>12</v>
      </c>
      <c r="I252" s="196">
        <f t="shared" si="272"/>
        <v>8324.5</v>
      </c>
      <c r="J252" s="191"/>
      <c r="K252" s="197">
        <f t="shared" si="276"/>
        <v>28</v>
      </c>
      <c r="L252" s="198" t="str">
        <f t="shared" si="271"/>
        <v>Масло моторное минеральное</v>
      </c>
      <c r="M252" s="199" t="str">
        <f t="shared" si="271"/>
        <v>TOYOTA MOTOR OIL SN/GF-5  0w-20 возможна замена на IDEMITSU 0W20</v>
      </c>
      <c r="N252" s="200" t="str">
        <f t="shared" si="271"/>
        <v xml:space="preserve">4л. </v>
      </c>
      <c r="O252" s="201"/>
      <c r="P252" s="58"/>
      <c r="Q252" s="202" t="str">
        <f t="shared" si="273"/>
        <v>л</v>
      </c>
      <c r="R252" s="203">
        <f t="shared" si="273"/>
        <v>693.70833333333337</v>
      </c>
      <c r="S252" s="204"/>
      <c r="T252" s="205">
        <f t="shared" si="274"/>
        <v>12</v>
      </c>
      <c r="U252" s="206">
        <f t="shared" si="275"/>
        <v>0</v>
      </c>
      <c r="V252" s="191"/>
      <c r="W252" s="191"/>
      <c r="X252" s="191"/>
      <c r="Y252" s="191"/>
      <c r="Z252" s="191"/>
      <c r="AA252" s="191"/>
      <c r="AB252" s="191"/>
      <c r="AC252" s="191"/>
      <c r="AD252" s="191"/>
      <c r="AE252" s="191"/>
    </row>
    <row r="253" spans="1:31" s="46" customFormat="1" ht="47.25" x14ac:dyDescent="0.25">
      <c r="A253" s="49"/>
      <c r="B253" s="192">
        <v>29</v>
      </c>
      <c r="C253" s="193" t="s">
        <v>162</v>
      </c>
      <c r="D253" s="193" t="s">
        <v>316</v>
      </c>
      <c r="E253" s="193" t="s">
        <v>280</v>
      </c>
      <c r="F253" s="194" t="s">
        <v>105</v>
      </c>
      <c r="G253" s="195">
        <v>155.69166666666669</v>
      </c>
      <c r="H253" s="209">
        <v>32</v>
      </c>
      <c r="I253" s="196">
        <f t="shared" si="272"/>
        <v>4982.1333333333341</v>
      </c>
      <c r="J253" s="191"/>
      <c r="K253" s="197">
        <f t="shared" si="276"/>
        <v>29</v>
      </c>
      <c r="L253" s="198" t="str">
        <f t="shared" si="271"/>
        <v>Масло промывочное KIXX Clean GS Oil</v>
      </c>
      <c r="M253" s="199" t="str">
        <f t="shared" si="271"/>
        <v>KIXX Clean GS Oil-эквивалент X-OIL Clean, ZIC FLUSH</v>
      </c>
      <c r="N253" s="200" t="str">
        <f t="shared" si="271"/>
        <v>4л.</v>
      </c>
      <c r="O253" s="201"/>
      <c r="P253" s="58"/>
      <c r="Q253" s="202" t="str">
        <f t="shared" si="273"/>
        <v>л</v>
      </c>
      <c r="R253" s="203">
        <f t="shared" si="273"/>
        <v>155.69166666666669</v>
      </c>
      <c r="S253" s="204"/>
      <c r="T253" s="205">
        <f t="shared" si="274"/>
        <v>32</v>
      </c>
      <c r="U253" s="206">
        <f t="shared" si="275"/>
        <v>0</v>
      </c>
      <c r="V253" s="191"/>
      <c r="W253" s="191"/>
      <c r="X253" s="191"/>
      <c r="Y253" s="191"/>
      <c r="Z253" s="191"/>
      <c r="AA253" s="191"/>
      <c r="AB253" s="191"/>
      <c r="AC253" s="191"/>
      <c r="AD253" s="191"/>
      <c r="AE253" s="191"/>
    </row>
    <row r="254" spans="1:31" s="46" customFormat="1" ht="19.5" customHeight="1" x14ac:dyDescent="0.25">
      <c r="A254" s="49"/>
      <c r="B254" s="192">
        <v>30</v>
      </c>
      <c r="C254" s="193" t="s">
        <v>206</v>
      </c>
      <c r="D254" s="193" t="s">
        <v>207</v>
      </c>
      <c r="E254" s="193" t="s">
        <v>282</v>
      </c>
      <c r="F254" s="194" t="s">
        <v>105</v>
      </c>
      <c r="G254" s="195">
        <v>51.775000000000006</v>
      </c>
      <c r="H254" s="209">
        <v>168</v>
      </c>
      <c r="I254" s="196">
        <f t="shared" si="272"/>
        <v>8698.2000000000007</v>
      </c>
      <c r="J254" s="191"/>
      <c r="K254" s="197">
        <f t="shared" si="276"/>
        <v>30</v>
      </c>
      <c r="L254" s="198" t="str">
        <f t="shared" si="271"/>
        <v>Масло промывочное Mna 2 Express (Роснефть)</v>
      </c>
      <c r="M254" s="199" t="str">
        <f t="shared" si="271"/>
        <v>Mna 2 Express (Роснефть)</v>
      </c>
      <c r="N254" s="200" t="str">
        <f t="shared" si="271"/>
        <v>4л</v>
      </c>
      <c r="O254" s="201"/>
      <c r="P254" s="58"/>
      <c r="Q254" s="202" t="str">
        <f t="shared" si="273"/>
        <v>л</v>
      </c>
      <c r="R254" s="203">
        <f t="shared" si="273"/>
        <v>51.775000000000006</v>
      </c>
      <c r="S254" s="204"/>
      <c r="T254" s="205">
        <f t="shared" si="274"/>
        <v>168</v>
      </c>
      <c r="U254" s="206">
        <f t="shared" si="275"/>
        <v>0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</row>
    <row r="255" spans="1:31" s="46" customFormat="1" ht="22.5" customHeight="1" x14ac:dyDescent="0.25">
      <c r="A255" s="49"/>
      <c r="B255" s="192">
        <v>31</v>
      </c>
      <c r="C255" s="193" t="s">
        <v>96</v>
      </c>
      <c r="D255" s="193" t="s">
        <v>97</v>
      </c>
      <c r="E255" s="193" t="s">
        <v>282</v>
      </c>
      <c r="F255" s="194" t="s">
        <v>105</v>
      </c>
      <c r="G255" s="195">
        <v>87.5</v>
      </c>
      <c r="H255" s="209">
        <v>78</v>
      </c>
      <c r="I255" s="196">
        <f t="shared" si="272"/>
        <v>6825</v>
      </c>
      <c r="J255" s="191"/>
      <c r="K255" s="197">
        <f t="shared" si="276"/>
        <v>31</v>
      </c>
      <c r="L255" s="198" t="str">
        <f t="shared" si="271"/>
        <v>Масло трансмиссионное</v>
      </c>
      <c r="M255" s="199" t="str">
        <f t="shared" si="271"/>
        <v>X-OIL 80w90 GL-5</v>
      </c>
      <c r="N255" s="200" t="str">
        <f t="shared" si="271"/>
        <v>4л</v>
      </c>
      <c r="O255" s="201"/>
      <c r="P255" s="58"/>
      <c r="Q255" s="202" t="str">
        <f t="shared" si="273"/>
        <v>л</v>
      </c>
      <c r="R255" s="203">
        <f t="shared" si="273"/>
        <v>87.5</v>
      </c>
      <c r="S255" s="204"/>
      <c r="T255" s="205">
        <f t="shared" si="274"/>
        <v>78</v>
      </c>
      <c r="U255" s="206">
        <f t="shared" si="275"/>
        <v>0</v>
      </c>
      <c r="V255" s="191"/>
      <c r="W255" s="191"/>
      <c r="X255" s="191"/>
      <c r="Y255" s="191"/>
      <c r="Z255" s="191"/>
      <c r="AA255" s="191"/>
      <c r="AB255" s="191"/>
      <c r="AC255" s="191"/>
      <c r="AD255" s="191"/>
      <c r="AE255" s="191"/>
    </row>
    <row r="256" spans="1:31" s="46" customFormat="1" ht="27" customHeight="1" x14ac:dyDescent="0.25">
      <c r="A256" s="49"/>
      <c r="B256" s="192">
        <v>32</v>
      </c>
      <c r="C256" s="193" t="s">
        <v>96</v>
      </c>
      <c r="D256" s="193" t="s">
        <v>208</v>
      </c>
      <c r="E256" s="193" t="s">
        <v>283</v>
      </c>
      <c r="F256" s="194" t="s">
        <v>105</v>
      </c>
      <c r="G256" s="195">
        <v>154.49166666666667</v>
      </c>
      <c r="H256" s="209">
        <v>44</v>
      </c>
      <c r="I256" s="196">
        <f t="shared" si="272"/>
        <v>6797.6333333333332</v>
      </c>
      <c r="J256" s="191"/>
      <c r="K256" s="197">
        <f t="shared" si="276"/>
        <v>32</v>
      </c>
      <c r="L256" s="198" t="str">
        <f t="shared" si="271"/>
        <v>Масло трансмиссионное</v>
      </c>
      <c r="M256" s="199" t="str">
        <f t="shared" si="271"/>
        <v>GS Gear Oil HD 75W85 GL-4</v>
      </c>
      <c r="N256" s="200" t="str">
        <f t="shared" si="271"/>
        <v>20л</v>
      </c>
      <c r="O256" s="201"/>
      <c r="P256" s="58"/>
      <c r="Q256" s="202" t="str">
        <f t="shared" si="273"/>
        <v>л</v>
      </c>
      <c r="R256" s="203">
        <f t="shared" si="273"/>
        <v>154.49166666666667</v>
      </c>
      <c r="S256" s="204"/>
      <c r="T256" s="205">
        <f t="shared" si="274"/>
        <v>44</v>
      </c>
      <c r="U256" s="206">
        <f t="shared" si="275"/>
        <v>0</v>
      </c>
      <c r="V256" s="191"/>
      <c r="W256" s="191"/>
      <c r="X256" s="191"/>
      <c r="Y256" s="191"/>
      <c r="Z256" s="191"/>
      <c r="AA256" s="191"/>
      <c r="AB256" s="191"/>
      <c r="AC256" s="191"/>
      <c r="AD256" s="191"/>
      <c r="AE256" s="191"/>
    </row>
    <row r="257" spans="1:31" s="46" customFormat="1" ht="33" customHeight="1" x14ac:dyDescent="0.25">
      <c r="A257" s="49"/>
      <c r="B257" s="192">
        <v>33</v>
      </c>
      <c r="C257" s="193" t="s">
        <v>96</v>
      </c>
      <c r="D257" s="193" t="s">
        <v>317</v>
      </c>
      <c r="E257" s="193" t="s">
        <v>280</v>
      </c>
      <c r="F257" s="194" t="s">
        <v>105</v>
      </c>
      <c r="G257" s="195">
        <v>144.31666666666669</v>
      </c>
      <c r="H257" s="209">
        <v>96</v>
      </c>
      <c r="I257" s="196">
        <f t="shared" si="272"/>
        <v>13854.400000000001</v>
      </c>
      <c r="J257" s="191"/>
      <c r="K257" s="197">
        <f t="shared" si="276"/>
        <v>33</v>
      </c>
      <c r="L257" s="198" t="str">
        <f t="shared" si="271"/>
        <v>Масло трансмиссионное</v>
      </c>
      <c r="M257" s="199" t="str">
        <f t="shared" si="271"/>
        <v>GS Geartec 75W90GL-5-эквивалент X-Oil</v>
      </c>
      <c r="N257" s="200" t="str">
        <f t="shared" si="271"/>
        <v>4л.</v>
      </c>
      <c r="O257" s="201"/>
      <c r="P257" s="58"/>
      <c r="Q257" s="202" t="str">
        <f t="shared" si="273"/>
        <v>л</v>
      </c>
      <c r="R257" s="203">
        <f t="shared" si="273"/>
        <v>144.31666666666669</v>
      </c>
      <c r="S257" s="204"/>
      <c r="T257" s="205">
        <f t="shared" si="274"/>
        <v>96</v>
      </c>
      <c r="U257" s="206">
        <f t="shared" si="275"/>
        <v>0</v>
      </c>
      <c r="V257" s="191"/>
      <c r="W257" s="191"/>
      <c r="X257" s="191"/>
      <c r="Y257" s="191"/>
      <c r="Z257" s="191"/>
      <c r="AA257" s="191"/>
      <c r="AB257" s="191"/>
      <c r="AC257" s="191"/>
      <c r="AD257" s="191"/>
      <c r="AE257" s="191"/>
    </row>
    <row r="258" spans="1:31" s="46" customFormat="1" ht="30" customHeight="1" x14ac:dyDescent="0.25">
      <c r="A258" s="49"/>
      <c r="B258" s="192">
        <v>34</v>
      </c>
      <c r="C258" s="193" t="s">
        <v>118</v>
      </c>
      <c r="D258" s="193" t="s">
        <v>119</v>
      </c>
      <c r="E258" s="193" t="s">
        <v>283</v>
      </c>
      <c r="F258" s="194" t="s">
        <v>105</v>
      </c>
      <c r="G258" s="195">
        <v>70.025000000000006</v>
      </c>
      <c r="H258" s="209">
        <v>240</v>
      </c>
      <c r="I258" s="196">
        <f t="shared" si="272"/>
        <v>16806</v>
      </c>
      <c r="J258" s="191"/>
      <c r="K258" s="197">
        <f t="shared" si="276"/>
        <v>34</v>
      </c>
      <c r="L258" s="198" t="str">
        <f t="shared" si="271"/>
        <v>Масло трансмиссионное ТСП-15К</v>
      </c>
      <c r="M258" s="199" t="str">
        <f t="shared" si="271"/>
        <v>ТСП-15К</v>
      </c>
      <c r="N258" s="200" t="str">
        <f t="shared" si="271"/>
        <v>20л</v>
      </c>
      <c r="O258" s="201"/>
      <c r="P258" s="58"/>
      <c r="Q258" s="202" t="str">
        <f t="shared" si="273"/>
        <v>л</v>
      </c>
      <c r="R258" s="203">
        <f t="shared" si="273"/>
        <v>70.025000000000006</v>
      </c>
      <c r="S258" s="204"/>
      <c r="T258" s="205">
        <f t="shared" si="274"/>
        <v>240</v>
      </c>
      <c r="U258" s="206">
        <f t="shared" si="275"/>
        <v>0</v>
      </c>
      <c r="V258" s="191"/>
      <c r="W258" s="191"/>
      <c r="X258" s="191"/>
      <c r="Y258" s="191"/>
      <c r="Z258" s="191"/>
      <c r="AA258" s="191"/>
      <c r="AB258" s="191"/>
      <c r="AC258" s="191"/>
      <c r="AD258" s="191"/>
      <c r="AE258" s="191"/>
    </row>
    <row r="259" spans="1:31" s="46" customFormat="1" ht="30" customHeight="1" x14ac:dyDescent="0.25">
      <c r="A259" s="49"/>
      <c r="B259" s="192">
        <v>35</v>
      </c>
      <c r="C259" s="193" t="s">
        <v>209</v>
      </c>
      <c r="D259" s="193" t="s">
        <v>210</v>
      </c>
      <c r="E259" s="193" t="s">
        <v>283</v>
      </c>
      <c r="F259" s="194" t="s">
        <v>105</v>
      </c>
      <c r="G259" s="195">
        <v>167.75000000000003</v>
      </c>
      <c r="H259" s="209">
        <v>20</v>
      </c>
      <c r="I259" s="196">
        <f t="shared" si="272"/>
        <v>3355.0000000000005</v>
      </c>
      <c r="J259" s="191"/>
      <c r="K259" s="197">
        <f t="shared" si="276"/>
        <v>35</v>
      </c>
      <c r="L259" s="198" t="str">
        <f t="shared" si="271"/>
        <v>Рабочая жидкость</v>
      </c>
      <c r="M259" s="199" t="str">
        <f t="shared" si="271"/>
        <v>Texaco 1000 THF</v>
      </c>
      <c r="N259" s="200" t="str">
        <f t="shared" si="271"/>
        <v>20л</v>
      </c>
      <c r="O259" s="201"/>
      <c r="P259" s="58"/>
      <c r="Q259" s="202" t="str">
        <f t="shared" si="273"/>
        <v>л</v>
      </c>
      <c r="R259" s="203">
        <f t="shared" si="273"/>
        <v>167.75000000000003</v>
      </c>
      <c r="S259" s="204"/>
      <c r="T259" s="205">
        <f t="shared" si="274"/>
        <v>20</v>
      </c>
      <c r="U259" s="206">
        <f t="shared" si="275"/>
        <v>0</v>
      </c>
      <c r="V259" s="191"/>
      <c r="W259" s="191"/>
      <c r="X259" s="191"/>
      <c r="Y259" s="191"/>
      <c r="Z259" s="191"/>
      <c r="AA259" s="191"/>
      <c r="AB259" s="191"/>
      <c r="AC259" s="191"/>
      <c r="AD259" s="191"/>
      <c r="AE259" s="191"/>
    </row>
    <row r="260" spans="1:31" s="46" customFormat="1" ht="30" customHeight="1" x14ac:dyDescent="0.25">
      <c r="A260" s="49"/>
      <c r="B260" s="192">
        <v>36</v>
      </c>
      <c r="C260" s="193" t="s">
        <v>211</v>
      </c>
      <c r="D260" s="193" t="s">
        <v>212</v>
      </c>
      <c r="E260" s="193" t="s">
        <v>284</v>
      </c>
      <c r="F260" s="194" t="s">
        <v>15</v>
      </c>
      <c r="G260" s="195">
        <v>691.26225999999997</v>
      </c>
      <c r="H260" s="209">
        <v>84</v>
      </c>
      <c r="I260" s="196">
        <f t="shared" si="272"/>
        <v>58066.029839999996</v>
      </c>
      <c r="J260" s="191"/>
      <c r="K260" s="197">
        <f t="shared" si="276"/>
        <v>36</v>
      </c>
      <c r="L260" s="198" t="str">
        <f t="shared" si="271"/>
        <v>Смазка Chevron Ulti-Plex Grease Synthetic EP NLGI 1.5</v>
      </c>
      <c r="M260" s="199" t="str">
        <f t="shared" si="271"/>
        <v>397 г</v>
      </c>
      <c r="N260" s="200" t="str">
        <f t="shared" si="271"/>
        <v>0,4кг</v>
      </c>
      <c r="O260" s="201"/>
      <c r="P260" s="58"/>
      <c r="Q260" s="202" t="str">
        <f t="shared" si="273"/>
        <v>шт</v>
      </c>
      <c r="R260" s="203">
        <f t="shared" si="273"/>
        <v>691.26225999999997</v>
      </c>
      <c r="S260" s="204"/>
      <c r="T260" s="205">
        <f t="shared" si="274"/>
        <v>84</v>
      </c>
      <c r="U260" s="206">
        <f t="shared" si="275"/>
        <v>0</v>
      </c>
      <c r="V260" s="191"/>
      <c r="W260" s="191"/>
      <c r="X260" s="191"/>
      <c r="Y260" s="191"/>
      <c r="Z260" s="191"/>
      <c r="AA260" s="191"/>
      <c r="AB260" s="191"/>
      <c r="AC260" s="191"/>
      <c r="AD260" s="191"/>
      <c r="AE260" s="191"/>
    </row>
    <row r="261" spans="1:31" s="78" customFormat="1" ht="15.75" x14ac:dyDescent="0.25">
      <c r="A261" s="62"/>
      <c r="B261" s="99"/>
      <c r="C261" s="64" t="s">
        <v>16</v>
      </c>
      <c r="D261" s="65"/>
      <c r="E261" s="65"/>
      <c r="F261" s="133"/>
      <c r="G261" s="66"/>
      <c r="H261" s="67"/>
      <c r="I261" s="100">
        <f>SUM(I225:I260)</f>
        <v>530610.80517333339</v>
      </c>
      <c r="J261" s="69"/>
      <c r="K261" s="70"/>
      <c r="L261" s="71" t="str">
        <f t="shared" ref="L261:L516" si="277">C261</f>
        <v>ИТОГО:</v>
      </c>
      <c r="M261" s="65"/>
      <c r="N261" s="102"/>
      <c r="O261" s="90"/>
      <c r="P261" s="167"/>
      <c r="Q261" s="91"/>
      <c r="R261" s="74"/>
      <c r="S261" s="75"/>
      <c r="T261" s="76"/>
      <c r="U261" s="77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</row>
    <row r="262" spans="1:31" s="46" customFormat="1" ht="24" customHeight="1" x14ac:dyDescent="0.25">
      <c r="B262" s="128"/>
      <c r="C262" s="216" t="s">
        <v>172</v>
      </c>
      <c r="D262" s="217"/>
      <c r="E262" s="217"/>
      <c r="F262" s="217"/>
      <c r="G262" s="217"/>
      <c r="H262" s="217"/>
      <c r="I262" s="217"/>
      <c r="J262" s="48"/>
      <c r="K262" s="129"/>
      <c r="L262" s="216" t="s">
        <v>172</v>
      </c>
      <c r="M262" s="218"/>
      <c r="N262" s="218"/>
      <c r="O262" s="218"/>
      <c r="P262" s="218"/>
      <c r="Q262" s="218"/>
      <c r="R262" s="218"/>
      <c r="S262" s="218"/>
      <c r="T262" s="218"/>
      <c r="U262" s="218"/>
      <c r="V262" s="48"/>
      <c r="W262" s="48"/>
      <c r="X262" s="48"/>
      <c r="Y262" s="48"/>
      <c r="Z262" s="48"/>
      <c r="AA262" s="48"/>
      <c r="AB262" s="48"/>
      <c r="AC262" s="48"/>
      <c r="AD262" s="48"/>
      <c r="AE262" s="48"/>
    </row>
    <row r="263" spans="1:31" s="46" customFormat="1" ht="18" customHeight="1" x14ac:dyDescent="0.25">
      <c r="A263" s="49"/>
      <c r="B263" s="79">
        <v>1</v>
      </c>
      <c r="C263" s="179" t="s">
        <v>40</v>
      </c>
      <c r="D263" s="179" t="s">
        <v>128</v>
      </c>
      <c r="E263" s="180" t="s">
        <v>274</v>
      </c>
      <c r="F263" s="175" t="s">
        <v>105</v>
      </c>
      <c r="G263" s="93">
        <v>39.750000000000007</v>
      </c>
      <c r="H263" s="93">
        <v>5</v>
      </c>
      <c r="I263" s="94">
        <f>G263*H263</f>
        <v>198.75000000000003</v>
      </c>
      <c r="J263" s="48"/>
      <c r="K263" s="56">
        <f t="shared" ref="K263:K274" si="278">B263</f>
        <v>1</v>
      </c>
      <c r="L263" s="57" t="str">
        <f t="shared" ref="L263:L274" si="279">C263</f>
        <v>Жидкость для стеклоомывателя</v>
      </c>
      <c r="M263" s="51" t="str">
        <f>D263</f>
        <v>*</v>
      </c>
      <c r="N263" s="142" t="str">
        <f>E263</f>
        <v>4 - 5л.</v>
      </c>
      <c r="O263" s="141"/>
      <c r="P263" s="58"/>
      <c r="Q263" s="165" t="str">
        <f>F263</f>
        <v>л</v>
      </c>
      <c r="R263" s="59">
        <f>G263</f>
        <v>39.750000000000007</v>
      </c>
      <c r="S263" s="53"/>
      <c r="T263" s="60">
        <f>H263</f>
        <v>5</v>
      </c>
      <c r="U263" s="61">
        <f>S263*T263</f>
        <v>0</v>
      </c>
      <c r="V263" s="48"/>
      <c r="W263" s="48"/>
      <c r="X263" s="48"/>
      <c r="Y263" s="48"/>
      <c r="Z263" s="48"/>
      <c r="AA263" s="48"/>
      <c r="AB263" s="48"/>
      <c r="AC263" s="48"/>
      <c r="AD263" s="48"/>
      <c r="AE263" s="48"/>
    </row>
    <row r="264" spans="1:31" s="46" customFormat="1" ht="45.75" customHeight="1" x14ac:dyDescent="0.25">
      <c r="A264" s="49"/>
      <c r="B264" s="79">
        <v>2</v>
      </c>
      <c r="C264" s="179" t="s">
        <v>185</v>
      </c>
      <c r="D264" s="179" t="s">
        <v>186</v>
      </c>
      <c r="E264" s="179" t="s">
        <v>275</v>
      </c>
      <c r="F264" s="175" t="s">
        <v>104</v>
      </c>
      <c r="G264" s="93">
        <v>53.475000000000001</v>
      </c>
      <c r="H264" s="93">
        <v>10</v>
      </c>
      <c r="I264" s="94">
        <f t="shared" ref="I264:I283" si="280">G264*H264</f>
        <v>534.75</v>
      </c>
      <c r="J264" s="48"/>
      <c r="K264" s="56">
        <f t="shared" si="278"/>
        <v>2</v>
      </c>
      <c r="L264" s="57" t="str">
        <f t="shared" si="279"/>
        <v>Жидкость охлаждающая Антифриз Гостовский -40 (зеленый)</v>
      </c>
      <c r="M264" s="51" t="str">
        <f t="shared" ref="M264:M283" si="281">D264</f>
        <v>Антифриз Гостовский -40 (зеленый)</v>
      </c>
      <c r="N264" s="142" t="str">
        <f t="shared" ref="N264:N283" si="282">E264</f>
        <v>10кг</v>
      </c>
      <c r="O264" s="141"/>
      <c r="P264" s="58"/>
      <c r="Q264" s="165" t="str">
        <f t="shared" ref="Q264:Q283" si="283">F264</f>
        <v>кг</v>
      </c>
      <c r="R264" s="59">
        <f t="shared" ref="R264:R269" si="284">G264</f>
        <v>53.475000000000001</v>
      </c>
      <c r="S264" s="53"/>
      <c r="T264" s="60">
        <f t="shared" ref="T264:T269" si="285">H264</f>
        <v>10</v>
      </c>
      <c r="U264" s="61">
        <f t="shared" ref="U264:U269" si="286">S264*T264</f>
        <v>0</v>
      </c>
      <c r="V264" s="48"/>
      <c r="W264" s="48"/>
      <c r="X264" s="48"/>
      <c r="Y264" s="48"/>
      <c r="Z264" s="48"/>
      <c r="AA264" s="48"/>
      <c r="AB264" s="48"/>
      <c r="AC264" s="48"/>
      <c r="AD264" s="48"/>
      <c r="AE264" s="48"/>
    </row>
    <row r="265" spans="1:31" s="46" customFormat="1" ht="23.25" customHeight="1" x14ac:dyDescent="0.25">
      <c r="A265" s="49"/>
      <c r="B265" s="79">
        <v>3</v>
      </c>
      <c r="C265" s="179" t="s">
        <v>45</v>
      </c>
      <c r="D265" s="179" t="s">
        <v>46</v>
      </c>
      <c r="E265" s="179" t="s">
        <v>276</v>
      </c>
      <c r="F265" s="175" t="s">
        <v>105</v>
      </c>
      <c r="G265" s="93">
        <v>54.17</v>
      </c>
      <c r="H265" s="93">
        <v>90</v>
      </c>
      <c r="I265" s="94">
        <f t="shared" si="280"/>
        <v>4875.3</v>
      </c>
      <c r="J265" s="48"/>
      <c r="K265" s="56">
        <f t="shared" si="278"/>
        <v>3</v>
      </c>
      <c r="L265" s="57" t="str">
        <f t="shared" si="279"/>
        <v>Жидкость охлаждающая Тосол А-40</v>
      </c>
      <c r="M265" s="51" t="str">
        <f t="shared" si="281"/>
        <v>Тосол А-40</v>
      </c>
      <c r="N265" s="142" t="str">
        <f t="shared" si="282"/>
        <v>10л</v>
      </c>
      <c r="O265" s="141"/>
      <c r="P265" s="58"/>
      <c r="Q265" s="165" t="str">
        <f t="shared" si="283"/>
        <v>л</v>
      </c>
      <c r="R265" s="59">
        <f t="shared" si="284"/>
        <v>54.17</v>
      </c>
      <c r="S265" s="53"/>
      <c r="T265" s="60">
        <f t="shared" si="285"/>
        <v>90</v>
      </c>
      <c r="U265" s="61">
        <f t="shared" si="286"/>
        <v>0</v>
      </c>
      <c r="V265" s="48"/>
      <c r="W265" s="48"/>
      <c r="X265" s="48"/>
      <c r="Y265" s="48"/>
      <c r="Z265" s="48"/>
      <c r="AA265" s="48"/>
      <c r="AB265" s="48"/>
      <c r="AC265" s="48"/>
      <c r="AD265" s="48"/>
      <c r="AE265" s="48"/>
    </row>
    <row r="266" spans="1:31" s="46" customFormat="1" ht="23.25" customHeight="1" x14ac:dyDescent="0.25">
      <c r="A266" s="49"/>
      <c r="B266" s="79">
        <v>4</v>
      </c>
      <c r="C266" s="179" t="s">
        <v>49</v>
      </c>
      <c r="D266" s="179" t="s">
        <v>50</v>
      </c>
      <c r="E266" s="179" t="s">
        <v>277</v>
      </c>
      <c r="F266" s="175" t="s">
        <v>104</v>
      </c>
      <c r="G266" s="93">
        <v>99.525000000000006</v>
      </c>
      <c r="H266" s="93">
        <v>11.83</v>
      </c>
      <c r="I266" s="94">
        <f t="shared" si="280"/>
        <v>1177.38075</v>
      </c>
      <c r="J266" s="48"/>
      <c r="K266" s="56">
        <f t="shared" si="278"/>
        <v>4</v>
      </c>
      <c r="L266" s="57" t="str">
        <f t="shared" si="279"/>
        <v>Жидкость тормозная</v>
      </c>
      <c r="M266" s="51" t="str">
        <f t="shared" si="281"/>
        <v>ДОТ-4</v>
      </c>
      <c r="N266" s="142" t="str">
        <f t="shared" si="282"/>
        <v>0,91кг</v>
      </c>
      <c r="O266" s="141"/>
      <c r="P266" s="58"/>
      <c r="Q266" s="165" t="str">
        <f t="shared" si="283"/>
        <v>кг</v>
      </c>
      <c r="R266" s="59">
        <f t="shared" si="284"/>
        <v>99.525000000000006</v>
      </c>
      <c r="S266" s="53"/>
      <c r="T266" s="60">
        <f t="shared" si="285"/>
        <v>11.83</v>
      </c>
      <c r="U266" s="61">
        <f t="shared" si="286"/>
        <v>0</v>
      </c>
      <c r="V266" s="48"/>
      <c r="W266" s="48"/>
      <c r="X266" s="48"/>
      <c r="Y266" s="48"/>
      <c r="Z266" s="48"/>
      <c r="AA266" s="48"/>
      <c r="AB266" s="48"/>
      <c r="AC266" s="48"/>
      <c r="AD266" s="48"/>
      <c r="AE266" s="48"/>
    </row>
    <row r="267" spans="1:31" s="46" customFormat="1" ht="23.25" customHeight="1" x14ac:dyDescent="0.25">
      <c r="A267" s="49"/>
      <c r="B267" s="79">
        <v>5</v>
      </c>
      <c r="C267" s="179" t="s">
        <v>60</v>
      </c>
      <c r="D267" s="179" t="s">
        <v>61</v>
      </c>
      <c r="E267" s="179" t="s">
        <v>278</v>
      </c>
      <c r="F267" s="175" t="s">
        <v>105</v>
      </c>
      <c r="G267" s="93">
        <v>66.525000000000006</v>
      </c>
      <c r="H267" s="93">
        <v>170</v>
      </c>
      <c r="I267" s="94">
        <f t="shared" si="280"/>
        <v>11309.250000000002</v>
      </c>
      <c r="J267" s="48"/>
      <c r="K267" s="56">
        <f t="shared" si="278"/>
        <v>5</v>
      </c>
      <c r="L267" s="57" t="str">
        <f t="shared" si="279"/>
        <v>Масло гидравлическое ВМГЗ</v>
      </c>
      <c r="M267" s="51" t="str">
        <f t="shared" si="281"/>
        <v>ВМГЗ</v>
      </c>
      <c r="N267" s="142" t="str">
        <f t="shared" si="282"/>
        <v xml:space="preserve">20л. </v>
      </c>
      <c r="O267" s="141"/>
      <c r="P267" s="58"/>
      <c r="Q267" s="165" t="str">
        <f t="shared" si="283"/>
        <v>л</v>
      </c>
      <c r="R267" s="59">
        <f t="shared" si="284"/>
        <v>66.525000000000006</v>
      </c>
      <c r="S267" s="53"/>
      <c r="T267" s="60">
        <f t="shared" si="285"/>
        <v>170</v>
      </c>
      <c r="U267" s="61">
        <f t="shared" si="286"/>
        <v>0</v>
      </c>
      <c r="V267" s="48"/>
      <c r="W267" s="48"/>
      <c r="X267" s="48"/>
      <c r="Y267" s="48"/>
      <c r="Z267" s="48"/>
      <c r="AA267" s="48"/>
      <c r="AB267" s="48"/>
      <c r="AC267" s="48"/>
      <c r="AD267" s="48"/>
      <c r="AE267" s="48"/>
    </row>
    <row r="268" spans="1:31" s="46" customFormat="1" ht="23.25" customHeight="1" x14ac:dyDescent="0.25">
      <c r="A268" s="49"/>
      <c r="B268" s="79">
        <v>6</v>
      </c>
      <c r="C268" s="179" t="s">
        <v>68</v>
      </c>
      <c r="D268" s="179" t="s">
        <v>69</v>
      </c>
      <c r="E268" s="179" t="s">
        <v>281</v>
      </c>
      <c r="F268" s="175" t="s">
        <v>105</v>
      </c>
      <c r="G268" s="93">
        <v>77.5</v>
      </c>
      <c r="H268" s="93">
        <v>9</v>
      </c>
      <c r="I268" s="94">
        <f t="shared" si="280"/>
        <v>697.5</v>
      </c>
      <c r="J268" s="48"/>
      <c r="K268" s="56">
        <f t="shared" si="278"/>
        <v>6</v>
      </c>
      <c r="L268" s="57" t="str">
        <f t="shared" si="279"/>
        <v>Масло для двухтактных двигателей GS Ultra 2 Stroke oil</v>
      </c>
      <c r="M268" s="51" t="str">
        <f t="shared" si="281"/>
        <v>GS Ultra 2 Stroke oil</v>
      </c>
      <c r="N268" s="142" t="str">
        <f t="shared" si="282"/>
        <v>1л</v>
      </c>
      <c r="O268" s="141"/>
      <c r="P268" s="58"/>
      <c r="Q268" s="165" t="str">
        <f t="shared" si="283"/>
        <v>л</v>
      </c>
      <c r="R268" s="59">
        <f t="shared" si="284"/>
        <v>77.5</v>
      </c>
      <c r="S268" s="53"/>
      <c r="T268" s="60">
        <f t="shared" si="285"/>
        <v>9</v>
      </c>
      <c r="U268" s="61">
        <f t="shared" si="286"/>
        <v>0</v>
      </c>
      <c r="V268" s="48"/>
      <c r="W268" s="48"/>
      <c r="X268" s="48"/>
      <c r="Y268" s="48"/>
      <c r="Z268" s="48"/>
      <c r="AA268" s="48"/>
      <c r="AB268" s="48"/>
      <c r="AC268" s="48"/>
      <c r="AD268" s="48"/>
      <c r="AE268" s="48"/>
    </row>
    <row r="269" spans="1:31" s="46" customFormat="1" ht="23.25" customHeight="1" x14ac:dyDescent="0.25">
      <c r="A269" s="49"/>
      <c r="B269" s="79">
        <v>7</v>
      </c>
      <c r="C269" s="179" t="s">
        <v>70</v>
      </c>
      <c r="D269" s="179" t="s">
        <v>71</v>
      </c>
      <c r="E269" s="179" t="s">
        <v>281</v>
      </c>
      <c r="F269" s="175" t="s">
        <v>105</v>
      </c>
      <c r="G269" s="93">
        <v>568.27499999999998</v>
      </c>
      <c r="H269" s="93">
        <v>5</v>
      </c>
      <c r="I269" s="94">
        <f t="shared" si="280"/>
        <v>2841.375</v>
      </c>
      <c r="J269" s="48"/>
      <c r="K269" s="56">
        <f t="shared" si="278"/>
        <v>7</v>
      </c>
      <c r="L269" s="57" t="str">
        <f t="shared" si="279"/>
        <v>Масло для двухтактных двигателей STIHL</v>
      </c>
      <c r="M269" s="51" t="str">
        <f t="shared" si="281"/>
        <v>STIHL</v>
      </c>
      <c r="N269" s="142" t="str">
        <f t="shared" si="282"/>
        <v>1л</v>
      </c>
      <c r="O269" s="141"/>
      <c r="P269" s="58"/>
      <c r="Q269" s="165" t="str">
        <f t="shared" si="283"/>
        <v>л</v>
      </c>
      <c r="R269" s="59">
        <f t="shared" si="284"/>
        <v>568.27499999999998</v>
      </c>
      <c r="S269" s="53"/>
      <c r="T269" s="60">
        <f t="shared" si="285"/>
        <v>5</v>
      </c>
      <c r="U269" s="61">
        <f t="shared" si="286"/>
        <v>0</v>
      </c>
      <c r="V269" s="48"/>
      <c r="W269" s="48"/>
      <c r="X269" s="48"/>
      <c r="Y269" s="48"/>
      <c r="Z269" s="48"/>
      <c r="AA269" s="48"/>
      <c r="AB269" s="48"/>
      <c r="AC269" s="48"/>
      <c r="AD269" s="48"/>
      <c r="AE269" s="48"/>
    </row>
    <row r="270" spans="1:31" s="46" customFormat="1" ht="23.25" customHeight="1" x14ac:dyDescent="0.25">
      <c r="A270" s="49"/>
      <c r="B270" s="79">
        <v>8</v>
      </c>
      <c r="C270" s="179" t="s">
        <v>74</v>
      </c>
      <c r="D270" s="179" t="s">
        <v>190</v>
      </c>
      <c r="E270" s="179" t="s">
        <v>282</v>
      </c>
      <c r="F270" s="175" t="s">
        <v>105</v>
      </c>
      <c r="G270" s="93">
        <v>91.24166666666666</v>
      </c>
      <c r="H270" s="93">
        <v>80</v>
      </c>
      <c r="I270" s="94">
        <f t="shared" si="280"/>
        <v>7299.333333333333</v>
      </c>
      <c r="J270" s="48"/>
      <c r="K270" s="56">
        <f t="shared" si="278"/>
        <v>8</v>
      </c>
      <c r="L270" s="57" t="str">
        <f t="shared" si="279"/>
        <v>Масло моторное</v>
      </c>
      <c r="M270" s="51" t="str">
        <f t="shared" si="281"/>
        <v>Devon Classik 10w40 SF/CC</v>
      </c>
      <c r="N270" s="142" t="str">
        <f t="shared" si="282"/>
        <v>4л</v>
      </c>
      <c r="O270" s="141"/>
      <c r="P270" s="58"/>
      <c r="Q270" s="165" t="str">
        <f t="shared" si="283"/>
        <v>л</v>
      </c>
      <c r="R270" s="59">
        <f>G270</f>
        <v>91.24166666666666</v>
      </c>
      <c r="S270" s="53"/>
      <c r="T270" s="60">
        <f>H270</f>
        <v>80</v>
      </c>
      <c r="U270" s="61">
        <f>S270*T270</f>
        <v>0</v>
      </c>
      <c r="V270" s="48"/>
      <c r="W270" s="48"/>
      <c r="X270" s="48"/>
      <c r="Y270" s="48"/>
      <c r="Z270" s="48"/>
      <c r="AA270" s="48"/>
      <c r="AB270" s="48"/>
      <c r="AC270" s="48"/>
      <c r="AD270" s="48"/>
      <c r="AE270" s="48"/>
    </row>
    <row r="271" spans="1:31" s="46" customFormat="1" ht="19.5" customHeight="1" x14ac:dyDescent="0.25">
      <c r="A271" s="49"/>
      <c r="B271" s="79">
        <v>9</v>
      </c>
      <c r="C271" s="179" t="s">
        <v>74</v>
      </c>
      <c r="D271" s="179" t="s">
        <v>192</v>
      </c>
      <c r="E271" s="179" t="s">
        <v>282</v>
      </c>
      <c r="F271" s="175" t="s">
        <v>105</v>
      </c>
      <c r="G271" s="93">
        <v>93.241666666666674</v>
      </c>
      <c r="H271" s="93">
        <v>80</v>
      </c>
      <c r="I271" s="94">
        <f t="shared" si="280"/>
        <v>7459.3333333333339</v>
      </c>
      <c r="J271" s="48"/>
      <c r="K271" s="56">
        <f t="shared" si="278"/>
        <v>9</v>
      </c>
      <c r="L271" s="57" t="str">
        <f t="shared" si="279"/>
        <v>Масло моторное</v>
      </c>
      <c r="M271" s="51" t="str">
        <f t="shared" si="281"/>
        <v>Sintoil Люкс SAE 10w40</v>
      </c>
      <c r="N271" s="142" t="str">
        <f t="shared" si="282"/>
        <v>4л</v>
      </c>
      <c r="O271" s="141"/>
      <c r="P271" s="58"/>
      <c r="Q271" s="165" t="str">
        <f t="shared" si="283"/>
        <v>л</v>
      </c>
      <c r="R271" s="59">
        <f t="shared" ref="R271:R274" si="287">G271</f>
        <v>93.241666666666674</v>
      </c>
      <c r="S271" s="53"/>
      <c r="T271" s="60">
        <f t="shared" ref="T271:T274" si="288">H271</f>
        <v>80</v>
      </c>
      <c r="U271" s="61">
        <f t="shared" ref="U271:U274" si="289">S271*T271</f>
        <v>0</v>
      </c>
      <c r="V271" s="48"/>
      <c r="W271" s="48"/>
      <c r="X271" s="48"/>
      <c r="Y271" s="48"/>
      <c r="Z271" s="48"/>
      <c r="AA271" s="48"/>
      <c r="AB271" s="48"/>
      <c r="AC271" s="48"/>
      <c r="AD271" s="48"/>
      <c r="AE271" s="48"/>
    </row>
    <row r="272" spans="1:31" s="46" customFormat="1" ht="19.5" customHeight="1" x14ac:dyDescent="0.25">
      <c r="A272" s="49"/>
      <c r="B272" s="79">
        <v>10</v>
      </c>
      <c r="C272" s="179" t="s">
        <v>74</v>
      </c>
      <c r="D272" s="179" t="s">
        <v>193</v>
      </c>
      <c r="E272" s="179" t="s">
        <v>282</v>
      </c>
      <c r="F272" s="175" t="s">
        <v>105</v>
      </c>
      <c r="G272" s="93">
        <v>129.35</v>
      </c>
      <c r="H272" s="93">
        <v>60</v>
      </c>
      <c r="I272" s="94">
        <f t="shared" si="280"/>
        <v>7761</v>
      </c>
      <c r="J272" s="48"/>
      <c r="K272" s="56">
        <f t="shared" si="278"/>
        <v>10</v>
      </c>
      <c r="L272" s="57" t="str">
        <f t="shared" si="279"/>
        <v>Масло моторное</v>
      </c>
      <c r="M272" s="51" t="str">
        <f t="shared" si="281"/>
        <v>Sintoil Люкс SAE 5w40 п/с</v>
      </c>
      <c r="N272" s="142" t="str">
        <f t="shared" si="282"/>
        <v>4л</v>
      </c>
      <c r="O272" s="141"/>
      <c r="P272" s="58"/>
      <c r="Q272" s="165" t="str">
        <f t="shared" si="283"/>
        <v>л</v>
      </c>
      <c r="R272" s="59">
        <f t="shared" si="287"/>
        <v>129.35</v>
      </c>
      <c r="S272" s="53"/>
      <c r="T272" s="60">
        <f t="shared" si="288"/>
        <v>60</v>
      </c>
      <c r="U272" s="61">
        <f t="shared" si="289"/>
        <v>0</v>
      </c>
      <c r="V272" s="48"/>
      <c r="W272" s="48"/>
      <c r="X272" s="48"/>
      <c r="Y272" s="48"/>
      <c r="Z272" s="48"/>
      <c r="AA272" s="48"/>
      <c r="AB272" s="48"/>
      <c r="AC272" s="48"/>
      <c r="AD272" s="48"/>
      <c r="AE272" s="48"/>
    </row>
    <row r="273" spans="1:31" s="46" customFormat="1" ht="19.5" customHeight="1" x14ac:dyDescent="0.25">
      <c r="A273" s="49"/>
      <c r="B273" s="79">
        <v>11</v>
      </c>
      <c r="C273" s="179" t="s">
        <v>197</v>
      </c>
      <c r="D273" s="179" t="s">
        <v>198</v>
      </c>
      <c r="E273" s="179" t="s">
        <v>281</v>
      </c>
      <c r="F273" s="175" t="s">
        <v>105</v>
      </c>
      <c r="G273" s="93">
        <v>77.5</v>
      </c>
      <c r="H273" s="93">
        <v>6</v>
      </c>
      <c r="I273" s="94">
        <f t="shared" si="280"/>
        <v>465</v>
      </c>
      <c r="J273" s="48"/>
      <c r="K273" s="56">
        <f t="shared" si="278"/>
        <v>11</v>
      </c>
      <c r="L273" s="57" t="str">
        <f t="shared" si="279"/>
        <v>Масло моторное GS Ultra 2Т</v>
      </c>
      <c r="M273" s="51" t="str">
        <f t="shared" si="281"/>
        <v>GS Ultra 2Т</v>
      </c>
      <c r="N273" s="142" t="str">
        <f t="shared" si="282"/>
        <v>1л</v>
      </c>
      <c r="O273" s="141"/>
      <c r="P273" s="58"/>
      <c r="Q273" s="165" t="str">
        <f t="shared" si="283"/>
        <v>л</v>
      </c>
      <c r="R273" s="59">
        <f t="shared" si="287"/>
        <v>77.5</v>
      </c>
      <c r="S273" s="53"/>
      <c r="T273" s="60">
        <f t="shared" si="288"/>
        <v>6</v>
      </c>
      <c r="U273" s="61">
        <f t="shared" si="289"/>
        <v>0</v>
      </c>
      <c r="V273" s="48"/>
      <c r="W273" s="48"/>
      <c r="X273" s="48"/>
      <c r="Y273" s="48"/>
      <c r="Z273" s="48"/>
      <c r="AA273" s="48"/>
      <c r="AB273" s="48"/>
      <c r="AC273" s="48"/>
      <c r="AD273" s="48"/>
      <c r="AE273" s="48"/>
    </row>
    <row r="274" spans="1:31" s="46" customFormat="1" ht="37.5" customHeight="1" x14ac:dyDescent="0.25">
      <c r="A274" s="49"/>
      <c r="B274" s="79">
        <v>12</v>
      </c>
      <c r="C274" s="179" t="s">
        <v>199</v>
      </c>
      <c r="D274" s="179" t="s">
        <v>200</v>
      </c>
      <c r="E274" s="179" t="s">
        <v>283</v>
      </c>
      <c r="F274" s="175" t="s">
        <v>105</v>
      </c>
      <c r="G274" s="93">
        <v>188.82500000000002</v>
      </c>
      <c r="H274" s="93">
        <v>92</v>
      </c>
      <c r="I274" s="94">
        <f t="shared" si="280"/>
        <v>17371.900000000001</v>
      </c>
      <c r="J274" s="48"/>
      <c r="K274" s="56">
        <f t="shared" si="278"/>
        <v>12</v>
      </c>
      <c r="L274" s="57" t="str">
        <f t="shared" si="279"/>
        <v>Масло моторное KIXX Dynamic DI SAE 10w40 API CI-4/SL</v>
      </c>
      <c r="M274" s="51" t="str">
        <f t="shared" si="281"/>
        <v>KIXX Dynamic DI SAE 10w40 API CI-4/SL</v>
      </c>
      <c r="N274" s="142" t="str">
        <f t="shared" si="282"/>
        <v>20л</v>
      </c>
      <c r="O274" s="141"/>
      <c r="P274" s="58"/>
      <c r="Q274" s="165" t="str">
        <f t="shared" si="283"/>
        <v>л</v>
      </c>
      <c r="R274" s="59">
        <f t="shared" si="287"/>
        <v>188.82500000000002</v>
      </c>
      <c r="S274" s="53"/>
      <c r="T274" s="60">
        <f t="shared" si="288"/>
        <v>92</v>
      </c>
      <c r="U274" s="61">
        <f t="shared" si="289"/>
        <v>0</v>
      </c>
      <c r="V274" s="48"/>
      <c r="W274" s="48"/>
      <c r="X274" s="48"/>
      <c r="Y274" s="48"/>
      <c r="Z274" s="48"/>
      <c r="AA274" s="48"/>
      <c r="AB274" s="48"/>
      <c r="AC274" s="48"/>
      <c r="AD274" s="48"/>
      <c r="AE274" s="48"/>
    </row>
    <row r="275" spans="1:31" s="46" customFormat="1" ht="19.5" customHeight="1" x14ac:dyDescent="0.25">
      <c r="A275" s="49"/>
      <c r="B275" s="79">
        <v>13</v>
      </c>
      <c r="C275" s="179" t="s">
        <v>201</v>
      </c>
      <c r="D275" s="179" t="s">
        <v>202</v>
      </c>
      <c r="E275" s="179" t="s">
        <v>280</v>
      </c>
      <c r="F275" s="175" t="s">
        <v>105</v>
      </c>
      <c r="G275" s="93">
        <v>133.9</v>
      </c>
      <c r="H275" s="93">
        <v>90</v>
      </c>
      <c r="I275" s="94">
        <f t="shared" si="280"/>
        <v>12051</v>
      </c>
      <c r="J275" s="48"/>
      <c r="K275" s="56">
        <f>B275</f>
        <v>13</v>
      </c>
      <c r="L275" s="57" t="str">
        <f>C275</f>
        <v>Масло моторное Sintec Люкс  SAE 5W40 SL/CF</v>
      </c>
      <c r="M275" s="51" t="str">
        <f t="shared" si="281"/>
        <v>Sintec Люкс  SAE 5W40 SL/CF</v>
      </c>
      <c r="N275" s="142" t="str">
        <f t="shared" si="282"/>
        <v>4л.</v>
      </c>
      <c r="O275" s="141"/>
      <c r="P275" s="58"/>
      <c r="Q275" s="165" t="str">
        <f t="shared" si="283"/>
        <v>л</v>
      </c>
      <c r="R275" s="59">
        <f>G275</f>
        <v>133.9</v>
      </c>
      <c r="S275" s="53"/>
      <c r="T275" s="60">
        <f>H275</f>
        <v>90</v>
      </c>
      <c r="U275" s="61">
        <f>S275*T275</f>
        <v>0</v>
      </c>
      <c r="V275" s="48"/>
      <c r="W275" s="48"/>
      <c r="X275" s="48"/>
      <c r="Y275" s="48"/>
      <c r="Z275" s="48"/>
      <c r="AA275" s="48"/>
      <c r="AB275" s="48"/>
      <c r="AC275" s="48"/>
      <c r="AD275" s="48"/>
      <c r="AE275" s="48"/>
    </row>
    <row r="276" spans="1:31" s="46" customFormat="1" ht="19.5" customHeight="1" x14ac:dyDescent="0.25">
      <c r="A276" s="49"/>
      <c r="B276" s="79">
        <v>14</v>
      </c>
      <c r="C276" s="179" t="s">
        <v>203</v>
      </c>
      <c r="D276" s="179" t="s">
        <v>204</v>
      </c>
      <c r="E276" s="179" t="s">
        <v>279</v>
      </c>
      <c r="F276" s="175" t="s">
        <v>105</v>
      </c>
      <c r="G276" s="93">
        <v>173.70833333333334</v>
      </c>
      <c r="H276" s="93">
        <v>30</v>
      </c>
      <c r="I276" s="94">
        <f t="shared" si="280"/>
        <v>5211.25</v>
      </c>
      <c r="J276" s="48"/>
      <c r="K276" s="56">
        <f t="shared" ref="K276:K277" si="290">B276</f>
        <v>14</v>
      </c>
      <c r="L276" s="57" t="str">
        <f t="shared" ref="L276:L277" si="291">C276</f>
        <v>Масло моторное Лукойл -Авангард Ультра SAE 5W40 API CI-4/S</v>
      </c>
      <c r="M276" s="51" t="str">
        <f t="shared" si="281"/>
        <v>SAE 5W40 API CI-4/S</v>
      </c>
      <c r="N276" s="142" t="str">
        <f t="shared" si="282"/>
        <v>20л.</v>
      </c>
      <c r="O276" s="141"/>
      <c r="P276" s="58"/>
      <c r="Q276" s="165" t="str">
        <f t="shared" si="283"/>
        <v>л</v>
      </c>
      <c r="R276" s="59">
        <f t="shared" ref="R276" si="292">G276</f>
        <v>173.70833333333334</v>
      </c>
      <c r="S276" s="53"/>
      <c r="T276" s="60">
        <f t="shared" ref="T276" si="293">H276</f>
        <v>30</v>
      </c>
      <c r="U276" s="61">
        <f t="shared" ref="U276" si="294">S276*T276</f>
        <v>0</v>
      </c>
      <c r="V276" s="48"/>
      <c r="W276" s="48"/>
      <c r="X276" s="48"/>
      <c r="Y276" s="48"/>
      <c r="Z276" s="48"/>
      <c r="AA276" s="48"/>
      <c r="AB276" s="48"/>
      <c r="AC276" s="48"/>
      <c r="AD276" s="48"/>
      <c r="AE276" s="48"/>
    </row>
    <row r="277" spans="1:31" s="46" customFormat="1" ht="15.75" x14ac:dyDescent="0.25">
      <c r="A277" s="49"/>
      <c r="B277" s="79">
        <v>15</v>
      </c>
      <c r="C277" s="179" t="s">
        <v>89</v>
      </c>
      <c r="D277" s="179" t="s">
        <v>90</v>
      </c>
      <c r="E277" s="179" t="s">
        <v>294</v>
      </c>
      <c r="F277" s="175" t="s">
        <v>105</v>
      </c>
      <c r="G277" s="93">
        <v>62.191666666666663</v>
      </c>
      <c r="H277" s="93">
        <v>50</v>
      </c>
      <c r="I277" s="94">
        <f t="shared" si="280"/>
        <v>3109.583333333333</v>
      </c>
      <c r="J277" s="48"/>
      <c r="K277" s="56">
        <f t="shared" si="290"/>
        <v>15</v>
      </c>
      <c r="L277" s="57" t="str">
        <f t="shared" si="291"/>
        <v>Масло моторное М-10Г2</v>
      </c>
      <c r="M277" s="51" t="str">
        <f t="shared" si="281"/>
        <v>М-10Г2</v>
      </c>
      <c r="N277" s="142" t="str">
        <f t="shared" si="282"/>
        <v>10 - 50л</v>
      </c>
      <c r="O277" s="141"/>
      <c r="P277" s="58"/>
      <c r="Q277" s="165" t="str">
        <f t="shared" si="283"/>
        <v>л</v>
      </c>
      <c r="R277" s="59">
        <f>G277</f>
        <v>62.191666666666663</v>
      </c>
      <c r="S277" s="53"/>
      <c r="T277" s="60">
        <f>H277</f>
        <v>50</v>
      </c>
      <c r="U277" s="61">
        <f>S277*T277</f>
        <v>0</v>
      </c>
      <c r="V277" s="48"/>
      <c r="W277" s="48"/>
      <c r="X277" s="48"/>
      <c r="Y277" s="48"/>
      <c r="Z277" s="48"/>
      <c r="AA277" s="48"/>
      <c r="AB277" s="48"/>
      <c r="AC277" s="48"/>
      <c r="AD277" s="48"/>
      <c r="AE277" s="48"/>
    </row>
    <row r="278" spans="1:31" s="46" customFormat="1" ht="22.5" customHeight="1" x14ac:dyDescent="0.25">
      <c r="A278" s="49"/>
      <c r="B278" s="79">
        <v>16</v>
      </c>
      <c r="C278" s="179" t="s">
        <v>115</v>
      </c>
      <c r="D278" s="179" t="s">
        <v>116</v>
      </c>
      <c r="E278" s="179" t="s">
        <v>279</v>
      </c>
      <c r="F278" s="175" t="s">
        <v>105</v>
      </c>
      <c r="G278" s="93">
        <v>63.641666666666673</v>
      </c>
      <c r="H278" s="93">
        <v>190</v>
      </c>
      <c r="I278" s="94">
        <f t="shared" si="280"/>
        <v>12091.916666666668</v>
      </c>
      <c r="J278" s="48"/>
      <c r="K278" s="56">
        <f>B278</f>
        <v>16</v>
      </c>
      <c r="L278" s="57" t="str">
        <f>C278</f>
        <v>Масло моторное М-10ДМ</v>
      </c>
      <c r="M278" s="51" t="str">
        <f t="shared" si="281"/>
        <v>М-10ДМ</v>
      </c>
      <c r="N278" s="142" t="str">
        <f t="shared" si="282"/>
        <v>20л.</v>
      </c>
      <c r="O278" s="141"/>
      <c r="P278" s="58"/>
      <c r="Q278" s="165" t="str">
        <f t="shared" si="283"/>
        <v>л</v>
      </c>
      <c r="R278" s="59">
        <f>G278</f>
        <v>63.641666666666673</v>
      </c>
      <c r="S278" s="53"/>
      <c r="T278" s="60">
        <f>H278</f>
        <v>190</v>
      </c>
      <c r="U278" s="61">
        <f>S278*T278</f>
        <v>0</v>
      </c>
      <c r="V278" s="48"/>
      <c r="W278" s="48"/>
      <c r="X278" s="48"/>
      <c r="Y278" s="48"/>
      <c r="Z278" s="48"/>
      <c r="AA278" s="48"/>
      <c r="AB278" s="48"/>
      <c r="AC278" s="48"/>
      <c r="AD278" s="48"/>
      <c r="AE278" s="48"/>
    </row>
    <row r="279" spans="1:31" s="46" customFormat="1" ht="15.75" x14ac:dyDescent="0.25">
      <c r="A279" s="49"/>
      <c r="B279" s="79">
        <v>17</v>
      </c>
      <c r="C279" s="179" t="s">
        <v>91</v>
      </c>
      <c r="D279" s="179" t="s">
        <v>92</v>
      </c>
      <c r="E279" s="179" t="s">
        <v>279</v>
      </c>
      <c r="F279" s="175" t="s">
        <v>105</v>
      </c>
      <c r="G279" s="93">
        <v>65.400000000000006</v>
      </c>
      <c r="H279" s="93">
        <v>20</v>
      </c>
      <c r="I279" s="94">
        <f t="shared" si="280"/>
        <v>1308</v>
      </c>
      <c r="J279" s="48"/>
      <c r="K279" s="56">
        <f t="shared" ref="K279:K283" si="295">B279</f>
        <v>17</v>
      </c>
      <c r="L279" s="57" t="str">
        <f t="shared" ref="L279:L284" si="296">C279</f>
        <v>Масло моторное М-8В</v>
      </c>
      <c r="M279" s="51" t="str">
        <f t="shared" si="281"/>
        <v>М-8В</v>
      </c>
      <c r="N279" s="142" t="str">
        <f t="shared" si="282"/>
        <v>20л.</v>
      </c>
      <c r="O279" s="141"/>
      <c r="P279" s="58"/>
      <c r="Q279" s="165" t="str">
        <f t="shared" si="283"/>
        <v>л</v>
      </c>
      <c r="R279" s="59">
        <f t="shared" ref="R279:R283" si="297">G279</f>
        <v>65.400000000000006</v>
      </c>
      <c r="S279" s="53"/>
      <c r="T279" s="60">
        <f t="shared" ref="T279:T283" si="298">H279</f>
        <v>20</v>
      </c>
      <c r="U279" s="61">
        <f t="shared" ref="U279:U283" si="299">S279*T279</f>
        <v>0</v>
      </c>
      <c r="V279" s="48"/>
      <c r="W279" s="48"/>
      <c r="X279" s="48"/>
      <c r="Y279" s="48"/>
      <c r="Z279" s="48"/>
      <c r="AA279" s="48"/>
      <c r="AB279" s="48"/>
      <c r="AC279" s="48"/>
      <c r="AD279" s="48"/>
      <c r="AE279" s="48"/>
    </row>
    <row r="280" spans="1:31" s="46" customFormat="1" ht="15.75" x14ac:dyDescent="0.25">
      <c r="A280" s="49"/>
      <c r="B280" s="79">
        <v>18</v>
      </c>
      <c r="C280" s="179" t="s">
        <v>206</v>
      </c>
      <c r="D280" s="179" t="s">
        <v>207</v>
      </c>
      <c r="E280" s="179" t="s">
        <v>282</v>
      </c>
      <c r="F280" s="175" t="s">
        <v>105</v>
      </c>
      <c r="G280" s="93">
        <v>51.775000000000006</v>
      </c>
      <c r="H280" s="93">
        <v>68</v>
      </c>
      <c r="I280" s="94">
        <f t="shared" si="280"/>
        <v>3520.7000000000003</v>
      </c>
      <c r="J280" s="48"/>
      <c r="K280" s="56">
        <f t="shared" si="295"/>
        <v>18</v>
      </c>
      <c r="L280" s="57" t="str">
        <f t="shared" si="296"/>
        <v>Масло промывочное Mna 2 Express (Роснефть)</v>
      </c>
      <c r="M280" s="51" t="str">
        <f t="shared" si="281"/>
        <v>Mna 2 Express (Роснефть)</v>
      </c>
      <c r="N280" s="142" t="str">
        <f t="shared" si="282"/>
        <v>4л</v>
      </c>
      <c r="O280" s="141"/>
      <c r="P280" s="58"/>
      <c r="Q280" s="165" t="str">
        <f t="shared" si="283"/>
        <v>л</v>
      </c>
      <c r="R280" s="59">
        <f t="shared" si="297"/>
        <v>51.775000000000006</v>
      </c>
      <c r="S280" s="53"/>
      <c r="T280" s="60">
        <f t="shared" si="298"/>
        <v>68</v>
      </c>
      <c r="U280" s="61">
        <f t="shared" si="299"/>
        <v>0</v>
      </c>
      <c r="V280" s="48"/>
      <c r="W280" s="48"/>
      <c r="X280" s="48"/>
      <c r="Y280" s="48"/>
      <c r="Z280" s="48"/>
      <c r="AA280" s="48"/>
      <c r="AB280" s="48"/>
      <c r="AC280" s="48"/>
      <c r="AD280" s="48"/>
      <c r="AE280" s="48"/>
    </row>
    <row r="281" spans="1:31" s="46" customFormat="1" ht="15.75" x14ac:dyDescent="0.25">
      <c r="A281" s="49"/>
      <c r="B281" s="79">
        <v>19</v>
      </c>
      <c r="C281" s="179" t="s">
        <v>96</v>
      </c>
      <c r="D281" s="179" t="s">
        <v>97</v>
      </c>
      <c r="E281" s="179" t="s">
        <v>282</v>
      </c>
      <c r="F281" s="175" t="s">
        <v>105</v>
      </c>
      <c r="G281" s="93">
        <v>87.5</v>
      </c>
      <c r="H281" s="93">
        <v>34</v>
      </c>
      <c r="I281" s="94">
        <f t="shared" si="280"/>
        <v>2975</v>
      </c>
      <c r="J281" s="48"/>
      <c r="K281" s="56">
        <f t="shared" si="295"/>
        <v>19</v>
      </c>
      <c r="L281" s="57" t="str">
        <f t="shared" si="296"/>
        <v>Масло трансмиссионное</v>
      </c>
      <c r="M281" s="51" t="str">
        <f t="shared" si="281"/>
        <v>X-OIL 80w90 GL-5</v>
      </c>
      <c r="N281" s="142" t="str">
        <f t="shared" si="282"/>
        <v>4л</v>
      </c>
      <c r="O281" s="141"/>
      <c r="P281" s="58"/>
      <c r="Q281" s="165" t="str">
        <f t="shared" si="283"/>
        <v>л</v>
      </c>
      <c r="R281" s="59">
        <f t="shared" si="297"/>
        <v>87.5</v>
      </c>
      <c r="S281" s="53"/>
      <c r="T281" s="60">
        <f t="shared" si="298"/>
        <v>34</v>
      </c>
      <c r="U281" s="61">
        <f t="shared" si="299"/>
        <v>0</v>
      </c>
      <c r="V281" s="48"/>
      <c r="W281" s="48"/>
      <c r="X281" s="48"/>
      <c r="Y281" s="48"/>
      <c r="Z281" s="48"/>
      <c r="AA281" s="48"/>
      <c r="AB281" s="48"/>
      <c r="AC281" s="48"/>
      <c r="AD281" s="48"/>
      <c r="AE281" s="48"/>
    </row>
    <row r="282" spans="1:31" s="46" customFormat="1" ht="18.75" customHeight="1" x14ac:dyDescent="0.25">
      <c r="A282" s="49"/>
      <c r="B282" s="79">
        <v>20</v>
      </c>
      <c r="C282" s="179" t="s">
        <v>96</v>
      </c>
      <c r="D282" s="179" t="s">
        <v>208</v>
      </c>
      <c r="E282" s="179" t="s">
        <v>283</v>
      </c>
      <c r="F282" s="175" t="s">
        <v>105</v>
      </c>
      <c r="G282" s="93">
        <v>154.49166666666667</v>
      </c>
      <c r="H282" s="93">
        <v>26</v>
      </c>
      <c r="I282" s="94">
        <f t="shared" si="280"/>
        <v>4016.7833333333338</v>
      </c>
      <c r="J282" s="48"/>
      <c r="K282" s="56">
        <f t="shared" si="295"/>
        <v>20</v>
      </c>
      <c r="L282" s="57" t="str">
        <f t="shared" si="296"/>
        <v>Масло трансмиссионное</v>
      </c>
      <c r="M282" s="51" t="str">
        <f t="shared" si="281"/>
        <v>GS Gear Oil HD 75W85 GL-4</v>
      </c>
      <c r="N282" s="142" t="str">
        <f t="shared" si="282"/>
        <v>20л</v>
      </c>
      <c r="O282" s="141"/>
      <c r="P282" s="58"/>
      <c r="Q282" s="165" t="str">
        <f t="shared" si="283"/>
        <v>л</v>
      </c>
      <c r="R282" s="59">
        <f t="shared" si="297"/>
        <v>154.49166666666667</v>
      </c>
      <c r="S282" s="53"/>
      <c r="T282" s="60">
        <f t="shared" si="298"/>
        <v>26</v>
      </c>
      <c r="U282" s="61">
        <f t="shared" si="299"/>
        <v>0</v>
      </c>
      <c r="V282" s="48"/>
      <c r="W282" s="48"/>
      <c r="X282" s="48"/>
      <c r="Y282" s="48"/>
      <c r="Z282" s="48"/>
      <c r="AA282" s="48"/>
      <c r="AB282" s="48"/>
      <c r="AC282" s="48"/>
      <c r="AD282" s="48"/>
      <c r="AE282" s="48"/>
    </row>
    <row r="283" spans="1:31" s="46" customFormat="1" ht="15.75" x14ac:dyDescent="0.25">
      <c r="A283" s="49"/>
      <c r="B283" s="79">
        <v>21</v>
      </c>
      <c r="C283" s="179" t="s">
        <v>118</v>
      </c>
      <c r="D283" s="179" t="s">
        <v>119</v>
      </c>
      <c r="E283" s="179" t="s">
        <v>283</v>
      </c>
      <c r="F283" s="175" t="s">
        <v>105</v>
      </c>
      <c r="G283" s="93">
        <v>70.025000000000006</v>
      </c>
      <c r="H283" s="93">
        <v>20</v>
      </c>
      <c r="I283" s="94">
        <f t="shared" si="280"/>
        <v>1400.5</v>
      </c>
      <c r="J283" s="48"/>
      <c r="K283" s="56">
        <f t="shared" si="295"/>
        <v>21</v>
      </c>
      <c r="L283" s="57" t="str">
        <f t="shared" si="296"/>
        <v>Масло трансмиссионное ТСП-15К</v>
      </c>
      <c r="M283" s="51" t="str">
        <f t="shared" si="281"/>
        <v>ТСП-15К</v>
      </c>
      <c r="N283" s="142" t="str">
        <f t="shared" si="282"/>
        <v>20л</v>
      </c>
      <c r="O283" s="141"/>
      <c r="P283" s="58"/>
      <c r="Q283" s="165" t="str">
        <f t="shared" si="283"/>
        <v>л</v>
      </c>
      <c r="R283" s="59">
        <f t="shared" si="297"/>
        <v>70.025000000000006</v>
      </c>
      <c r="S283" s="53"/>
      <c r="T283" s="60">
        <f t="shared" si="298"/>
        <v>20</v>
      </c>
      <c r="U283" s="61">
        <f t="shared" si="299"/>
        <v>0</v>
      </c>
      <c r="V283" s="48"/>
      <c r="W283" s="48"/>
      <c r="X283" s="48"/>
      <c r="Y283" s="48"/>
      <c r="Z283" s="48"/>
      <c r="AA283" s="48"/>
      <c r="AB283" s="48"/>
      <c r="AC283" s="48"/>
      <c r="AD283" s="48"/>
      <c r="AE283" s="48"/>
    </row>
    <row r="284" spans="1:31" s="78" customFormat="1" ht="15.75" x14ac:dyDescent="0.25">
      <c r="A284" s="62"/>
      <c r="B284" s="99"/>
      <c r="C284" s="64" t="s">
        <v>16</v>
      </c>
      <c r="D284" s="65"/>
      <c r="E284" s="65"/>
      <c r="F284" s="133"/>
      <c r="G284" s="66"/>
      <c r="H284" s="67"/>
      <c r="I284" s="100">
        <f>SUM(I263:I283)</f>
        <v>107675.60575000002</v>
      </c>
      <c r="J284" s="69"/>
      <c r="K284" s="70"/>
      <c r="L284" s="71" t="str">
        <f t="shared" si="296"/>
        <v>ИТОГО:</v>
      </c>
      <c r="M284" s="65"/>
      <c r="N284" s="102"/>
      <c r="O284" s="90"/>
      <c r="P284" s="167"/>
      <c r="Q284" s="91"/>
      <c r="R284" s="74"/>
      <c r="S284" s="75"/>
      <c r="T284" s="76"/>
      <c r="U284" s="77"/>
      <c r="V284" s="69"/>
      <c r="W284" s="69"/>
      <c r="X284" s="69"/>
      <c r="Y284" s="69"/>
      <c r="Z284" s="69"/>
      <c r="AA284" s="69"/>
      <c r="AB284" s="69"/>
      <c r="AC284" s="69"/>
      <c r="AD284" s="69"/>
      <c r="AE284" s="69"/>
    </row>
    <row r="285" spans="1:31" s="46" customFormat="1" ht="24" customHeight="1" x14ac:dyDescent="0.25">
      <c r="B285" s="128"/>
      <c r="C285" s="216" t="s">
        <v>120</v>
      </c>
      <c r="D285" s="217"/>
      <c r="E285" s="217"/>
      <c r="F285" s="217"/>
      <c r="G285" s="217"/>
      <c r="H285" s="217"/>
      <c r="I285" s="217"/>
      <c r="J285" s="48"/>
      <c r="K285" s="129"/>
      <c r="L285" s="216" t="s">
        <v>120</v>
      </c>
      <c r="M285" s="218"/>
      <c r="N285" s="218"/>
      <c r="O285" s="218"/>
      <c r="P285" s="218"/>
      <c r="Q285" s="218"/>
      <c r="R285" s="218"/>
      <c r="S285" s="218"/>
      <c r="T285" s="218"/>
      <c r="U285" s="218"/>
      <c r="V285" s="48"/>
      <c r="W285" s="48"/>
      <c r="X285" s="48"/>
      <c r="Y285" s="48"/>
      <c r="Z285" s="48"/>
      <c r="AA285" s="48"/>
      <c r="AB285" s="48"/>
      <c r="AC285" s="48"/>
      <c r="AD285" s="48"/>
      <c r="AE285" s="48"/>
    </row>
    <row r="286" spans="1:31" s="46" customFormat="1" ht="41.25" customHeight="1" x14ac:dyDescent="0.25">
      <c r="A286" s="49"/>
      <c r="B286" s="79">
        <v>1</v>
      </c>
      <c r="C286" s="179" t="s">
        <v>40</v>
      </c>
      <c r="D286" s="179" t="s">
        <v>128</v>
      </c>
      <c r="E286" s="180" t="s">
        <v>274</v>
      </c>
      <c r="F286" s="175" t="s">
        <v>105</v>
      </c>
      <c r="G286" s="92">
        <v>39.750000000000007</v>
      </c>
      <c r="H286" s="93">
        <v>125</v>
      </c>
      <c r="I286" s="94">
        <f>G286*H286</f>
        <v>4968.7500000000009</v>
      </c>
      <c r="J286" s="48"/>
      <c r="K286" s="56">
        <f t="shared" ref="K286:K298" si="300">B286</f>
        <v>1</v>
      </c>
      <c r="L286" s="57" t="str">
        <f t="shared" ref="L286:L316" si="301">C286</f>
        <v>Жидкость для стеклоомывателя</v>
      </c>
      <c r="M286" s="51" t="str">
        <f>D286</f>
        <v>*</v>
      </c>
      <c r="N286" s="142" t="str">
        <f>E286</f>
        <v>4 - 5л.</v>
      </c>
      <c r="O286" s="141"/>
      <c r="P286" s="58"/>
      <c r="Q286" s="165" t="str">
        <f>F286</f>
        <v>л</v>
      </c>
      <c r="R286" s="59">
        <f>G286</f>
        <v>39.750000000000007</v>
      </c>
      <c r="S286" s="53"/>
      <c r="T286" s="60">
        <f>H286</f>
        <v>125</v>
      </c>
      <c r="U286" s="61">
        <f>S286*T286</f>
        <v>0</v>
      </c>
      <c r="V286" s="48"/>
      <c r="W286" s="48"/>
      <c r="X286" s="48"/>
      <c r="Y286" s="48"/>
      <c r="Z286" s="48"/>
      <c r="AA286" s="48"/>
      <c r="AB286" s="48"/>
      <c r="AC286" s="48"/>
      <c r="AD286" s="48"/>
      <c r="AE286" s="48"/>
    </row>
    <row r="287" spans="1:31" s="46" customFormat="1" ht="45.75" customHeight="1" x14ac:dyDescent="0.25">
      <c r="A287" s="49"/>
      <c r="B287" s="79">
        <v>2</v>
      </c>
      <c r="C287" s="179" t="s">
        <v>185</v>
      </c>
      <c r="D287" s="179" t="s">
        <v>186</v>
      </c>
      <c r="E287" s="179" t="s">
        <v>275</v>
      </c>
      <c r="F287" s="175" t="s">
        <v>104</v>
      </c>
      <c r="G287" s="95">
        <v>53.475000000000001</v>
      </c>
      <c r="H287" s="93">
        <v>40</v>
      </c>
      <c r="I287" s="94">
        <f t="shared" ref="I287:I316" si="302">G287*H287</f>
        <v>2139</v>
      </c>
      <c r="J287" s="48"/>
      <c r="K287" s="56">
        <f t="shared" si="300"/>
        <v>2</v>
      </c>
      <c r="L287" s="57" t="str">
        <f t="shared" si="301"/>
        <v>Жидкость охлаждающая Антифриз Гостовский -40 (зеленый)</v>
      </c>
      <c r="M287" s="51" t="str">
        <f t="shared" ref="M287:M316" si="303">D287</f>
        <v>Антифриз Гостовский -40 (зеленый)</v>
      </c>
      <c r="N287" s="142" t="str">
        <f t="shared" ref="N287:N315" si="304">E287</f>
        <v>10кг</v>
      </c>
      <c r="O287" s="141"/>
      <c r="P287" s="58"/>
      <c r="Q287" s="165" t="str">
        <f t="shared" ref="Q287:Q316" si="305">F287</f>
        <v>кг</v>
      </c>
      <c r="R287" s="59">
        <f t="shared" ref="R287:R316" si="306">G287</f>
        <v>53.475000000000001</v>
      </c>
      <c r="S287" s="53"/>
      <c r="T287" s="60">
        <f t="shared" ref="T287:T316" si="307">H287</f>
        <v>40</v>
      </c>
      <c r="U287" s="61">
        <f t="shared" ref="U287:U293" si="308">S287*T287</f>
        <v>0</v>
      </c>
      <c r="V287" s="48"/>
      <c r="W287" s="48"/>
      <c r="X287" s="48"/>
      <c r="Y287" s="48"/>
      <c r="Z287" s="48"/>
      <c r="AA287" s="48"/>
      <c r="AB287" s="48"/>
      <c r="AC287" s="48"/>
      <c r="AD287" s="48"/>
      <c r="AE287" s="48"/>
    </row>
    <row r="288" spans="1:31" s="46" customFormat="1" ht="26.25" customHeight="1" x14ac:dyDescent="0.25">
      <c r="A288" s="49"/>
      <c r="B288" s="79">
        <v>3</v>
      </c>
      <c r="C288" s="179" t="s">
        <v>45</v>
      </c>
      <c r="D288" s="179" t="s">
        <v>46</v>
      </c>
      <c r="E288" s="179" t="s">
        <v>276</v>
      </c>
      <c r="F288" s="175" t="s">
        <v>105</v>
      </c>
      <c r="G288" s="95">
        <v>59.45</v>
      </c>
      <c r="H288" s="93">
        <v>400</v>
      </c>
      <c r="I288" s="94">
        <f t="shared" si="302"/>
        <v>23780</v>
      </c>
      <c r="J288" s="48"/>
      <c r="K288" s="56">
        <f t="shared" si="300"/>
        <v>3</v>
      </c>
      <c r="L288" s="57" t="str">
        <f t="shared" si="301"/>
        <v>Жидкость охлаждающая Тосол А-40</v>
      </c>
      <c r="M288" s="51" t="str">
        <f t="shared" si="303"/>
        <v>Тосол А-40</v>
      </c>
      <c r="N288" s="142" t="str">
        <f t="shared" si="304"/>
        <v>10л</v>
      </c>
      <c r="O288" s="141"/>
      <c r="P288" s="58"/>
      <c r="Q288" s="165" t="str">
        <f t="shared" si="305"/>
        <v>л</v>
      </c>
      <c r="R288" s="59">
        <f t="shared" si="306"/>
        <v>59.45</v>
      </c>
      <c r="S288" s="53"/>
      <c r="T288" s="60">
        <f t="shared" si="307"/>
        <v>400</v>
      </c>
      <c r="U288" s="61">
        <f t="shared" si="308"/>
        <v>0</v>
      </c>
      <c r="V288" s="48"/>
      <c r="W288" s="48"/>
      <c r="X288" s="48"/>
      <c r="Y288" s="48"/>
      <c r="Z288" s="48"/>
      <c r="AA288" s="48"/>
      <c r="AB288" s="48"/>
      <c r="AC288" s="48"/>
      <c r="AD288" s="48"/>
      <c r="AE288" s="48"/>
    </row>
    <row r="289" spans="1:31" s="46" customFormat="1" ht="26.25" customHeight="1" x14ac:dyDescent="0.25">
      <c r="A289" s="49"/>
      <c r="B289" s="79">
        <v>4</v>
      </c>
      <c r="C289" s="51" t="s">
        <v>49</v>
      </c>
      <c r="D289" s="51" t="s">
        <v>50</v>
      </c>
      <c r="E289" s="179" t="s">
        <v>277</v>
      </c>
      <c r="F289" s="175" t="s">
        <v>104</v>
      </c>
      <c r="G289" s="95">
        <v>99.525000000000006</v>
      </c>
      <c r="H289" s="93">
        <v>39.28</v>
      </c>
      <c r="I289" s="94">
        <f t="shared" si="302"/>
        <v>3909.3420000000006</v>
      </c>
      <c r="J289" s="182"/>
      <c r="K289" s="56">
        <f t="shared" si="300"/>
        <v>4</v>
      </c>
      <c r="L289" s="57" t="str">
        <f t="shared" si="301"/>
        <v>Жидкость тормозная</v>
      </c>
      <c r="M289" s="51" t="str">
        <f t="shared" si="303"/>
        <v>ДОТ-4</v>
      </c>
      <c r="N289" s="142" t="str">
        <f t="shared" si="304"/>
        <v>0,91кг</v>
      </c>
      <c r="O289" s="141"/>
      <c r="P289" s="58"/>
      <c r="Q289" s="165" t="str">
        <f t="shared" si="305"/>
        <v>кг</v>
      </c>
      <c r="R289" s="59">
        <f t="shared" si="306"/>
        <v>99.525000000000006</v>
      </c>
      <c r="S289" s="53"/>
      <c r="T289" s="60">
        <f t="shared" si="307"/>
        <v>39.28</v>
      </c>
      <c r="U289" s="61">
        <f t="shared" si="308"/>
        <v>0</v>
      </c>
      <c r="V289" s="182"/>
      <c r="W289" s="182"/>
      <c r="X289" s="182"/>
      <c r="Y289" s="182"/>
      <c r="Z289" s="182"/>
      <c r="AA289" s="182"/>
      <c r="AB289" s="182"/>
      <c r="AC289" s="182"/>
      <c r="AD289" s="182"/>
      <c r="AE289" s="182"/>
    </row>
    <row r="290" spans="1:31" s="46" customFormat="1" ht="38.25" customHeight="1" x14ac:dyDescent="0.25">
      <c r="A290" s="49"/>
      <c r="B290" s="79">
        <v>5</v>
      </c>
      <c r="C290" s="179" t="s">
        <v>187</v>
      </c>
      <c r="D290" s="179" t="s">
        <v>295</v>
      </c>
      <c r="E290" s="179" t="s">
        <v>288</v>
      </c>
      <c r="F290" s="175" t="s">
        <v>104</v>
      </c>
      <c r="G290" s="95">
        <v>447.34166666666664</v>
      </c>
      <c r="H290" s="93">
        <v>44</v>
      </c>
      <c r="I290" s="94">
        <f t="shared" si="302"/>
        <v>19683.033333333333</v>
      </c>
      <c r="J290" s="48"/>
      <c r="K290" s="56">
        <f t="shared" si="300"/>
        <v>5</v>
      </c>
      <c r="L290" s="57" t="str">
        <f t="shared" si="301"/>
        <v>Масло Mobil dizel 5W40</v>
      </c>
      <c r="M290" s="51" t="str">
        <f t="shared" si="303"/>
        <v>Mobil dizel 5W40-эквивалент не допускается</v>
      </c>
      <c r="N290" s="142" t="str">
        <f t="shared" si="304"/>
        <v xml:space="preserve">4л. </v>
      </c>
      <c r="O290" s="141"/>
      <c r="P290" s="58"/>
      <c r="Q290" s="165" t="str">
        <f t="shared" si="305"/>
        <v>кг</v>
      </c>
      <c r="R290" s="59">
        <f t="shared" si="306"/>
        <v>447.34166666666664</v>
      </c>
      <c r="S290" s="53"/>
      <c r="T290" s="60">
        <f t="shared" si="307"/>
        <v>44</v>
      </c>
      <c r="U290" s="61">
        <f t="shared" si="308"/>
        <v>0</v>
      </c>
      <c r="V290" s="48"/>
      <c r="W290" s="48"/>
      <c r="X290" s="48"/>
      <c r="Y290" s="48"/>
      <c r="Z290" s="48"/>
      <c r="AA290" s="48"/>
      <c r="AB290" s="48"/>
      <c r="AC290" s="48"/>
      <c r="AD290" s="48"/>
      <c r="AE290" s="48"/>
    </row>
    <row r="291" spans="1:31" s="46" customFormat="1" ht="42" customHeight="1" x14ac:dyDescent="0.25">
      <c r="A291" s="49"/>
      <c r="B291" s="79">
        <v>6</v>
      </c>
      <c r="C291" s="179" t="s">
        <v>57</v>
      </c>
      <c r="D291" s="179" t="s">
        <v>287</v>
      </c>
      <c r="E291" s="179" t="s">
        <v>278</v>
      </c>
      <c r="F291" s="175" t="s">
        <v>105</v>
      </c>
      <c r="G291" s="95">
        <v>213.45833333333331</v>
      </c>
      <c r="H291" s="93">
        <v>350</v>
      </c>
      <c r="I291" s="94">
        <f t="shared" si="302"/>
        <v>74710.416666666657</v>
      </c>
      <c r="J291" s="48"/>
      <c r="K291" s="56">
        <f t="shared" si="300"/>
        <v>6</v>
      </c>
      <c r="L291" s="57" t="str">
        <f t="shared" si="301"/>
        <v>Масло гидравлическое</v>
      </c>
      <c r="M291" s="51" t="str">
        <f t="shared" si="303"/>
        <v>Texaco RANDO HDZ32-эквивалент не допускается</v>
      </c>
      <c r="N291" s="142" t="str">
        <f t="shared" si="304"/>
        <v xml:space="preserve">20л. </v>
      </c>
      <c r="O291" s="141"/>
      <c r="P291" s="58"/>
      <c r="Q291" s="165" t="str">
        <f t="shared" si="305"/>
        <v>л</v>
      </c>
      <c r="R291" s="59">
        <f t="shared" si="306"/>
        <v>213.45833333333331</v>
      </c>
      <c r="S291" s="53"/>
      <c r="T291" s="60">
        <f t="shared" si="307"/>
        <v>350</v>
      </c>
      <c r="U291" s="61">
        <f t="shared" si="308"/>
        <v>0</v>
      </c>
      <c r="V291" s="48"/>
      <c r="W291" s="48"/>
      <c r="X291" s="48"/>
      <c r="Y291" s="48"/>
      <c r="Z291" s="48"/>
      <c r="AA291" s="48"/>
      <c r="AB291" s="48"/>
      <c r="AC291" s="48"/>
      <c r="AD291" s="48"/>
      <c r="AE291" s="48"/>
    </row>
    <row r="292" spans="1:31" s="46" customFormat="1" ht="26.25" customHeight="1" x14ac:dyDescent="0.25">
      <c r="A292" s="49"/>
      <c r="B292" s="79">
        <v>7</v>
      </c>
      <c r="C292" s="179" t="s">
        <v>60</v>
      </c>
      <c r="D292" s="179" t="s">
        <v>61</v>
      </c>
      <c r="E292" s="179" t="s">
        <v>278</v>
      </c>
      <c r="F292" s="175" t="s">
        <v>105</v>
      </c>
      <c r="G292" s="95">
        <v>66.525000000000006</v>
      </c>
      <c r="H292" s="93">
        <v>350</v>
      </c>
      <c r="I292" s="94">
        <f t="shared" si="302"/>
        <v>23283.750000000004</v>
      </c>
      <c r="J292" s="48"/>
      <c r="K292" s="56">
        <f t="shared" si="300"/>
        <v>7</v>
      </c>
      <c r="L292" s="57" t="str">
        <f t="shared" si="301"/>
        <v>Масло гидравлическое ВМГЗ</v>
      </c>
      <c r="M292" s="51" t="str">
        <f t="shared" si="303"/>
        <v>ВМГЗ</v>
      </c>
      <c r="N292" s="142" t="str">
        <f t="shared" si="304"/>
        <v xml:space="preserve">20л. </v>
      </c>
      <c r="O292" s="141"/>
      <c r="P292" s="58"/>
      <c r="Q292" s="165" t="str">
        <f t="shared" si="305"/>
        <v>л</v>
      </c>
      <c r="R292" s="59">
        <f t="shared" si="306"/>
        <v>66.525000000000006</v>
      </c>
      <c r="S292" s="53"/>
      <c r="T292" s="60">
        <f t="shared" si="307"/>
        <v>350</v>
      </c>
      <c r="U292" s="61">
        <f t="shared" si="308"/>
        <v>0</v>
      </c>
      <c r="V292" s="48"/>
      <c r="W292" s="48"/>
      <c r="X292" s="48"/>
      <c r="Y292" s="48"/>
      <c r="Z292" s="48"/>
      <c r="AA292" s="48"/>
      <c r="AB292" s="48"/>
      <c r="AC292" s="48"/>
      <c r="AD292" s="48"/>
      <c r="AE292" s="48"/>
    </row>
    <row r="293" spans="1:31" s="46" customFormat="1" ht="26.25" customHeight="1" x14ac:dyDescent="0.25">
      <c r="A293" s="49"/>
      <c r="B293" s="79">
        <v>8</v>
      </c>
      <c r="C293" s="179" t="s">
        <v>64</v>
      </c>
      <c r="D293" s="179" t="s">
        <v>65</v>
      </c>
      <c r="E293" s="179" t="s">
        <v>279</v>
      </c>
      <c r="F293" s="175" t="s">
        <v>105</v>
      </c>
      <c r="G293" s="95">
        <v>65.658333333333346</v>
      </c>
      <c r="H293" s="93">
        <v>50</v>
      </c>
      <c r="I293" s="94">
        <f t="shared" si="302"/>
        <v>3282.9166666666674</v>
      </c>
      <c r="J293" s="48"/>
      <c r="K293" s="56">
        <f t="shared" si="300"/>
        <v>8</v>
      </c>
      <c r="L293" s="57" t="str">
        <f t="shared" si="301"/>
        <v>Масло дизельное М-8ДМ</v>
      </c>
      <c r="M293" s="51" t="str">
        <f t="shared" si="303"/>
        <v>М-8ДМ</v>
      </c>
      <c r="N293" s="142" t="str">
        <f t="shared" si="304"/>
        <v>20л.</v>
      </c>
      <c r="O293" s="141"/>
      <c r="P293" s="58"/>
      <c r="Q293" s="165" t="str">
        <f t="shared" si="305"/>
        <v>л</v>
      </c>
      <c r="R293" s="59">
        <f t="shared" si="306"/>
        <v>65.658333333333346</v>
      </c>
      <c r="S293" s="53"/>
      <c r="T293" s="60">
        <f t="shared" si="307"/>
        <v>50</v>
      </c>
      <c r="U293" s="61">
        <f t="shared" si="308"/>
        <v>0</v>
      </c>
      <c r="V293" s="48"/>
      <c r="W293" s="48"/>
      <c r="X293" s="48"/>
      <c r="Y293" s="48"/>
      <c r="Z293" s="48"/>
      <c r="AA293" s="48"/>
      <c r="AB293" s="48"/>
      <c r="AC293" s="48"/>
      <c r="AD293" s="48"/>
      <c r="AE293" s="48"/>
    </row>
    <row r="294" spans="1:31" s="46" customFormat="1" ht="26.25" customHeight="1" x14ac:dyDescent="0.25">
      <c r="A294" s="49"/>
      <c r="B294" s="79">
        <v>9</v>
      </c>
      <c r="C294" s="179" t="s">
        <v>188</v>
      </c>
      <c r="D294" s="179" t="s">
        <v>189</v>
      </c>
      <c r="E294" s="179" t="s">
        <v>280</v>
      </c>
      <c r="F294" s="175" t="s">
        <v>105</v>
      </c>
      <c r="G294" s="95">
        <v>96.708333333333329</v>
      </c>
      <c r="H294" s="93">
        <v>12</v>
      </c>
      <c r="I294" s="94">
        <f t="shared" si="302"/>
        <v>1160.5</v>
      </c>
      <c r="J294" s="48"/>
      <c r="K294" s="56">
        <f t="shared" si="300"/>
        <v>9</v>
      </c>
      <c r="L294" s="57" t="str">
        <f t="shared" si="301"/>
        <v>Масло для АКПП Dexron- III</v>
      </c>
      <c r="M294" s="51" t="str">
        <f t="shared" si="303"/>
        <v>Dexron- III</v>
      </c>
      <c r="N294" s="142" t="str">
        <f t="shared" si="304"/>
        <v>4л.</v>
      </c>
      <c r="O294" s="141"/>
      <c r="P294" s="58"/>
      <c r="Q294" s="165" t="str">
        <f t="shared" si="305"/>
        <v>л</v>
      </c>
      <c r="R294" s="59">
        <f t="shared" si="306"/>
        <v>96.708333333333329</v>
      </c>
      <c r="S294" s="53"/>
      <c r="T294" s="60">
        <f t="shared" si="307"/>
        <v>12</v>
      </c>
      <c r="U294" s="61">
        <f>S294*T294</f>
        <v>0</v>
      </c>
      <c r="V294" s="48"/>
      <c r="W294" s="48"/>
      <c r="X294" s="48"/>
      <c r="Y294" s="48"/>
      <c r="Z294" s="48"/>
      <c r="AA294" s="48"/>
      <c r="AB294" s="48"/>
      <c r="AC294" s="48"/>
      <c r="AD294" s="48"/>
      <c r="AE294" s="48"/>
    </row>
    <row r="295" spans="1:31" s="46" customFormat="1" ht="19.5" customHeight="1" x14ac:dyDescent="0.25">
      <c r="A295" s="49"/>
      <c r="B295" s="79">
        <v>10</v>
      </c>
      <c r="C295" s="179" t="s">
        <v>68</v>
      </c>
      <c r="D295" s="179" t="s">
        <v>69</v>
      </c>
      <c r="E295" s="179" t="s">
        <v>281</v>
      </c>
      <c r="F295" s="175" t="s">
        <v>105</v>
      </c>
      <c r="G295" s="95">
        <v>77.5</v>
      </c>
      <c r="H295" s="93">
        <v>9</v>
      </c>
      <c r="I295" s="94">
        <f t="shared" si="302"/>
        <v>697.5</v>
      </c>
      <c r="J295" s="48"/>
      <c r="K295" s="56">
        <f t="shared" si="300"/>
        <v>10</v>
      </c>
      <c r="L295" s="57" t="str">
        <f t="shared" si="301"/>
        <v>Масло для двухтактных двигателей GS Ultra 2 Stroke oil</v>
      </c>
      <c r="M295" s="51" t="str">
        <f t="shared" si="303"/>
        <v>GS Ultra 2 Stroke oil</v>
      </c>
      <c r="N295" s="142" t="str">
        <f t="shared" si="304"/>
        <v>1л</v>
      </c>
      <c r="O295" s="141"/>
      <c r="P295" s="58"/>
      <c r="Q295" s="165" t="str">
        <f t="shared" si="305"/>
        <v>л</v>
      </c>
      <c r="R295" s="59">
        <f t="shared" si="306"/>
        <v>77.5</v>
      </c>
      <c r="S295" s="53"/>
      <c r="T295" s="60">
        <f t="shared" si="307"/>
        <v>9</v>
      </c>
      <c r="U295" s="61">
        <f t="shared" ref="U295:U298" si="309">S295*T295</f>
        <v>0</v>
      </c>
      <c r="V295" s="48"/>
      <c r="W295" s="48"/>
      <c r="X295" s="48"/>
      <c r="Y295" s="48"/>
      <c r="Z295" s="48"/>
      <c r="AA295" s="48"/>
      <c r="AB295" s="48"/>
      <c r="AC295" s="48"/>
      <c r="AD295" s="48"/>
      <c r="AE295" s="48"/>
    </row>
    <row r="296" spans="1:31" s="46" customFormat="1" ht="19.5" customHeight="1" x14ac:dyDescent="0.25">
      <c r="A296" s="49"/>
      <c r="B296" s="79">
        <v>11</v>
      </c>
      <c r="C296" s="179" t="s">
        <v>70</v>
      </c>
      <c r="D296" s="179" t="s">
        <v>71</v>
      </c>
      <c r="E296" s="179" t="s">
        <v>281</v>
      </c>
      <c r="F296" s="175" t="s">
        <v>105</v>
      </c>
      <c r="G296" s="95">
        <v>568.27499999999998</v>
      </c>
      <c r="H296" s="93">
        <v>7</v>
      </c>
      <c r="I296" s="94">
        <f t="shared" si="302"/>
        <v>3977.9249999999997</v>
      </c>
      <c r="J296" s="48"/>
      <c r="K296" s="56">
        <f t="shared" si="300"/>
        <v>11</v>
      </c>
      <c r="L296" s="57" t="str">
        <f t="shared" si="301"/>
        <v>Масло для двухтактных двигателей STIHL</v>
      </c>
      <c r="M296" s="51" t="str">
        <f t="shared" si="303"/>
        <v>STIHL</v>
      </c>
      <c r="N296" s="142" t="str">
        <f t="shared" si="304"/>
        <v>1л</v>
      </c>
      <c r="O296" s="141"/>
      <c r="P296" s="58"/>
      <c r="Q296" s="165" t="str">
        <f t="shared" si="305"/>
        <v>л</v>
      </c>
      <c r="R296" s="59">
        <f t="shared" si="306"/>
        <v>568.27499999999998</v>
      </c>
      <c r="S296" s="53"/>
      <c r="T296" s="60">
        <f t="shared" si="307"/>
        <v>7</v>
      </c>
      <c r="U296" s="61">
        <f t="shared" si="309"/>
        <v>0</v>
      </c>
      <c r="V296" s="48"/>
      <c r="W296" s="48"/>
      <c r="X296" s="48"/>
      <c r="Y296" s="48"/>
      <c r="Z296" s="48"/>
      <c r="AA296" s="48"/>
      <c r="AB296" s="48"/>
      <c r="AC296" s="48"/>
      <c r="AD296" s="48"/>
      <c r="AE296" s="48"/>
    </row>
    <row r="297" spans="1:31" s="46" customFormat="1" ht="34.5" customHeight="1" x14ac:dyDescent="0.25">
      <c r="A297" s="49"/>
      <c r="B297" s="79">
        <v>12</v>
      </c>
      <c r="C297" s="179" t="s">
        <v>74</v>
      </c>
      <c r="D297" s="179" t="s">
        <v>289</v>
      </c>
      <c r="E297" s="179" t="s">
        <v>288</v>
      </c>
      <c r="F297" s="175" t="s">
        <v>105</v>
      </c>
      <c r="G297" s="95">
        <v>831.25</v>
      </c>
      <c r="H297" s="93">
        <v>16</v>
      </c>
      <c r="I297" s="94">
        <f t="shared" si="302"/>
        <v>13300</v>
      </c>
      <c r="J297" s="48"/>
      <c r="K297" s="56">
        <f t="shared" si="300"/>
        <v>12</v>
      </c>
      <c r="L297" s="57" t="str">
        <f t="shared" si="301"/>
        <v>Масло моторное</v>
      </c>
      <c r="M297" s="51" t="str">
        <f t="shared" si="303"/>
        <v>ALPHA'S 5w30 DL-1/CF-4-эквивалент не допускается</v>
      </c>
      <c r="N297" s="142" t="str">
        <f t="shared" si="304"/>
        <v xml:space="preserve">4л. </v>
      </c>
      <c r="O297" s="141"/>
      <c r="P297" s="58"/>
      <c r="Q297" s="165" t="str">
        <f t="shared" si="305"/>
        <v>л</v>
      </c>
      <c r="R297" s="59">
        <f t="shared" si="306"/>
        <v>831.25</v>
      </c>
      <c r="S297" s="53"/>
      <c r="T297" s="60">
        <f t="shared" si="307"/>
        <v>16</v>
      </c>
      <c r="U297" s="61">
        <f t="shared" si="309"/>
        <v>0</v>
      </c>
      <c r="V297" s="48"/>
      <c r="W297" s="48"/>
      <c r="X297" s="48"/>
      <c r="Y297" s="48"/>
      <c r="Z297" s="48"/>
      <c r="AA297" s="48"/>
      <c r="AB297" s="48"/>
      <c r="AC297" s="48"/>
      <c r="AD297" s="48"/>
      <c r="AE297" s="48"/>
    </row>
    <row r="298" spans="1:31" s="46" customFormat="1" ht="19.5" customHeight="1" x14ac:dyDescent="0.25">
      <c r="A298" s="49"/>
      <c r="B298" s="79">
        <v>13</v>
      </c>
      <c r="C298" s="179" t="s">
        <v>74</v>
      </c>
      <c r="D298" s="179" t="s">
        <v>190</v>
      </c>
      <c r="E298" s="179" t="s">
        <v>282</v>
      </c>
      <c r="F298" s="175" t="s">
        <v>105</v>
      </c>
      <c r="G298" s="95">
        <v>91.24166666666666</v>
      </c>
      <c r="H298" s="93">
        <v>210</v>
      </c>
      <c r="I298" s="94">
        <f t="shared" si="302"/>
        <v>19160.75</v>
      </c>
      <c r="J298" s="48"/>
      <c r="K298" s="56">
        <f t="shared" si="300"/>
        <v>13</v>
      </c>
      <c r="L298" s="57" t="str">
        <f t="shared" si="301"/>
        <v>Масло моторное</v>
      </c>
      <c r="M298" s="51" t="str">
        <f t="shared" si="303"/>
        <v>Devon Classik 10w40 SF/CC</v>
      </c>
      <c r="N298" s="142" t="str">
        <f t="shared" si="304"/>
        <v>4л</v>
      </c>
      <c r="O298" s="141"/>
      <c r="P298" s="58"/>
      <c r="Q298" s="165" t="str">
        <f t="shared" si="305"/>
        <v>л</v>
      </c>
      <c r="R298" s="59">
        <f t="shared" si="306"/>
        <v>91.24166666666666</v>
      </c>
      <c r="S298" s="53"/>
      <c r="T298" s="60">
        <f t="shared" si="307"/>
        <v>210</v>
      </c>
      <c r="U298" s="61">
        <f t="shared" si="309"/>
        <v>0</v>
      </c>
      <c r="V298" s="48"/>
      <c r="W298" s="48"/>
      <c r="X298" s="48"/>
      <c r="Y298" s="48"/>
      <c r="Z298" s="48"/>
      <c r="AA298" s="48"/>
      <c r="AB298" s="48"/>
      <c r="AC298" s="48"/>
      <c r="AD298" s="48"/>
      <c r="AE298" s="48"/>
    </row>
    <row r="299" spans="1:31" s="46" customFormat="1" ht="19.5" customHeight="1" x14ac:dyDescent="0.25">
      <c r="A299" s="49"/>
      <c r="B299" s="79">
        <v>14</v>
      </c>
      <c r="C299" s="179" t="s">
        <v>74</v>
      </c>
      <c r="D299" s="179" t="s">
        <v>192</v>
      </c>
      <c r="E299" s="179" t="s">
        <v>282</v>
      </c>
      <c r="F299" s="175" t="s">
        <v>105</v>
      </c>
      <c r="G299" s="95">
        <v>93.241666666666674</v>
      </c>
      <c r="H299" s="93">
        <v>80</v>
      </c>
      <c r="I299" s="94">
        <f t="shared" si="302"/>
        <v>7459.3333333333339</v>
      </c>
      <c r="J299" s="48"/>
      <c r="K299" s="56">
        <f>B299</f>
        <v>14</v>
      </c>
      <c r="L299" s="57" t="str">
        <f t="shared" si="301"/>
        <v>Масло моторное</v>
      </c>
      <c r="M299" s="51" t="str">
        <f t="shared" si="303"/>
        <v>Sintoil Люкс SAE 10w40</v>
      </c>
      <c r="N299" s="142" t="str">
        <f t="shared" si="304"/>
        <v>4л</v>
      </c>
      <c r="O299" s="141"/>
      <c r="P299" s="58"/>
      <c r="Q299" s="165" t="str">
        <f t="shared" si="305"/>
        <v>л</v>
      </c>
      <c r="R299" s="59">
        <f t="shared" si="306"/>
        <v>93.241666666666674</v>
      </c>
      <c r="S299" s="53"/>
      <c r="T299" s="60">
        <f t="shared" si="307"/>
        <v>80</v>
      </c>
      <c r="U299" s="61">
        <f>S299*T299</f>
        <v>0</v>
      </c>
      <c r="V299" s="48"/>
      <c r="W299" s="48"/>
      <c r="X299" s="48"/>
      <c r="Y299" s="48"/>
      <c r="Z299" s="48"/>
      <c r="AA299" s="48"/>
      <c r="AB299" s="48"/>
      <c r="AC299" s="48"/>
      <c r="AD299" s="48"/>
      <c r="AE299" s="48"/>
    </row>
    <row r="300" spans="1:31" s="46" customFormat="1" ht="19.5" customHeight="1" x14ac:dyDescent="0.25">
      <c r="A300" s="49"/>
      <c r="B300" s="79">
        <v>15</v>
      </c>
      <c r="C300" s="179" t="s">
        <v>74</v>
      </c>
      <c r="D300" s="179" t="s">
        <v>193</v>
      </c>
      <c r="E300" s="179" t="s">
        <v>282</v>
      </c>
      <c r="F300" s="175" t="s">
        <v>105</v>
      </c>
      <c r="G300" s="95">
        <v>129.35</v>
      </c>
      <c r="H300" s="93">
        <v>170</v>
      </c>
      <c r="I300" s="94">
        <f t="shared" si="302"/>
        <v>21989.5</v>
      </c>
      <c r="J300" s="48"/>
      <c r="K300" s="56">
        <f t="shared" ref="K300:K301" si="310">B300</f>
        <v>15</v>
      </c>
      <c r="L300" s="57" t="str">
        <f t="shared" si="301"/>
        <v>Масло моторное</v>
      </c>
      <c r="M300" s="51" t="str">
        <f t="shared" si="303"/>
        <v>Sintoil Люкс SAE 5w40 п/с</v>
      </c>
      <c r="N300" s="142" t="str">
        <f t="shared" si="304"/>
        <v>4л</v>
      </c>
      <c r="O300" s="141"/>
      <c r="P300" s="58"/>
      <c r="Q300" s="165" t="str">
        <f t="shared" si="305"/>
        <v>л</v>
      </c>
      <c r="R300" s="59">
        <f t="shared" si="306"/>
        <v>129.35</v>
      </c>
      <c r="S300" s="53"/>
      <c r="T300" s="60">
        <f t="shared" si="307"/>
        <v>170</v>
      </c>
      <c r="U300" s="61">
        <f t="shared" ref="U300" si="311">S300*T300</f>
        <v>0</v>
      </c>
      <c r="V300" s="48"/>
      <c r="W300" s="48"/>
      <c r="X300" s="48"/>
      <c r="Y300" s="48"/>
      <c r="Z300" s="48"/>
      <c r="AA300" s="48"/>
      <c r="AB300" s="48"/>
      <c r="AC300" s="48"/>
      <c r="AD300" s="48"/>
      <c r="AE300" s="48"/>
    </row>
    <row r="301" spans="1:31" s="46" customFormat="1" ht="19.5" customHeight="1" x14ac:dyDescent="0.25">
      <c r="A301" s="49"/>
      <c r="B301" s="79">
        <v>16</v>
      </c>
      <c r="C301" s="179" t="s">
        <v>195</v>
      </c>
      <c r="D301" s="179" t="s">
        <v>196</v>
      </c>
      <c r="E301" s="179" t="s">
        <v>283</v>
      </c>
      <c r="F301" s="175" t="s">
        <v>105</v>
      </c>
      <c r="G301" s="95">
        <v>146.99166666666667</v>
      </c>
      <c r="H301" s="93">
        <v>80</v>
      </c>
      <c r="I301" s="94">
        <f t="shared" si="302"/>
        <v>11759.333333333334</v>
      </c>
      <c r="J301" s="48"/>
      <c r="K301" s="56">
        <f t="shared" si="310"/>
        <v>16</v>
      </c>
      <c r="L301" s="57" t="str">
        <f t="shared" si="301"/>
        <v>Масло моторное GS KIXX D1 SAE 15W40</v>
      </c>
      <c r="M301" s="51" t="str">
        <f t="shared" si="303"/>
        <v>GS KIXX D1 SAE 15W40</v>
      </c>
      <c r="N301" s="142" t="str">
        <f t="shared" si="304"/>
        <v>20л</v>
      </c>
      <c r="O301" s="141"/>
      <c r="P301" s="58"/>
      <c r="Q301" s="165" t="str">
        <f t="shared" si="305"/>
        <v>л</v>
      </c>
      <c r="R301" s="59">
        <f t="shared" si="306"/>
        <v>146.99166666666667</v>
      </c>
      <c r="S301" s="53"/>
      <c r="T301" s="60">
        <f t="shared" si="307"/>
        <v>80</v>
      </c>
      <c r="U301" s="61">
        <f>S301*T301</f>
        <v>0</v>
      </c>
      <c r="V301" s="48"/>
      <c r="W301" s="48"/>
      <c r="X301" s="48"/>
      <c r="Y301" s="48"/>
      <c r="Z301" s="48"/>
      <c r="AA301" s="48"/>
      <c r="AB301" s="48"/>
      <c r="AC301" s="48"/>
      <c r="AD301" s="48"/>
      <c r="AE301" s="48"/>
    </row>
    <row r="302" spans="1:31" s="46" customFormat="1" ht="25.5" customHeight="1" x14ac:dyDescent="0.25">
      <c r="A302" s="49"/>
      <c r="B302" s="79">
        <v>17</v>
      </c>
      <c r="C302" s="179" t="s">
        <v>197</v>
      </c>
      <c r="D302" s="179" t="s">
        <v>198</v>
      </c>
      <c r="E302" s="179" t="s">
        <v>281</v>
      </c>
      <c r="F302" s="175" t="s">
        <v>105</v>
      </c>
      <c r="G302" s="95">
        <v>77.5</v>
      </c>
      <c r="H302" s="93">
        <v>6</v>
      </c>
      <c r="I302" s="94">
        <f t="shared" si="302"/>
        <v>465</v>
      </c>
      <c r="J302" s="48"/>
      <c r="K302" s="56">
        <f>B302</f>
        <v>17</v>
      </c>
      <c r="L302" s="57" t="str">
        <f t="shared" si="301"/>
        <v>Масло моторное GS Ultra 2Т</v>
      </c>
      <c r="M302" s="51" t="str">
        <f t="shared" si="303"/>
        <v>GS Ultra 2Т</v>
      </c>
      <c r="N302" s="142" t="str">
        <f t="shared" si="304"/>
        <v>1л</v>
      </c>
      <c r="O302" s="141"/>
      <c r="P302" s="58"/>
      <c r="Q302" s="165" t="str">
        <f t="shared" si="305"/>
        <v>л</v>
      </c>
      <c r="R302" s="59">
        <f t="shared" si="306"/>
        <v>77.5</v>
      </c>
      <c r="S302" s="53"/>
      <c r="T302" s="60">
        <f t="shared" si="307"/>
        <v>6</v>
      </c>
      <c r="U302" s="61">
        <f>S302*T302</f>
        <v>0</v>
      </c>
      <c r="V302" s="48"/>
      <c r="W302" s="48"/>
      <c r="X302" s="48"/>
      <c r="Y302" s="48"/>
      <c r="Z302" s="48"/>
      <c r="AA302" s="48"/>
      <c r="AB302" s="48"/>
      <c r="AC302" s="48"/>
      <c r="AD302" s="48"/>
      <c r="AE302" s="48"/>
    </row>
    <row r="303" spans="1:31" s="46" customFormat="1" ht="31.5" x14ac:dyDescent="0.25">
      <c r="A303" s="49"/>
      <c r="B303" s="79">
        <v>18</v>
      </c>
      <c r="C303" s="179" t="s">
        <v>199</v>
      </c>
      <c r="D303" s="179" t="s">
        <v>200</v>
      </c>
      <c r="E303" s="179" t="s">
        <v>283</v>
      </c>
      <c r="F303" s="175" t="s">
        <v>105</v>
      </c>
      <c r="G303" s="95">
        <v>188.82500000000002</v>
      </c>
      <c r="H303" s="93">
        <v>212</v>
      </c>
      <c r="I303" s="94">
        <f t="shared" si="302"/>
        <v>40030.9</v>
      </c>
      <c r="J303" s="48"/>
      <c r="K303" s="56">
        <f t="shared" ref="K303:K316" si="312">B303</f>
        <v>18</v>
      </c>
      <c r="L303" s="57" t="str">
        <f t="shared" si="301"/>
        <v>Масло моторное KIXX Dynamic DI SAE 10w40 API CI-4/SL</v>
      </c>
      <c r="M303" s="51" t="str">
        <f t="shared" si="303"/>
        <v>KIXX Dynamic DI SAE 10w40 API CI-4/SL</v>
      </c>
      <c r="N303" s="142" t="str">
        <f t="shared" si="304"/>
        <v>20л</v>
      </c>
      <c r="O303" s="141"/>
      <c r="P303" s="58"/>
      <c r="Q303" s="165" t="str">
        <f t="shared" si="305"/>
        <v>л</v>
      </c>
      <c r="R303" s="59">
        <f t="shared" si="306"/>
        <v>188.82500000000002</v>
      </c>
      <c r="S303" s="53"/>
      <c r="T303" s="60">
        <f t="shared" si="307"/>
        <v>212</v>
      </c>
      <c r="U303" s="61">
        <f t="shared" ref="U303:U310" si="313">S303*T303</f>
        <v>0</v>
      </c>
      <c r="V303" s="48"/>
      <c r="W303" s="48"/>
      <c r="X303" s="48"/>
      <c r="Y303" s="48"/>
      <c r="Z303" s="48"/>
      <c r="AA303" s="48"/>
      <c r="AB303" s="48"/>
      <c r="AC303" s="48"/>
      <c r="AD303" s="48"/>
      <c r="AE303" s="48"/>
    </row>
    <row r="304" spans="1:31" s="46" customFormat="1" ht="35.25" customHeight="1" x14ac:dyDescent="0.25">
      <c r="A304" s="49"/>
      <c r="B304" s="79">
        <v>19</v>
      </c>
      <c r="C304" s="179" t="s">
        <v>84</v>
      </c>
      <c r="D304" s="179" t="s">
        <v>272</v>
      </c>
      <c r="E304" s="179" t="s">
        <v>288</v>
      </c>
      <c r="F304" s="175" t="s">
        <v>105</v>
      </c>
      <c r="G304" s="95">
        <v>447.34166666666664</v>
      </c>
      <c r="H304" s="93">
        <v>12</v>
      </c>
      <c r="I304" s="94">
        <f t="shared" si="302"/>
        <v>5368.0999999999995</v>
      </c>
      <c r="J304" s="48"/>
      <c r="K304" s="56">
        <f t="shared" si="312"/>
        <v>19</v>
      </c>
      <c r="L304" s="57" t="str">
        <f t="shared" si="301"/>
        <v>Масло моторное Mobil Super 3000 5w40</v>
      </c>
      <c r="M304" s="51" t="str">
        <f t="shared" si="303"/>
        <v>Mobil Super 3000 5W40-эквивалент не допускается</v>
      </c>
      <c r="N304" s="142" t="str">
        <f t="shared" si="304"/>
        <v xml:space="preserve">4л. </v>
      </c>
      <c r="O304" s="141"/>
      <c r="P304" s="58"/>
      <c r="Q304" s="165" t="str">
        <f t="shared" si="305"/>
        <v>л</v>
      </c>
      <c r="R304" s="59">
        <f t="shared" si="306"/>
        <v>447.34166666666664</v>
      </c>
      <c r="S304" s="53"/>
      <c r="T304" s="60">
        <f t="shared" si="307"/>
        <v>12</v>
      </c>
      <c r="U304" s="61">
        <f t="shared" si="313"/>
        <v>0</v>
      </c>
      <c r="V304" s="48"/>
      <c r="W304" s="48"/>
      <c r="X304" s="48"/>
      <c r="Y304" s="48"/>
      <c r="Z304" s="48"/>
      <c r="AA304" s="48"/>
      <c r="AB304" s="48"/>
      <c r="AC304" s="48"/>
      <c r="AD304" s="48"/>
      <c r="AE304" s="48"/>
    </row>
    <row r="305" spans="1:31" s="46" customFormat="1" ht="19.5" customHeight="1" x14ac:dyDescent="0.25">
      <c r="A305" s="49"/>
      <c r="B305" s="79">
        <v>20</v>
      </c>
      <c r="C305" s="179" t="s">
        <v>201</v>
      </c>
      <c r="D305" s="179" t="s">
        <v>202</v>
      </c>
      <c r="E305" s="179" t="s">
        <v>280</v>
      </c>
      <c r="F305" s="175" t="s">
        <v>105</v>
      </c>
      <c r="G305" s="95">
        <v>133.9</v>
      </c>
      <c r="H305" s="93">
        <v>170</v>
      </c>
      <c r="I305" s="94">
        <f t="shared" si="302"/>
        <v>22763</v>
      </c>
      <c r="J305" s="48"/>
      <c r="K305" s="56">
        <f t="shared" si="312"/>
        <v>20</v>
      </c>
      <c r="L305" s="57" t="str">
        <f t="shared" si="301"/>
        <v>Масло моторное Sintec Люкс  SAE 5W40 SL/CF</v>
      </c>
      <c r="M305" s="51" t="str">
        <f t="shared" si="303"/>
        <v>Sintec Люкс  SAE 5W40 SL/CF</v>
      </c>
      <c r="N305" s="142" t="str">
        <f t="shared" si="304"/>
        <v>4л.</v>
      </c>
      <c r="O305" s="141"/>
      <c r="P305" s="58"/>
      <c r="Q305" s="165" t="str">
        <f t="shared" si="305"/>
        <v>л</v>
      </c>
      <c r="R305" s="59">
        <f t="shared" si="306"/>
        <v>133.9</v>
      </c>
      <c r="S305" s="53"/>
      <c r="T305" s="60">
        <f t="shared" si="307"/>
        <v>170</v>
      </c>
      <c r="U305" s="61">
        <f t="shared" si="313"/>
        <v>0</v>
      </c>
      <c r="V305" s="48"/>
      <c r="W305" s="48"/>
      <c r="X305" s="48"/>
      <c r="Y305" s="48"/>
      <c r="Z305" s="48"/>
      <c r="AA305" s="48"/>
      <c r="AB305" s="48"/>
      <c r="AC305" s="48"/>
      <c r="AD305" s="48"/>
      <c r="AE305" s="48"/>
    </row>
    <row r="306" spans="1:31" s="46" customFormat="1" ht="25.5" customHeight="1" x14ac:dyDescent="0.25">
      <c r="A306" s="49"/>
      <c r="B306" s="79">
        <v>21</v>
      </c>
      <c r="C306" s="179" t="s">
        <v>203</v>
      </c>
      <c r="D306" s="179" t="s">
        <v>204</v>
      </c>
      <c r="E306" s="179" t="s">
        <v>279</v>
      </c>
      <c r="F306" s="175" t="s">
        <v>105</v>
      </c>
      <c r="G306" s="92">
        <v>173.70833333333334</v>
      </c>
      <c r="H306" s="93">
        <v>230</v>
      </c>
      <c r="I306" s="94">
        <f t="shared" si="302"/>
        <v>39952.916666666672</v>
      </c>
      <c r="J306" s="48"/>
      <c r="K306" s="56">
        <f t="shared" si="312"/>
        <v>21</v>
      </c>
      <c r="L306" s="57" t="str">
        <f t="shared" si="301"/>
        <v>Масло моторное Лукойл -Авангард Ультра SAE 5W40 API CI-4/S</v>
      </c>
      <c r="M306" s="51" t="str">
        <f t="shared" si="303"/>
        <v>SAE 5W40 API CI-4/S</v>
      </c>
      <c r="N306" s="142" t="str">
        <f t="shared" si="304"/>
        <v>20л.</v>
      </c>
      <c r="O306" s="141"/>
      <c r="P306" s="58"/>
      <c r="Q306" s="165" t="str">
        <f t="shared" si="305"/>
        <v>л</v>
      </c>
      <c r="R306" s="59">
        <f t="shared" si="306"/>
        <v>173.70833333333334</v>
      </c>
      <c r="S306" s="53"/>
      <c r="T306" s="60">
        <f t="shared" si="307"/>
        <v>230</v>
      </c>
      <c r="U306" s="61">
        <f t="shared" si="313"/>
        <v>0</v>
      </c>
      <c r="V306" s="48"/>
      <c r="W306" s="48"/>
      <c r="X306" s="48"/>
      <c r="Y306" s="48"/>
      <c r="Z306" s="48"/>
      <c r="AA306" s="48"/>
      <c r="AB306" s="48"/>
      <c r="AC306" s="48"/>
      <c r="AD306" s="48"/>
      <c r="AE306" s="48"/>
    </row>
    <row r="307" spans="1:31" s="46" customFormat="1" ht="15.75" x14ac:dyDescent="0.25">
      <c r="A307" s="49"/>
      <c r="B307" s="79">
        <v>22</v>
      </c>
      <c r="C307" s="179" t="s">
        <v>87</v>
      </c>
      <c r="D307" s="179" t="s">
        <v>88</v>
      </c>
      <c r="E307" s="179" t="s">
        <v>280</v>
      </c>
      <c r="F307" s="175" t="s">
        <v>105</v>
      </c>
      <c r="G307" s="96">
        <v>87.716666666666669</v>
      </c>
      <c r="H307" s="97">
        <v>100</v>
      </c>
      <c r="I307" s="94">
        <f t="shared" si="302"/>
        <v>8771.6666666666661</v>
      </c>
      <c r="J307" s="48"/>
      <c r="K307" s="56">
        <f t="shared" si="312"/>
        <v>22</v>
      </c>
      <c r="L307" s="57" t="str">
        <f t="shared" si="301"/>
        <v>Масло моторное Лукойл-стандарт SAE 10W40 API SF/CC</v>
      </c>
      <c r="M307" s="51" t="str">
        <f t="shared" si="303"/>
        <v>10W40</v>
      </c>
      <c r="N307" s="142" t="str">
        <f t="shared" si="304"/>
        <v>4л.</v>
      </c>
      <c r="O307" s="141"/>
      <c r="P307" s="58"/>
      <c r="Q307" s="165" t="str">
        <f t="shared" si="305"/>
        <v>л</v>
      </c>
      <c r="R307" s="59">
        <f t="shared" si="306"/>
        <v>87.716666666666669</v>
      </c>
      <c r="S307" s="53"/>
      <c r="T307" s="60">
        <f t="shared" si="307"/>
        <v>100</v>
      </c>
      <c r="U307" s="61">
        <f t="shared" si="313"/>
        <v>0</v>
      </c>
      <c r="V307" s="48"/>
      <c r="W307" s="48"/>
      <c r="X307" s="48"/>
      <c r="Y307" s="48"/>
      <c r="Z307" s="48"/>
      <c r="AA307" s="48"/>
      <c r="AB307" s="48"/>
      <c r="AC307" s="48"/>
      <c r="AD307" s="48"/>
      <c r="AE307" s="48"/>
    </row>
    <row r="308" spans="1:31" s="46" customFormat="1" ht="22.5" customHeight="1" x14ac:dyDescent="0.25">
      <c r="A308" s="49"/>
      <c r="B308" s="79">
        <v>23</v>
      </c>
      <c r="C308" s="179" t="s">
        <v>115</v>
      </c>
      <c r="D308" s="179" t="s">
        <v>116</v>
      </c>
      <c r="E308" s="179" t="s">
        <v>279</v>
      </c>
      <c r="F308" s="175" t="s">
        <v>105</v>
      </c>
      <c r="G308" s="92">
        <v>63.641666666666673</v>
      </c>
      <c r="H308" s="93">
        <v>160</v>
      </c>
      <c r="I308" s="94">
        <f t="shared" si="302"/>
        <v>10182.666666666668</v>
      </c>
      <c r="J308" s="48"/>
      <c r="K308" s="56">
        <f t="shared" si="312"/>
        <v>23</v>
      </c>
      <c r="L308" s="57" t="str">
        <f t="shared" si="301"/>
        <v>Масло моторное М-10ДМ</v>
      </c>
      <c r="M308" s="51" t="str">
        <f t="shared" si="303"/>
        <v>М-10ДМ</v>
      </c>
      <c r="N308" s="142" t="str">
        <f t="shared" si="304"/>
        <v>20л.</v>
      </c>
      <c r="O308" s="141"/>
      <c r="P308" s="58"/>
      <c r="Q308" s="165" t="str">
        <f t="shared" si="305"/>
        <v>л</v>
      </c>
      <c r="R308" s="59">
        <f t="shared" si="306"/>
        <v>63.641666666666673</v>
      </c>
      <c r="S308" s="53"/>
      <c r="T308" s="60">
        <f t="shared" si="307"/>
        <v>160</v>
      </c>
      <c r="U308" s="61">
        <f t="shared" si="313"/>
        <v>0</v>
      </c>
      <c r="V308" s="48"/>
      <c r="W308" s="48"/>
      <c r="X308" s="48"/>
      <c r="Y308" s="48"/>
      <c r="Z308" s="48"/>
      <c r="AA308" s="48"/>
      <c r="AB308" s="48"/>
      <c r="AC308" s="48"/>
      <c r="AD308" s="48"/>
      <c r="AE308" s="48"/>
    </row>
    <row r="309" spans="1:31" s="46" customFormat="1" ht="22.5" customHeight="1" x14ac:dyDescent="0.25">
      <c r="A309" s="49"/>
      <c r="B309" s="79">
        <v>24</v>
      </c>
      <c r="C309" s="179" t="s">
        <v>91</v>
      </c>
      <c r="D309" s="179" t="s">
        <v>92</v>
      </c>
      <c r="E309" s="179" t="s">
        <v>279</v>
      </c>
      <c r="F309" s="175" t="s">
        <v>105</v>
      </c>
      <c r="G309" s="92">
        <v>65.400000000000006</v>
      </c>
      <c r="H309" s="93">
        <v>120</v>
      </c>
      <c r="I309" s="94">
        <f t="shared" si="302"/>
        <v>7848.0000000000009</v>
      </c>
      <c r="J309" s="48"/>
      <c r="K309" s="56">
        <f t="shared" si="312"/>
        <v>24</v>
      </c>
      <c r="L309" s="57" t="str">
        <f t="shared" si="301"/>
        <v>Масло моторное М-8В</v>
      </c>
      <c r="M309" s="51" t="str">
        <f t="shared" si="303"/>
        <v>М-8В</v>
      </c>
      <c r="N309" s="142" t="str">
        <f t="shared" si="304"/>
        <v>20л.</v>
      </c>
      <c r="O309" s="141"/>
      <c r="P309" s="58"/>
      <c r="Q309" s="165" t="str">
        <f t="shared" si="305"/>
        <v>л</v>
      </c>
      <c r="R309" s="59">
        <f t="shared" si="306"/>
        <v>65.400000000000006</v>
      </c>
      <c r="S309" s="53"/>
      <c r="T309" s="60">
        <f t="shared" si="307"/>
        <v>120</v>
      </c>
      <c r="U309" s="61">
        <f t="shared" si="313"/>
        <v>0</v>
      </c>
      <c r="V309" s="48"/>
      <c r="W309" s="48"/>
      <c r="X309" s="48"/>
      <c r="Y309" s="48"/>
      <c r="Z309" s="48"/>
      <c r="AA309" s="48"/>
      <c r="AB309" s="48"/>
      <c r="AC309" s="48"/>
      <c r="AD309" s="48"/>
      <c r="AE309" s="48"/>
    </row>
    <row r="310" spans="1:31" s="46" customFormat="1" ht="54" customHeight="1" x14ac:dyDescent="0.25">
      <c r="A310" s="49"/>
      <c r="B310" s="79">
        <v>25</v>
      </c>
      <c r="C310" s="179" t="s">
        <v>205</v>
      </c>
      <c r="D310" s="179" t="s">
        <v>296</v>
      </c>
      <c r="E310" s="179" t="s">
        <v>280</v>
      </c>
      <c r="F310" s="175" t="s">
        <v>105</v>
      </c>
      <c r="G310" s="92">
        <v>693.70833333333337</v>
      </c>
      <c r="H310" s="93">
        <v>12</v>
      </c>
      <c r="I310" s="94">
        <f t="shared" si="302"/>
        <v>8324.5</v>
      </c>
      <c r="J310" s="48"/>
      <c r="K310" s="56">
        <f t="shared" si="312"/>
        <v>25</v>
      </c>
      <c r="L310" s="57" t="str">
        <f t="shared" si="301"/>
        <v>Масло моторное минеральное</v>
      </c>
      <c r="M310" s="51" t="str">
        <f t="shared" si="303"/>
        <v>TOYOTA MOTOR OIL SN/GF-5  0w-20 Возможна замена на IDEMITSU 0W20</v>
      </c>
      <c r="N310" s="142" t="str">
        <f t="shared" si="304"/>
        <v>4л.</v>
      </c>
      <c r="O310" s="141"/>
      <c r="P310" s="58"/>
      <c r="Q310" s="165" t="str">
        <f t="shared" si="305"/>
        <v>л</v>
      </c>
      <c r="R310" s="59">
        <f t="shared" si="306"/>
        <v>693.70833333333337</v>
      </c>
      <c r="S310" s="53"/>
      <c r="T310" s="60">
        <f t="shared" si="307"/>
        <v>12</v>
      </c>
      <c r="U310" s="61">
        <f t="shared" si="313"/>
        <v>0</v>
      </c>
      <c r="V310" s="48"/>
      <c r="W310" s="48"/>
      <c r="X310" s="48"/>
      <c r="Y310" s="48"/>
      <c r="Z310" s="48"/>
      <c r="AA310" s="48"/>
      <c r="AB310" s="48"/>
      <c r="AC310" s="48"/>
      <c r="AD310" s="48"/>
      <c r="AE310" s="48"/>
    </row>
    <row r="311" spans="1:31" s="46" customFormat="1" ht="36" customHeight="1" x14ac:dyDescent="0.25">
      <c r="A311" s="49"/>
      <c r="B311" s="79">
        <v>26</v>
      </c>
      <c r="C311" s="179" t="s">
        <v>162</v>
      </c>
      <c r="D311" s="179" t="s">
        <v>292</v>
      </c>
      <c r="E311" s="179" t="s">
        <v>288</v>
      </c>
      <c r="F311" s="175" t="s">
        <v>105</v>
      </c>
      <c r="G311" s="92">
        <v>155.69166666666669</v>
      </c>
      <c r="H311" s="93">
        <v>24</v>
      </c>
      <c r="I311" s="94">
        <f t="shared" si="302"/>
        <v>3736.6000000000004</v>
      </c>
      <c r="J311" s="48"/>
      <c r="K311" s="56">
        <f t="shared" si="312"/>
        <v>26</v>
      </c>
      <c r="L311" s="57" t="str">
        <f t="shared" si="301"/>
        <v>Масло промывочное KIXX Clean GS Oil</v>
      </c>
      <c r="M311" s="51" t="str">
        <f t="shared" si="303"/>
        <v>KIXX Clean GS Oil-эквивалент не допускается</v>
      </c>
      <c r="N311" s="142" t="str">
        <f t="shared" si="304"/>
        <v xml:space="preserve">4л. </v>
      </c>
      <c r="O311" s="141"/>
      <c r="P311" s="58"/>
      <c r="Q311" s="165" t="str">
        <f t="shared" si="305"/>
        <v>л</v>
      </c>
      <c r="R311" s="59">
        <f t="shared" si="306"/>
        <v>155.69166666666669</v>
      </c>
      <c r="S311" s="53"/>
      <c r="T311" s="60">
        <f t="shared" si="307"/>
        <v>24</v>
      </c>
      <c r="U311" s="61">
        <f>S311*T311</f>
        <v>0</v>
      </c>
      <c r="V311" s="48"/>
      <c r="W311" s="48"/>
      <c r="X311" s="48"/>
      <c r="Y311" s="48"/>
      <c r="Z311" s="48"/>
      <c r="AA311" s="48"/>
      <c r="AB311" s="48"/>
      <c r="AC311" s="48"/>
      <c r="AD311" s="48"/>
      <c r="AE311" s="48"/>
    </row>
    <row r="312" spans="1:31" s="46" customFormat="1" ht="24.75" customHeight="1" x14ac:dyDescent="0.25">
      <c r="A312" s="49"/>
      <c r="B312" s="79">
        <v>27</v>
      </c>
      <c r="C312" s="179" t="s">
        <v>206</v>
      </c>
      <c r="D312" s="179" t="s">
        <v>207</v>
      </c>
      <c r="E312" s="179" t="s">
        <v>282</v>
      </c>
      <c r="F312" s="175" t="s">
        <v>105</v>
      </c>
      <c r="G312" s="92">
        <v>51.775000000000006</v>
      </c>
      <c r="H312" s="93">
        <v>168</v>
      </c>
      <c r="I312" s="94">
        <f t="shared" si="302"/>
        <v>8698.2000000000007</v>
      </c>
      <c r="J312" s="48"/>
      <c r="K312" s="56">
        <f t="shared" si="312"/>
        <v>27</v>
      </c>
      <c r="L312" s="57" t="str">
        <f t="shared" si="301"/>
        <v>Масло промывочное Mna 2 Express (Роснефть)</v>
      </c>
      <c r="M312" s="51" t="str">
        <f t="shared" si="303"/>
        <v>Mna 2 Express (Роснефть)</v>
      </c>
      <c r="N312" s="142" t="str">
        <f t="shared" si="304"/>
        <v>4л</v>
      </c>
      <c r="O312" s="141"/>
      <c r="P312" s="58"/>
      <c r="Q312" s="165" t="str">
        <f t="shared" si="305"/>
        <v>л</v>
      </c>
      <c r="R312" s="59">
        <f t="shared" si="306"/>
        <v>51.775000000000006</v>
      </c>
      <c r="S312" s="53"/>
      <c r="T312" s="60">
        <f t="shared" si="307"/>
        <v>168</v>
      </c>
      <c r="U312" s="61">
        <f t="shared" ref="U312:U315" si="314">S312*T312</f>
        <v>0</v>
      </c>
      <c r="V312" s="48"/>
      <c r="W312" s="48"/>
      <c r="X312" s="48"/>
      <c r="Y312" s="48"/>
      <c r="Z312" s="48"/>
      <c r="AA312" s="48"/>
      <c r="AB312" s="48"/>
      <c r="AC312" s="48"/>
      <c r="AD312" s="48"/>
      <c r="AE312" s="48"/>
    </row>
    <row r="313" spans="1:31" s="46" customFormat="1" ht="15.75" x14ac:dyDescent="0.25">
      <c r="A313" s="49"/>
      <c r="B313" s="79">
        <v>28</v>
      </c>
      <c r="C313" s="179" t="s">
        <v>96</v>
      </c>
      <c r="D313" s="179" t="s">
        <v>97</v>
      </c>
      <c r="E313" s="179" t="s">
        <v>282</v>
      </c>
      <c r="F313" s="175" t="s">
        <v>105</v>
      </c>
      <c r="G313" s="92">
        <v>87.5</v>
      </c>
      <c r="H313" s="93">
        <v>58</v>
      </c>
      <c r="I313" s="94">
        <f t="shared" si="302"/>
        <v>5075</v>
      </c>
      <c r="J313" s="48"/>
      <c r="K313" s="56">
        <f t="shared" si="312"/>
        <v>28</v>
      </c>
      <c r="L313" s="57" t="str">
        <f t="shared" si="301"/>
        <v>Масло трансмиссионное</v>
      </c>
      <c r="M313" s="51" t="str">
        <f t="shared" si="303"/>
        <v>X-OIL 80w90 GL-5</v>
      </c>
      <c r="N313" s="142" t="str">
        <f t="shared" si="304"/>
        <v>4л</v>
      </c>
      <c r="O313" s="141"/>
      <c r="P313" s="58"/>
      <c r="Q313" s="165" t="str">
        <f t="shared" si="305"/>
        <v>л</v>
      </c>
      <c r="R313" s="59">
        <f t="shared" si="306"/>
        <v>87.5</v>
      </c>
      <c r="S313" s="53"/>
      <c r="T313" s="60">
        <f t="shared" si="307"/>
        <v>58</v>
      </c>
      <c r="U313" s="61">
        <f t="shared" si="314"/>
        <v>0</v>
      </c>
      <c r="V313" s="48"/>
      <c r="W313" s="48"/>
      <c r="X313" s="48"/>
      <c r="Y313" s="48"/>
      <c r="Z313" s="48"/>
      <c r="AA313" s="48"/>
      <c r="AB313" s="48"/>
      <c r="AC313" s="48"/>
      <c r="AD313" s="48"/>
      <c r="AE313" s="48"/>
    </row>
    <row r="314" spans="1:31" s="46" customFormat="1" ht="15.75" x14ac:dyDescent="0.25">
      <c r="A314" s="49"/>
      <c r="B314" s="79">
        <v>29</v>
      </c>
      <c r="C314" s="179" t="s">
        <v>96</v>
      </c>
      <c r="D314" s="179" t="s">
        <v>208</v>
      </c>
      <c r="E314" s="179" t="s">
        <v>283</v>
      </c>
      <c r="F314" s="175" t="s">
        <v>105</v>
      </c>
      <c r="G314" s="92">
        <v>154.49166666666667</v>
      </c>
      <c r="H314" s="93">
        <v>58</v>
      </c>
      <c r="I314" s="94">
        <f t="shared" si="302"/>
        <v>8960.5166666666664</v>
      </c>
      <c r="J314" s="48"/>
      <c r="K314" s="56">
        <f t="shared" si="312"/>
        <v>29</v>
      </c>
      <c r="L314" s="57" t="str">
        <f t="shared" si="301"/>
        <v>Масло трансмиссионное</v>
      </c>
      <c r="M314" s="51" t="str">
        <f t="shared" si="303"/>
        <v>GS Gear Oil HD 75W85 GL-4</v>
      </c>
      <c r="N314" s="142" t="str">
        <f t="shared" si="304"/>
        <v>20л</v>
      </c>
      <c r="O314" s="141"/>
      <c r="P314" s="58"/>
      <c r="Q314" s="165" t="str">
        <f t="shared" si="305"/>
        <v>л</v>
      </c>
      <c r="R314" s="59">
        <f t="shared" si="306"/>
        <v>154.49166666666667</v>
      </c>
      <c r="S314" s="53"/>
      <c r="T314" s="60">
        <f t="shared" si="307"/>
        <v>58</v>
      </c>
      <c r="U314" s="61">
        <f t="shared" si="314"/>
        <v>0</v>
      </c>
      <c r="V314" s="48"/>
      <c r="W314" s="48"/>
      <c r="X314" s="48"/>
      <c r="Y314" s="48"/>
      <c r="Z314" s="48"/>
      <c r="AA314" s="48"/>
      <c r="AB314" s="48"/>
      <c r="AC314" s="48"/>
      <c r="AD314" s="48"/>
      <c r="AE314" s="48"/>
    </row>
    <row r="315" spans="1:31" s="46" customFormat="1" ht="31.5" x14ac:dyDescent="0.25">
      <c r="A315" s="49"/>
      <c r="B315" s="79">
        <v>30</v>
      </c>
      <c r="C315" s="179" t="s">
        <v>96</v>
      </c>
      <c r="D315" s="179" t="s">
        <v>293</v>
      </c>
      <c r="E315" s="179" t="s">
        <v>288</v>
      </c>
      <c r="F315" s="175" t="s">
        <v>105</v>
      </c>
      <c r="G315" s="92">
        <v>144.31666666666669</v>
      </c>
      <c r="H315" s="93">
        <v>16</v>
      </c>
      <c r="I315" s="94">
        <f t="shared" si="302"/>
        <v>2309.0666666666671</v>
      </c>
      <c r="J315" s="48"/>
      <c r="K315" s="56">
        <f t="shared" si="312"/>
        <v>30</v>
      </c>
      <c r="L315" s="57" t="str">
        <f t="shared" si="301"/>
        <v>Масло трансмиссионное</v>
      </c>
      <c r="M315" s="51" t="str">
        <f t="shared" si="303"/>
        <v>GS Geartec 75W90GL-5-эквивалент не допускается</v>
      </c>
      <c r="N315" s="142" t="str">
        <f t="shared" si="304"/>
        <v xml:space="preserve">4л. </v>
      </c>
      <c r="O315" s="141"/>
      <c r="P315" s="58"/>
      <c r="Q315" s="165" t="str">
        <f t="shared" si="305"/>
        <v>л</v>
      </c>
      <c r="R315" s="59">
        <f t="shared" si="306"/>
        <v>144.31666666666669</v>
      </c>
      <c r="S315" s="53"/>
      <c r="T315" s="60">
        <f t="shared" si="307"/>
        <v>16</v>
      </c>
      <c r="U315" s="61">
        <f t="shared" si="314"/>
        <v>0</v>
      </c>
      <c r="V315" s="48"/>
      <c r="W315" s="48"/>
      <c r="X315" s="48"/>
      <c r="Y315" s="48"/>
      <c r="Z315" s="48"/>
      <c r="AA315" s="48"/>
      <c r="AB315" s="48"/>
      <c r="AC315" s="48"/>
      <c r="AD315" s="48"/>
      <c r="AE315" s="48"/>
    </row>
    <row r="316" spans="1:31" s="46" customFormat="1" ht="15.75" x14ac:dyDescent="0.25">
      <c r="A316" s="49"/>
      <c r="B316" s="79">
        <v>31</v>
      </c>
      <c r="C316" s="179" t="s">
        <v>118</v>
      </c>
      <c r="D316" s="179" t="s">
        <v>119</v>
      </c>
      <c r="E316" s="179" t="s">
        <v>283</v>
      </c>
      <c r="F316" s="175" t="s">
        <v>105</v>
      </c>
      <c r="G316" s="92">
        <v>70.025000000000006</v>
      </c>
      <c r="H316" s="93">
        <v>148</v>
      </c>
      <c r="I316" s="94">
        <f t="shared" si="302"/>
        <v>10363.700000000001</v>
      </c>
      <c r="J316" s="48"/>
      <c r="K316" s="56">
        <f t="shared" si="312"/>
        <v>31</v>
      </c>
      <c r="L316" s="57" t="str">
        <f t="shared" si="301"/>
        <v>Масло трансмиссионное ТСП-15К</v>
      </c>
      <c r="M316" s="51" t="str">
        <f t="shared" si="303"/>
        <v>ТСП-15К</v>
      </c>
      <c r="N316" s="142" t="str">
        <f t="shared" ref="N316" si="315">E316</f>
        <v>20л</v>
      </c>
      <c r="O316" s="141"/>
      <c r="P316" s="58"/>
      <c r="Q316" s="165" t="str">
        <f t="shared" si="305"/>
        <v>л</v>
      </c>
      <c r="R316" s="59">
        <f t="shared" si="306"/>
        <v>70.025000000000006</v>
      </c>
      <c r="S316" s="53"/>
      <c r="T316" s="60">
        <f t="shared" si="307"/>
        <v>148</v>
      </c>
      <c r="U316" s="61">
        <f>S316*T316</f>
        <v>0</v>
      </c>
      <c r="V316" s="48"/>
      <c r="W316" s="48"/>
      <c r="X316" s="48"/>
      <c r="Y316" s="48"/>
      <c r="Z316" s="48"/>
      <c r="AA316" s="48"/>
      <c r="AB316" s="48"/>
      <c r="AC316" s="48"/>
      <c r="AD316" s="48"/>
      <c r="AE316" s="48"/>
    </row>
    <row r="317" spans="1:31" s="78" customFormat="1" ht="15.75" x14ac:dyDescent="0.25">
      <c r="A317" s="62"/>
      <c r="B317" s="99"/>
      <c r="C317" s="64" t="s">
        <v>16</v>
      </c>
      <c r="D317" s="65"/>
      <c r="E317" s="65"/>
      <c r="F317" s="133"/>
      <c r="G317" s="66"/>
      <c r="H317" s="67"/>
      <c r="I317" s="100">
        <f>SUM(I286:I316)</f>
        <v>418111.88366666669</v>
      </c>
      <c r="J317" s="69"/>
      <c r="K317" s="70"/>
      <c r="L317" s="71" t="str">
        <f t="shared" ref="L317" si="316">C317</f>
        <v>ИТОГО:</v>
      </c>
      <c r="M317" s="65"/>
      <c r="N317" s="102"/>
      <c r="O317" s="90"/>
      <c r="P317" s="167"/>
      <c r="Q317" s="91"/>
      <c r="R317" s="74"/>
      <c r="S317" s="75"/>
      <c r="T317" s="76"/>
      <c r="U317" s="77"/>
      <c r="V317" s="69"/>
      <c r="W317" s="69"/>
      <c r="X317" s="69"/>
      <c r="Y317" s="69"/>
      <c r="Z317" s="69"/>
      <c r="AA317" s="69"/>
      <c r="AB317" s="69"/>
      <c r="AC317" s="69"/>
      <c r="AD317" s="69"/>
      <c r="AE317" s="69"/>
    </row>
    <row r="318" spans="1:31" s="46" customFormat="1" ht="24" customHeight="1" x14ac:dyDescent="0.25">
      <c r="B318" s="128"/>
      <c r="C318" s="216" t="s">
        <v>125</v>
      </c>
      <c r="D318" s="217"/>
      <c r="E318" s="217"/>
      <c r="F318" s="217"/>
      <c r="G318" s="217"/>
      <c r="H318" s="217"/>
      <c r="I318" s="217"/>
      <c r="J318" s="48"/>
      <c r="K318" s="129"/>
      <c r="L318" s="216" t="s">
        <v>125</v>
      </c>
      <c r="M318" s="218"/>
      <c r="N318" s="218"/>
      <c r="O318" s="218"/>
      <c r="P318" s="218"/>
      <c r="Q318" s="218"/>
      <c r="R318" s="218"/>
      <c r="S318" s="218"/>
      <c r="T318" s="218"/>
      <c r="U318" s="218"/>
      <c r="V318" s="48"/>
      <c r="W318" s="48"/>
      <c r="X318" s="48"/>
      <c r="Y318" s="48"/>
      <c r="Z318" s="48"/>
      <c r="AA318" s="48"/>
      <c r="AB318" s="48"/>
      <c r="AC318" s="48"/>
      <c r="AD318" s="48"/>
      <c r="AE318" s="48"/>
    </row>
    <row r="319" spans="1:31" s="46" customFormat="1" ht="26.25" customHeight="1" x14ac:dyDescent="0.25">
      <c r="A319" s="49"/>
      <c r="B319" s="79">
        <v>1</v>
      </c>
      <c r="C319" s="179" t="s">
        <v>40</v>
      </c>
      <c r="D319" s="179" t="s">
        <v>128</v>
      </c>
      <c r="E319" s="180" t="s">
        <v>274</v>
      </c>
      <c r="F319" s="175" t="s">
        <v>105</v>
      </c>
      <c r="G319" s="92">
        <v>39.750000000000007</v>
      </c>
      <c r="H319" s="93">
        <v>95</v>
      </c>
      <c r="I319" s="94">
        <f>G319*H319</f>
        <v>3776.2500000000005</v>
      </c>
      <c r="J319" s="48"/>
      <c r="K319" s="56">
        <f t="shared" ref="K319:K331" si="317">B319</f>
        <v>1</v>
      </c>
      <c r="L319" s="57" t="str">
        <f t="shared" ref="L319:L347" si="318">C319</f>
        <v>Жидкость для стеклоомывателя</v>
      </c>
      <c r="M319" s="51" t="str">
        <f>D319</f>
        <v>*</v>
      </c>
      <c r="N319" s="142" t="str">
        <f>E319</f>
        <v>4 - 5л.</v>
      </c>
      <c r="O319" s="141"/>
      <c r="P319" s="58"/>
      <c r="Q319" s="165" t="str">
        <f>F319</f>
        <v>л</v>
      </c>
      <c r="R319" s="59">
        <f>G319</f>
        <v>39.750000000000007</v>
      </c>
      <c r="S319" s="53"/>
      <c r="T319" s="60">
        <f>H319</f>
        <v>95</v>
      </c>
      <c r="U319" s="61">
        <f>S319*T319</f>
        <v>0</v>
      </c>
      <c r="V319" s="48"/>
      <c r="W319" s="48"/>
      <c r="X319" s="48"/>
      <c r="Y319" s="48"/>
      <c r="Z319" s="48"/>
      <c r="AA319" s="48"/>
      <c r="AB319" s="48"/>
      <c r="AC319" s="48"/>
      <c r="AD319" s="48"/>
      <c r="AE319" s="48"/>
    </row>
    <row r="320" spans="1:31" s="46" customFormat="1" ht="45.75" customHeight="1" x14ac:dyDescent="0.25">
      <c r="A320" s="49"/>
      <c r="B320" s="79">
        <v>2</v>
      </c>
      <c r="C320" s="179" t="s">
        <v>185</v>
      </c>
      <c r="D320" s="179" t="s">
        <v>186</v>
      </c>
      <c r="E320" s="179" t="s">
        <v>275</v>
      </c>
      <c r="F320" s="175" t="s">
        <v>104</v>
      </c>
      <c r="G320" s="95">
        <v>53.475000000000001</v>
      </c>
      <c r="H320" s="93">
        <v>80</v>
      </c>
      <c r="I320" s="94">
        <f t="shared" ref="I320:I347" si="319">G320*H320</f>
        <v>4278</v>
      </c>
      <c r="J320" s="48"/>
      <c r="K320" s="56">
        <f t="shared" si="317"/>
        <v>2</v>
      </c>
      <c r="L320" s="57" t="str">
        <f t="shared" si="318"/>
        <v>Жидкость охлаждающая Антифриз Гостовский -40 (зеленый)</v>
      </c>
      <c r="M320" s="51" t="str">
        <f t="shared" ref="M320:M347" si="320">D320</f>
        <v>Антифриз Гостовский -40 (зеленый)</v>
      </c>
      <c r="N320" s="142" t="str">
        <f t="shared" ref="N320:N347" si="321">E320</f>
        <v>10кг</v>
      </c>
      <c r="O320" s="141"/>
      <c r="P320" s="58"/>
      <c r="Q320" s="165" t="str">
        <f t="shared" ref="Q320:Q347" si="322">F320</f>
        <v>кг</v>
      </c>
      <c r="R320" s="59">
        <f t="shared" ref="R320:R347" si="323">G320</f>
        <v>53.475000000000001</v>
      </c>
      <c r="S320" s="53"/>
      <c r="T320" s="60">
        <f t="shared" ref="T320:T347" si="324">H320</f>
        <v>80</v>
      </c>
      <c r="U320" s="61">
        <f t="shared" ref="U320:U326" si="325">S320*T320</f>
        <v>0</v>
      </c>
      <c r="V320" s="48"/>
      <c r="W320" s="48"/>
      <c r="X320" s="48"/>
      <c r="Y320" s="48"/>
      <c r="Z320" s="48"/>
      <c r="AA320" s="48"/>
      <c r="AB320" s="48"/>
      <c r="AC320" s="48"/>
      <c r="AD320" s="48"/>
      <c r="AE320" s="48"/>
    </row>
    <row r="321" spans="1:31" s="46" customFormat="1" ht="26.25" customHeight="1" x14ac:dyDescent="0.25">
      <c r="A321" s="49"/>
      <c r="B321" s="79">
        <v>3</v>
      </c>
      <c r="C321" s="179" t="s">
        <v>45</v>
      </c>
      <c r="D321" s="179" t="s">
        <v>46</v>
      </c>
      <c r="E321" s="179" t="s">
        <v>276</v>
      </c>
      <c r="F321" s="175" t="s">
        <v>105</v>
      </c>
      <c r="G321" s="95">
        <v>59.48</v>
      </c>
      <c r="H321" s="93">
        <v>410</v>
      </c>
      <c r="I321" s="94">
        <f t="shared" si="319"/>
        <v>24386.799999999999</v>
      </c>
      <c r="J321" s="48"/>
      <c r="K321" s="56">
        <f t="shared" si="317"/>
        <v>3</v>
      </c>
      <c r="L321" s="57" t="str">
        <f t="shared" si="318"/>
        <v>Жидкость охлаждающая Тосол А-40</v>
      </c>
      <c r="M321" s="51" t="str">
        <f t="shared" si="320"/>
        <v>Тосол А-40</v>
      </c>
      <c r="N321" s="142" t="str">
        <f t="shared" si="321"/>
        <v>10л</v>
      </c>
      <c r="O321" s="141"/>
      <c r="P321" s="58"/>
      <c r="Q321" s="165" t="str">
        <f t="shared" si="322"/>
        <v>л</v>
      </c>
      <c r="R321" s="59">
        <f t="shared" si="323"/>
        <v>59.48</v>
      </c>
      <c r="S321" s="53"/>
      <c r="T321" s="60">
        <f t="shared" si="324"/>
        <v>410</v>
      </c>
      <c r="U321" s="61">
        <f t="shared" si="325"/>
        <v>0</v>
      </c>
      <c r="V321" s="48"/>
      <c r="W321" s="48"/>
      <c r="X321" s="48"/>
      <c r="Y321" s="48"/>
      <c r="Z321" s="48"/>
      <c r="AA321" s="48"/>
      <c r="AB321" s="48"/>
      <c r="AC321" s="48"/>
      <c r="AD321" s="48"/>
      <c r="AE321" s="48"/>
    </row>
    <row r="322" spans="1:31" s="46" customFormat="1" ht="26.25" customHeight="1" x14ac:dyDescent="0.25">
      <c r="A322" s="49"/>
      <c r="B322" s="79">
        <v>4</v>
      </c>
      <c r="C322" s="51" t="s">
        <v>49</v>
      </c>
      <c r="D322" s="51" t="s">
        <v>50</v>
      </c>
      <c r="E322" s="179" t="s">
        <v>277</v>
      </c>
      <c r="F322" s="175" t="s">
        <v>104</v>
      </c>
      <c r="G322" s="95">
        <v>99.525000000000006</v>
      </c>
      <c r="H322" s="93">
        <v>39.130000000000003</v>
      </c>
      <c r="I322" s="94">
        <f t="shared" si="319"/>
        <v>3894.4132500000005</v>
      </c>
      <c r="J322" s="182"/>
      <c r="K322" s="56">
        <f t="shared" si="317"/>
        <v>4</v>
      </c>
      <c r="L322" s="57" t="str">
        <f t="shared" si="318"/>
        <v>Жидкость тормозная</v>
      </c>
      <c r="M322" s="51" t="str">
        <f t="shared" si="320"/>
        <v>ДОТ-4</v>
      </c>
      <c r="N322" s="142" t="str">
        <f t="shared" si="321"/>
        <v>0,91кг</v>
      </c>
      <c r="O322" s="141"/>
      <c r="P322" s="58"/>
      <c r="Q322" s="165" t="str">
        <f t="shared" si="322"/>
        <v>кг</v>
      </c>
      <c r="R322" s="59">
        <f t="shared" si="323"/>
        <v>99.525000000000006</v>
      </c>
      <c r="S322" s="53"/>
      <c r="T322" s="60">
        <f t="shared" si="324"/>
        <v>39.130000000000003</v>
      </c>
      <c r="U322" s="61">
        <f t="shared" si="325"/>
        <v>0</v>
      </c>
      <c r="V322" s="182"/>
      <c r="W322" s="182"/>
      <c r="X322" s="182"/>
      <c r="Y322" s="182"/>
      <c r="Z322" s="182"/>
      <c r="AA322" s="182"/>
      <c r="AB322" s="182"/>
      <c r="AC322" s="182"/>
      <c r="AD322" s="182"/>
      <c r="AE322" s="182"/>
    </row>
    <row r="323" spans="1:31" s="46" customFormat="1" ht="26.25" customHeight="1" x14ac:dyDescent="0.25">
      <c r="A323" s="49"/>
      <c r="B323" s="79">
        <v>5</v>
      </c>
      <c r="C323" s="179" t="s">
        <v>60</v>
      </c>
      <c r="D323" s="179" t="s">
        <v>61</v>
      </c>
      <c r="E323" s="179" t="s">
        <v>278</v>
      </c>
      <c r="F323" s="175" t="s">
        <v>104</v>
      </c>
      <c r="G323" s="95">
        <v>66.525000000000006</v>
      </c>
      <c r="H323" s="93">
        <v>450</v>
      </c>
      <c r="I323" s="94">
        <f t="shared" si="319"/>
        <v>29936.250000000004</v>
      </c>
      <c r="J323" s="48"/>
      <c r="K323" s="56">
        <f t="shared" si="317"/>
        <v>5</v>
      </c>
      <c r="L323" s="57" t="str">
        <f t="shared" si="318"/>
        <v>Масло гидравлическое ВМГЗ</v>
      </c>
      <c r="M323" s="51" t="str">
        <f t="shared" si="320"/>
        <v>ВМГЗ</v>
      </c>
      <c r="N323" s="142" t="str">
        <f t="shared" si="321"/>
        <v xml:space="preserve">20л. </v>
      </c>
      <c r="O323" s="141"/>
      <c r="P323" s="58"/>
      <c r="Q323" s="165" t="str">
        <f t="shared" si="322"/>
        <v>кг</v>
      </c>
      <c r="R323" s="59">
        <f t="shared" si="323"/>
        <v>66.525000000000006</v>
      </c>
      <c r="S323" s="53"/>
      <c r="T323" s="60">
        <f t="shared" si="324"/>
        <v>450</v>
      </c>
      <c r="U323" s="61">
        <f t="shared" si="325"/>
        <v>0</v>
      </c>
      <c r="V323" s="48"/>
      <c r="W323" s="48"/>
      <c r="X323" s="48"/>
      <c r="Y323" s="48"/>
      <c r="Z323" s="48"/>
      <c r="AA323" s="48"/>
      <c r="AB323" s="48"/>
      <c r="AC323" s="48"/>
      <c r="AD323" s="48"/>
      <c r="AE323" s="48"/>
    </row>
    <row r="324" spans="1:31" s="46" customFormat="1" ht="26.25" customHeight="1" x14ac:dyDescent="0.25">
      <c r="A324" s="49"/>
      <c r="B324" s="79">
        <v>6</v>
      </c>
      <c r="C324" s="179" t="s">
        <v>64</v>
      </c>
      <c r="D324" s="179" t="s">
        <v>65</v>
      </c>
      <c r="E324" s="179" t="s">
        <v>279</v>
      </c>
      <c r="F324" s="175" t="s">
        <v>105</v>
      </c>
      <c r="G324" s="95">
        <v>65.658333333333346</v>
      </c>
      <c r="H324" s="93">
        <v>140</v>
      </c>
      <c r="I324" s="94">
        <f t="shared" si="319"/>
        <v>9192.1666666666679</v>
      </c>
      <c r="J324" s="48"/>
      <c r="K324" s="56">
        <f t="shared" si="317"/>
        <v>6</v>
      </c>
      <c r="L324" s="57" t="str">
        <f t="shared" si="318"/>
        <v>Масло дизельное М-8ДМ</v>
      </c>
      <c r="M324" s="51" t="str">
        <f t="shared" si="320"/>
        <v>М-8ДМ</v>
      </c>
      <c r="N324" s="142" t="str">
        <f t="shared" si="321"/>
        <v>20л.</v>
      </c>
      <c r="O324" s="141"/>
      <c r="P324" s="58"/>
      <c r="Q324" s="165" t="str">
        <f t="shared" si="322"/>
        <v>л</v>
      </c>
      <c r="R324" s="59">
        <f t="shared" si="323"/>
        <v>65.658333333333346</v>
      </c>
      <c r="S324" s="53"/>
      <c r="T324" s="60">
        <f t="shared" si="324"/>
        <v>140</v>
      </c>
      <c r="U324" s="61">
        <f t="shared" si="325"/>
        <v>0</v>
      </c>
      <c r="V324" s="48"/>
      <c r="W324" s="48"/>
      <c r="X324" s="48"/>
      <c r="Y324" s="48"/>
      <c r="Z324" s="48"/>
      <c r="AA324" s="48"/>
      <c r="AB324" s="48"/>
      <c r="AC324" s="48"/>
      <c r="AD324" s="48"/>
      <c r="AE324" s="48"/>
    </row>
    <row r="325" spans="1:31" s="46" customFormat="1" ht="26.25" customHeight="1" x14ac:dyDescent="0.25">
      <c r="A325" s="49"/>
      <c r="B325" s="79">
        <v>7</v>
      </c>
      <c r="C325" s="179" t="s">
        <v>188</v>
      </c>
      <c r="D325" s="179" t="s">
        <v>189</v>
      </c>
      <c r="E325" s="179" t="s">
        <v>280</v>
      </c>
      <c r="F325" s="175" t="s">
        <v>105</v>
      </c>
      <c r="G325" s="95">
        <v>96.708333333333329</v>
      </c>
      <c r="H325" s="93">
        <v>32</v>
      </c>
      <c r="I325" s="94">
        <f t="shared" si="319"/>
        <v>3094.6666666666665</v>
      </c>
      <c r="J325" s="48"/>
      <c r="K325" s="56">
        <f t="shared" si="317"/>
        <v>7</v>
      </c>
      <c r="L325" s="57" t="str">
        <f t="shared" si="318"/>
        <v>Масло для АКПП Dexron- III</v>
      </c>
      <c r="M325" s="51" t="str">
        <f t="shared" si="320"/>
        <v>Dexron- III</v>
      </c>
      <c r="N325" s="142" t="str">
        <f t="shared" si="321"/>
        <v>4л.</v>
      </c>
      <c r="O325" s="141"/>
      <c r="P325" s="58"/>
      <c r="Q325" s="165" t="str">
        <f t="shared" si="322"/>
        <v>л</v>
      </c>
      <c r="R325" s="59">
        <f t="shared" si="323"/>
        <v>96.708333333333329</v>
      </c>
      <c r="S325" s="53"/>
      <c r="T325" s="60">
        <f t="shared" si="324"/>
        <v>32</v>
      </c>
      <c r="U325" s="61">
        <f t="shared" si="325"/>
        <v>0</v>
      </c>
      <c r="V325" s="48"/>
      <c r="W325" s="48"/>
      <c r="X325" s="48"/>
      <c r="Y325" s="48"/>
      <c r="Z325" s="48"/>
      <c r="AA325" s="48"/>
      <c r="AB325" s="48"/>
      <c r="AC325" s="48"/>
      <c r="AD325" s="48"/>
      <c r="AE325" s="48"/>
    </row>
    <row r="326" spans="1:31" s="46" customFormat="1" ht="26.25" customHeight="1" x14ac:dyDescent="0.25">
      <c r="A326" s="49"/>
      <c r="B326" s="79">
        <v>8</v>
      </c>
      <c r="C326" s="179" t="s">
        <v>68</v>
      </c>
      <c r="D326" s="179" t="s">
        <v>69</v>
      </c>
      <c r="E326" s="179" t="s">
        <v>281</v>
      </c>
      <c r="F326" s="175" t="s">
        <v>105</v>
      </c>
      <c r="G326" s="95">
        <v>77.5</v>
      </c>
      <c r="H326" s="93">
        <v>8</v>
      </c>
      <c r="I326" s="94">
        <f t="shared" si="319"/>
        <v>620</v>
      </c>
      <c r="J326" s="48"/>
      <c r="K326" s="56">
        <f t="shared" si="317"/>
        <v>8</v>
      </c>
      <c r="L326" s="57" t="str">
        <f t="shared" si="318"/>
        <v>Масло для двухтактных двигателей GS Ultra 2 Stroke oil</v>
      </c>
      <c r="M326" s="51" t="str">
        <f t="shared" si="320"/>
        <v>GS Ultra 2 Stroke oil</v>
      </c>
      <c r="N326" s="142" t="str">
        <f t="shared" si="321"/>
        <v>1л</v>
      </c>
      <c r="O326" s="141"/>
      <c r="P326" s="58"/>
      <c r="Q326" s="165" t="str">
        <f t="shared" si="322"/>
        <v>л</v>
      </c>
      <c r="R326" s="59">
        <f t="shared" si="323"/>
        <v>77.5</v>
      </c>
      <c r="S326" s="53"/>
      <c r="T326" s="60">
        <f t="shared" si="324"/>
        <v>8</v>
      </c>
      <c r="U326" s="61">
        <f t="shared" si="325"/>
        <v>0</v>
      </c>
      <c r="V326" s="48"/>
      <c r="W326" s="48"/>
      <c r="X326" s="48"/>
      <c r="Y326" s="48"/>
      <c r="Z326" s="48"/>
      <c r="AA326" s="48"/>
      <c r="AB326" s="48"/>
      <c r="AC326" s="48"/>
      <c r="AD326" s="48"/>
      <c r="AE326" s="48"/>
    </row>
    <row r="327" spans="1:31" s="46" customFormat="1" ht="26.25" customHeight="1" x14ac:dyDescent="0.25">
      <c r="A327" s="49"/>
      <c r="B327" s="79">
        <v>9</v>
      </c>
      <c r="C327" s="179" t="s">
        <v>70</v>
      </c>
      <c r="D327" s="179" t="s">
        <v>71</v>
      </c>
      <c r="E327" s="179" t="s">
        <v>281</v>
      </c>
      <c r="F327" s="175" t="s">
        <v>105</v>
      </c>
      <c r="G327" s="95">
        <v>568.27499999999998</v>
      </c>
      <c r="H327" s="93">
        <v>8</v>
      </c>
      <c r="I327" s="94">
        <f t="shared" si="319"/>
        <v>4546.2</v>
      </c>
      <c r="J327" s="48"/>
      <c r="K327" s="56">
        <f t="shared" si="317"/>
        <v>9</v>
      </c>
      <c r="L327" s="57" t="str">
        <f t="shared" si="318"/>
        <v>Масло для двухтактных двигателей STIHL</v>
      </c>
      <c r="M327" s="51" t="str">
        <f t="shared" si="320"/>
        <v>STIHL</v>
      </c>
      <c r="N327" s="142" t="str">
        <f t="shared" si="321"/>
        <v>1л</v>
      </c>
      <c r="O327" s="141"/>
      <c r="P327" s="58"/>
      <c r="Q327" s="165" t="str">
        <f t="shared" si="322"/>
        <v>л</v>
      </c>
      <c r="R327" s="59">
        <f t="shared" si="323"/>
        <v>568.27499999999998</v>
      </c>
      <c r="S327" s="53"/>
      <c r="T327" s="60">
        <f t="shared" si="324"/>
        <v>8</v>
      </c>
      <c r="U327" s="61">
        <f>S327*T327</f>
        <v>0</v>
      </c>
      <c r="V327" s="48"/>
      <c r="W327" s="48"/>
      <c r="X327" s="48"/>
      <c r="Y327" s="48"/>
      <c r="Z327" s="48"/>
      <c r="AA327" s="48"/>
      <c r="AB327" s="48"/>
      <c r="AC327" s="48"/>
      <c r="AD327" s="48"/>
      <c r="AE327" s="48"/>
    </row>
    <row r="328" spans="1:31" s="46" customFormat="1" ht="41.25" customHeight="1" x14ac:dyDescent="0.25">
      <c r="A328" s="49"/>
      <c r="B328" s="79">
        <v>10</v>
      </c>
      <c r="C328" s="179" t="s">
        <v>74</v>
      </c>
      <c r="D328" s="179" t="s">
        <v>289</v>
      </c>
      <c r="E328" s="179" t="s">
        <v>288</v>
      </c>
      <c r="F328" s="175" t="s">
        <v>105</v>
      </c>
      <c r="G328" s="95">
        <v>831.25</v>
      </c>
      <c r="H328" s="93">
        <v>32</v>
      </c>
      <c r="I328" s="94">
        <f t="shared" si="319"/>
        <v>26600</v>
      </c>
      <c r="J328" s="48"/>
      <c r="K328" s="56">
        <f t="shared" si="317"/>
        <v>10</v>
      </c>
      <c r="L328" s="57" t="str">
        <f t="shared" si="318"/>
        <v>Масло моторное</v>
      </c>
      <c r="M328" s="51" t="str">
        <f t="shared" si="320"/>
        <v>ALPHA'S 5w30 DL-1/CF-4-эквивалент не допускается</v>
      </c>
      <c r="N328" s="142" t="str">
        <f t="shared" si="321"/>
        <v xml:space="preserve">4л. </v>
      </c>
      <c r="O328" s="141"/>
      <c r="P328" s="58"/>
      <c r="Q328" s="165" t="str">
        <f t="shared" si="322"/>
        <v>л</v>
      </c>
      <c r="R328" s="59">
        <f t="shared" si="323"/>
        <v>831.25</v>
      </c>
      <c r="S328" s="53"/>
      <c r="T328" s="60">
        <f t="shared" si="324"/>
        <v>32</v>
      </c>
      <c r="U328" s="61">
        <f t="shared" ref="U328:U331" si="326">S328*T328</f>
        <v>0</v>
      </c>
      <c r="V328" s="48"/>
      <c r="W328" s="48"/>
      <c r="X328" s="48"/>
      <c r="Y328" s="48"/>
      <c r="Z328" s="48"/>
      <c r="AA328" s="48"/>
      <c r="AB328" s="48"/>
      <c r="AC328" s="48"/>
      <c r="AD328" s="48"/>
      <c r="AE328" s="48"/>
    </row>
    <row r="329" spans="1:31" s="46" customFormat="1" ht="19.5" customHeight="1" x14ac:dyDescent="0.25">
      <c r="A329" s="49"/>
      <c r="B329" s="79">
        <v>11</v>
      </c>
      <c r="C329" s="179" t="s">
        <v>74</v>
      </c>
      <c r="D329" s="179" t="s">
        <v>190</v>
      </c>
      <c r="E329" s="179" t="s">
        <v>282</v>
      </c>
      <c r="F329" s="175" t="s">
        <v>105</v>
      </c>
      <c r="G329" s="95">
        <v>91.24166666666666</v>
      </c>
      <c r="H329" s="93">
        <v>62</v>
      </c>
      <c r="I329" s="94">
        <f t="shared" si="319"/>
        <v>5656.9833333333327</v>
      </c>
      <c r="J329" s="48"/>
      <c r="K329" s="56">
        <f t="shared" si="317"/>
        <v>11</v>
      </c>
      <c r="L329" s="57" t="str">
        <f t="shared" si="318"/>
        <v>Масло моторное</v>
      </c>
      <c r="M329" s="51" t="str">
        <f t="shared" si="320"/>
        <v>Devon Classik 10w40 SF/CC</v>
      </c>
      <c r="N329" s="142" t="str">
        <f t="shared" si="321"/>
        <v>4л</v>
      </c>
      <c r="O329" s="141"/>
      <c r="P329" s="58"/>
      <c r="Q329" s="165" t="str">
        <f t="shared" si="322"/>
        <v>л</v>
      </c>
      <c r="R329" s="59">
        <f t="shared" si="323"/>
        <v>91.24166666666666</v>
      </c>
      <c r="S329" s="53"/>
      <c r="T329" s="60">
        <f t="shared" si="324"/>
        <v>62</v>
      </c>
      <c r="U329" s="61">
        <f t="shared" si="326"/>
        <v>0</v>
      </c>
      <c r="V329" s="48"/>
      <c r="W329" s="48"/>
      <c r="X329" s="48"/>
      <c r="Y329" s="48"/>
      <c r="Z329" s="48"/>
      <c r="AA329" s="48"/>
      <c r="AB329" s="48"/>
      <c r="AC329" s="48"/>
      <c r="AD329" s="48"/>
      <c r="AE329" s="48"/>
    </row>
    <row r="330" spans="1:31" s="46" customFormat="1" ht="19.5" customHeight="1" x14ac:dyDescent="0.25">
      <c r="A330" s="49"/>
      <c r="B330" s="79">
        <v>12</v>
      </c>
      <c r="C330" s="179" t="s">
        <v>74</v>
      </c>
      <c r="D330" s="179" t="s">
        <v>191</v>
      </c>
      <c r="E330" s="179" t="s">
        <v>283</v>
      </c>
      <c r="F330" s="175" t="s">
        <v>105</v>
      </c>
      <c r="G330" s="95">
        <v>124.00833333333334</v>
      </c>
      <c r="H330" s="93">
        <v>68</v>
      </c>
      <c r="I330" s="94">
        <f t="shared" si="319"/>
        <v>8432.5666666666675</v>
      </c>
      <c r="J330" s="48"/>
      <c r="K330" s="56">
        <f t="shared" si="317"/>
        <v>12</v>
      </c>
      <c r="L330" s="57" t="str">
        <f t="shared" si="318"/>
        <v>Масло моторное</v>
      </c>
      <c r="M330" s="51" t="str">
        <f t="shared" si="320"/>
        <v>GS Kixx HD 5W30 CF-4</v>
      </c>
      <c r="N330" s="142" t="str">
        <f t="shared" si="321"/>
        <v>20л</v>
      </c>
      <c r="O330" s="141"/>
      <c r="P330" s="58"/>
      <c r="Q330" s="165" t="str">
        <f t="shared" si="322"/>
        <v>л</v>
      </c>
      <c r="R330" s="59">
        <f t="shared" si="323"/>
        <v>124.00833333333334</v>
      </c>
      <c r="S330" s="53"/>
      <c r="T330" s="60">
        <f t="shared" si="324"/>
        <v>68</v>
      </c>
      <c r="U330" s="61">
        <f t="shared" si="326"/>
        <v>0</v>
      </c>
      <c r="V330" s="48"/>
      <c r="W330" s="48"/>
      <c r="X330" s="48"/>
      <c r="Y330" s="48"/>
      <c r="Z330" s="48"/>
      <c r="AA330" s="48"/>
      <c r="AB330" s="48"/>
      <c r="AC330" s="48"/>
      <c r="AD330" s="48"/>
      <c r="AE330" s="48"/>
    </row>
    <row r="331" spans="1:31" s="46" customFormat="1" ht="19.5" customHeight="1" x14ac:dyDescent="0.25">
      <c r="A331" s="49"/>
      <c r="B331" s="79">
        <v>13</v>
      </c>
      <c r="C331" s="179" t="s">
        <v>74</v>
      </c>
      <c r="D331" s="179" t="s">
        <v>192</v>
      </c>
      <c r="E331" s="179" t="s">
        <v>282</v>
      </c>
      <c r="F331" s="175" t="s">
        <v>105</v>
      </c>
      <c r="G331" s="95">
        <v>93.241666666666674</v>
      </c>
      <c r="H331" s="93">
        <v>40</v>
      </c>
      <c r="I331" s="94">
        <f t="shared" si="319"/>
        <v>3729.666666666667</v>
      </c>
      <c r="J331" s="48"/>
      <c r="K331" s="56">
        <f t="shared" si="317"/>
        <v>13</v>
      </c>
      <c r="L331" s="57" t="str">
        <f t="shared" si="318"/>
        <v>Масло моторное</v>
      </c>
      <c r="M331" s="51" t="str">
        <f t="shared" si="320"/>
        <v>Sintoil Люкс SAE 10w40</v>
      </c>
      <c r="N331" s="142" t="str">
        <f t="shared" si="321"/>
        <v>4л</v>
      </c>
      <c r="O331" s="141"/>
      <c r="P331" s="58"/>
      <c r="Q331" s="165" t="str">
        <f t="shared" si="322"/>
        <v>л</v>
      </c>
      <c r="R331" s="59">
        <f t="shared" si="323"/>
        <v>93.241666666666674</v>
      </c>
      <c r="S331" s="53"/>
      <c r="T331" s="60">
        <f t="shared" si="324"/>
        <v>40</v>
      </c>
      <c r="U331" s="61">
        <f t="shared" si="326"/>
        <v>0</v>
      </c>
      <c r="V331" s="48"/>
      <c r="W331" s="48"/>
      <c r="X331" s="48"/>
      <c r="Y331" s="48"/>
      <c r="Z331" s="48"/>
      <c r="AA331" s="48"/>
      <c r="AB331" s="48"/>
      <c r="AC331" s="48"/>
      <c r="AD331" s="48"/>
      <c r="AE331" s="48"/>
    </row>
    <row r="332" spans="1:31" s="46" customFormat="1" ht="19.5" customHeight="1" x14ac:dyDescent="0.25">
      <c r="A332" s="49"/>
      <c r="B332" s="79">
        <v>14</v>
      </c>
      <c r="C332" s="179" t="s">
        <v>74</v>
      </c>
      <c r="D332" s="179" t="s">
        <v>193</v>
      </c>
      <c r="E332" s="179" t="s">
        <v>282</v>
      </c>
      <c r="F332" s="175" t="s">
        <v>105</v>
      </c>
      <c r="G332" s="95">
        <v>129.35</v>
      </c>
      <c r="H332" s="93">
        <v>270</v>
      </c>
      <c r="I332" s="94">
        <f t="shared" si="319"/>
        <v>34924.5</v>
      </c>
      <c r="J332" s="48"/>
      <c r="K332" s="56">
        <f>B332</f>
        <v>14</v>
      </c>
      <c r="L332" s="57" t="str">
        <f t="shared" si="318"/>
        <v>Масло моторное</v>
      </c>
      <c r="M332" s="51" t="str">
        <f t="shared" si="320"/>
        <v>Sintoil Люкс SAE 5w40 п/с</v>
      </c>
      <c r="N332" s="142" t="str">
        <f t="shared" si="321"/>
        <v>4л</v>
      </c>
      <c r="O332" s="141"/>
      <c r="P332" s="58"/>
      <c r="Q332" s="165" t="str">
        <f t="shared" si="322"/>
        <v>л</v>
      </c>
      <c r="R332" s="59">
        <f t="shared" si="323"/>
        <v>129.35</v>
      </c>
      <c r="S332" s="53"/>
      <c r="T332" s="60">
        <f t="shared" si="324"/>
        <v>270</v>
      </c>
      <c r="U332" s="61">
        <f>S332*T332</f>
        <v>0</v>
      </c>
      <c r="V332" s="48"/>
      <c r="W332" s="48"/>
      <c r="X332" s="48"/>
      <c r="Y332" s="48"/>
      <c r="Z332" s="48"/>
      <c r="AA332" s="48"/>
      <c r="AB332" s="48"/>
      <c r="AC332" s="48"/>
      <c r="AD332" s="48"/>
      <c r="AE332" s="48"/>
    </row>
    <row r="333" spans="1:31" s="46" customFormat="1" ht="36.75" customHeight="1" x14ac:dyDescent="0.25">
      <c r="A333" s="49"/>
      <c r="B333" s="79">
        <v>15</v>
      </c>
      <c r="C333" s="179" t="s">
        <v>194</v>
      </c>
      <c r="D333" s="179" t="s">
        <v>290</v>
      </c>
      <c r="E333" s="179" t="s">
        <v>288</v>
      </c>
      <c r="F333" s="175" t="s">
        <v>105</v>
      </c>
      <c r="G333" s="95">
        <v>434.04166666666669</v>
      </c>
      <c r="H333" s="93">
        <v>160</v>
      </c>
      <c r="I333" s="94">
        <f t="shared" si="319"/>
        <v>69446.666666666672</v>
      </c>
      <c r="J333" s="48"/>
      <c r="K333" s="56">
        <f t="shared" ref="K333:K334" si="327">B333</f>
        <v>15</v>
      </c>
      <c r="L333" s="57" t="str">
        <f t="shared" si="318"/>
        <v>Масло моторное  Mobil  Delvac 1 SAE 5W40  синт.диз.</v>
      </c>
      <c r="M333" s="51" t="str">
        <f t="shared" si="320"/>
        <v>Mobil SAE 5W40 синт. диз.-эквивалент не допускается</v>
      </c>
      <c r="N333" s="142" t="str">
        <f t="shared" si="321"/>
        <v xml:space="preserve">4л. </v>
      </c>
      <c r="O333" s="141"/>
      <c r="P333" s="58"/>
      <c r="Q333" s="165" t="str">
        <f t="shared" si="322"/>
        <v>л</v>
      </c>
      <c r="R333" s="59">
        <f t="shared" si="323"/>
        <v>434.04166666666669</v>
      </c>
      <c r="S333" s="53"/>
      <c r="T333" s="60">
        <f t="shared" si="324"/>
        <v>160</v>
      </c>
      <c r="U333" s="61">
        <f t="shared" ref="U333" si="328">S333*T333</f>
        <v>0</v>
      </c>
      <c r="V333" s="48"/>
      <c r="W333" s="48"/>
      <c r="X333" s="48"/>
      <c r="Y333" s="48"/>
      <c r="Z333" s="48"/>
      <c r="AA333" s="48"/>
      <c r="AB333" s="48"/>
      <c r="AC333" s="48"/>
      <c r="AD333" s="48"/>
      <c r="AE333" s="48"/>
    </row>
    <row r="334" spans="1:31" s="46" customFormat="1" ht="15.75" x14ac:dyDescent="0.25">
      <c r="A334" s="49"/>
      <c r="B334" s="79">
        <v>16</v>
      </c>
      <c r="C334" s="179" t="s">
        <v>197</v>
      </c>
      <c r="D334" s="179" t="s">
        <v>198</v>
      </c>
      <c r="E334" s="179" t="s">
        <v>281</v>
      </c>
      <c r="F334" s="175" t="s">
        <v>105</v>
      </c>
      <c r="G334" s="95">
        <v>77.5</v>
      </c>
      <c r="H334" s="93">
        <v>6</v>
      </c>
      <c r="I334" s="94">
        <f t="shared" si="319"/>
        <v>465</v>
      </c>
      <c r="J334" s="48"/>
      <c r="K334" s="56">
        <f t="shared" si="327"/>
        <v>16</v>
      </c>
      <c r="L334" s="57" t="str">
        <f t="shared" si="318"/>
        <v>Масло моторное GS Ultra 2Т</v>
      </c>
      <c r="M334" s="51" t="str">
        <f t="shared" si="320"/>
        <v>GS Ultra 2Т</v>
      </c>
      <c r="N334" s="142" t="str">
        <f t="shared" si="321"/>
        <v>1л</v>
      </c>
      <c r="O334" s="141"/>
      <c r="P334" s="58"/>
      <c r="Q334" s="165" t="str">
        <f t="shared" si="322"/>
        <v>л</v>
      </c>
      <c r="R334" s="59">
        <f t="shared" si="323"/>
        <v>77.5</v>
      </c>
      <c r="S334" s="53"/>
      <c r="T334" s="60">
        <f t="shared" si="324"/>
        <v>6</v>
      </c>
      <c r="U334" s="61">
        <f>S334*T334</f>
        <v>0</v>
      </c>
      <c r="V334" s="48"/>
      <c r="W334" s="48"/>
      <c r="X334" s="48"/>
      <c r="Y334" s="48"/>
      <c r="Z334" s="48"/>
      <c r="AA334" s="48"/>
      <c r="AB334" s="48"/>
      <c r="AC334" s="48"/>
      <c r="AD334" s="48"/>
      <c r="AE334" s="48"/>
    </row>
    <row r="335" spans="1:31" s="46" customFormat="1" ht="31.5" customHeight="1" x14ac:dyDescent="0.25">
      <c r="A335" s="49"/>
      <c r="B335" s="79">
        <v>17</v>
      </c>
      <c r="C335" s="179" t="s">
        <v>199</v>
      </c>
      <c r="D335" s="179" t="s">
        <v>200</v>
      </c>
      <c r="E335" s="179" t="s">
        <v>283</v>
      </c>
      <c r="F335" s="175" t="s">
        <v>105</v>
      </c>
      <c r="G335" s="95">
        <v>188.82500000000002</v>
      </c>
      <c r="H335" s="93">
        <v>78</v>
      </c>
      <c r="I335" s="94">
        <f t="shared" si="319"/>
        <v>14728.350000000002</v>
      </c>
      <c r="J335" s="48"/>
      <c r="K335" s="56">
        <f>B335</f>
        <v>17</v>
      </c>
      <c r="L335" s="57" t="str">
        <f t="shared" si="318"/>
        <v>Масло моторное KIXX Dynamic DI SAE 10w40 API CI-4/SL</v>
      </c>
      <c r="M335" s="51" t="str">
        <f t="shared" si="320"/>
        <v>KIXX Dynamic DI SAE 10w40 API CI-4/SL</v>
      </c>
      <c r="N335" s="142" t="str">
        <f t="shared" si="321"/>
        <v>20л</v>
      </c>
      <c r="O335" s="141"/>
      <c r="P335" s="58"/>
      <c r="Q335" s="165" t="str">
        <f t="shared" si="322"/>
        <v>л</v>
      </c>
      <c r="R335" s="59">
        <f t="shared" si="323"/>
        <v>188.82500000000002</v>
      </c>
      <c r="S335" s="53"/>
      <c r="T335" s="60">
        <f t="shared" si="324"/>
        <v>78</v>
      </c>
      <c r="U335" s="61">
        <f>S335*T335</f>
        <v>0</v>
      </c>
      <c r="V335" s="48"/>
      <c r="W335" s="48"/>
      <c r="X335" s="48"/>
      <c r="Y335" s="48"/>
      <c r="Z335" s="48"/>
      <c r="AA335" s="48"/>
      <c r="AB335" s="48"/>
      <c r="AC335" s="48"/>
      <c r="AD335" s="48"/>
      <c r="AE335" s="48"/>
    </row>
    <row r="336" spans="1:31" s="46" customFormat="1" ht="31.5" x14ac:dyDescent="0.25">
      <c r="A336" s="49"/>
      <c r="B336" s="79">
        <v>18</v>
      </c>
      <c r="C336" s="179" t="s">
        <v>84</v>
      </c>
      <c r="D336" s="179" t="s">
        <v>272</v>
      </c>
      <c r="E336" s="179" t="s">
        <v>288</v>
      </c>
      <c r="F336" s="175" t="s">
        <v>105</v>
      </c>
      <c r="G336" s="95">
        <v>447.34166666666664</v>
      </c>
      <c r="H336" s="93">
        <v>24</v>
      </c>
      <c r="I336" s="94">
        <f t="shared" si="319"/>
        <v>10736.199999999999</v>
      </c>
      <c r="J336" s="48"/>
      <c r="K336" s="56">
        <f t="shared" ref="K336:K347" si="329">B336</f>
        <v>18</v>
      </c>
      <c r="L336" s="57" t="str">
        <f t="shared" si="318"/>
        <v>Масло моторное Mobil Super 3000 5w40</v>
      </c>
      <c r="M336" s="51" t="str">
        <f t="shared" si="320"/>
        <v>Mobil Super 3000 5W40-эквивалент не допускается</v>
      </c>
      <c r="N336" s="142" t="str">
        <f t="shared" si="321"/>
        <v xml:space="preserve">4л. </v>
      </c>
      <c r="O336" s="141"/>
      <c r="P336" s="58"/>
      <c r="Q336" s="165" t="str">
        <f t="shared" si="322"/>
        <v>л</v>
      </c>
      <c r="R336" s="59">
        <f t="shared" si="323"/>
        <v>447.34166666666664</v>
      </c>
      <c r="S336" s="53"/>
      <c r="T336" s="60">
        <f t="shared" si="324"/>
        <v>24</v>
      </c>
      <c r="U336" s="61">
        <f t="shared" ref="U336:U343" si="330">S336*T336</f>
        <v>0</v>
      </c>
      <c r="V336" s="48"/>
      <c r="W336" s="48"/>
      <c r="X336" s="48"/>
      <c r="Y336" s="48"/>
      <c r="Z336" s="48"/>
      <c r="AA336" s="48"/>
      <c r="AB336" s="48"/>
      <c r="AC336" s="48"/>
      <c r="AD336" s="48"/>
      <c r="AE336" s="48"/>
    </row>
    <row r="337" spans="1:31" s="46" customFormat="1" ht="31.5" x14ac:dyDescent="0.25">
      <c r="A337" s="49"/>
      <c r="B337" s="79">
        <v>19</v>
      </c>
      <c r="C337" s="179" t="s">
        <v>201</v>
      </c>
      <c r="D337" s="179" t="s">
        <v>202</v>
      </c>
      <c r="E337" s="179" t="s">
        <v>280</v>
      </c>
      <c r="F337" s="175" t="s">
        <v>105</v>
      </c>
      <c r="G337" s="95">
        <v>133.9</v>
      </c>
      <c r="H337" s="93">
        <v>85</v>
      </c>
      <c r="I337" s="94">
        <f t="shared" si="319"/>
        <v>11381.5</v>
      </c>
      <c r="J337" s="48"/>
      <c r="K337" s="56">
        <f t="shared" si="329"/>
        <v>19</v>
      </c>
      <c r="L337" s="57" t="str">
        <f t="shared" si="318"/>
        <v>Масло моторное Sintec Люкс  SAE 5W40 SL/CF</v>
      </c>
      <c r="M337" s="51" t="str">
        <f t="shared" si="320"/>
        <v>Sintec Люкс  SAE 5W40 SL/CF</v>
      </c>
      <c r="N337" s="142" t="str">
        <f t="shared" si="321"/>
        <v>4л.</v>
      </c>
      <c r="O337" s="141"/>
      <c r="P337" s="58"/>
      <c r="Q337" s="165" t="str">
        <f t="shared" si="322"/>
        <v>л</v>
      </c>
      <c r="R337" s="59">
        <f t="shared" si="323"/>
        <v>133.9</v>
      </c>
      <c r="S337" s="53"/>
      <c r="T337" s="60">
        <f t="shared" si="324"/>
        <v>85</v>
      </c>
      <c r="U337" s="61">
        <f t="shared" si="330"/>
        <v>0</v>
      </c>
      <c r="V337" s="48"/>
      <c r="W337" s="48"/>
      <c r="X337" s="48"/>
      <c r="Y337" s="48"/>
      <c r="Z337" s="48"/>
      <c r="AA337" s="48"/>
      <c r="AB337" s="48"/>
      <c r="AC337" s="48"/>
      <c r="AD337" s="48"/>
      <c r="AE337" s="48"/>
    </row>
    <row r="338" spans="1:31" s="46" customFormat="1" ht="15.75" x14ac:dyDescent="0.25">
      <c r="A338" s="49"/>
      <c r="B338" s="79">
        <v>20</v>
      </c>
      <c r="C338" s="179" t="s">
        <v>203</v>
      </c>
      <c r="D338" s="179" t="s">
        <v>204</v>
      </c>
      <c r="E338" s="179" t="s">
        <v>279</v>
      </c>
      <c r="F338" s="175" t="s">
        <v>105</v>
      </c>
      <c r="G338" s="95">
        <v>173.70833333333334</v>
      </c>
      <c r="H338" s="93">
        <v>430</v>
      </c>
      <c r="I338" s="94">
        <f t="shared" si="319"/>
        <v>74694.583333333343</v>
      </c>
      <c r="J338" s="48"/>
      <c r="K338" s="56">
        <f t="shared" si="329"/>
        <v>20</v>
      </c>
      <c r="L338" s="57" t="str">
        <f t="shared" si="318"/>
        <v>Масло моторное Лукойл -Авангард Ультра SAE 5W40 API CI-4/S</v>
      </c>
      <c r="M338" s="51" t="str">
        <f t="shared" si="320"/>
        <v>SAE 5W40 API CI-4/S</v>
      </c>
      <c r="N338" s="142" t="str">
        <f t="shared" si="321"/>
        <v>20л.</v>
      </c>
      <c r="O338" s="141"/>
      <c r="P338" s="58"/>
      <c r="Q338" s="165" t="str">
        <f t="shared" si="322"/>
        <v>л</v>
      </c>
      <c r="R338" s="59">
        <f t="shared" si="323"/>
        <v>173.70833333333334</v>
      </c>
      <c r="S338" s="53"/>
      <c r="T338" s="60">
        <f t="shared" si="324"/>
        <v>430</v>
      </c>
      <c r="U338" s="61">
        <f t="shared" si="330"/>
        <v>0</v>
      </c>
      <c r="V338" s="48"/>
      <c r="W338" s="48"/>
      <c r="X338" s="48"/>
      <c r="Y338" s="48"/>
      <c r="Z338" s="48"/>
      <c r="AA338" s="48"/>
      <c r="AB338" s="48"/>
      <c r="AC338" s="48"/>
      <c r="AD338" s="48"/>
      <c r="AE338" s="48"/>
    </row>
    <row r="339" spans="1:31" s="46" customFormat="1" ht="18.75" customHeight="1" x14ac:dyDescent="0.25">
      <c r="A339" s="49"/>
      <c r="B339" s="79">
        <v>21</v>
      </c>
      <c r="C339" s="179" t="s">
        <v>89</v>
      </c>
      <c r="D339" s="179" t="s">
        <v>90</v>
      </c>
      <c r="E339" s="179" t="s">
        <v>294</v>
      </c>
      <c r="F339" s="175" t="s">
        <v>105</v>
      </c>
      <c r="G339" s="92">
        <v>62.191666666666663</v>
      </c>
      <c r="H339" s="93">
        <v>50</v>
      </c>
      <c r="I339" s="94">
        <f t="shared" si="319"/>
        <v>3109.583333333333</v>
      </c>
      <c r="J339" s="48"/>
      <c r="K339" s="56">
        <f t="shared" si="329"/>
        <v>21</v>
      </c>
      <c r="L339" s="57" t="str">
        <f t="shared" si="318"/>
        <v>Масло моторное М-10Г2</v>
      </c>
      <c r="M339" s="51" t="str">
        <f t="shared" si="320"/>
        <v>М-10Г2</v>
      </c>
      <c r="N339" s="142" t="str">
        <f t="shared" si="321"/>
        <v>10 - 50л</v>
      </c>
      <c r="O339" s="141"/>
      <c r="P339" s="58"/>
      <c r="Q339" s="165" t="str">
        <f t="shared" si="322"/>
        <v>л</v>
      </c>
      <c r="R339" s="59">
        <f t="shared" si="323"/>
        <v>62.191666666666663</v>
      </c>
      <c r="S339" s="53"/>
      <c r="T339" s="60">
        <f t="shared" si="324"/>
        <v>50</v>
      </c>
      <c r="U339" s="61">
        <f t="shared" si="330"/>
        <v>0</v>
      </c>
      <c r="V339" s="48"/>
      <c r="W339" s="48"/>
      <c r="X339" s="48"/>
      <c r="Y339" s="48"/>
      <c r="Z339" s="48"/>
      <c r="AA339" s="48"/>
      <c r="AB339" s="48"/>
      <c r="AC339" s="48"/>
      <c r="AD339" s="48"/>
      <c r="AE339" s="48"/>
    </row>
    <row r="340" spans="1:31" s="46" customFormat="1" ht="15.75" x14ac:dyDescent="0.25">
      <c r="A340" s="49"/>
      <c r="B340" s="79">
        <v>22</v>
      </c>
      <c r="C340" s="179" t="s">
        <v>115</v>
      </c>
      <c r="D340" s="179" t="s">
        <v>116</v>
      </c>
      <c r="E340" s="179" t="s">
        <v>279</v>
      </c>
      <c r="F340" s="175" t="s">
        <v>105</v>
      </c>
      <c r="G340" s="96">
        <v>63.641666666666673</v>
      </c>
      <c r="H340" s="97">
        <v>60</v>
      </c>
      <c r="I340" s="94">
        <f t="shared" si="319"/>
        <v>3818.5000000000005</v>
      </c>
      <c r="J340" s="48"/>
      <c r="K340" s="56">
        <f t="shared" si="329"/>
        <v>22</v>
      </c>
      <c r="L340" s="57" t="str">
        <f t="shared" si="318"/>
        <v>Масло моторное М-10ДМ</v>
      </c>
      <c r="M340" s="51" t="str">
        <f t="shared" si="320"/>
        <v>М-10ДМ</v>
      </c>
      <c r="N340" s="142" t="str">
        <f t="shared" si="321"/>
        <v>20л.</v>
      </c>
      <c r="O340" s="141"/>
      <c r="P340" s="58"/>
      <c r="Q340" s="165" t="str">
        <f t="shared" si="322"/>
        <v>л</v>
      </c>
      <c r="R340" s="59">
        <f t="shared" si="323"/>
        <v>63.641666666666673</v>
      </c>
      <c r="S340" s="53"/>
      <c r="T340" s="60">
        <f t="shared" si="324"/>
        <v>60</v>
      </c>
      <c r="U340" s="61">
        <f t="shared" si="330"/>
        <v>0</v>
      </c>
      <c r="V340" s="48"/>
      <c r="W340" s="48"/>
      <c r="X340" s="48"/>
      <c r="Y340" s="48"/>
      <c r="Z340" s="48"/>
      <c r="AA340" s="48"/>
      <c r="AB340" s="48"/>
      <c r="AC340" s="48"/>
      <c r="AD340" s="48"/>
      <c r="AE340" s="48"/>
    </row>
    <row r="341" spans="1:31" s="46" customFormat="1" ht="22.5" customHeight="1" x14ac:dyDescent="0.25">
      <c r="A341" s="49"/>
      <c r="B341" s="79">
        <v>23</v>
      </c>
      <c r="C341" s="179" t="s">
        <v>91</v>
      </c>
      <c r="D341" s="179" t="s">
        <v>92</v>
      </c>
      <c r="E341" s="179" t="s">
        <v>279</v>
      </c>
      <c r="F341" s="175" t="s">
        <v>105</v>
      </c>
      <c r="G341" s="92">
        <v>65.400000000000006</v>
      </c>
      <c r="H341" s="93">
        <v>20</v>
      </c>
      <c r="I341" s="94">
        <f t="shared" si="319"/>
        <v>1308</v>
      </c>
      <c r="J341" s="48"/>
      <c r="K341" s="56">
        <f t="shared" si="329"/>
        <v>23</v>
      </c>
      <c r="L341" s="57" t="str">
        <f t="shared" si="318"/>
        <v>Масло моторное М-8В</v>
      </c>
      <c r="M341" s="51" t="str">
        <f t="shared" si="320"/>
        <v>М-8В</v>
      </c>
      <c r="N341" s="142" t="str">
        <f t="shared" si="321"/>
        <v>20л.</v>
      </c>
      <c r="O341" s="141"/>
      <c r="P341" s="58"/>
      <c r="Q341" s="165" t="str">
        <f t="shared" si="322"/>
        <v>л</v>
      </c>
      <c r="R341" s="59">
        <f t="shared" si="323"/>
        <v>65.400000000000006</v>
      </c>
      <c r="S341" s="53"/>
      <c r="T341" s="60">
        <f t="shared" si="324"/>
        <v>20</v>
      </c>
      <c r="U341" s="61">
        <f t="shared" si="330"/>
        <v>0</v>
      </c>
      <c r="V341" s="48"/>
      <c r="W341" s="48"/>
      <c r="X341" s="48"/>
      <c r="Y341" s="48"/>
      <c r="Z341" s="48"/>
      <c r="AA341" s="48"/>
      <c r="AB341" s="48"/>
      <c r="AC341" s="48"/>
      <c r="AD341" s="48"/>
      <c r="AE341" s="48"/>
    </row>
    <row r="342" spans="1:31" s="46" customFormat="1" ht="46.5" customHeight="1" x14ac:dyDescent="0.25">
      <c r="A342" s="49"/>
      <c r="B342" s="79">
        <v>24</v>
      </c>
      <c r="C342" s="179" t="s">
        <v>205</v>
      </c>
      <c r="D342" s="179" t="s">
        <v>296</v>
      </c>
      <c r="E342" s="179" t="s">
        <v>288</v>
      </c>
      <c r="F342" s="175" t="s">
        <v>105</v>
      </c>
      <c r="G342" s="92">
        <v>693.70833333333337</v>
      </c>
      <c r="H342" s="93">
        <v>16</v>
      </c>
      <c r="I342" s="94">
        <f t="shared" si="319"/>
        <v>11099.333333333334</v>
      </c>
      <c r="J342" s="48"/>
      <c r="K342" s="56">
        <f t="shared" si="329"/>
        <v>24</v>
      </c>
      <c r="L342" s="57" t="str">
        <f t="shared" si="318"/>
        <v>Масло моторное минеральное</v>
      </c>
      <c r="M342" s="51" t="str">
        <f t="shared" si="320"/>
        <v>TOYOTA MOTOR OIL SN/GF-5  0w-20 Возможна замена на IDEMITSU 0W20</v>
      </c>
      <c r="N342" s="142" t="str">
        <f t="shared" si="321"/>
        <v xml:space="preserve">4л. </v>
      </c>
      <c r="O342" s="141"/>
      <c r="P342" s="58"/>
      <c r="Q342" s="165" t="str">
        <f t="shared" si="322"/>
        <v>л</v>
      </c>
      <c r="R342" s="59">
        <f t="shared" si="323"/>
        <v>693.70833333333337</v>
      </c>
      <c r="S342" s="53"/>
      <c r="T342" s="60">
        <f t="shared" si="324"/>
        <v>16</v>
      </c>
      <c r="U342" s="61">
        <f t="shared" si="330"/>
        <v>0</v>
      </c>
      <c r="V342" s="48"/>
      <c r="W342" s="48"/>
      <c r="X342" s="48"/>
      <c r="Y342" s="48"/>
      <c r="Z342" s="48"/>
      <c r="AA342" s="48"/>
      <c r="AB342" s="48"/>
      <c r="AC342" s="48"/>
      <c r="AD342" s="48"/>
      <c r="AE342" s="48"/>
    </row>
    <row r="343" spans="1:31" s="46" customFormat="1" ht="43.5" customHeight="1" x14ac:dyDescent="0.25">
      <c r="A343" s="49"/>
      <c r="B343" s="79">
        <v>25</v>
      </c>
      <c r="C343" s="179" t="s">
        <v>162</v>
      </c>
      <c r="D343" s="179" t="s">
        <v>292</v>
      </c>
      <c r="E343" s="179" t="s">
        <v>280</v>
      </c>
      <c r="F343" s="175" t="s">
        <v>105</v>
      </c>
      <c r="G343" s="92">
        <v>155.69166666666669</v>
      </c>
      <c r="H343" s="93">
        <v>64</v>
      </c>
      <c r="I343" s="94">
        <f t="shared" si="319"/>
        <v>9964.2666666666682</v>
      </c>
      <c r="J343" s="48"/>
      <c r="K343" s="56">
        <f t="shared" si="329"/>
        <v>25</v>
      </c>
      <c r="L343" s="57" t="str">
        <f t="shared" si="318"/>
        <v>Масло промывочное KIXX Clean GS Oil</v>
      </c>
      <c r="M343" s="51" t="str">
        <f t="shared" si="320"/>
        <v>KIXX Clean GS Oil-эквивалент не допускается</v>
      </c>
      <c r="N343" s="142" t="str">
        <f t="shared" si="321"/>
        <v>4л.</v>
      </c>
      <c r="O343" s="141"/>
      <c r="P343" s="58"/>
      <c r="Q343" s="165" t="str">
        <f t="shared" si="322"/>
        <v>л</v>
      </c>
      <c r="R343" s="59">
        <f t="shared" si="323"/>
        <v>155.69166666666669</v>
      </c>
      <c r="S343" s="53"/>
      <c r="T343" s="60">
        <f t="shared" si="324"/>
        <v>64</v>
      </c>
      <c r="U343" s="61">
        <f t="shared" si="330"/>
        <v>0</v>
      </c>
      <c r="V343" s="48"/>
      <c r="W343" s="48"/>
      <c r="X343" s="48"/>
      <c r="Y343" s="48"/>
      <c r="Z343" s="48"/>
      <c r="AA343" s="48"/>
      <c r="AB343" s="48"/>
      <c r="AC343" s="48"/>
      <c r="AD343" s="48"/>
      <c r="AE343" s="48"/>
    </row>
    <row r="344" spans="1:31" s="46" customFormat="1" ht="23.25" customHeight="1" x14ac:dyDescent="0.25">
      <c r="A344" s="49"/>
      <c r="B344" s="79">
        <v>26</v>
      </c>
      <c r="C344" s="179" t="s">
        <v>206</v>
      </c>
      <c r="D344" s="179" t="s">
        <v>207</v>
      </c>
      <c r="E344" s="179" t="s">
        <v>282</v>
      </c>
      <c r="F344" s="175" t="s">
        <v>105</v>
      </c>
      <c r="G344" s="92">
        <v>51.775000000000006</v>
      </c>
      <c r="H344" s="93">
        <v>156</v>
      </c>
      <c r="I344" s="94">
        <f t="shared" si="319"/>
        <v>8076.9000000000005</v>
      </c>
      <c r="J344" s="48"/>
      <c r="K344" s="56">
        <f t="shared" si="329"/>
        <v>26</v>
      </c>
      <c r="L344" s="57" t="str">
        <f t="shared" si="318"/>
        <v>Масло промывочное Mna 2 Express (Роснефть)</v>
      </c>
      <c r="M344" s="51" t="str">
        <f t="shared" si="320"/>
        <v>Mna 2 Express (Роснефть)</v>
      </c>
      <c r="N344" s="142" t="str">
        <f t="shared" si="321"/>
        <v>4л</v>
      </c>
      <c r="O344" s="141"/>
      <c r="P344" s="58"/>
      <c r="Q344" s="165" t="str">
        <f t="shared" si="322"/>
        <v>л</v>
      </c>
      <c r="R344" s="59">
        <f t="shared" si="323"/>
        <v>51.775000000000006</v>
      </c>
      <c r="S344" s="53"/>
      <c r="T344" s="60">
        <f t="shared" si="324"/>
        <v>156</v>
      </c>
      <c r="U344" s="61">
        <f>S344*T344</f>
        <v>0</v>
      </c>
      <c r="V344" s="48"/>
      <c r="W344" s="48"/>
      <c r="X344" s="48"/>
      <c r="Y344" s="48"/>
      <c r="Z344" s="48"/>
      <c r="AA344" s="48"/>
      <c r="AB344" s="48"/>
      <c r="AC344" s="48"/>
      <c r="AD344" s="48"/>
      <c r="AE344" s="48"/>
    </row>
    <row r="345" spans="1:31" s="46" customFormat="1" ht="25.5" customHeight="1" x14ac:dyDescent="0.25">
      <c r="A345" s="49"/>
      <c r="B345" s="79">
        <v>27</v>
      </c>
      <c r="C345" s="179" t="s">
        <v>96</v>
      </c>
      <c r="D345" s="179" t="s">
        <v>97</v>
      </c>
      <c r="E345" s="179" t="s">
        <v>282</v>
      </c>
      <c r="F345" s="175" t="s">
        <v>105</v>
      </c>
      <c r="G345" s="92">
        <v>87.5</v>
      </c>
      <c r="H345" s="93">
        <v>82</v>
      </c>
      <c r="I345" s="94">
        <f t="shared" si="319"/>
        <v>7175</v>
      </c>
      <c r="J345" s="48"/>
      <c r="K345" s="56">
        <f t="shared" si="329"/>
        <v>27</v>
      </c>
      <c r="L345" s="57" t="str">
        <f t="shared" si="318"/>
        <v>Масло трансмиссионное</v>
      </c>
      <c r="M345" s="51" t="str">
        <f t="shared" si="320"/>
        <v>X-OIL 80w90 GL-5</v>
      </c>
      <c r="N345" s="142" t="str">
        <f t="shared" si="321"/>
        <v>4л</v>
      </c>
      <c r="O345" s="141"/>
      <c r="P345" s="58"/>
      <c r="Q345" s="165" t="str">
        <f t="shared" si="322"/>
        <v>л</v>
      </c>
      <c r="R345" s="59">
        <f t="shared" si="323"/>
        <v>87.5</v>
      </c>
      <c r="S345" s="53"/>
      <c r="T345" s="60">
        <f t="shared" si="324"/>
        <v>82</v>
      </c>
      <c r="U345" s="61">
        <f t="shared" ref="U345:U347" si="331">S345*T345</f>
        <v>0</v>
      </c>
      <c r="V345" s="48"/>
      <c r="W345" s="48"/>
      <c r="X345" s="48"/>
      <c r="Y345" s="48"/>
      <c r="Z345" s="48"/>
      <c r="AA345" s="48"/>
      <c r="AB345" s="48"/>
      <c r="AC345" s="48"/>
      <c r="AD345" s="48"/>
      <c r="AE345" s="48"/>
    </row>
    <row r="346" spans="1:31" s="46" customFormat="1" ht="15.75" x14ac:dyDescent="0.25">
      <c r="A346" s="49"/>
      <c r="B346" s="79">
        <v>28</v>
      </c>
      <c r="C346" s="179" t="s">
        <v>96</v>
      </c>
      <c r="D346" s="179" t="s">
        <v>208</v>
      </c>
      <c r="E346" s="179" t="s">
        <v>283</v>
      </c>
      <c r="F346" s="175" t="s">
        <v>105</v>
      </c>
      <c r="G346" s="92">
        <v>154.49166666666667</v>
      </c>
      <c r="H346" s="93">
        <v>4</v>
      </c>
      <c r="I346" s="94">
        <f t="shared" si="319"/>
        <v>617.9666666666667</v>
      </c>
      <c r="J346" s="48"/>
      <c r="K346" s="56">
        <f t="shared" si="329"/>
        <v>28</v>
      </c>
      <c r="L346" s="57" t="str">
        <f t="shared" si="318"/>
        <v>Масло трансмиссионное</v>
      </c>
      <c r="M346" s="51" t="str">
        <f t="shared" si="320"/>
        <v>GS Gear Oil HD 75W85 GL-4</v>
      </c>
      <c r="N346" s="142" t="str">
        <f t="shared" si="321"/>
        <v>20л</v>
      </c>
      <c r="O346" s="141"/>
      <c r="P346" s="58"/>
      <c r="Q346" s="165" t="str">
        <f t="shared" si="322"/>
        <v>л</v>
      </c>
      <c r="R346" s="59">
        <f t="shared" si="323"/>
        <v>154.49166666666667</v>
      </c>
      <c r="S346" s="53"/>
      <c r="T346" s="60">
        <f t="shared" si="324"/>
        <v>4</v>
      </c>
      <c r="U346" s="61">
        <f t="shared" si="331"/>
        <v>0</v>
      </c>
      <c r="V346" s="48"/>
      <c r="W346" s="48"/>
      <c r="X346" s="48"/>
      <c r="Y346" s="48"/>
      <c r="Z346" s="48"/>
      <c r="AA346" s="48"/>
      <c r="AB346" s="48"/>
      <c r="AC346" s="48"/>
      <c r="AD346" s="48"/>
      <c r="AE346" s="48"/>
    </row>
    <row r="347" spans="1:31" s="46" customFormat="1" ht="15.75" x14ac:dyDescent="0.25">
      <c r="A347" s="49"/>
      <c r="B347" s="79">
        <v>29</v>
      </c>
      <c r="C347" s="179" t="s">
        <v>118</v>
      </c>
      <c r="D347" s="179" t="s">
        <v>119</v>
      </c>
      <c r="E347" s="179" t="s">
        <v>283</v>
      </c>
      <c r="F347" s="175" t="s">
        <v>105</v>
      </c>
      <c r="G347" s="92">
        <v>70.025000000000006</v>
      </c>
      <c r="H347" s="93">
        <v>140</v>
      </c>
      <c r="I347" s="94">
        <f t="shared" si="319"/>
        <v>9803.5</v>
      </c>
      <c r="J347" s="48"/>
      <c r="K347" s="56">
        <f t="shared" si="329"/>
        <v>29</v>
      </c>
      <c r="L347" s="57" t="str">
        <f t="shared" si="318"/>
        <v>Масло трансмиссионное ТСП-15К</v>
      </c>
      <c r="M347" s="51" t="str">
        <f t="shared" si="320"/>
        <v>ТСП-15К</v>
      </c>
      <c r="N347" s="142" t="str">
        <f t="shared" si="321"/>
        <v>20л</v>
      </c>
      <c r="O347" s="141"/>
      <c r="P347" s="58"/>
      <c r="Q347" s="165" t="str">
        <f t="shared" si="322"/>
        <v>л</v>
      </c>
      <c r="R347" s="59">
        <f t="shared" si="323"/>
        <v>70.025000000000006</v>
      </c>
      <c r="S347" s="53"/>
      <c r="T347" s="60">
        <f t="shared" si="324"/>
        <v>140</v>
      </c>
      <c r="U347" s="61">
        <f t="shared" si="331"/>
        <v>0</v>
      </c>
      <c r="V347" s="48"/>
      <c r="W347" s="48"/>
      <c r="X347" s="48"/>
      <c r="Y347" s="48"/>
      <c r="Z347" s="48"/>
      <c r="AA347" s="48"/>
      <c r="AB347" s="48"/>
      <c r="AC347" s="48"/>
      <c r="AD347" s="48"/>
      <c r="AE347" s="48"/>
    </row>
    <row r="348" spans="1:31" s="78" customFormat="1" ht="15.75" x14ac:dyDescent="0.25">
      <c r="A348" s="62"/>
      <c r="B348" s="106"/>
      <c r="C348" s="64" t="s">
        <v>16</v>
      </c>
      <c r="D348" s="65"/>
      <c r="E348" s="65"/>
      <c r="F348" s="133"/>
      <c r="G348" s="66"/>
      <c r="H348" s="104"/>
      <c r="I348" s="107">
        <f>SUM(I319:I347)</f>
        <v>399493.81325000006</v>
      </c>
      <c r="J348" s="69"/>
      <c r="K348" s="159"/>
      <c r="L348" s="163" t="str">
        <f>C348</f>
        <v>ИТОГО:</v>
      </c>
      <c r="M348" s="85"/>
      <c r="N348" s="102"/>
      <c r="O348" s="161"/>
      <c r="P348" s="166"/>
      <c r="Q348" s="162"/>
      <c r="R348" s="155"/>
      <c r="S348" s="103"/>
      <c r="T348" s="156"/>
      <c r="U348" s="157"/>
      <c r="V348" s="69"/>
      <c r="W348" s="69"/>
      <c r="X348" s="69"/>
      <c r="Y348" s="69"/>
      <c r="Z348" s="69"/>
      <c r="AA348" s="69"/>
      <c r="AB348" s="69"/>
      <c r="AC348" s="69"/>
      <c r="AD348" s="69"/>
      <c r="AE348" s="69"/>
    </row>
    <row r="349" spans="1:31" s="78" customFormat="1" ht="15.75" x14ac:dyDescent="0.25">
      <c r="A349" s="62"/>
      <c r="B349" s="106"/>
      <c r="C349" s="64" t="s">
        <v>256</v>
      </c>
      <c r="D349" s="65"/>
      <c r="E349" s="65"/>
      <c r="F349" s="133"/>
      <c r="G349" s="66"/>
      <c r="H349" s="104"/>
      <c r="I349" s="107">
        <f>I348+I317+I284+I261</f>
        <v>1455892.1078400002</v>
      </c>
      <c r="J349" s="69"/>
      <c r="K349" s="106"/>
      <c r="L349" s="164" t="str">
        <f>C349</f>
        <v>ВСЕГО по филиалу Хабаровские ЭС СП ЦЭС</v>
      </c>
      <c r="M349" s="65"/>
      <c r="N349" s="65"/>
      <c r="O349" s="73"/>
      <c r="P349" s="73"/>
      <c r="Q349" s="109"/>
      <c r="R349" s="110"/>
      <c r="S349" s="66"/>
      <c r="T349" s="111"/>
      <c r="U349" s="110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</row>
    <row r="350" spans="1:31" s="78" customFormat="1" ht="49.5" customHeight="1" x14ac:dyDescent="0.25">
      <c r="A350" s="62"/>
      <c r="B350" s="221" t="s">
        <v>216</v>
      </c>
      <c r="C350" s="222"/>
      <c r="D350" s="222"/>
      <c r="E350" s="222"/>
      <c r="F350" s="222"/>
      <c r="G350" s="222"/>
      <c r="H350" s="222"/>
      <c r="I350" s="223"/>
      <c r="J350" s="69"/>
      <c r="K350" s="224" t="s">
        <v>217</v>
      </c>
      <c r="L350" s="230"/>
      <c r="M350" s="230"/>
      <c r="N350" s="225"/>
      <c r="O350" s="230"/>
      <c r="P350" s="230"/>
      <c r="Q350" s="230"/>
      <c r="R350" s="230"/>
      <c r="S350" s="230"/>
      <c r="T350" s="230"/>
      <c r="U350" s="231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</row>
    <row r="351" spans="1:31" s="46" customFormat="1" ht="24" customHeight="1" x14ac:dyDescent="0.25">
      <c r="B351" s="128"/>
      <c r="C351" s="213" t="s">
        <v>318</v>
      </c>
      <c r="D351" s="214"/>
      <c r="E351" s="214"/>
      <c r="F351" s="214"/>
      <c r="G351" s="214"/>
      <c r="H351" s="214"/>
      <c r="I351" s="214"/>
      <c r="J351" s="48"/>
      <c r="K351" s="129"/>
      <c r="L351" s="216" t="s">
        <v>318</v>
      </c>
      <c r="M351" s="218"/>
      <c r="N351" s="218"/>
      <c r="O351" s="218"/>
      <c r="P351" s="218"/>
      <c r="Q351" s="218"/>
      <c r="R351" s="218"/>
      <c r="S351" s="218"/>
      <c r="T351" s="218"/>
      <c r="U351" s="218"/>
      <c r="V351" s="48"/>
      <c r="W351" s="48"/>
      <c r="X351" s="48"/>
      <c r="Y351" s="48"/>
      <c r="Z351" s="48"/>
      <c r="AA351" s="48"/>
      <c r="AB351" s="48"/>
      <c r="AC351" s="48"/>
      <c r="AD351" s="48"/>
      <c r="AE351" s="48"/>
    </row>
    <row r="352" spans="1:31" s="46" customFormat="1" ht="25.5" customHeight="1" x14ac:dyDescent="0.25">
      <c r="A352" s="49"/>
      <c r="B352" s="79">
        <v>1</v>
      </c>
      <c r="C352" s="51" t="s">
        <v>218</v>
      </c>
      <c r="D352" s="51" t="s">
        <v>219</v>
      </c>
      <c r="E352" s="51">
        <v>3</v>
      </c>
      <c r="F352" s="175" t="s">
        <v>105</v>
      </c>
      <c r="G352" s="92">
        <v>617.93333333333339</v>
      </c>
      <c r="H352" s="93">
        <v>3</v>
      </c>
      <c r="I352" s="94">
        <f>G352*H352</f>
        <v>1853.8000000000002</v>
      </c>
      <c r="J352" s="48"/>
      <c r="K352" s="56">
        <f t="shared" ref="K352:K363" si="332">B352</f>
        <v>1</v>
      </c>
      <c r="L352" s="57" t="str">
        <f t="shared" ref="L352:L363" si="333">C352</f>
        <v>Жидкость  для гидроусилителя  руля</v>
      </c>
      <c r="M352" s="51" t="str">
        <f>D352</f>
        <v>PSF-32</v>
      </c>
      <c r="N352" s="142">
        <f>E352</f>
        <v>3</v>
      </c>
      <c r="O352" s="141"/>
      <c r="P352" s="58"/>
      <c r="Q352" s="165" t="str">
        <f>F352</f>
        <v>л</v>
      </c>
      <c r="R352" s="59">
        <f>G352</f>
        <v>617.93333333333339</v>
      </c>
      <c r="S352" s="53"/>
      <c r="T352" s="60">
        <f>H352</f>
        <v>3</v>
      </c>
      <c r="U352" s="61">
        <f>S352*T352</f>
        <v>0</v>
      </c>
      <c r="V352" s="48"/>
      <c r="W352" s="48"/>
      <c r="X352" s="48"/>
      <c r="Y352" s="48"/>
      <c r="Z352" s="48"/>
      <c r="AA352" s="48"/>
      <c r="AB352" s="48"/>
      <c r="AC352" s="48"/>
      <c r="AD352" s="48"/>
      <c r="AE352" s="48"/>
    </row>
    <row r="353" spans="1:31" s="46" customFormat="1" ht="22.5" customHeight="1" x14ac:dyDescent="0.25">
      <c r="A353" s="49"/>
      <c r="B353" s="79">
        <v>2</v>
      </c>
      <c r="C353" s="51" t="s">
        <v>43</v>
      </c>
      <c r="D353" s="51" t="s">
        <v>220</v>
      </c>
      <c r="E353" s="181">
        <v>5</v>
      </c>
      <c r="F353" s="175" t="s">
        <v>105</v>
      </c>
      <c r="G353" s="95">
        <v>53.66</v>
      </c>
      <c r="H353" s="93">
        <v>130</v>
      </c>
      <c r="I353" s="94">
        <f t="shared" ref="I353:I383" si="334">G353*H353</f>
        <v>6975.7999999999993</v>
      </c>
      <c r="J353" s="48"/>
      <c r="K353" s="56">
        <f t="shared" si="332"/>
        <v>2</v>
      </c>
      <c r="L353" s="57" t="str">
        <f t="shared" si="333"/>
        <v xml:space="preserve">Жидкость охлаждающая Антифриз </v>
      </c>
      <c r="M353" s="51" t="str">
        <f t="shared" ref="M353:M383" si="335">D353</f>
        <v>Антифриз Гостовский зеленый</v>
      </c>
      <c r="N353" s="142">
        <f t="shared" ref="N353:N383" si="336">E353</f>
        <v>5</v>
      </c>
      <c r="O353" s="141"/>
      <c r="P353" s="58"/>
      <c r="Q353" s="165" t="str">
        <f t="shared" ref="Q353:Q383" si="337">F353</f>
        <v>л</v>
      </c>
      <c r="R353" s="59">
        <f t="shared" ref="R353:R358" si="338">G353</f>
        <v>53.66</v>
      </c>
      <c r="S353" s="53"/>
      <c r="T353" s="60">
        <f t="shared" ref="T353:T358" si="339">H353</f>
        <v>130</v>
      </c>
      <c r="U353" s="61">
        <f t="shared" ref="U353:U358" si="340">S353*T353</f>
        <v>0</v>
      </c>
      <c r="V353" s="48"/>
      <c r="W353" s="48"/>
      <c r="X353" s="48"/>
      <c r="Y353" s="48"/>
      <c r="Z353" s="48"/>
      <c r="AA353" s="48"/>
      <c r="AB353" s="48"/>
      <c r="AC353" s="48"/>
      <c r="AD353" s="48"/>
      <c r="AE353" s="48"/>
    </row>
    <row r="354" spans="1:31" s="46" customFormat="1" ht="26.25" customHeight="1" x14ac:dyDescent="0.25">
      <c r="A354" s="49"/>
      <c r="B354" s="79">
        <v>3</v>
      </c>
      <c r="C354" s="51" t="s">
        <v>47</v>
      </c>
      <c r="D354" s="51" t="s">
        <v>130</v>
      </c>
      <c r="E354" s="51">
        <v>10</v>
      </c>
      <c r="F354" s="175" t="s">
        <v>105</v>
      </c>
      <c r="G354" s="95">
        <v>60.675000000000004</v>
      </c>
      <c r="H354" s="93">
        <v>770</v>
      </c>
      <c r="I354" s="94">
        <f t="shared" si="334"/>
        <v>46719.75</v>
      </c>
      <c r="J354" s="48"/>
      <c r="K354" s="56">
        <f t="shared" si="332"/>
        <v>3</v>
      </c>
      <c r="L354" s="57" t="str">
        <f t="shared" si="333"/>
        <v xml:space="preserve">Жидкость охлаждающая </v>
      </c>
      <c r="M354" s="51" t="str">
        <f t="shared" si="335"/>
        <v>Обнинский "Гостовский" А-40</v>
      </c>
      <c r="N354" s="142">
        <f t="shared" si="336"/>
        <v>10</v>
      </c>
      <c r="O354" s="141"/>
      <c r="P354" s="58"/>
      <c r="Q354" s="165" t="str">
        <f t="shared" si="337"/>
        <v>л</v>
      </c>
      <c r="R354" s="59">
        <f t="shared" si="338"/>
        <v>60.675000000000004</v>
      </c>
      <c r="S354" s="53"/>
      <c r="T354" s="60">
        <f t="shared" si="339"/>
        <v>770</v>
      </c>
      <c r="U354" s="61">
        <f t="shared" si="340"/>
        <v>0</v>
      </c>
      <c r="V354" s="48"/>
      <c r="W354" s="48"/>
      <c r="X354" s="48"/>
      <c r="Y354" s="48"/>
      <c r="Z354" s="48"/>
      <c r="AA354" s="48"/>
      <c r="AB354" s="48"/>
      <c r="AC354" s="48"/>
      <c r="AD354" s="48"/>
      <c r="AE354" s="48"/>
    </row>
    <row r="355" spans="1:31" s="46" customFormat="1" ht="26.25" customHeight="1" x14ac:dyDescent="0.25">
      <c r="A355" s="49"/>
      <c r="B355" s="79">
        <v>4</v>
      </c>
      <c r="C355" s="51" t="s">
        <v>49</v>
      </c>
      <c r="D355" s="51" t="s">
        <v>50</v>
      </c>
      <c r="E355" s="51">
        <v>0.91</v>
      </c>
      <c r="F355" s="175" t="s">
        <v>104</v>
      </c>
      <c r="G355" s="95">
        <v>99.525000000000006</v>
      </c>
      <c r="H355" s="93">
        <v>40</v>
      </c>
      <c r="I355" s="94">
        <f t="shared" si="334"/>
        <v>3981</v>
      </c>
      <c r="J355" s="48"/>
      <c r="K355" s="56">
        <f t="shared" si="332"/>
        <v>4</v>
      </c>
      <c r="L355" s="57" t="str">
        <f t="shared" si="333"/>
        <v>Жидкость тормозная</v>
      </c>
      <c r="M355" s="51" t="str">
        <f t="shared" si="335"/>
        <v>ДОТ-4</v>
      </c>
      <c r="N355" s="142">
        <f t="shared" si="336"/>
        <v>0.91</v>
      </c>
      <c r="O355" s="141"/>
      <c r="P355" s="58"/>
      <c r="Q355" s="165" t="str">
        <f t="shared" si="337"/>
        <v>кг</v>
      </c>
      <c r="R355" s="59">
        <f t="shared" si="338"/>
        <v>99.525000000000006</v>
      </c>
      <c r="S355" s="53"/>
      <c r="T355" s="60">
        <f t="shared" si="339"/>
        <v>40</v>
      </c>
      <c r="U355" s="61">
        <f t="shared" si="340"/>
        <v>0</v>
      </c>
      <c r="V355" s="48"/>
      <c r="W355" s="48"/>
      <c r="X355" s="48"/>
      <c r="Y355" s="48"/>
      <c r="Z355" s="48"/>
      <c r="AA355" s="48"/>
      <c r="AB355" s="48"/>
      <c r="AC355" s="48"/>
      <c r="AD355" s="48"/>
      <c r="AE355" s="48"/>
    </row>
    <row r="356" spans="1:31" s="46" customFormat="1" ht="26.25" customHeight="1" x14ac:dyDescent="0.25">
      <c r="A356" s="49"/>
      <c r="B356" s="79">
        <v>5</v>
      </c>
      <c r="C356" s="51" t="s">
        <v>221</v>
      </c>
      <c r="D356" s="51" t="s">
        <v>222</v>
      </c>
      <c r="E356" s="51">
        <v>2</v>
      </c>
      <c r="F356" s="175" t="s">
        <v>105</v>
      </c>
      <c r="G356" s="95">
        <v>112.70000000000002</v>
      </c>
      <c r="H356" s="93">
        <v>106</v>
      </c>
      <c r="I356" s="94">
        <f t="shared" si="334"/>
        <v>11946.200000000003</v>
      </c>
      <c r="J356" s="48"/>
      <c r="K356" s="56">
        <f t="shared" si="332"/>
        <v>5</v>
      </c>
      <c r="L356" s="57" t="str">
        <f t="shared" si="333"/>
        <v>Керосин технический ТС-1 ГОСТ 18499-73</v>
      </c>
      <c r="M356" s="51" t="str">
        <f t="shared" si="335"/>
        <v>ГОСТ 18499-73</v>
      </c>
      <c r="N356" s="142">
        <f t="shared" si="336"/>
        <v>2</v>
      </c>
      <c r="O356" s="141"/>
      <c r="P356" s="58"/>
      <c r="Q356" s="165" t="str">
        <f t="shared" si="337"/>
        <v>л</v>
      </c>
      <c r="R356" s="59">
        <f t="shared" si="338"/>
        <v>112.70000000000002</v>
      </c>
      <c r="S356" s="53"/>
      <c r="T356" s="60">
        <f t="shared" si="339"/>
        <v>106</v>
      </c>
      <c r="U356" s="61">
        <f t="shared" si="340"/>
        <v>0</v>
      </c>
      <c r="V356" s="48"/>
      <c r="W356" s="48"/>
      <c r="X356" s="48"/>
      <c r="Y356" s="48"/>
      <c r="Z356" s="48"/>
      <c r="AA356" s="48"/>
      <c r="AB356" s="48"/>
      <c r="AC356" s="48"/>
      <c r="AD356" s="48"/>
      <c r="AE356" s="48"/>
    </row>
    <row r="357" spans="1:31" s="46" customFormat="1" ht="26.25" customHeight="1" x14ac:dyDescent="0.25">
      <c r="A357" s="49"/>
      <c r="B357" s="79">
        <v>6</v>
      </c>
      <c r="C357" s="51" t="s">
        <v>55</v>
      </c>
      <c r="D357" s="51" t="s">
        <v>56</v>
      </c>
      <c r="E357" s="51">
        <v>1</v>
      </c>
      <c r="F357" s="175" t="s">
        <v>105</v>
      </c>
      <c r="G357" s="95">
        <v>666.66666666666674</v>
      </c>
      <c r="H357" s="93">
        <v>64</v>
      </c>
      <c r="I357" s="94">
        <f t="shared" si="334"/>
        <v>42666.666666666672</v>
      </c>
      <c r="J357" s="48"/>
      <c r="K357" s="56">
        <f t="shared" si="332"/>
        <v>6</v>
      </c>
      <c r="L357" s="57" t="str">
        <f t="shared" si="333"/>
        <v>Масло HP Husgvarna 2T</v>
      </c>
      <c r="M357" s="51" t="str">
        <f t="shared" si="335"/>
        <v>Husgvarna</v>
      </c>
      <c r="N357" s="142">
        <f t="shared" si="336"/>
        <v>1</v>
      </c>
      <c r="O357" s="141"/>
      <c r="P357" s="58"/>
      <c r="Q357" s="165" t="str">
        <f t="shared" si="337"/>
        <v>л</v>
      </c>
      <c r="R357" s="59">
        <f t="shared" si="338"/>
        <v>666.66666666666674</v>
      </c>
      <c r="S357" s="53"/>
      <c r="T357" s="60">
        <f t="shared" si="339"/>
        <v>64</v>
      </c>
      <c r="U357" s="61">
        <f t="shared" si="340"/>
        <v>0</v>
      </c>
      <c r="V357" s="48"/>
      <c r="W357" s="48"/>
      <c r="X357" s="48"/>
      <c r="Y357" s="48"/>
      <c r="Z357" s="48"/>
      <c r="AA357" s="48"/>
      <c r="AB357" s="48"/>
      <c r="AC357" s="48"/>
      <c r="AD357" s="48"/>
      <c r="AE357" s="48"/>
    </row>
    <row r="358" spans="1:31" s="46" customFormat="1" ht="26.25" customHeight="1" x14ac:dyDescent="0.25">
      <c r="A358" s="49"/>
      <c r="B358" s="79">
        <v>7</v>
      </c>
      <c r="C358" s="51" t="s">
        <v>122</v>
      </c>
      <c r="D358" s="51" t="s">
        <v>123</v>
      </c>
      <c r="E358" s="51">
        <v>20</v>
      </c>
      <c r="F358" s="175" t="s">
        <v>105</v>
      </c>
      <c r="G358" s="95">
        <v>104.19166666666668</v>
      </c>
      <c r="H358" s="93">
        <v>20</v>
      </c>
      <c r="I358" s="94">
        <f t="shared" si="334"/>
        <v>2083.8333333333335</v>
      </c>
      <c r="J358" s="48"/>
      <c r="K358" s="56">
        <f t="shared" si="332"/>
        <v>7</v>
      </c>
      <c r="L358" s="57" t="str">
        <f t="shared" si="333"/>
        <v>Масло гидравлическое Daphne super hydro 32A ISO VG46 (ISO VG32)</v>
      </c>
      <c r="M358" s="51" t="str">
        <f t="shared" si="335"/>
        <v>ISO VG46 (ISO VG32)</v>
      </c>
      <c r="N358" s="142">
        <f t="shared" si="336"/>
        <v>20</v>
      </c>
      <c r="O358" s="141"/>
      <c r="P358" s="58"/>
      <c r="Q358" s="165" t="str">
        <f t="shared" si="337"/>
        <v>л</v>
      </c>
      <c r="R358" s="59">
        <f t="shared" si="338"/>
        <v>104.19166666666668</v>
      </c>
      <c r="S358" s="53"/>
      <c r="T358" s="60">
        <f t="shared" si="339"/>
        <v>20</v>
      </c>
      <c r="U358" s="61">
        <f t="shared" si="340"/>
        <v>0</v>
      </c>
      <c r="V358" s="48"/>
      <c r="W358" s="48"/>
      <c r="X358" s="48"/>
      <c r="Y358" s="48"/>
      <c r="Z358" s="48"/>
      <c r="AA358" s="48"/>
      <c r="AB358" s="48"/>
      <c r="AC358" s="48"/>
      <c r="AD358" s="48"/>
      <c r="AE358" s="48"/>
    </row>
    <row r="359" spans="1:31" s="46" customFormat="1" ht="26.25" customHeight="1" x14ac:dyDescent="0.25">
      <c r="A359" s="49"/>
      <c r="B359" s="79">
        <v>8</v>
      </c>
      <c r="C359" s="51" t="s">
        <v>60</v>
      </c>
      <c r="D359" s="51" t="s">
        <v>61</v>
      </c>
      <c r="E359" s="51">
        <v>20</v>
      </c>
      <c r="F359" s="175" t="s">
        <v>105</v>
      </c>
      <c r="G359" s="95">
        <v>66.525000000000006</v>
      </c>
      <c r="H359" s="93">
        <v>580</v>
      </c>
      <c r="I359" s="94">
        <f t="shared" si="334"/>
        <v>38584.5</v>
      </c>
      <c r="J359" s="48"/>
      <c r="K359" s="56">
        <f t="shared" si="332"/>
        <v>8</v>
      </c>
      <c r="L359" s="57" t="str">
        <f t="shared" si="333"/>
        <v>Масло гидравлическое ВМГЗ</v>
      </c>
      <c r="M359" s="51" t="str">
        <f t="shared" si="335"/>
        <v>ВМГЗ</v>
      </c>
      <c r="N359" s="142">
        <f t="shared" si="336"/>
        <v>20</v>
      </c>
      <c r="O359" s="141"/>
      <c r="P359" s="58"/>
      <c r="Q359" s="165" t="str">
        <f t="shared" si="337"/>
        <v>л</v>
      </c>
      <c r="R359" s="59">
        <f>G359</f>
        <v>66.525000000000006</v>
      </c>
      <c r="S359" s="53"/>
      <c r="T359" s="60">
        <f>H359</f>
        <v>580</v>
      </c>
      <c r="U359" s="61">
        <f>S359*T359</f>
        <v>0</v>
      </c>
      <c r="V359" s="48"/>
      <c r="W359" s="48"/>
      <c r="X359" s="48"/>
      <c r="Y359" s="48"/>
      <c r="Z359" s="48"/>
      <c r="AA359" s="48"/>
      <c r="AB359" s="48"/>
      <c r="AC359" s="48"/>
      <c r="AD359" s="48"/>
      <c r="AE359" s="48"/>
    </row>
    <row r="360" spans="1:31" s="46" customFormat="1" ht="19.5" customHeight="1" x14ac:dyDescent="0.25">
      <c r="A360" s="49"/>
      <c r="B360" s="79">
        <v>9</v>
      </c>
      <c r="C360" s="51" t="s">
        <v>223</v>
      </c>
      <c r="D360" s="51" t="s">
        <v>224</v>
      </c>
      <c r="E360" s="51">
        <v>20</v>
      </c>
      <c r="F360" s="175" t="s">
        <v>105</v>
      </c>
      <c r="G360" s="95">
        <v>82.833333333333343</v>
      </c>
      <c r="H360" s="93">
        <v>200</v>
      </c>
      <c r="I360" s="94">
        <f t="shared" si="334"/>
        <v>16566.666666666668</v>
      </c>
      <c r="J360" s="48"/>
      <c r="K360" s="56">
        <f t="shared" si="332"/>
        <v>9</v>
      </c>
      <c r="L360" s="57" t="str">
        <f t="shared" si="333"/>
        <v>Масло гидравлическое минеральное SHELL TELLUS S2 V 32</v>
      </c>
      <c r="M360" s="51" t="str">
        <f t="shared" si="335"/>
        <v>SHELL TELLUS S2 V 32</v>
      </c>
      <c r="N360" s="142">
        <f t="shared" si="336"/>
        <v>20</v>
      </c>
      <c r="O360" s="141"/>
      <c r="P360" s="58"/>
      <c r="Q360" s="165" t="str">
        <f t="shared" si="337"/>
        <v>л</v>
      </c>
      <c r="R360" s="59">
        <f t="shared" ref="R360:R363" si="341">G360</f>
        <v>82.833333333333343</v>
      </c>
      <c r="S360" s="53"/>
      <c r="T360" s="60">
        <f t="shared" ref="T360:T363" si="342">H360</f>
        <v>200</v>
      </c>
      <c r="U360" s="61">
        <f t="shared" ref="U360:U363" si="343">S360*T360</f>
        <v>0</v>
      </c>
      <c r="V360" s="48"/>
      <c r="W360" s="48"/>
      <c r="X360" s="48"/>
      <c r="Y360" s="48"/>
      <c r="Z360" s="48"/>
      <c r="AA360" s="48"/>
      <c r="AB360" s="48"/>
      <c r="AC360" s="48"/>
      <c r="AD360" s="48"/>
      <c r="AE360" s="48"/>
    </row>
    <row r="361" spans="1:31" s="46" customFormat="1" ht="68.25" customHeight="1" x14ac:dyDescent="0.25">
      <c r="A361" s="49"/>
      <c r="B361" s="79">
        <v>10</v>
      </c>
      <c r="C361" s="51" t="s">
        <v>225</v>
      </c>
      <c r="D361" s="51" t="s">
        <v>297</v>
      </c>
      <c r="E361" s="51">
        <v>10</v>
      </c>
      <c r="F361" s="175" t="s">
        <v>105</v>
      </c>
      <c r="G361" s="95">
        <v>220.67500000000001</v>
      </c>
      <c r="H361" s="93">
        <v>70</v>
      </c>
      <c r="I361" s="94">
        <f t="shared" si="334"/>
        <v>15447.25</v>
      </c>
      <c r="J361" s="48"/>
      <c r="K361" s="56">
        <f t="shared" si="332"/>
        <v>10</v>
      </c>
      <c r="L361" s="57" t="str">
        <f t="shared" si="333"/>
        <v>Масло дизельное</v>
      </c>
      <c r="M361" s="51" t="str">
        <f t="shared" si="335"/>
        <v>TOTACHI NIRO HD 5w40 CI/CH-4/CG-4/SL cby - эквивалент допускается кроме Devon</v>
      </c>
      <c r="N361" s="142">
        <f t="shared" si="336"/>
        <v>10</v>
      </c>
      <c r="O361" s="141"/>
      <c r="P361" s="58"/>
      <c r="Q361" s="165" t="str">
        <f t="shared" si="337"/>
        <v>л</v>
      </c>
      <c r="R361" s="59">
        <f t="shared" si="341"/>
        <v>220.67500000000001</v>
      </c>
      <c r="S361" s="53"/>
      <c r="T361" s="60">
        <f t="shared" si="342"/>
        <v>70</v>
      </c>
      <c r="U361" s="61">
        <f t="shared" si="343"/>
        <v>0</v>
      </c>
      <c r="V361" s="48"/>
      <c r="W361" s="48"/>
      <c r="X361" s="48"/>
      <c r="Y361" s="48"/>
      <c r="Z361" s="48"/>
      <c r="AA361" s="48"/>
      <c r="AB361" s="48"/>
      <c r="AC361" s="48"/>
      <c r="AD361" s="48"/>
      <c r="AE361" s="48"/>
    </row>
    <row r="362" spans="1:31" s="46" customFormat="1" ht="55.5" customHeight="1" x14ac:dyDescent="0.25">
      <c r="A362" s="49"/>
      <c r="B362" s="79">
        <v>11</v>
      </c>
      <c r="C362" s="51" t="s">
        <v>225</v>
      </c>
      <c r="D362" s="51" t="s">
        <v>298</v>
      </c>
      <c r="E362" s="51">
        <v>10</v>
      </c>
      <c r="F362" s="175" t="s">
        <v>105</v>
      </c>
      <c r="G362" s="95">
        <v>188.85000000000002</v>
      </c>
      <c r="H362" s="93">
        <v>59</v>
      </c>
      <c r="I362" s="94">
        <f t="shared" si="334"/>
        <v>11142.150000000001</v>
      </c>
      <c r="J362" s="48"/>
      <c r="K362" s="56">
        <f t="shared" si="332"/>
        <v>11</v>
      </c>
      <c r="L362" s="57" t="str">
        <f t="shared" si="333"/>
        <v>Масло дизельное</v>
      </c>
      <c r="M362" s="51" t="str">
        <f t="shared" si="335"/>
        <v>TOTACHI NIRO HD s/s Cl-4/SL 10W-40- эквивалент допускается кроме Devon</v>
      </c>
      <c r="N362" s="142">
        <f t="shared" si="336"/>
        <v>10</v>
      </c>
      <c r="O362" s="141"/>
      <c r="P362" s="58"/>
      <c r="Q362" s="165" t="str">
        <f t="shared" si="337"/>
        <v>л</v>
      </c>
      <c r="R362" s="59">
        <f t="shared" si="341"/>
        <v>188.85000000000002</v>
      </c>
      <c r="S362" s="53"/>
      <c r="T362" s="60">
        <f t="shared" si="342"/>
        <v>59</v>
      </c>
      <c r="U362" s="61">
        <f t="shared" si="343"/>
        <v>0</v>
      </c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</row>
    <row r="363" spans="1:31" s="46" customFormat="1" ht="52.5" customHeight="1" x14ac:dyDescent="0.25">
      <c r="A363" s="49"/>
      <c r="B363" s="79">
        <v>12</v>
      </c>
      <c r="C363" s="51" t="s">
        <v>225</v>
      </c>
      <c r="D363" s="51" t="s">
        <v>299</v>
      </c>
      <c r="E363" s="51">
        <v>4</v>
      </c>
      <c r="F363" s="175" t="s">
        <v>105</v>
      </c>
      <c r="G363" s="95">
        <v>226.4916666666667</v>
      </c>
      <c r="H363" s="93">
        <v>50</v>
      </c>
      <c r="I363" s="94">
        <f t="shared" si="334"/>
        <v>11324.583333333336</v>
      </c>
      <c r="J363" s="48"/>
      <c r="K363" s="56">
        <f t="shared" si="332"/>
        <v>12</v>
      </c>
      <c r="L363" s="57" t="str">
        <f t="shared" si="333"/>
        <v>Масло дизельное</v>
      </c>
      <c r="M363" s="51" t="str">
        <f t="shared" si="335"/>
        <v>Totachi Niro HD synthetic CI-4/CH-4/SL 5W40- эквивалент допускается кроме Devon</v>
      </c>
      <c r="N363" s="142">
        <f t="shared" si="336"/>
        <v>4</v>
      </c>
      <c r="O363" s="141"/>
      <c r="P363" s="58"/>
      <c r="Q363" s="165" t="str">
        <f t="shared" si="337"/>
        <v>л</v>
      </c>
      <c r="R363" s="59">
        <f t="shared" si="341"/>
        <v>226.4916666666667</v>
      </c>
      <c r="S363" s="53"/>
      <c r="T363" s="60">
        <f t="shared" si="342"/>
        <v>50</v>
      </c>
      <c r="U363" s="61">
        <f t="shared" si="343"/>
        <v>0</v>
      </c>
      <c r="V363" s="48"/>
      <c r="W363" s="48"/>
      <c r="X363" s="48"/>
      <c r="Y363" s="48"/>
      <c r="Z363" s="48"/>
      <c r="AA363" s="48"/>
      <c r="AB363" s="48"/>
      <c r="AC363" s="48"/>
      <c r="AD363" s="48"/>
      <c r="AE363" s="48"/>
    </row>
    <row r="364" spans="1:31" s="46" customFormat="1" ht="19.5" customHeight="1" x14ac:dyDescent="0.25">
      <c r="A364" s="49"/>
      <c r="B364" s="79">
        <v>13</v>
      </c>
      <c r="C364" s="51" t="s">
        <v>64</v>
      </c>
      <c r="D364" s="51" t="s">
        <v>65</v>
      </c>
      <c r="E364" s="51">
        <v>20</v>
      </c>
      <c r="F364" s="175" t="s">
        <v>105</v>
      </c>
      <c r="G364" s="95">
        <v>65.658333333333346</v>
      </c>
      <c r="H364" s="93">
        <v>260</v>
      </c>
      <c r="I364" s="94">
        <f t="shared" si="334"/>
        <v>17071.166666666672</v>
      </c>
      <c r="J364" s="48"/>
      <c r="K364" s="56">
        <f>B364</f>
        <v>13</v>
      </c>
      <c r="L364" s="57" t="str">
        <f>C364</f>
        <v>Масло дизельное М-8ДМ</v>
      </c>
      <c r="M364" s="51" t="str">
        <f t="shared" si="335"/>
        <v>М-8ДМ</v>
      </c>
      <c r="N364" s="142">
        <f t="shared" si="336"/>
        <v>20</v>
      </c>
      <c r="O364" s="141"/>
      <c r="P364" s="58"/>
      <c r="Q364" s="165" t="str">
        <f t="shared" si="337"/>
        <v>л</v>
      </c>
      <c r="R364" s="59">
        <f>G364</f>
        <v>65.658333333333346</v>
      </c>
      <c r="S364" s="53"/>
      <c r="T364" s="60">
        <f>H364</f>
        <v>260</v>
      </c>
      <c r="U364" s="61">
        <f>S364*T364</f>
        <v>0</v>
      </c>
      <c r="V364" s="48"/>
      <c r="W364" s="48"/>
      <c r="X364" s="48"/>
      <c r="Y364" s="48"/>
      <c r="Z364" s="48"/>
      <c r="AA364" s="48"/>
      <c r="AB364" s="48"/>
      <c r="AC364" s="48"/>
      <c r="AD364" s="48"/>
      <c r="AE364" s="48"/>
    </row>
    <row r="365" spans="1:31" s="46" customFormat="1" ht="48" customHeight="1" x14ac:dyDescent="0.25">
      <c r="A365" s="49"/>
      <c r="B365" s="79">
        <v>14</v>
      </c>
      <c r="C365" s="51" t="s">
        <v>74</v>
      </c>
      <c r="D365" s="51" t="s">
        <v>300</v>
      </c>
      <c r="E365" s="51">
        <v>20</v>
      </c>
      <c r="F365" s="175" t="s">
        <v>105</v>
      </c>
      <c r="G365" s="95">
        <v>114.58333333333334</v>
      </c>
      <c r="H365" s="93">
        <v>60</v>
      </c>
      <c r="I365" s="94">
        <f t="shared" si="334"/>
        <v>6875.0000000000009</v>
      </c>
      <c r="J365" s="48"/>
      <c r="K365" s="56">
        <f t="shared" ref="K365:K366" si="344">B365</f>
        <v>14</v>
      </c>
      <c r="L365" s="57" t="str">
        <f t="shared" ref="L365:L366" si="345">C365</f>
        <v>Масло моторное</v>
      </c>
      <c r="M365" s="51" t="str">
        <f t="shared" si="335"/>
        <v>Q8 Formula T 1000 10W30- эквивалент допускается кроме Devon</v>
      </c>
      <c r="N365" s="142">
        <f t="shared" si="336"/>
        <v>20</v>
      </c>
      <c r="O365" s="141"/>
      <c r="P365" s="58"/>
      <c r="Q365" s="165" t="str">
        <f t="shared" si="337"/>
        <v>л</v>
      </c>
      <c r="R365" s="59">
        <f t="shared" ref="R365" si="346">G365</f>
        <v>114.58333333333334</v>
      </c>
      <c r="S365" s="53"/>
      <c r="T365" s="60">
        <f t="shared" ref="T365" si="347">H365</f>
        <v>60</v>
      </c>
      <c r="U365" s="61">
        <f t="shared" ref="U365" si="348">S365*T365</f>
        <v>0</v>
      </c>
      <c r="V365" s="48"/>
      <c r="W365" s="48"/>
      <c r="X365" s="48"/>
      <c r="Y365" s="48"/>
      <c r="Z365" s="48"/>
      <c r="AA365" s="48"/>
      <c r="AB365" s="48"/>
      <c r="AC365" s="48"/>
      <c r="AD365" s="48"/>
      <c r="AE365" s="48"/>
    </row>
    <row r="366" spans="1:31" s="46" customFormat="1" ht="54.75" customHeight="1" x14ac:dyDescent="0.25">
      <c r="A366" s="49"/>
      <c r="B366" s="79">
        <v>15</v>
      </c>
      <c r="C366" s="51" t="s">
        <v>74</v>
      </c>
      <c r="D366" s="51" t="s">
        <v>301</v>
      </c>
      <c r="E366" s="51">
        <v>4</v>
      </c>
      <c r="F366" s="175" t="s">
        <v>105</v>
      </c>
      <c r="G366" s="95">
        <v>149.65</v>
      </c>
      <c r="H366" s="93">
        <v>50</v>
      </c>
      <c r="I366" s="94">
        <f t="shared" si="334"/>
        <v>7482.5</v>
      </c>
      <c r="J366" s="48"/>
      <c r="K366" s="56">
        <f t="shared" si="344"/>
        <v>15</v>
      </c>
      <c r="L366" s="57" t="str">
        <f t="shared" si="345"/>
        <v>Масло моторное</v>
      </c>
      <c r="M366" s="51" t="str">
        <f t="shared" si="335"/>
        <v>TOTACHI NIRO Fine Diesel Cl-4/SL 10W-30- эквивалент допускается кроме Devon</v>
      </c>
      <c r="N366" s="142">
        <f t="shared" si="336"/>
        <v>4</v>
      </c>
      <c r="O366" s="141"/>
      <c r="P366" s="58"/>
      <c r="Q366" s="165" t="str">
        <f t="shared" si="337"/>
        <v>л</v>
      </c>
      <c r="R366" s="59">
        <f>G366</f>
        <v>149.65</v>
      </c>
      <c r="S366" s="53"/>
      <c r="T366" s="60">
        <f>H366</f>
        <v>50</v>
      </c>
      <c r="U366" s="61">
        <f>S366*T366</f>
        <v>0</v>
      </c>
      <c r="V366" s="48"/>
      <c r="W366" s="48"/>
      <c r="X366" s="48"/>
      <c r="Y366" s="48"/>
      <c r="Z366" s="48"/>
      <c r="AA366" s="48"/>
      <c r="AB366" s="48"/>
      <c r="AC366" s="48"/>
      <c r="AD366" s="48"/>
      <c r="AE366" s="48"/>
    </row>
    <row r="367" spans="1:31" s="46" customFormat="1" ht="55.5" customHeight="1" x14ac:dyDescent="0.25">
      <c r="A367" s="49"/>
      <c r="B367" s="79">
        <v>16</v>
      </c>
      <c r="C367" s="51" t="s">
        <v>74</v>
      </c>
      <c r="D367" s="51" t="s">
        <v>302</v>
      </c>
      <c r="E367" s="51">
        <v>4</v>
      </c>
      <c r="F367" s="175" t="s">
        <v>105</v>
      </c>
      <c r="G367" s="95">
        <v>144.1</v>
      </c>
      <c r="H367" s="93">
        <v>438</v>
      </c>
      <c r="I367" s="94">
        <f t="shared" si="334"/>
        <v>63115.799999999996</v>
      </c>
      <c r="J367" s="48"/>
      <c r="K367" s="56">
        <f>B367</f>
        <v>16</v>
      </c>
      <c r="L367" s="57" t="str">
        <f>C367</f>
        <v>Масло моторное</v>
      </c>
      <c r="M367" s="51" t="str">
        <f t="shared" si="335"/>
        <v>TOTACHI NIRO HD  Cl-4/CH-4/SL 15W-40- эквивалент допускается кроме Devon</v>
      </c>
      <c r="N367" s="142">
        <f t="shared" si="336"/>
        <v>4</v>
      </c>
      <c r="O367" s="141"/>
      <c r="P367" s="58"/>
      <c r="Q367" s="165" t="str">
        <f t="shared" si="337"/>
        <v>л</v>
      </c>
      <c r="R367" s="59">
        <f>G367</f>
        <v>144.1</v>
      </c>
      <c r="S367" s="53"/>
      <c r="T367" s="60">
        <f>H367</f>
        <v>438</v>
      </c>
      <c r="U367" s="61">
        <f>S367*T367</f>
        <v>0</v>
      </c>
      <c r="V367" s="48"/>
      <c r="W367" s="48"/>
      <c r="X367" s="48"/>
      <c r="Y367" s="48"/>
      <c r="Z367" s="48"/>
      <c r="AA367" s="48"/>
      <c r="AB367" s="48"/>
      <c r="AC367" s="48"/>
      <c r="AD367" s="48"/>
      <c r="AE367" s="48"/>
    </row>
    <row r="368" spans="1:31" s="46" customFormat="1" ht="47.25" x14ac:dyDescent="0.25">
      <c r="A368" s="49"/>
      <c r="B368" s="79">
        <v>17</v>
      </c>
      <c r="C368" s="51" t="s">
        <v>74</v>
      </c>
      <c r="D368" s="51" t="s">
        <v>303</v>
      </c>
      <c r="E368" s="51">
        <v>4</v>
      </c>
      <c r="F368" s="175" t="s">
        <v>105</v>
      </c>
      <c r="G368" s="95">
        <v>305.75833333333338</v>
      </c>
      <c r="H368" s="93">
        <v>50</v>
      </c>
      <c r="I368" s="94">
        <f t="shared" si="334"/>
        <v>15287.91666666667</v>
      </c>
      <c r="J368" s="48"/>
      <c r="K368" s="56">
        <f t="shared" ref="K368:K383" si="349">B368</f>
        <v>17</v>
      </c>
      <c r="L368" s="57" t="str">
        <f t="shared" ref="L368:L384" si="350">C368</f>
        <v>Масло моторное</v>
      </c>
      <c r="M368" s="51" t="str">
        <f t="shared" si="335"/>
        <v>TOTACHI Ultra Fuel Fully syn SN 5W-20- эквивалент допускается кроме Devon</v>
      </c>
      <c r="N368" s="142">
        <f t="shared" si="336"/>
        <v>4</v>
      </c>
      <c r="O368" s="141"/>
      <c r="P368" s="58"/>
      <c r="Q368" s="165" t="str">
        <f t="shared" si="337"/>
        <v>л</v>
      </c>
      <c r="R368" s="59">
        <f t="shared" ref="R368:R375" si="351">G368</f>
        <v>305.75833333333338</v>
      </c>
      <c r="S368" s="53"/>
      <c r="T368" s="60">
        <f t="shared" ref="T368:T375" si="352">H368</f>
        <v>50</v>
      </c>
      <c r="U368" s="61">
        <f t="shared" ref="U368:U375" si="353">S368*T368</f>
        <v>0</v>
      </c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</row>
    <row r="369" spans="1:31" s="46" customFormat="1" ht="47.25" x14ac:dyDescent="0.25">
      <c r="A369" s="49"/>
      <c r="B369" s="79">
        <v>18</v>
      </c>
      <c r="C369" s="51" t="s">
        <v>226</v>
      </c>
      <c r="D369" s="51" t="s">
        <v>304</v>
      </c>
      <c r="E369" s="51">
        <v>4</v>
      </c>
      <c r="F369" s="175" t="s">
        <v>105</v>
      </c>
      <c r="G369" s="95">
        <v>170.625</v>
      </c>
      <c r="H369" s="93">
        <v>20</v>
      </c>
      <c r="I369" s="94">
        <f t="shared" si="334"/>
        <v>3412.5</v>
      </c>
      <c r="J369" s="48"/>
      <c r="K369" s="56">
        <f t="shared" si="349"/>
        <v>18</v>
      </c>
      <c r="L369" s="57" t="str">
        <f t="shared" si="350"/>
        <v>Масло моторное GS KIXX Gold SAE 10W- 30 SJ</v>
      </c>
      <c r="M369" s="51" t="str">
        <f t="shared" si="335"/>
        <v>GS KIXX Gold SAE 10W- 30 SJ- эквивалент допускается кроме Devon</v>
      </c>
      <c r="N369" s="142">
        <f t="shared" si="336"/>
        <v>4</v>
      </c>
      <c r="O369" s="141"/>
      <c r="P369" s="58"/>
      <c r="Q369" s="165" t="str">
        <f t="shared" si="337"/>
        <v>л</v>
      </c>
      <c r="R369" s="59">
        <f t="shared" si="351"/>
        <v>170.625</v>
      </c>
      <c r="S369" s="53"/>
      <c r="T369" s="60">
        <f t="shared" si="352"/>
        <v>20</v>
      </c>
      <c r="U369" s="61">
        <f t="shared" si="353"/>
        <v>0</v>
      </c>
      <c r="V369" s="48"/>
      <c r="W369" s="48"/>
      <c r="X369" s="48"/>
      <c r="Y369" s="48"/>
      <c r="Z369" s="48"/>
      <c r="AA369" s="48"/>
      <c r="AB369" s="48"/>
      <c r="AC369" s="48"/>
      <c r="AD369" s="48"/>
      <c r="AE369" s="48"/>
    </row>
    <row r="370" spans="1:31" s="46" customFormat="1" ht="15.75" x14ac:dyDescent="0.25">
      <c r="A370" s="49"/>
      <c r="B370" s="79">
        <v>19</v>
      </c>
      <c r="C370" s="51" t="s">
        <v>89</v>
      </c>
      <c r="D370" s="51" t="s">
        <v>90</v>
      </c>
      <c r="E370" s="51">
        <v>20</v>
      </c>
      <c r="F370" s="175" t="s">
        <v>105</v>
      </c>
      <c r="G370" s="95">
        <v>62.191666666666663</v>
      </c>
      <c r="H370" s="93">
        <v>60</v>
      </c>
      <c r="I370" s="94">
        <f t="shared" si="334"/>
        <v>3731.5</v>
      </c>
      <c r="J370" s="48"/>
      <c r="K370" s="56">
        <f t="shared" si="349"/>
        <v>19</v>
      </c>
      <c r="L370" s="57" t="str">
        <f t="shared" si="350"/>
        <v>Масло моторное М-10Г2</v>
      </c>
      <c r="M370" s="51" t="str">
        <f t="shared" si="335"/>
        <v>М-10Г2</v>
      </c>
      <c r="N370" s="142">
        <f t="shared" si="336"/>
        <v>20</v>
      </c>
      <c r="O370" s="141"/>
      <c r="P370" s="58"/>
      <c r="Q370" s="165" t="str">
        <f t="shared" si="337"/>
        <v>л</v>
      </c>
      <c r="R370" s="59">
        <f t="shared" si="351"/>
        <v>62.191666666666663</v>
      </c>
      <c r="S370" s="53"/>
      <c r="T370" s="60">
        <f t="shared" si="352"/>
        <v>60</v>
      </c>
      <c r="U370" s="61">
        <f t="shared" si="353"/>
        <v>0</v>
      </c>
      <c r="V370" s="48"/>
      <c r="W370" s="48"/>
      <c r="X370" s="48"/>
      <c r="Y370" s="48"/>
      <c r="Z370" s="48"/>
      <c r="AA370" s="48"/>
      <c r="AB370" s="48"/>
      <c r="AC370" s="48"/>
      <c r="AD370" s="48"/>
      <c r="AE370" s="48"/>
    </row>
    <row r="371" spans="1:31" s="46" customFormat="1" ht="18.75" customHeight="1" x14ac:dyDescent="0.25">
      <c r="A371" s="49"/>
      <c r="B371" s="79">
        <v>20</v>
      </c>
      <c r="C371" s="51" t="s">
        <v>115</v>
      </c>
      <c r="D371" s="51" t="s">
        <v>116</v>
      </c>
      <c r="E371" s="181">
        <v>20</v>
      </c>
      <c r="F371" s="175" t="s">
        <v>105</v>
      </c>
      <c r="G371" s="95">
        <v>63.641666666666673</v>
      </c>
      <c r="H371" s="93">
        <v>210</v>
      </c>
      <c r="I371" s="94">
        <f t="shared" si="334"/>
        <v>13364.750000000002</v>
      </c>
      <c r="J371" s="48"/>
      <c r="K371" s="56">
        <f t="shared" si="349"/>
        <v>20</v>
      </c>
      <c r="L371" s="57" t="str">
        <f t="shared" si="350"/>
        <v>Масло моторное М-10ДМ</v>
      </c>
      <c r="M371" s="51" t="str">
        <f t="shared" si="335"/>
        <v>М-10ДМ</v>
      </c>
      <c r="N371" s="142">
        <f t="shared" si="336"/>
        <v>20</v>
      </c>
      <c r="O371" s="141"/>
      <c r="P371" s="58"/>
      <c r="Q371" s="165" t="str">
        <f t="shared" si="337"/>
        <v>л</v>
      </c>
      <c r="R371" s="59">
        <f t="shared" si="351"/>
        <v>63.641666666666673</v>
      </c>
      <c r="S371" s="53"/>
      <c r="T371" s="60">
        <f t="shared" si="352"/>
        <v>210</v>
      </c>
      <c r="U371" s="61">
        <f t="shared" si="353"/>
        <v>0</v>
      </c>
      <c r="V371" s="48"/>
      <c r="W371" s="48"/>
      <c r="X371" s="48"/>
      <c r="Y371" s="48"/>
      <c r="Z371" s="48"/>
      <c r="AA371" s="48"/>
      <c r="AB371" s="48"/>
      <c r="AC371" s="48"/>
      <c r="AD371" s="48"/>
      <c r="AE371" s="48"/>
    </row>
    <row r="372" spans="1:31" s="46" customFormat="1" ht="15.75" x14ac:dyDescent="0.25">
      <c r="A372" s="49"/>
      <c r="B372" s="79">
        <v>21</v>
      </c>
      <c r="C372" s="51" t="s">
        <v>91</v>
      </c>
      <c r="D372" s="51" t="s">
        <v>92</v>
      </c>
      <c r="E372" s="181">
        <v>20</v>
      </c>
      <c r="F372" s="175" t="s">
        <v>105</v>
      </c>
      <c r="G372" s="92">
        <v>65.400000000000006</v>
      </c>
      <c r="H372" s="93">
        <v>452</v>
      </c>
      <c r="I372" s="94">
        <f t="shared" si="334"/>
        <v>29560.800000000003</v>
      </c>
      <c r="J372" s="48"/>
      <c r="K372" s="56">
        <f t="shared" si="349"/>
        <v>21</v>
      </c>
      <c r="L372" s="57" t="str">
        <f t="shared" si="350"/>
        <v>Масло моторное М-8В</v>
      </c>
      <c r="M372" s="51" t="str">
        <f t="shared" si="335"/>
        <v>М-8В</v>
      </c>
      <c r="N372" s="142">
        <f t="shared" si="336"/>
        <v>20</v>
      </c>
      <c r="O372" s="141"/>
      <c r="P372" s="58"/>
      <c r="Q372" s="165" t="str">
        <f t="shared" si="337"/>
        <v>л</v>
      </c>
      <c r="R372" s="59">
        <f t="shared" si="351"/>
        <v>65.400000000000006</v>
      </c>
      <c r="S372" s="53"/>
      <c r="T372" s="60">
        <f t="shared" si="352"/>
        <v>452</v>
      </c>
      <c r="U372" s="61">
        <f t="shared" si="353"/>
        <v>0</v>
      </c>
      <c r="V372" s="48"/>
      <c r="W372" s="48"/>
      <c r="X372" s="48"/>
      <c r="Y372" s="48"/>
      <c r="Z372" s="48"/>
      <c r="AA372" s="48"/>
      <c r="AB372" s="48"/>
      <c r="AC372" s="48"/>
      <c r="AD372" s="48"/>
      <c r="AE372" s="48"/>
    </row>
    <row r="373" spans="1:31" s="46" customFormat="1" ht="22.5" customHeight="1" x14ac:dyDescent="0.25">
      <c r="A373" s="49"/>
      <c r="B373" s="79">
        <v>22</v>
      </c>
      <c r="C373" s="51" t="s">
        <v>178</v>
      </c>
      <c r="D373" s="51" t="s">
        <v>179</v>
      </c>
      <c r="E373" s="181">
        <v>20</v>
      </c>
      <c r="F373" s="175" t="s">
        <v>105</v>
      </c>
      <c r="G373" s="96">
        <v>58.066666666666677</v>
      </c>
      <c r="H373" s="97">
        <v>50</v>
      </c>
      <c r="I373" s="94">
        <f t="shared" si="334"/>
        <v>2903.3333333333339</v>
      </c>
      <c r="J373" s="48"/>
      <c r="K373" s="56">
        <f t="shared" si="349"/>
        <v>22</v>
      </c>
      <c r="L373" s="57" t="str">
        <f t="shared" si="350"/>
        <v>Масло моторное М8В2</v>
      </c>
      <c r="M373" s="51" t="str">
        <f t="shared" si="335"/>
        <v>М-8В2</v>
      </c>
      <c r="N373" s="142">
        <f t="shared" si="336"/>
        <v>20</v>
      </c>
      <c r="O373" s="141"/>
      <c r="P373" s="58"/>
      <c r="Q373" s="165" t="str">
        <f t="shared" si="337"/>
        <v>л</v>
      </c>
      <c r="R373" s="59">
        <f t="shared" si="351"/>
        <v>58.066666666666677</v>
      </c>
      <c r="S373" s="53"/>
      <c r="T373" s="60">
        <f t="shared" si="352"/>
        <v>50</v>
      </c>
      <c r="U373" s="61">
        <f t="shared" si="353"/>
        <v>0</v>
      </c>
      <c r="V373" s="48"/>
      <c r="W373" s="48"/>
      <c r="X373" s="48"/>
      <c r="Y373" s="48"/>
      <c r="Z373" s="48"/>
      <c r="AA373" s="48"/>
      <c r="AB373" s="48"/>
      <c r="AC373" s="48"/>
      <c r="AD373" s="48"/>
      <c r="AE373" s="48"/>
    </row>
    <row r="374" spans="1:31" s="46" customFormat="1" ht="22.5" customHeight="1" x14ac:dyDescent="0.25">
      <c r="A374" s="49"/>
      <c r="B374" s="79">
        <v>23</v>
      </c>
      <c r="C374" s="51" t="s">
        <v>93</v>
      </c>
      <c r="D374" s="51" t="s">
        <v>94</v>
      </c>
      <c r="E374" s="181">
        <v>10</v>
      </c>
      <c r="F374" s="175" t="s">
        <v>105</v>
      </c>
      <c r="G374" s="92">
        <v>64.333333333333343</v>
      </c>
      <c r="H374" s="93">
        <v>50</v>
      </c>
      <c r="I374" s="94">
        <f t="shared" si="334"/>
        <v>3216.666666666667</v>
      </c>
      <c r="J374" s="48"/>
      <c r="K374" s="56">
        <f t="shared" si="349"/>
        <v>23</v>
      </c>
      <c r="L374" s="57" t="str">
        <f t="shared" si="350"/>
        <v>Масло моторное М-8Г2к</v>
      </c>
      <c r="M374" s="51" t="str">
        <f t="shared" si="335"/>
        <v>М-8Г2к</v>
      </c>
      <c r="N374" s="142">
        <f t="shared" si="336"/>
        <v>10</v>
      </c>
      <c r="O374" s="141"/>
      <c r="P374" s="58"/>
      <c r="Q374" s="165" t="str">
        <f t="shared" si="337"/>
        <v>л</v>
      </c>
      <c r="R374" s="59">
        <f t="shared" si="351"/>
        <v>64.333333333333343</v>
      </c>
      <c r="S374" s="53"/>
      <c r="T374" s="60">
        <f t="shared" si="352"/>
        <v>50</v>
      </c>
      <c r="U374" s="61">
        <f t="shared" si="353"/>
        <v>0</v>
      </c>
      <c r="V374" s="48"/>
      <c r="W374" s="48"/>
      <c r="X374" s="48"/>
      <c r="Y374" s="48"/>
      <c r="Z374" s="48"/>
      <c r="AA374" s="48"/>
      <c r="AB374" s="48"/>
      <c r="AC374" s="48"/>
      <c r="AD374" s="48"/>
      <c r="AE374" s="48"/>
    </row>
    <row r="375" spans="1:31" s="46" customFormat="1" ht="27.75" customHeight="1" x14ac:dyDescent="0.25">
      <c r="A375" s="49"/>
      <c r="B375" s="79">
        <v>24</v>
      </c>
      <c r="C375" s="51" t="s">
        <v>151</v>
      </c>
      <c r="D375" s="51" t="s">
        <v>152</v>
      </c>
      <c r="E375" s="181">
        <v>20</v>
      </c>
      <c r="F375" s="175" t="s">
        <v>105</v>
      </c>
      <c r="G375" s="92">
        <v>76.566666666666663</v>
      </c>
      <c r="H375" s="93">
        <v>200</v>
      </c>
      <c r="I375" s="94">
        <f t="shared" si="334"/>
        <v>15313.333333333332</v>
      </c>
      <c r="J375" s="48"/>
      <c r="K375" s="56">
        <f t="shared" si="349"/>
        <v>24</v>
      </c>
      <c r="L375" s="57" t="str">
        <f t="shared" si="350"/>
        <v>Масло моторное МТ-16П</v>
      </c>
      <c r="M375" s="51" t="str">
        <f t="shared" si="335"/>
        <v>МТ-16П</v>
      </c>
      <c r="N375" s="142">
        <f t="shared" si="336"/>
        <v>20</v>
      </c>
      <c r="O375" s="141"/>
      <c r="P375" s="58"/>
      <c r="Q375" s="165" t="str">
        <f t="shared" si="337"/>
        <v>л</v>
      </c>
      <c r="R375" s="59">
        <f t="shared" si="351"/>
        <v>76.566666666666663</v>
      </c>
      <c r="S375" s="53"/>
      <c r="T375" s="60">
        <f t="shared" si="352"/>
        <v>200</v>
      </c>
      <c r="U375" s="61">
        <f t="shared" si="353"/>
        <v>0</v>
      </c>
      <c r="V375" s="48"/>
      <c r="W375" s="48"/>
      <c r="X375" s="48"/>
      <c r="Y375" s="48"/>
      <c r="Z375" s="48"/>
      <c r="AA375" s="48"/>
      <c r="AB375" s="48"/>
      <c r="AC375" s="48"/>
      <c r="AD375" s="48"/>
      <c r="AE375" s="48"/>
    </row>
    <row r="376" spans="1:31" s="46" customFormat="1" ht="23.25" customHeight="1" x14ac:dyDescent="0.25">
      <c r="A376" s="49"/>
      <c r="B376" s="79">
        <v>25</v>
      </c>
      <c r="C376" s="51" t="s">
        <v>227</v>
      </c>
      <c r="D376" s="51" t="s">
        <v>228</v>
      </c>
      <c r="E376" s="181">
        <v>4</v>
      </c>
      <c r="F376" s="175" t="s">
        <v>105</v>
      </c>
      <c r="G376" s="92">
        <v>63.19166666666667</v>
      </c>
      <c r="H376" s="93">
        <v>50</v>
      </c>
      <c r="I376" s="94">
        <f t="shared" si="334"/>
        <v>3159.5833333333335</v>
      </c>
      <c r="J376" s="48"/>
      <c r="K376" s="56">
        <f t="shared" si="349"/>
        <v>25</v>
      </c>
      <c r="L376" s="57" t="str">
        <f t="shared" si="350"/>
        <v>Масло промывочное</v>
      </c>
      <c r="M376" s="51" t="str">
        <f t="shared" si="335"/>
        <v>МПТ-2М</v>
      </c>
      <c r="N376" s="142">
        <f t="shared" si="336"/>
        <v>4</v>
      </c>
      <c r="O376" s="141"/>
      <c r="P376" s="58"/>
      <c r="Q376" s="165" t="str">
        <f t="shared" si="337"/>
        <v>л</v>
      </c>
      <c r="R376" s="59">
        <f>G376</f>
        <v>63.19166666666667</v>
      </c>
      <c r="S376" s="53"/>
      <c r="T376" s="60">
        <f>H376</f>
        <v>50</v>
      </c>
      <c r="U376" s="61">
        <f>S376*T376</f>
        <v>0</v>
      </c>
      <c r="V376" s="48"/>
      <c r="W376" s="48"/>
      <c r="X376" s="48"/>
      <c r="Y376" s="48"/>
      <c r="Z376" s="48"/>
      <c r="AA376" s="48"/>
      <c r="AB376" s="48"/>
      <c r="AC376" s="48"/>
      <c r="AD376" s="48"/>
      <c r="AE376" s="48"/>
    </row>
    <row r="377" spans="1:31" s="46" customFormat="1" ht="23.25" customHeight="1" x14ac:dyDescent="0.25">
      <c r="A377" s="49"/>
      <c r="B377" s="79">
        <v>26</v>
      </c>
      <c r="C377" s="51" t="s">
        <v>162</v>
      </c>
      <c r="D377" s="51" t="s">
        <v>163</v>
      </c>
      <c r="E377" s="181">
        <v>4</v>
      </c>
      <c r="F377" s="175" t="s">
        <v>105</v>
      </c>
      <c r="G377" s="92">
        <v>155.69166666666669</v>
      </c>
      <c r="H377" s="93">
        <v>20</v>
      </c>
      <c r="I377" s="94">
        <f t="shared" si="334"/>
        <v>3113.8333333333339</v>
      </c>
      <c r="J377" s="48"/>
      <c r="K377" s="56">
        <f t="shared" si="349"/>
        <v>26</v>
      </c>
      <c r="L377" s="57" t="str">
        <f t="shared" si="350"/>
        <v>Масло промывочное KIXX Clean GS Oil</v>
      </c>
      <c r="M377" s="51" t="str">
        <f t="shared" si="335"/>
        <v>KIXX Clean GS Oil</v>
      </c>
      <c r="N377" s="142">
        <f t="shared" si="336"/>
        <v>4</v>
      </c>
      <c r="O377" s="141"/>
      <c r="P377" s="58"/>
      <c r="Q377" s="165" t="str">
        <f t="shared" si="337"/>
        <v>л</v>
      </c>
      <c r="R377" s="59">
        <f t="shared" ref="R377:R380" si="354">G377</f>
        <v>155.69166666666669</v>
      </c>
      <c r="S377" s="53"/>
      <c r="T377" s="60">
        <f t="shared" ref="T377:T380" si="355">H377</f>
        <v>20</v>
      </c>
      <c r="U377" s="61">
        <f t="shared" ref="U377:U380" si="356">S377*T377</f>
        <v>0</v>
      </c>
      <c r="V377" s="48"/>
      <c r="W377" s="48"/>
      <c r="X377" s="48"/>
      <c r="Y377" s="48"/>
      <c r="Z377" s="48"/>
      <c r="AA377" s="48"/>
      <c r="AB377" s="48"/>
      <c r="AC377" s="48"/>
      <c r="AD377" s="48"/>
      <c r="AE377" s="48"/>
    </row>
    <row r="378" spans="1:31" s="46" customFormat="1" ht="15.75" x14ac:dyDescent="0.25">
      <c r="A378" s="49"/>
      <c r="B378" s="79">
        <v>27</v>
      </c>
      <c r="C378" s="51" t="s">
        <v>229</v>
      </c>
      <c r="D378" s="51" t="s">
        <v>230</v>
      </c>
      <c r="E378" s="181">
        <v>4</v>
      </c>
      <c r="F378" s="175" t="s">
        <v>105</v>
      </c>
      <c r="G378" s="92">
        <v>51.174999999999997</v>
      </c>
      <c r="H378" s="93">
        <v>37</v>
      </c>
      <c r="I378" s="94">
        <f t="shared" si="334"/>
        <v>1893.4749999999999</v>
      </c>
      <c r="J378" s="48"/>
      <c r="K378" s="56">
        <f t="shared" si="349"/>
        <v>27</v>
      </c>
      <c r="L378" s="57" t="str">
        <f t="shared" si="350"/>
        <v>Масло промывочное МПА-2</v>
      </c>
      <c r="M378" s="51" t="str">
        <f t="shared" si="335"/>
        <v>МПА-2 Лукойл</v>
      </c>
      <c r="N378" s="142">
        <f t="shared" si="336"/>
        <v>4</v>
      </c>
      <c r="O378" s="141"/>
      <c r="P378" s="58"/>
      <c r="Q378" s="165" t="str">
        <f t="shared" si="337"/>
        <v>л</v>
      </c>
      <c r="R378" s="59">
        <f t="shared" si="354"/>
        <v>51.174999999999997</v>
      </c>
      <c r="S378" s="53"/>
      <c r="T378" s="60">
        <f t="shared" si="355"/>
        <v>37</v>
      </c>
      <c r="U378" s="61">
        <f t="shared" si="356"/>
        <v>0</v>
      </c>
      <c r="V378" s="48"/>
      <c r="W378" s="48"/>
      <c r="X378" s="48"/>
      <c r="Y378" s="48"/>
      <c r="Z378" s="48"/>
      <c r="AA378" s="48"/>
      <c r="AB378" s="48"/>
      <c r="AC378" s="48"/>
      <c r="AD378" s="48"/>
      <c r="AE378" s="48"/>
    </row>
    <row r="379" spans="1:31" s="46" customFormat="1" ht="36" customHeight="1" x14ac:dyDescent="0.25">
      <c r="A379" s="49"/>
      <c r="B379" s="79">
        <v>28</v>
      </c>
      <c r="C379" s="51" t="s">
        <v>231</v>
      </c>
      <c r="D379" s="51" t="s">
        <v>305</v>
      </c>
      <c r="E379" s="181">
        <v>20</v>
      </c>
      <c r="F379" s="175" t="s">
        <v>105</v>
      </c>
      <c r="G379" s="92">
        <v>300</v>
      </c>
      <c r="H379" s="93">
        <v>60</v>
      </c>
      <c r="I379" s="94">
        <f t="shared" si="334"/>
        <v>18000</v>
      </c>
      <c r="J379" s="48"/>
      <c r="K379" s="56">
        <f t="shared" si="349"/>
        <v>28</v>
      </c>
      <c r="L379" s="57" t="str">
        <f t="shared" si="350"/>
        <v>Масло трансмиссионно-гидравлическое универсальное Q8 T 2200</v>
      </c>
      <c r="M379" s="51" t="str">
        <f t="shared" si="335"/>
        <v>Q8 T 2200- эквивалент допускается кроме Devon</v>
      </c>
      <c r="N379" s="142">
        <f t="shared" si="336"/>
        <v>20</v>
      </c>
      <c r="O379" s="141"/>
      <c r="P379" s="58"/>
      <c r="Q379" s="165" t="str">
        <f t="shared" si="337"/>
        <v>л</v>
      </c>
      <c r="R379" s="59">
        <f t="shared" si="354"/>
        <v>300</v>
      </c>
      <c r="S379" s="53"/>
      <c r="T379" s="60">
        <f t="shared" si="355"/>
        <v>60</v>
      </c>
      <c r="U379" s="61">
        <f t="shared" si="356"/>
        <v>0</v>
      </c>
      <c r="V379" s="48"/>
      <c r="W379" s="48"/>
      <c r="X379" s="48"/>
      <c r="Y379" s="48"/>
      <c r="Z379" s="48"/>
      <c r="AA379" s="48"/>
      <c r="AB379" s="48"/>
      <c r="AC379" s="48"/>
      <c r="AD379" s="48"/>
      <c r="AE379" s="48"/>
    </row>
    <row r="380" spans="1:31" s="46" customFormat="1" ht="15.75" x14ac:dyDescent="0.25">
      <c r="A380" s="49"/>
      <c r="B380" s="79">
        <v>29</v>
      </c>
      <c r="C380" s="51" t="s">
        <v>96</v>
      </c>
      <c r="D380" s="51" t="s">
        <v>181</v>
      </c>
      <c r="E380" s="181">
        <v>10</v>
      </c>
      <c r="F380" s="175" t="s">
        <v>105</v>
      </c>
      <c r="G380" s="92">
        <v>201.25</v>
      </c>
      <c r="H380" s="93">
        <v>40</v>
      </c>
      <c r="I380" s="94">
        <f t="shared" si="334"/>
        <v>8050</v>
      </c>
      <c r="J380" s="48"/>
      <c r="K380" s="56">
        <f t="shared" si="349"/>
        <v>29</v>
      </c>
      <c r="L380" s="57" t="str">
        <f t="shared" si="350"/>
        <v>Масло трансмиссионное</v>
      </c>
      <c r="M380" s="51" t="str">
        <f t="shared" si="335"/>
        <v>X-OIL 75w85 GL-4</v>
      </c>
      <c r="N380" s="142">
        <f t="shared" si="336"/>
        <v>10</v>
      </c>
      <c r="O380" s="141"/>
      <c r="P380" s="58"/>
      <c r="Q380" s="165" t="str">
        <f t="shared" si="337"/>
        <v>л</v>
      </c>
      <c r="R380" s="59">
        <f t="shared" si="354"/>
        <v>201.25</v>
      </c>
      <c r="S380" s="53"/>
      <c r="T380" s="60">
        <f t="shared" si="355"/>
        <v>40</v>
      </c>
      <c r="U380" s="61">
        <f t="shared" si="356"/>
        <v>0</v>
      </c>
      <c r="V380" s="48"/>
      <c r="W380" s="48"/>
      <c r="X380" s="48"/>
      <c r="Y380" s="48"/>
      <c r="Z380" s="48"/>
      <c r="AA380" s="48"/>
      <c r="AB380" s="48"/>
      <c r="AC380" s="48"/>
      <c r="AD380" s="48"/>
      <c r="AE380" s="48"/>
    </row>
    <row r="381" spans="1:31" s="46" customFormat="1" ht="15.75" x14ac:dyDescent="0.25">
      <c r="A381" s="49"/>
      <c r="B381" s="79">
        <v>30</v>
      </c>
      <c r="C381" s="51" t="s">
        <v>232</v>
      </c>
      <c r="D381" s="51" t="s">
        <v>233</v>
      </c>
      <c r="E381" s="181">
        <v>10</v>
      </c>
      <c r="F381" s="175" t="s">
        <v>105</v>
      </c>
      <c r="G381" s="92">
        <v>262.5</v>
      </c>
      <c r="H381" s="93">
        <v>50</v>
      </c>
      <c r="I381" s="94">
        <f t="shared" si="334"/>
        <v>13125</v>
      </c>
      <c r="J381" s="48"/>
      <c r="K381" s="56">
        <f t="shared" si="349"/>
        <v>30</v>
      </c>
      <c r="L381" s="57" t="str">
        <f t="shared" si="350"/>
        <v>Масло трансмиссионное ZIC G-5 SAE 80W90</v>
      </c>
      <c r="M381" s="51" t="str">
        <f t="shared" si="335"/>
        <v>ZIC G-5 SAE 80W90</v>
      </c>
      <c r="N381" s="142">
        <f t="shared" si="336"/>
        <v>10</v>
      </c>
      <c r="O381" s="141"/>
      <c r="P381" s="58"/>
      <c r="Q381" s="165" t="str">
        <f t="shared" si="337"/>
        <v>л</v>
      </c>
      <c r="R381" s="59">
        <f>G381</f>
        <v>262.5</v>
      </c>
      <c r="S381" s="53"/>
      <c r="T381" s="60">
        <f>H381</f>
        <v>50</v>
      </c>
      <c r="U381" s="61">
        <f>S381*T381</f>
        <v>0</v>
      </c>
      <c r="V381" s="48"/>
      <c r="W381" s="48"/>
      <c r="X381" s="48"/>
      <c r="Y381" s="48"/>
      <c r="Z381" s="48"/>
      <c r="AA381" s="48"/>
      <c r="AB381" s="48"/>
      <c r="AC381" s="48"/>
      <c r="AD381" s="48"/>
      <c r="AE381" s="48"/>
    </row>
    <row r="382" spans="1:31" s="46" customFormat="1" ht="15.75" x14ac:dyDescent="0.25">
      <c r="A382" s="49"/>
      <c r="B382" s="79">
        <v>31</v>
      </c>
      <c r="C382" s="51" t="s">
        <v>118</v>
      </c>
      <c r="D382" s="51" t="s">
        <v>119</v>
      </c>
      <c r="E382" s="51">
        <v>10</v>
      </c>
      <c r="F382" s="175" t="s">
        <v>105</v>
      </c>
      <c r="G382" s="92">
        <v>70.025000000000006</v>
      </c>
      <c r="H382" s="93">
        <v>350</v>
      </c>
      <c r="I382" s="94">
        <f t="shared" si="334"/>
        <v>24508.750000000004</v>
      </c>
      <c r="J382" s="48"/>
      <c r="K382" s="56">
        <f t="shared" si="349"/>
        <v>31</v>
      </c>
      <c r="L382" s="57" t="str">
        <f t="shared" si="350"/>
        <v>Масло трансмиссионное ТСП-15К</v>
      </c>
      <c r="M382" s="51" t="str">
        <f t="shared" si="335"/>
        <v>ТСП-15К</v>
      </c>
      <c r="N382" s="142">
        <f t="shared" si="336"/>
        <v>10</v>
      </c>
      <c r="O382" s="141"/>
      <c r="P382" s="58"/>
      <c r="Q382" s="165" t="str">
        <f t="shared" si="337"/>
        <v>л</v>
      </c>
      <c r="R382" s="59">
        <f t="shared" ref="R382:R383" si="357">G382</f>
        <v>70.025000000000006</v>
      </c>
      <c r="S382" s="53"/>
      <c r="T382" s="60">
        <f t="shared" ref="T382:T383" si="358">H382</f>
        <v>350</v>
      </c>
      <c r="U382" s="61">
        <f t="shared" ref="U382:U383" si="359">S382*T382</f>
        <v>0</v>
      </c>
      <c r="V382" s="48"/>
      <c r="W382" s="48"/>
      <c r="X382" s="48"/>
      <c r="Y382" s="48"/>
      <c r="Z382" s="48"/>
      <c r="AA382" s="48"/>
      <c r="AB382" s="48"/>
      <c r="AC382" s="48"/>
      <c r="AD382" s="48"/>
      <c r="AE382" s="48"/>
    </row>
    <row r="383" spans="1:31" s="46" customFormat="1" ht="30" customHeight="1" x14ac:dyDescent="0.25">
      <c r="A383" s="49"/>
      <c r="B383" s="79">
        <v>32</v>
      </c>
      <c r="C383" s="51" t="s">
        <v>182</v>
      </c>
      <c r="D383" s="51" t="s">
        <v>183</v>
      </c>
      <c r="E383" s="51">
        <v>0.91</v>
      </c>
      <c r="F383" s="175" t="s">
        <v>104</v>
      </c>
      <c r="G383" s="92">
        <v>109.53333333333333</v>
      </c>
      <c r="H383" s="93">
        <v>10</v>
      </c>
      <c r="I383" s="94">
        <f t="shared" si="334"/>
        <v>1095.3333333333333</v>
      </c>
      <c r="J383" s="48"/>
      <c r="K383" s="56">
        <f t="shared" si="349"/>
        <v>32</v>
      </c>
      <c r="L383" s="57" t="str">
        <f t="shared" si="350"/>
        <v>Тормозная жидкость ДОТ-3</v>
      </c>
      <c r="M383" s="51" t="str">
        <f t="shared" si="335"/>
        <v>ДОТ-3</v>
      </c>
      <c r="N383" s="142">
        <f t="shared" si="336"/>
        <v>0.91</v>
      </c>
      <c r="O383" s="141"/>
      <c r="P383" s="58"/>
      <c r="Q383" s="165" t="str">
        <f t="shared" si="337"/>
        <v>кг</v>
      </c>
      <c r="R383" s="59">
        <f t="shared" si="357"/>
        <v>109.53333333333333</v>
      </c>
      <c r="S383" s="53"/>
      <c r="T383" s="60">
        <f t="shared" si="358"/>
        <v>10</v>
      </c>
      <c r="U383" s="61">
        <f t="shared" si="359"/>
        <v>0</v>
      </c>
      <c r="V383" s="48"/>
      <c r="W383" s="48"/>
      <c r="X383" s="48"/>
      <c r="Y383" s="48"/>
      <c r="Z383" s="48"/>
      <c r="AA383" s="48"/>
      <c r="AB383" s="48"/>
      <c r="AC383" s="48"/>
      <c r="AD383" s="48"/>
      <c r="AE383" s="48"/>
    </row>
    <row r="384" spans="1:31" s="78" customFormat="1" ht="15.75" x14ac:dyDescent="0.25">
      <c r="A384" s="62"/>
      <c r="B384" s="99"/>
      <c r="C384" s="64" t="s">
        <v>16</v>
      </c>
      <c r="D384" s="65"/>
      <c r="E384" s="65"/>
      <c r="F384" s="133"/>
      <c r="G384" s="66"/>
      <c r="H384" s="67"/>
      <c r="I384" s="100">
        <f>SUM(I352:I383)</f>
        <v>463573.44166666653</v>
      </c>
      <c r="J384" s="69"/>
      <c r="K384" s="70"/>
      <c r="L384" s="71" t="str">
        <f t="shared" si="350"/>
        <v>ИТОГО:</v>
      </c>
      <c r="M384" s="65"/>
      <c r="N384" s="102"/>
      <c r="O384" s="90"/>
      <c r="P384" s="167"/>
      <c r="Q384" s="91"/>
      <c r="R384" s="74"/>
      <c r="S384" s="75"/>
      <c r="T384" s="76"/>
      <c r="U384" s="77"/>
      <c r="V384" s="69"/>
      <c r="W384" s="69"/>
      <c r="X384" s="69"/>
      <c r="Y384" s="69"/>
      <c r="Z384" s="69"/>
      <c r="AA384" s="69"/>
      <c r="AB384" s="69"/>
      <c r="AC384" s="69"/>
      <c r="AD384" s="69"/>
      <c r="AE384" s="69"/>
    </row>
    <row r="385" spans="1:31" s="46" customFormat="1" ht="24" customHeight="1" x14ac:dyDescent="0.25">
      <c r="B385" s="128"/>
      <c r="C385" s="216" t="s">
        <v>172</v>
      </c>
      <c r="D385" s="217"/>
      <c r="E385" s="217"/>
      <c r="F385" s="217"/>
      <c r="G385" s="217"/>
      <c r="H385" s="217"/>
      <c r="I385" s="217"/>
      <c r="J385" s="48"/>
      <c r="K385" s="129"/>
      <c r="L385" s="216" t="s">
        <v>172</v>
      </c>
      <c r="M385" s="218"/>
      <c r="N385" s="218"/>
      <c r="O385" s="218"/>
      <c r="P385" s="218"/>
      <c r="Q385" s="218"/>
      <c r="R385" s="218"/>
      <c r="S385" s="218"/>
      <c r="T385" s="218"/>
      <c r="U385" s="218"/>
      <c r="V385" s="48"/>
      <c r="W385" s="48"/>
      <c r="X385" s="48"/>
      <c r="Y385" s="48"/>
      <c r="Z385" s="48"/>
      <c r="AA385" s="48"/>
      <c r="AB385" s="48"/>
      <c r="AC385" s="48"/>
      <c r="AD385" s="48"/>
      <c r="AE385" s="48"/>
    </row>
    <row r="386" spans="1:31" s="46" customFormat="1" ht="25.5" customHeight="1" x14ac:dyDescent="0.25">
      <c r="A386" s="49"/>
      <c r="B386" s="79">
        <v>1</v>
      </c>
      <c r="C386" s="51" t="s">
        <v>43</v>
      </c>
      <c r="D386" s="51" t="s">
        <v>220</v>
      </c>
      <c r="E386" s="51">
        <v>5</v>
      </c>
      <c r="F386" s="175" t="s">
        <v>105</v>
      </c>
      <c r="G386" s="92">
        <v>54.316666666666677</v>
      </c>
      <c r="H386" s="93">
        <v>10</v>
      </c>
      <c r="I386" s="94">
        <f>G386*H386</f>
        <v>543.16666666666674</v>
      </c>
      <c r="J386" s="48"/>
      <c r="K386" s="56">
        <f t="shared" ref="K386:K398" si="360">B386</f>
        <v>1</v>
      </c>
      <c r="L386" s="57" t="str">
        <f t="shared" ref="L386:L398" si="361">C386</f>
        <v xml:space="preserve">Жидкость охлаждающая Антифриз </v>
      </c>
      <c r="M386" s="51" t="str">
        <f>D386</f>
        <v>Антифриз Гостовский зеленый</v>
      </c>
      <c r="N386" s="142">
        <f>E386</f>
        <v>5</v>
      </c>
      <c r="O386" s="141"/>
      <c r="P386" s="58"/>
      <c r="Q386" s="165" t="str">
        <f>F386</f>
        <v>л</v>
      </c>
      <c r="R386" s="59">
        <f>G386</f>
        <v>54.316666666666677</v>
      </c>
      <c r="S386" s="53"/>
      <c r="T386" s="60">
        <f>H386</f>
        <v>10</v>
      </c>
      <c r="U386" s="61">
        <f>S386*T386</f>
        <v>0</v>
      </c>
      <c r="V386" s="48"/>
      <c r="W386" s="48"/>
      <c r="X386" s="48"/>
      <c r="Y386" s="48"/>
      <c r="Z386" s="48"/>
      <c r="AA386" s="48"/>
      <c r="AB386" s="48"/>
      <c r="AC386" s="48"/>
      <c r="AD386" s="48"/>
      <c r="AE386" s="48"/>
    </row>
    <row r="387" spans="1:31" s="46" customFormat="1" ht="25.5" customHeight="1" x14ac:dyDescent="0.25">
      <c r="A387" s="49"/>
      <c r="B387" s="79">
        <v>2</v>
      </c>
      <c r="C387" s="51" t="s">
        <v>47</v>
      </c>
      <c r="D387" s="51" t="s">
        <v>130</v>
      </c>
      <c r="E387" s="51">
        <v>10</v>
      </c>
      <c r="F387" s="175" t="s">
        <v>105</v>
      </c>
      <c r="G387" s="92">
        <v>60.675000000000004</v>
      </c>
      <c r="H387" s="93">
        <v>60</v>
      </c>
      <c r="I387" s="94">
        <f t="shared" ref="I387:I406" si="362">G387*H387</f>
        <v>3640.5000000000005</v>
      </c>
      <c r="J387" s="48"/>
      <c r="K387" s="56">
        <f t="shared" si="360"/>
        <v>2</v>
      </c>
      <c r="L387" s="57" t="str">
        <f t="shared" si="361"/>
        <v xml:space="preserve">Жидкость охлаждающая </v>
      </c>
      <c r="M387" s="51" t="str">
        <f t="shared" ref="M387:M406" si="363">D387</f>
        <v>Обнинский "Гостовский" А-40</v>
      </c>
      <c r="N387" s="142">
        <f t="shared" ref="N387:N406" si="364">E387</f>
        <v>10</v>
      </c>
      <c r="O387" s="141"/>
      <c r="P387" s="58"/>
      <c r="Q387" s="165" t="str">
        <f t="shared" ref="Q387:Q406" si="365">F387</f>
        <v>л</v>
      </c>
      <c r="R387" s="59">
        <f t="shared" ref="R387:R393" si="366">G387</f>
        <v>60.675000000000004</v>
      </c>
      <c r="S387" s="53"/>
      <c r="T387" s="60">
        <f t="shared" ref="T387:T393" si="367">H387</f>
        <v>60</v>
      </c>
      <c r="U387" s="61">
        <f t="shared" ref="U387:U393" si="368">S387*T387</f>
        <v>0</v>
      </c>
      <c r="V387" s="48"/>
      <c r="W387" s="48"/>
      <c r="X387" s="48"/>
      <c r="Y387" s="48"/>
      <c r="Z387" s="48"/>
      <c r="AA387" s="48"/>
      <c r="AB387" s="48"/>
      <c r="AC387" s="48"/>
      <c r="AD387" s="48"/>
      <c r="AE387" s="48"/>
    </row>
    <row r="388" spans="1:31" s="46" customFormat="1" ht="25.5" customHeight="1" x14ac:dyDescent="0.25">
      <c r="A388" s="49"/>
      <c r="B388" s="79">
        <v>3</v>
      </c>
      <c r="C388" s="51" t="s">
        <v>49</v>
      </c>
      <c r="D388" s="51" t="s">
        <v>50</v>
      </c>
      <c r="E388" s="51">
        <v>0.91</v>
      </c>
      <c r="F388" s="175" t="s">
        <v>104</v>
      </c>
      <c r="G388" s="92">
        <v>99.525000000000006</v>
      </c>
      <c r="H388" s="93">
        <v>10</v>
      </c>
      <c r="I388" s="94">
        <f t="shared" si="362"/>
        <v>995.25</v>
      </c>
      <c r="J388" s="48"/>
      <c r="K388" s="56">
        <f t="shared" si="360"/>
        <v>3</v>
      </c>
      <c r="L388" s="57" t="str">
        <f t="shared" si="361"/>
        <v>Жидкость тормозная</v>
      </c>
      <c r="M388" s="51" t="str">
        <f t="shared" si="363"/>
        <v>ДОТ-4</v>
      </c>
      <c r="N388" s="142">
        <f t="shared" si="364"/>
        <v>0.91</v>
      </c>
      <c r="O388" s="141"/>
      <c r="P388" s="58"/>
      <c r="Q388" s="165" t="str">
        <f t="shared" si="365"/>
        <v>кг</v>
      </c>
      <c r="R388" s="59">
        <f t="shared" si="366"/>
        <v>99.525000000000006</v>
      </c>
      <c r="S388" s="53"/>
      <c r="T388" s="60">
        <f t="shared" si="367"/>
        <v>10</v>
      </c>
      <c r="U388" s="61">
        <f t="shared" si="368"/>
        <v>0</v>
      </c>
      <c r="V388" s="48"/>
      <c r="W388" s="48"/>
      <c r="X388" s="48"/>
      <c r="Y388" s="48"/>
      <c r="Z388" s="48"/>
      <c r="AA388" s="48"/>
      <c r="AB388" s="48"/>
      <c r="AC388" s="48"/>
      <c r="AD388" s="48"/>
      <c r="AE388" s="48"/>
    </row>
    <row r="389" spans="1:31" s="46" customFormat="1" ht="25.5" customHeight="1" x14ac:dyDescent="0.25">
      <c r="A389" s="49"/>
      <c r="B389" s="79">
        <v>4</v>
      </c>
      <c r="C389" s="51" t="s">
        <v>221</v>
      </c>
      <c r="D389" s="51" t="s">
        <v>222</v>
      </c>
      <c r="E389" s="51">
        <v>1</v>
      </c>
      <c r="F389" s="175" t="s">
        <v>105</v>
      </c>
      <c r="G389" s="92">
        <v>112.70000000000002</v>
      </c>
      <c r="H389" s="93">
        <v>5</v>
      </c>
      <c r="I389" s="94">
        <f t="shared" si="362"/>
        <v>563.50000000000011</v>
      </c>
      <c r="J389" s="48"/>
      <c r="K389" s="56">
        <f t="shared" si="360"/>
        <v>4</v>
      </c>
      <c r="L389" s="57" t="str">
        <f t="shared" si="361"/>
        <v>Керосин технический ТС-1 ГОСТ 18499-73</v>
      </c>
      <c r="M389" s="51" t="str">
        <f t="shared" si="363"/>
        <v>ГОСТ 18499-73</v>
      </c>
      <c r="N389" s="142">
        <f t="shared" si="364"/>
        <v>1</v>
      </c>
      <c r="O389" s="141"/>
      <c r="P389" s="58"/>
      <c r="Q389" s="165" t="str">
        <f t="shared" si="365"/>
        <v>л</v>
      </c>
      <c r="R389" s="59">
        <f t="shared" si="366"/>
        <v>112.70000000000002</v>
      </c>
      <c r="S389" s="53"/>
      <c r="T389" s="60">
        <f t="shared" si="367"/>
        <v>5</v>
      </c>
      <c r="U389" s="61">
        <f t="shared" si="368"/>
        <v>0</v>
      </c>
      <c r="V389" s="48"/>
      <c r="W389" s="48"/>
      <c r="X389" s="48"/>
      <c r="Y389" s="48"/>
      <c r="Z389" s="48"/>
      <c r="AA389" s="48"/>
      <c r="AB389" s="48"/>
      <c r="AC389" s="48"/>
      <c r="AD389" s="48"/>
      <c r="AE389" s="48"/>
    </row>
    <row r="390" spans="1:31" s="46" customFormat="1" ht="25.5" customHeight="1" x14ac:dyDescent="0.25">
      <c r="A390" s="49"/>
      <c r="B390" s="79">
        <v>5</v>
      </c>
      <c r="C390" s="51" t="s">
        <v>234</v>
      </c>
      <c r="D390" s="51" t="s">
        <v>235</v>
      </c>
      <c r="E390" s="51">
        <v>20</v>
      </c>
      <c r="F390" s="175" t="s">
        <v>105</v>
      </c>
      <c r="G390" s="92">
        <v>55.125000000000007</v>
      </c>
      <c r="H390" s="93">
        <v>40</v>
      </c>
      <c r="I390" s="94">
        <f t="shared" si="362"/>
        <v>2205.0000000000005</v>
      </c>
      <c r="J390" s="48"/>
      <c r="K390" s="56">
        <f t="shared" si="360"/>
        <v>5</v>
      </c>
      <c r="L390" s="57" t="str">
        <f t="shared" si="361"/>
        <v>Масло  дизельное М10В2</v>
      </c>
      <c r="M390" s="51" t="str">
        <f t="shared" si="363"/>
        <v>М10В2</v>
      </c>
      <c r="N390" s="142">
        <f t="shared" si="364"/>
        <v>20</v>
      </c>
      <c r="O390" s="141"/>
      <c r="P390" s="58"/>
      <c r="Q390" s="165" t="str">
        <f t="shared" si="365"/>
        <v>л</v>
      </c>
      <c r="R390" s="59">
        <f t="shared" si="366"/>
        <v>55.125000000000007</v>
      </c>
      <c r="S390" s="53"/>
      <c r="T390" s="60">
        <f t="shared" si="367"/>
        <v>40</v>
      </c>
      <c r="U390" s="61">
        <f t="shared" si="368"/>
        <v>0</v>
      </c>
      <c r="V390" s="48"/>
      <c r="W390" s="48"/>
      <c r="X390" s="48"/>
      <c r="Y390" s="48"/>
      <c r="Z390" s="48"/>
      <c r="AA390" s="48"/>
      <c r="AB390" s="48"/>
      <c r="AC390" s="48"/>
      <c r="AD390" s="48"/>
      <c r="AE390" s="48"/>
    </row>
    <row r="391" spans="1:31" s="46" customFormat="1" ht="25.5" customHeight="1" x14ac:dyDescent="0.25">
      <c r="A391" s="49"/>
      <c r="B391" s="79">
        <v>6</v>
      </c>
      <c r="C391" s="51" t="s">
        <v>55</v>
      </c>
      <c r="D391" s="51" t="s">
        <v>56</v>
      </c>
      <c r="E391" s="51">
        <v>1</v>
      </c>
      <c r="F391" s="175" t="s">
        <v>105</v>
      </c>
      <c r="G391" s="92">
        <v>666.66666666666674</v>
      </c>
      <c r="H391" s="93">
        <v>2</v>
      </c>
      <c r="I391" s="94">
        <f t="shared" si="362"/>
        <v>1333.3333333333335</v>
      </c>
      <c r="J391" s="48"/>
      <c r="K391" s="56">
        <f t="shared" si="360"/>
        <v>6</v>
      </c>
      <c r="L391" s="57" t="str">
        <f t="shared" si="361"/>
        <v>Масло HP Husgvarna 2T</v>
      </c>
      <c r="M391" s="51" t="str">
        <f t="shared" si="363"/>
        <v>Husgvarna</v>
      </c>
      <c r="N391" s="142">
        <f t="shared" si="364"/>
        <v>1</v>
      </c>
      <c r="O391" s="141"/>
      <c r="P391" s="58"/>
      <c r="Q391" s="165" t="str">
        <f t="shared" si="365"/>
        <v>л</v>
      </c>
      <c r="R391" s="59">
        <f t="shared" si="366"/>
        <v>666.66666666666674</v>
      </c>
      <c r="S391" s="53"/>
      <c r="T391" s="60">
        <f t="shared" si="367"/>
        <v>2</v>
      </c>
      <c r="U391" s="61">
        <f t="shared" si="368"/>
        <v>0</v>
      </c>
      <c r="V391" s="48"/>
      <c r="W391" s="48"/>
      <c r="X391" s="48"/>
      <c r="Y391" s="48"/>
      <c r="Z391" s="48"/>
      <c r="AA391" s="48"/>
      <c r="AB391" s="48"/>
      <c r="AC391" s="48"/>
      <c r="AD391" s="48"/>
      <c r="AE391" s="48"/>
    </row>
    <row r="392" spans="1:31" s="46" customFormat="1" ht="25.5" customHeight="1" x14ac:dyDescent="0.25">
      <c r="A392" s="49"/>
      <c r="B392" s="79">
        <v>7</v>
      </c>
      <c r="C392" s="51" t="s">
        <v>122</v>
      </c>
      <c r="D392" s="51" t="s">
        <v>123</v>
      </c>
      <c r="E392" s="51">
        <v>20</v>
      </c>
      <c r="F392" s="175" t="s">
        <v>105</v>
      </c>
      <c r="G392" s="92">
        <v>104.19166666666668</v>
      </c>
      <c r="H392" s="93">
        <v>20</v>
      </c>
      <c r="I392" s="94">
        <f t="shared" si="362"/>
        <v>2083.8333333333335</v>
      </c>
      <c r="J392" s="48"/>
      <c r="K392" s="56">
        <f t="shared" si="360"/>
        <v>7</v>
      </c>
      <c r="L392" s="57" t="str">
        <f t="shared" si="361"/>
        <v>Масло гидравлическое Daphne super hydro 32A ISO VG46 (ISO VG32)</v>
      </c>
      <c r="M392" s="51" t="str">
        <f t="shared" si="363"/>
        <v>ISO VG46 (ISO VG32)</v>
      </c>
      <c r="N392" s="142">
        <f t="shared" si="364"/>
        <v>20</v>
      </c>
      <c r="O392" s="141"/>
      <c r="P392" s="58"/>
      <c r="Q392" s="165" t="str">
        <f t="shared" si="365"/>
        <v>л</v>
      </c>
      <c r="R392" s="59">
        <f t="shared" si="366"/>
        <v>104.19166666666668</v>
      </c>
      <c r="S392" s="53"/>
      <c r="T392" s="60">
        <f t="shared" si="367"/>
        <v>20</v>
      </c>
      <c r="U392" s="61">
        <f t="shared" si="368"/>
        <v>0</v>
      </c>
      <c r="V392" s="48"/>
      <c r="W392" s="48"/>
      <c r="X392" s="48"/>
      <c r="Y392" s="48"/>
      <c r="Z392" s="48"/>
      <c r="AA392" s="48"/>
      <c r="AB392" s="48"/>
      <c r="AC392" s="48"/>
      <c r="AD392" s="48"/>
      <c r="AE392" s="48"/>
    </row>
    <row r="393" spans="1:31" s="46" customFormat="1" ht="25.5" customHeight="1" x14ac:dyDescent="0.25">
      <c r="A393" s="49"/>
      <c r="B393" s="79">
        <v>8</v>
      </c>
      <c r="C393" s="51" t="s">
        <v>60</v>
      </c>
      <c r="D393" s="51" t="s">
        <v>61</v>
      </c>
      <c r="E393" s="51">
        <v>20</v>
      </c>
      <c r="F393" s="175" t="s">
        <v>105</v>
      </c>
      <c r="G393" s="92">
        <v>66.525000000000006</v>
      </c>
      <c r="H393" s="93">
        <v>330</v>
      </c>
      <c r="I393" s="94">
        <f t="shared" si="362"/>
        <v>21953.250000000004</v>
      </c>
      <c r="J393" s="48"/>
      <c r="K393" s="56">
        <f t="shared" si="360"/>
        <v>8</v>
      </c>
      <c r="L393" s="57" t="str">
        <f t="shared" si="361"/>
        <v>Масло гидравлическое ВМГЗ</v>
      </c>
      <c r="M393" s="51" t="str">
        <f t="shared" si="363"/>
        <v>ВМГЗ</v>
      </c>
      <c r="N393" s="142">
        <f t="shared" si="364"/>
        <v>20</v>
      </c>
      <c r="O393" s="141"/>
      <c r="P393" s="58"/>
      <c r="Q393" s="165" t="str">
        <f t="shared" si="365"/>
        <v>л</v>
      </c>
      <c r="R393" s="59">
        <f t="shared" si="366"/>
        <v>66.525000000000006</v>
      </c>
      <c r="S393" s="53"/>
      <c r="T393" s="60">
        <f t="shared" si="367"/>
        <v>330</v>
      </c>
      <c r="U393" s="61">
        <f t="shared" si="368"/>
        <v>0</v>
      </c>
      <c r="V393" s="48"/>
      <c r="W393" s="48"/>
      <c r="X393" s="48"/>
      <c r="Y393" s="48"/>
      <c r="Z393" s="48"/>
      <c r="AA393" s="48"/>
      <c r="AB393" s="48"/>
      <c r="AC393" s="48"/>
      <c r="AD393" s="48"/>
      <c r="AE393" s="48"/>
    </row>
    <row r="394" spans="1:31" s="46" customFormat="1" ht="25.5" customHeight="1" x14ac:dyDescent="0.25">
      <c r="A394" s="49"/>
      <c r="B394" s="79">
        <v>9</v>
      </c>
      <c r="C394" s="51" t="s">
        <v>223</v>
      </c>
      <c r="D394" s="51" t="s">
        <v>224</v>
      </c>
      <c r="E394" s="51">
        <v>1</v>
      </c>
      <c r="F394" s="175" t="s">
        <v>105</v>
      </c>
      <c r="G394" s="92">
        <v>82.833333333333343</v>
      </c>
      <c r="H394" s="93">
        <v>100</v>
      </c>
      <c r="I394" s="94">
        <f t="shared" si="362"/>
        <v>8283.3333333333339</v>
      </c>
      <c r="J394" s="48"/>
      <c r="K394" s="56">
        <f t="shared" si="360"/>
        <v>9</v>
      </c>
      <c r="L394" s="57" t="str">
        <f t="shared" si="361"/>
        <v>Масло гидравлическое минеральное SHELL TELLUS S2 V 32</v>
      </c>
      <c r="M394" s="51" t="str">
        <f t="shared" si="363"/>
        <v>SHELL TELLUS S2 V 32</v>
      </c>
      <c r="N394" s="142">
        <f t="shared" si="364"/>
        <v>1</v>
      </c>
      <c r="O394" s="141"/>
      <c r="P394" s="58"/>
      <c r="Q394" s="165" t="str">
        <f t="shared" si="365"/>
        <v>л</v>
      </c>
      <c r="R394" s="59">
        <f>G394</f>
        <v>82.833333333333343</v>
      </c>
      <c r="S394" s="53"/>
      <c r="T394" s="60">
        <f>H394</f>
        <v>100</v>
      </c>
      <c r="U394" s="61">
        <f>S394*T394</f>
        <v>0</v>
      </c>
      <c r="V394" s="48"/>
      <c r="W394" s="48"/>
      <c r="X394" s="48"/>
      <c r="Y394" s="48"/>
      <c r="Z394" s="48"/>
      <c r="AA394" s="48"/>
      <c r="AB394" s="48"/>
      <c r="AC394" s="48"/>
      <c r="AD394" s="48"/>
      <c r="AE394" s="48"/>
    </row>
    <row r="395" spans="1:31" s="46" customFormat="1" ht="51.75" customHeight="1" x14ac:dyDescent="0.25">
      <c r="A395" s="49"/>
      <c r="B395" s="79">
        <v>10</v>
      </c>
      <c r="C395" s="51" t="s">
        <v>225</v>
      </c>
      <c r="D395" s="51" t="s">
        <v>298</v>
      </c>
      <c r="E395" s="51">
        <v>4</v>
      </c>
      <c r="F395" s="175" t="s">
        <v>105</v>
      </c>
      <c r="G395" s="92">
        <v>188.85000000000002</v>
      </c>
      <c r="H395" s="93">
        <v>39</v>
      </c>
      <c r="I395" s="94">
        <f t="shared" si="362"/>
        <v>7365.1500000000005</v>
      </c>
      <c r="J395" s="48"/>
      <c r="K395" s="56">
        <f t="shared" si="360"/>
        <v>10</v>
      </c>
      <c r="L395" s="57" t="str">
        <f t="shared" si="361"/>
        <v>Масло дизельное</v>
      </c>
      <c r="M395" s="51" t="str">
        <f t="shared" si="363"/>
        <v>TOTACHI NIRO HD s/s Cl-4/SL 10W-40- эквивалент допускается кроме Devon</v>
      </c>
      <c r="N395" s="142">
        <f t="shared" si="364"/>
        <v>4</v>
      </c>
      <c r="O395" s="141"/>
      <c r="P395" s="58"/>
      <c r="Q395" s="165" t="str">
        <f t="shared" si="365"/>
        <v>л</v>
      </c>
      <c r="R395" s="59">
        <f t="shared" ref="R395:R398" si="369">G395</f>
        <v>188.85000000000002</v>
      </c>
      <c r="S395" s="53"/>
      <c r="T395" s="60">
        <f t="shared" ref="T395:T398" si="370">H395</f>
        <v>39</v>
      </c>
      <c r="U395" s="61">
        <f t="shared" ref="U395:U398" si="371">S395*T395</f>
        <v>0</v>
      </c>
      <c r="V395" s="48"/>
      <c r="W395" s="48"/>
      <c r="X395" s="48"/>
      <c r="Y395" s="48"/>
      <c r="Z395" s="48"/>
      <c r="AA395" s="48"/>
      <c r="AB395" s="48"/>
      <c r="AC395" s="48"/>
      <c r="AD395" s="48"/>
      <c r="AE395" s="48"/>
    </row>
    <row r="396" spans="1:31" s="46" customFormat="1" ht="51" customHeight="1" x14ac:dyDescent="0.25">
      <c r="A396" s="49"/>
      <c r="B396" s="79">
        <v>11</v>
      </c>
      <c r="C396" s="51" t="s">
        <v>74</v>
      </c>
      <c r="D396" s="51" t="s">
        <v>301</v>
      </c>
      <c r="E396" s="51">
        <v>4</v>
      </c>
      <c r="F396" s="175" t="s">
        <v>105</v>
      </c>
      <c r="G396" s="92">
        <v>149.65</v>
      </c>
      <c r="H396" s="93">
        <v>50</v>
      </c>
      <c r="I396" s="94">
        <f t="shared" si="362"/>
        <v>7482.5</v>
      </c>
      <c r="J396" s="48"/>
      <c r="K396" s="56">
        <f t="shared" si="360"/>
        <v>11</v>
      </c>
      <c r="L396" s="57" t="str">
        <f t="shared" si="361"/>
        <v>Масло моторное</v>
      </c>
      <c r="M396" s="51" t="str">
        <f t="shared" si="363"/>
        <v>TOTACHI NIRO Fine Diesel Cl-4/SL 10W-30- эквивалент допускается кроме Devon</v>
      </c>
      <c r="N396" s="142">
        <f t="shared" si="364"/>
        <v>4</v>
      </c>
      <c r="O396" s="141"/>
      <c r="P396" s="58"/>
      <c r="Q396" s="165" t="str">
        <f t="shared" si="365"/>
        <v>л</v>
      </c>
      <c r="R396" s="59">
        <f t="shared" si="369"/>
        <v>149.65</v>
      </c>
      <c r="S396" s="53"/>
      <c r="T396" s="60">
        <f t="shared" si="370"/>
        <v>50</v>
      </c>
      <c r="U396" s="61">
        <f t="shared" si="371"/>
        <v>0</v>
      </c>
      <c r="V396" s="48"/>
      <c r="W396" s="48"/>
      <c r="X396" s="48"/>
      <c r="Y396" s="48"/>
      <c r="Z396" s="48"/>
      <c r="AA396" s="48"/>
      <c r="AB396" s="48"/>
      <c r="AC396" s="48"/>
      <c r="AD396" s="48"/>
      <c r="AE396" s="48"/>
    </row>
    <row r="397" spans="1:31" s="46" customFormat="1" ht="50.25" customHeight="1" x14ac:dyDescent="0.25">
      <c r="A397" s="49"/>
      <c r="B397" s="79">
        <v>12</v>
      </c>
      <c r="C397" s="51" t="s">
        <v>74</v>
      </c>
      <c r="D397" s="51" t="s">
        <v>302</v>
      </c>
      <c r="E397" s="51">
        <v>4</v>
      </c>
      <c r="F397" s="175" t="s">
        <v>105</v>
      </c>
      <c r="G397" s="92">
        <v>144.1</v>
      </c>
      <c r="H397" s="93">
        <v>98</v>
      </c>
      <c r="I397" s="94">
        <f t="shared" si="362"/>
        <v>14121.8</v>
      </c>
      <c r="J397" s="48"/>
      <c r="K397" s="56">
        <f t="shared" si="360"/>
        <v>12</v>
      </c>
      <c r="L397" s="57" t="str">
        <f t="shared" si="361"/>
        <v>Масло моторное</v>
      </c>
      <c r="M397" s="51" t="str">
        <f t="shared" si="363"/>
        <v>TOTACHI NIRO HD  Cl-4/CH-4/SL 15W-40- эквивалент допускается кроме Devon</v>
      </c>
      <c r="N397" s="142">
        <f t="shared" si="364"/>
        <v>4</v>
      </c>
      <c r="O397" s="141"/>
      <c r="P397" s="58"/>
      <c r="Q397" s="165" t="str">
        <f t="shared" si="365"/>
        <v>л</v>
      </c>
      <c r="R397" s="59">
        <f t="shared" si="369"/>
        <v>144.1</v>
      </c>
      <c r="S397" s="53"/>
      <c r="T397" s="60">
        <f t="shared" si="370"/>
        <v>98</v>
      </c>
      <c r="U397" s="61">
        <f t="shared" si="371"/>
        <v>0</v>
      </c>
      <c r="V397" s="48"/>
      <c r="W397" s="48"/>
      <c r="X397" s="48"/>
      <c r="Y397" s="48"/>
      <c r="Z397" s="48"/>
      <c r="AA397" s="48"/>
      <c r="AB397" s="48"/>
      <c r="AC397" s="48"/>
      <c r="AD397" s="48"/>
      <c r="AE397" s="48"/>
    </row>
    <row r="398" spans="1:31" s="46" customFormat="1" ht="19.5" customHeight="1" x14ac:dyDescent="0.25">
      <c r="A398" s="49"/>
      <c r="B398" s="79">
        <v>13</v>
      </c>
      <c r="C398" s="51" t="s">
        <v>115</v>
      </c>
      <c r="D398" s="51" t="s">
        <v>116</v>
      </c>
      <c r="E398" s="51">
        <v>20</v>
      </c>
      <c r="F398" s="175" t="s">
        <v>105</v>
      </c>
      <c r="G398" s="92">
        <v>63.641666666666673</v>
      </c>
      <c r="H398" s="93">
        <v>170</v>
      </c>
      <c r="I398" s="94">
        <f t="shared" si="362"/>
        <v>10819.083333333334</v>
      </c>
      <c r="J398" s="48"/>
      <c r="K398" s="56">
        <f t="shared" si="360"/>
        <v>13</v>
      </c>
      <c r="L398" s="57" t="str">
        <f t="shared" si="361"/>
        <v>Масло моторное М-10ДМ</v>
      </c>
      <c r="M398" s="51" t="str">
        <f t="shared" si="363"/>
        <v>М-10ДМ</v>
      </c>
      <c r="N398" s="142">
        <f t="shared" si="364"/>
        <v>20</v>
      </c>
      <c r="O398" s="141"/>
      <c r="P398" s="58"/>
      <c r="Q398" s="165" t="str">
        <f t="shared" si="365"/>
        <v>л</v>
      </c>
      <c r="R398" s="59">
        <f t="shared" si="369"/>
        <v>63.641666666666673</v>
      </c>
      <c r="S398" s="53"/>
      <c r="T398" s="60">
        <f t="shared" si="370"/>
        <v>170</v>
      </c>
      <c r="U398" s="61">
        <f t="shared" si="371"/>
        <v>0</v>
      </c>
      <c r="V398" s="48"/>
      <c r="W398" s="48"/>
      <c r="X398" s="48"/>
      <c r="Y398" s="48"/>
      <c r="Z398" s="48"/>
      <c r="AA398" s="48"/>
      <c r="AB398" s="48"/>
      <c r="AC398" s="48"/>
      <c r="AD398" s="48"/>
      <c r="AE398" s="48"/>
    </row>
    <row r="399" spans="1:31" s="46" customFormat="1" ht="19.5" customHeight="1" x14ac:dyDescent="0.25">
      <c r="A399" s="49"/>
      <c r="B399" s="79">
        <v>14</v>
      </c>
      <c r="C399" s="51" t="s">
        <v>91</v>
      </c>
      <c r="D399" s="51" t="s">
        <v>92</v>
      </c>
      <c r="E399" s="51">
        <v>20</v>
      </c>
      <c r="F399" s="175" t="s">
        <v>105</v>
      </c>
      <c r="G399" s="92">
        <v>65.400000000000006</v>
      </c>
      <c r="H399" s="93">
        <v>70</v>
      </c>
      <c r="I399" s="94">
        <f t="shared" si="362"/>
        <v>4578</v>
      </c>
      <c r="J399" s="48"/>
      <c r="K399" s="56">
        <f>B399</f>
        <v>14</v>
      </c>
      <c r="L399" s="57" t="str">
        <f>C399</f>
        <v>Масло моторное М-8В</v>
      </c>
      <c r="M399" s="51" t="str">
        <f t="shared" si="363"/>
        <v>М-8В</v>
      </c>
      <c r="N399" s="142">
        <f t="shared" si="364"/>
        <v>20</v>
      </c>
      <c r="O399" s="141"/>
      <c r="P399" s="58"/>
      <c r="Q399" s="165" t="str">
        <f t="shared" si="365"/>
        <v>л</v>
      </c>
      <c r="R399" s="59">
        <f>G399</f>
        <v>65.400000000000006</v>
      </c>
      <c r="S399" s="53"/>
      <c r="T399" s="60">
        <f>H399</f>
        <v>70</v>
      </c>
      <c r="U399" s="61">
        <f>S399*T399</f>
        <v>0</v>
      </c>
      <c r="V399" s="48"/>
      <c r="W399" s="48"/>
      <c r="X399" s="48"/>
      <c r="Y399" s="48"/>
      <c r="Z399" s="48"/>
      <c r="AA399" s="48"/>
      <c r="AB399" s="48"/>
      <c r="AC399" s="48"/>
      <c r="AD399" s="48"/>
      <c r="AE399" s="48"/>
    </row>
    <row r="400" spans="1:31" s="46" customFormat="1" ht="19.5" customHeight="1" x14ac:dyDescent="0.25">
      <c r="A400" s="49"/>
      <c r="B400" s="79">
        <v>15</v>
      </c>
      <c r="C400" s="51" t="s">
        <v>93</v>
      </c>
      <c r="D400" s="51" t="s">
        <v>94</v>
      </c>
      <c r="E400" s="51">
        <v>10</v>
      </c>
      <c r="F400" s="175" t="s">
        <v>105</v>
      </c>
      <c r="G400" s="92">
        <v>64.333333333333343</v>
      </c>
      <c r="H400" s="93">
        <v>50</v>
      </c>
      <c r="I400" s="94">
        <f t="shared" si="362"/>
        <v>3216.666666666667</v>
      </c>
      <c r="J400" s="48"/>
      <c r="K400" s="56">
        <f t="shared" ref="K400:K401" si="372">B400</f>
        <v>15</v>
      </c>
      <c r="L400" s="57" t="str">
        <f t="shared" ref="L400:L401" si="373">C400</f>
        <v>Масло моторное М-8Г2к</v>
      </c>
      <c r="M400" s="51" t="str">
        <f t="shared" si="363"/>
        <v>М-8Г2к</v>
      </c>
      <c r="N400" s="142">
        <f t="shared" si="364"/>
        <v>10</v>
      </c>
      <c r="O400" s="141"/>
      <c r="P400" s="58"/>
      <c r="Q400" s="165" t="str">
        <f t="shared" si="365"/>
        <v>л</v>
      </c>
      <c r="R400" s="59">
        <f t="shared" ref="R400" si="374">G400</f>
        <v>64.333333333333343</v>
      </c>
      <c r="S400" s="53"/>
      <c r="T400" s="60">
        <f t="shared" ref="T400" si="375">H400</f>
        <v>50</v>
      </c>
      <c r="U400" s="61">
        <f t="shared" ref="U400" si="376">S400*T400</f>
        <v>0</v>
      </c>
      <c r="V400" s="48"/>
      <c r="W400" s="48"/>
      <c r="X400" s="48"/>
      <c r="Y400" s="48"/>
      <c r="Z400" s="48"/>
      <c r="AA400" s="48"/>
      <c r="AB400" s="48"/>
      <c r="AC400" s="48"/>
      <c r="AD400" s="48"/>
      <c r="AE400" s="48"/>
    </row>
    <row r="401" spans="1:31" s="46" customFormat="1" ht="15.75" x14ac:dyDescent="0.25">
      <c r="A401" s="49"/>
      <c r="B401" s="79">
        <v>16</v>
      </c>
      <c r="C401" s="51" t="s">
        <v>227</v>
      </c>
      <c r="D401" s="51" t="s">
        <v>228</v>
      </c>
      <c r="E401" s="51">
        <v>4</v>
      </c>
      <c r="F401" s="175" t="s">
        <v>105</v>
      </c>
      <c r="G401" s="92">
        <v>63.19166666666667</v>
      </c>
      <c r="H401" s="93">
        <v>20</v>
      </c>
      <c r="I401" s="94">
        <f t="shared" si="362"/>
        <v>1263.8333333333335</v>
      </c>
      <c r="J401" s="48"/>
      <c r="K401" s="56">
        <f t="shared" si="372"/>
        <v>16</v>
      </c>
      <c r="L401" s="57" t="str">
        <f t="shared" si="373"/>
        <v>Масло промывочное</v>
      </c>
      <c r="M401" s="51" t="str">
        <f t="shared" si="363"/>
        <v>МПТ-2М</v>
      </c>
      <c r="N401" s="142">
        <f t="shared" si="364"/>
        <v>4</v>
      </c>
      <c r="O401" s="141"/>
      <c r="P401" s="58"/>
      <c r="Q401" s="165" t="str">
        <f t="shared" si="365"/>
        <v>л</v>
      </c>
      <c r="R401" s="59">
        <f>G401</f>
        <v>63.19166666666667</v>
      </c>
      <c r="S401" s="53"/>
      <c r="T401" s="60">
        <f>H401</f>
        <v>20</v>
      </c>
      <c r="U401" s="61">
        <f>S401*T401</f>
        <v>0</v>
      </c>
      <c r="V401" s="48"/>
      <c r="W401" s="48"/>
      <c r="X401" s="48"/>
      <c r="Y401" s="48"/>
      <c r="Z401" s="48"/>
      <c r="AA401" s="48"/>
      <c r="AB401" s="48"/>
      <c r="AC401" s="48"/>
      <c r="AD401" s="48"/>
      <c r="AE401" s="48"/>
    </row>
    <row r="402" spans="1:31" s="46" customFormat="1" ht="23.25" customHeight="1" x14ac:dyDescent="0.25">
      <c r="A402" s="49"/>
      <c r="B402" s="79">
        <v>17</v>
      </c>
      <c r="C402" s="51" t="s">
        <v>162</v>
      </c>
      <c r="D402" s="51" t="s">
        <v>163</v>
      </c>
      <c r="E402" s="51">
        <v>4</v>
      </c>
      <c r="F402" s="175" t="s">
        <v>105</v>
      </c>
      <c r="G402" s="92">
        <v>155.69166666666669</v>
      </c>
      <c r="H402" s="93">
        <v>10</v>
      </c>
      <c r="I402" s="94">
        <f t="shared" si="362"/>
        <v>1556.916666666667</v>
      </c>
      <c r="J402" s="48"/>
      <c r="K402" s="56">
        <f>B402</f>
        <v>17</v>
      </c>
      <c r="L402" s="57" t="str">
        <f>C402</f>
        <v>Масло промывочное KIXX Clean GS Oil</v>
      </c>
      <c r="M402" s="51" t="str">
        <f t="shared" si="363"/>
        <v>KIXX Clean GS Oil</v>
      </c>
      <c r="N402" s="142">
        <f t="shared" si="364"/>
        <v>4</v>
      </c>
      <c r="O402" s="141"/>
      <c r="P402" s="58"/>
      <c r="Q402" s="165" t="str">
        <f t="shared" si="365"/>
        <v>л</v>
      </c>
      <c r="R402" s="59">
        <f>G402</f>
        <v>155.69166666666669</v>
      </c>
      <c r="S402" s="53"/>
      <c r="T402" s="60">
        <f>H402</f>
        <v>10</v>
      </c>
      <c r="U402" s="61">
        <f>S402*T402</f>
        <v>0</v>
      </c>
      <c r="V402" s="48"/>
      <c r="W402" s="48"/>
      <c r="X402" s="48"/>
      <c r="Y402" s="48"/>
      <c r="Z402" s="48"/>
      <c r="AA402" s="48"/>
      <c r="AB402" s="48"/>
      <c r="AC402" s="48"/>
      <c r="AD402" s="48"/>
      <c r="AE402" s="48"/>
    </row>
    <row r="403" spans="1:31" s="46" customFormat="1" ht="15.75" x14ac:dyDescent="0.25">
      <c r="A403" s="49"/>
      <c r="B403" s="79">
        <v>18</v>
      </c>
      <c r="C403" s="51" t="s">
        <v>96</v>
      </c>
      <c r="D403" s="51" t="s">
        <v>181</v>
      </c>
      <c r="E403" s="51">
        <v>10</v>
      </c>
      <c r="F403" s="175" t="s">
        <v>105</v>
      </c>
      <c r="G403" s="92">
        <v>201.25</v>
      </c>
      <c r="H403" s="93">
        <v>20</v>
      </c>
      <c r="I403" s="94">
        <f t="shared" si="362"/>
        <v>4025</v>
      </c>
      <c r="J403" s="48"/>
      <c r="K403" s="56">
        <f t="shared" ref="K403:K406" si="377">B403</f>
        <v>18</v>
      </c>
      <c r="L403" s="57" t="str">
        <f t="shared" ref="L403:L407" si="378">C403</f>
        <v>Масло трансмиссионное</v>
      </c>
      <c r="M403" s="51" t="str">
        <f t="shared" si="363"/>
        <v>X-OIL 75w85 GL-4</v>
      </c>
      <c r="N403" s="142">
        <f t="shared" si="364"/>
        <v>10</v>
      </c>
      <c r="O403" s="141"/>
      <c r="P403" s="58"/>
      <c r="Q403" s="165" t="str">
        <f t="shared" si="365"/>
        <v>л</v>
      </c>
      <c r="R403" s="59">
        <f t="shared" ref="R403:R406" si="379">G403</f>
        <v>201.25</v>
      </c>
      <c r="S403" s="53"/>
      <c r="T403" s="60">
        <f t="shared" ref="T403:T406" si="380">H403</f>
        <v>20</v>
      </c>
      <c r="U403" s="61">
        <f t="shared" ref="U403:U406" si="381">S403*T403</f>
        <v>0</v>
      </c>
      <c r="V403" s="48"/>
      <c r="W403" s="48"/>
      <c r="X403" s="48"/>
      <c r="Y403" s="48"/>
      <c r="Z403" s="48"/>
      <c r="AA403" s="48"/>
      <c r="AB403" s="48"/>
      <c r="AC403" s="48"/>
      <c r="AD403" s="48"/>
      <c r="AE403" s="48"/>
    </row>
    <row r="404" spans="1:31" s="46" customFormat="1" ht="15.75" x14ac:dyDescent="0.25">
      <c r="A404" s="49"/>
      <c r="B404" s="79">
        <v>19</v>
      </c>
      <c r="C404" s="51" t="s">
        <v>232</v>
      </c>
      <c r="D404" s="51" t="s">
        <v>233</v>
      </c>
      <c r="E404" s="51">
        <v>10</v>
      </c>
      <c r="F404" s="175" t="s">
        <v>105</v>
      </c>
      <c r="G404" s="92">
        <v>262.5</v>
      </c>
      <c r="H404" s="93">
        <v>50</v>
      </c>
      <c r="I404" s="94">
        <f t="shared" si="362"/>
        <v>13125</v>
      </c>
      <c r="J404" s="48"/>
      <c r="K404" s="56">
        <f t="shared" si="377"/>
        <v>19</v>
      </c>
      <c r="L404" s="57" t="str">
        <f t="shared" si="378"/>
        <v>Масло трансмиссионное ZIC G-5 SAE 80W90</v>
      </c>
      <c r="M404" s="51" t="str">
        <f t="shared" si="363"/>
        <v>ZIC G-5 SAE 80W90</v>
      </c>
      <c r="N404" s="142">
        <f t="shared" si="364"/>
        <v>10</v>
      </c>
      <c r="O404" s="141"/>
      <c r="P404" s="58"/>
      <c r="Q404" s="165" t="str">
        <f t="shared" si="365"/>
        <v>л</v>
      </c>
      <c r="R404" s="59">
        <f t="shared" si="379"/>
        <v>262.5</v>
      </c>
      <c r="S404" s="53"/>
      <c r="T404" s="60">
        <f t="shared" si="380"/>
        <v>50</v>
      </c>
      <c r="U404" s="61">
        <f t="shared" si="381"/>
        <v>0</v>
      </c>
      <c r="V404" s="48"/>
      <c r="W404" s="48"/>
      <c r="X404" s="48"/>
      <c r="Y404" s="48"/>
      <c r="Z404" s="48"/>
      <c r="AA404" s="48"/>
      <c r="AB404" s="48"/>
      <c r="AC404" s="48"/>
      <c r="AD404" s="48"/>
      <c r="AE404" s="48"/>
    </row>
    <row r="405" spans="1:31" s="46" customFormat="1" ht="15.75" x14ac:dyDescent="0.25">
      <c r="A405" s="49"/>
      <c r="B405" s="79">
        <v>20</v>
      </c>
      <c r="C405" s="51" t="s">
        <v>118</v>
      </c>
      <c r="D405" s="51" t="s">
        <v>119</v>
      </c>
      <c r="E405" s="51">
        <v>10</v>
      </c>
      <c r="F405" s="175" t="s">
        <v>105</v>
      </c>
      <c r="G405" s="92">
        <v>70.025000000000006</v>
      </c>
      <c r="H405" s="93">
        <v>420</v>
      </c>
      <c r="I405" s="94">
        <f t="shared" si="362"/>
        <v>29410.500000000004</v>
      </c>
      <c r="J405" s="48"/>
      <c r="K405" s="56">
        <f t="shared" si="377"/>
        <v>20</v>
      </c>
      <c r="L405" s="57" t="str">
        <f t="shared" si="378"/>
        <v>Масло трансмиссионное ТСП-15К</v>
      </c>
      <c r="M405" s="51" t="str">
        <f t="shared" si="363"/>
        <v>ТСП-15К</v>
      </c>
      <c r="N405" s="142">
        <f t="shared" si="364"/>
        <v>10</v>
      </c>
      <c r="O405" s="141"/>
      <c r="P405" s="58"/>
      <c r="Q405" s="165" t="str">
        <f t="shared" si="365"/>
        <v>л</v>
      </c>
      <c r="R405" s="59">
        <f t="shared" si="379"/>
        <v>70.025000000000006</v>
      </c>
      <c r="S405" s="53"/>
      <c r="T405" s="60">
        <f t="shared" si="380"/>
        <v>420</v>
      </c>
      <c r="U405" s="61">
        <f t="shared" si="381"/>
        <v>0</v>
      </c>
      <c r="V405" s="48"/>
      <c r="W405" s="48"/>
      <c r="X405" s="48"/>
      <c r="Y405" s="48"/>
      <c r="Z405" s="48"/>
      <c r="AA405" s="48"/>
      <c r="AB405" s="48"/>
      <c r="AC405" s="48"/>
      <c r="AD405" s="48"/>
      <c r="AE405" s="48"/>
    </row>
    <row r="406" spans="1:31" s="46" customFormat="1" ht="18.75" customHeight="1" x14ac:dyDescent="0.25">
      <c r="A406" s="49"/>
      <c r="B406" s="79">
        <v>21</v>
      </c>
      <c r="C406" s="51" t="s">
        <v>182</v>
      </c>
      <c r="D406" s="51" t="s">
        <v>183</v>
      </c>
      <c r="E406" s="51">
        <v>0.91</v>
      </c>
      <c r="F406" s="175" t="s">
        <v>104</v>
      </c>
      <c r="G406" s="92">
        <v>109.53333333333333</v>
      </c>
      <c r="H406" s="93">
        <v>5</v>
      </c>
      <c r="I406" s="94">
        <f t="shared" si="362"/>
        <v>547.66666666666663</v>
      </c>
      <c r="J406" s="48"/>
      <c r="K406" s="56">
        <f t="shared" si="377"/>
        <v>21</v>
      </c>
      <c r="L406" s="57" t="str">
        <f t="shared" si="378"/>
        <v>Тормозная жидкость ДОТ-3</v>
      </c>
      <c r="M406" s="51" t="str">
        <f t="shared" si="363"/>
        <v>ДОТ-3</v>
      </c>
      <c r="N406" s="142">
        <f t="shared" si="364"/>
        <v>0.91</v>
      </c>
      <c r="O406" s="141"/>
      <c r="P406" s="58"/>
      <c r="Q406" s="165" t="str">
        <f t="shared" si="365"/>
        <v>кг</v>
      </c>
      <c r="R406" s="59">
        <f t="shared" si="379"/>
        <v>109.53333333333333</v>
      </c>
      <c r="S406" s="53"/>
      <c r="T406" s="60">
        <f t="shared" si="380"/>
        <v>5</v>
      </c>
      <c r="U406" s="61">
        <f t="shared" si="381"/>
        <v>0</v>
      </c>
      <c r="V406" s="48"/>
      <c r="W406" s="48"/>
      <c r="X406" s="48"/>
      <c r="Y406" s="48"/>
      <c r="Z406" s="48"/>
      <c r="AA406" s="48"/>
      <c r="AB406" s="48"/>
      <c r="AC406" s="48"/>
      <c r="AD406" s="48"/>
      <c r="AE406" s="48"/>
    </row>
    <row r="407" spans="1:31" s="78" customFormat="1" ht="15.75" x14ac:dyDescent="0.25">
      <c r="A407" s="62"/>
      <c r="B407" s="99"/>
      <c r="C407" s="64" t="s">
        <v>16</v>
      </c>
      <c r="D407" s="65"/>
      <c r="E407" s="65"/>
      <c r="F407" s="133"/>
      <c r="G407" s="66"/>
      <c r="H407" s="67"/>
      <c r="I407" s="100">
        <f>SUM(I386:I406)</f>
        <v>139113.28333333335</v>
      </c>
      <c r="J407" s="69"/>
      <c r="K407" s="70"/>
      <c r="L407" s="71" t="str">
        <f t="shared" si="378"/>
        <v>ИТОГО:</v>
      </c>
      <c r="M407" s="65"/>
      <c r="N407" s="102"/>
      <c r="O407" s="90"/>
      <c r="P407" s="167"/>
      <c r="Q407" s="91"/>
      <c r="R407" s="74"/>
      <c r="S407" s="75"/>
      <c r="T407" s="76"/>
      <c r="U407" s="77"/>
      <c r="V407" s="69"/>
      <c r="W407" s="69"/>
      <c r="X407" s="69"/>
      <c r="Y407" s="69"/>
      <c r="Z407" s="69"/>
      <c r="AA407" s="69"/>
      <c r="AB407" s="69"/>
      <c r="AC407" s="69"/>
      <c r="AD407" s="69"/>
      <c r="AE407" s="69"/>
    </row>
    <row r="408" spans="1:31" s="46" customFormat="1" ht="24" customHeight="1" x14ac:dyDescent="0.25">
      <c r="B408" s="128"/>
      <c r="C408" s="216" t="s">
        <v>120</v>
      </c>
      <c r="D408" s="217"/>
      <c r="E408" s="217"/>
      <c r="F408" s="217"/>
      <c r="G408" s="217"/>
      <c r="H408" s="217"/>
      <c r="I408" s="217"/>
      <c r="J408" s="48"/>
      <c r="K408" s="129"/>
      <c r="L408" s="216" t="s">
        <v>120</v>
      </c>
      <c r="M408" s="218"/>
      <c r="N408" s="218"/>
      <c r="O408" s="218"/>
      <c r="P408" s="218"/>
      <c r="Q408" s="218"/>
      <c r="R408" s="218"/>
      <c r="S408" s="218"/>
      <c r="T408" s="218"/>
      <c r="U408" s="218"/>
      <c r="V408" s="48"/>
      <c r="W408" s="48"/>
      <c r="X408" s="48"/>
      <c r="Y408" s="48"/>
      <c r="Z408" s="48"/>
      <c r="AA408" s="48"/>
      <c r="AB408" s="48"/>
      <c r="AC408" s="48"/>
      <c r="AD408" s="48"/>
      <c r="AE408" s="48"/>
    </row>
    <row r="409" spans="1:31" s="46" customFormat="1" ht="27" customHeight="1" x14ac:dyDescent="0.25">
      <c r="A409" s="49"/>
      <c r="B409" s="79">
        <v>1</v>
      </c>
      <c r="C409" s="176" t="s">
        <v>43</v>
      </c>
      <c r="D409" s="51" t="s">
        <v>220</v>
      </c>
      <c r="E409" s="51">
        <v>5</v>
      </c>
      <c r="F409" s="175" t="s">
        <v>105</v>
      </c>
      <c r="G409" s="92">
        <v>54.316666666666677</v>
      </c>
      <c r="H409" s="93">
        <v>20</v>
      </c>
      <c r="I409" s="94">
        <f>G409*H409</f>
        <v>1086.3333333333335</v>
      </c>
      <c r="J409" s="48"/>
      <c r="K409" s="56">
        <f t="shared" ref="K409:K421" si="382">B409</f>
        <v>1</v>
      </c>
      <c r="L409" s="57" t="str">
        <f t="shared" ref="L409:L421" si="383">C409</f>
        <v xml:space="preserve">Жидкость охлаждающая Антифриз </v>
      </c>
      <c r="M409" s="51" t="str">
        <f>D409</f>
        <v>Антифриз Гостовский зеленый</v>
      </c>
      <c r="N409" s="142">
        <f>E409</f>
        <v>5</v>
      </c>
      <c r="O409" s="141"/>
      <c r="P409" s="58"/>
      <c r="Q409" s="165" t="str">
        <f>F409</f>
        <v>л</v>
      </c>
      <c r="R409" s="59">
        <f>G409</f>
        <v>54.316666666666677</v>
      </c>
      <c r="S409" s="53"/>
      <c r="T409" s="60">
        <f>H409</f>
        <v>20</v>
      </c>
      <c r="U409" s="61">
        <f>S409*T409</f>
        <v>0</v>
      </c>
      <c r="V409" s="48"/>
      <c r="W409" s="48"/>
      <c r="X409" s="48"/>
      <c r="Y409" s="48"/>
      <c r="Z409" s="48"/>
      <c r="AA409" s="48"/>
      <c r="AB409" s="48"/>
      <c r="AC409" s="48"/>
      <c r="AD409" s="48"/>
      <c r="AE409" s="48"/>
    </row>
    <row r="410" spans="1:31" s="46" customFormat="1" ht="27" customHeight="1" x14ac:dyDescent="0.25">
      <c r="A410" s="49"/>
      <c r="B410" s="79">
        <v>2</v>
      </c>
      <c r="C410" s="176" t="s">
        <v>47</v>
      </c>
      <c r="D410" s="51" t="s">
        <v>130</v>
      </c>
      <c r="E410" s="51">
        <v>10</v>
      </c>
      <c r="F410" s="175" t="s">
        <v>105</v>
      </c>
      <c r="G410" s="95">
        <v>60.675000000000004</v>
      </c>
      <c r="H410" s="93">
        <v>490</v>
      </c>
      <c r="I410" s="94">
        <f t="shared" ref="I410:I432" si="384">G410*H410</f>
        <v>29730.750000000004</v>
      </c>
      <c r="J410" s="48"/>
      <c r="K410" s="56">
        <f t="shared" si="382"/>
        <v>2</v>
      </c>
      <c r="L410" s="57" t="str">
        <f t="shared" si="383"/>
        <v xml:space="preserve">Жидкость охлаждающая </v>
      </c>
      <c r="M410" s="51" t="str">
        <f t="shared" ref="M410:M432" si="385">D410</f>
        <v>Обнинский "Гостовский" А-40</v>
      </c>
      <c r="N410" s="142">
        <f t="shared" ref="N410:N432" si="386">E410</f>
        <v>10</v>
      </c>
      <c r="O410" s="141"/>
      <c r="P410" s="58"/>
      <c r="Q410" s="165" t="str">
        <f t="shared" ref="Q410:Q432" si="387">F410</f>
        <v>л</v>
      </c>
      <c r="R410" s="59">
        <f t="shared" ref="R410:R416" si="388">G410</f>
        <v>60.675000000000004</v>
      </c>
      <c r="S410" s="53"/>
      <c r="T410" s="60">
        <f t="shared" ref="T410:T416" si="389">H410</f>
        <v>490</v>
      </c>
      <c r="U410" s="61">
        <f t="shared" ref="U410:U416" si="390">S410*T410</f>
        <v>0</v>
      </c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</row>
    <row r="411" spans="1:31" s="46" customFormat="1" ht="27" customHeight="1" x14ac:dyDescent="0.25">
      <c r="A411" s="49"/>
      <c r="B411" s="79">
        <v>3</v>
      </c>
      <c r="C411" s="51" t="s">
        <v>49</v>
      </c>
      <c r="D411" s="51" t="s">
        <v>50</v>
      </c>
      <c r="E411" s="51">
        <v>0.91</v>
      </c>
      <c r="F411" s="175" t="s">
        <v>104</v>
      </c>
      <c r="G411" s="95">
        <v>99.525000000000006</v>
      </c>
      <c r="H411" s="93">
        <v>10</v>
      </c>
      <c r="I411" s="94">
        <f t="shared" si="384"/>
        <v>995.25</v>
      </c>
      <c r="J411" s="48"/>
      <c r="K411" s="56">
        <f t="shared" si="382"/>
        <v>3</v>
      </c>
      <c r="L411" s="57" t="str">
        <f t="shared" si="383"/>
        <v>Жидкость тормозная</v>
      </c>
      <c r="M411" s="51" t="str">
        <f t="shared" si="385"/>
        <v>ДОТ-4</v>
      </c>
      <c r="N411" s="142">
        <f t="shared" si="386"/>
        <v>0.91</v>
      </c>
      <c r="O411" s="141"/>
      <c r="P411" s="58"/>
      <c r="Q411" s="165" t="str">
        <f t="shared" si="387"/>
        <v>кг</v>
      </c>
      <c r="R411" s="59">
        <f t="shared" si="388"/>
        <v>99.525000000000006</v>
      </c>
      <c r="S411" s="53"/>
      <c r="T411" s="60">
        <f t="shared" si="389"/>
        <v>10</v>
      </c>
      <c r="U411" s="61">
        <f t="shared" si="390"/>
        <v>0</v>
      </c>
      <c r="V411" s="48"/>
      <c r="W411" s="48"/>
      <c r="X411" s="48"/>
      <c r="Y411" s="48"/>
      <c r="Z411" s="48"/>
      <c r="AA411" s="48"/>
      <c r="AB411" s="48"/>
      <c r="AC411" s="48"/>
      <c r="AD411" s="48"/>
      <c r="AE411" s="48"/>
    </row>
    <row r="412" spans="1:31" s="46" customFormat="1" ht="27" customHeight="1" x14ac:dyDescent="0.25">
      <c r="A412" s="49"/>
      <c r="B412" s="79">
        <v>4</v>
      </c>
      <c r="C412" s="51" t="s">
        <v>221</v>
      </c>
      <c r="D412" s="51" t="s">
        <v>222</v>
      </c>
      <c r="E412" s="51">
        <v>1</v>
      </c>
      <c r="F412" s="175" t="s">
        <v>105</v>
      </c>
      <c r="G412" s="95">
        <v>112.70000000000002</v>
      </c>
      <c r="H412" s="93">
        <v>5</v>
      </c>
      <c r="I412" s="94">
        <f t="shared" si="384"/>
        <v>563.50000000000011</v>
      </c>
      <c r="J412" s="48"/>
      <c r="K412" s="56">
        <f t="shared" si="382"/>
        <v>4</v>
      </c>
      <c r="L412" s="57" t="str">
        <f t="shared" si="383"/>
        <v>Керосин технический ТС-1 ГОСТ 18499-73</v>
      </c>
      <c r="M412" s="51" t="str">
        <f t="shared" si="385"/>
        <v>ГОСТ 18499-73</v>
      </c>
      <c r="N412" s="142">
        <f t="shared" si="386"/>
        <v>1</v>
      </c>
      <c r="O412" s="141"/>
      <c r="P412" s="58"/>
      <c r="Q412" s="165" t="str">
        <f t="shared" si="387"/>
        <v>л</v>
      </c>
      <c r="R412" s="59">
        <f t="shared" si="388"/>
        <v>112.70000000000002</v>
      </c>
      <c r="S412" s="53"/>
      <c r="T412" s="60">
        <f t="shared" si="389"/>
        <v>5</v>
      </c>
      <c r="U412" s="61">
        <f t="shared" si="390"/>
        <v>0</v>
      </c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</row>
    <row r="413" spans="1:31" s="46" customFormat="1" ht="27" customHeight="1" x14ac:dyDescent="0.25">
      <c r="A413" s="49"/>
      <c r="B413" s="79">
        <v>5</v>
      </c>
      <c r="C413" s="51" t="s">
        <v>234</v>
      </c>
      <c r="D413" s="51" t="s">
        <v>235</v>
      </c>
      <c r="E413" s="51">
        <v>20</v>
      </c>
      <c r="F413" s="175" t="s">
        <v>105</v>
      </c>
      <c r="G413" s="95">
        <v>55.125000000000007</v>
      </c>
      <c r="H413" s="93">
        <v>40</v>
      </c>
      <c r="I413" s="94">
        <f t="shared" si="384"/>
        <v>2205.0000000000005</v>
      </c>
      <c r="J413" s="48"/>
      <c r="K413" s="56">
        <f t="shared" si="382"/>
        <v>5</v>
      </c>
      <c r="L413" s="57" t="str">
        <f t="shared" si="383"/>
        <v>Масло  дизельное М10В2</v>
      </c>
      <c r="M413" s="51" t="str">
        <f t="shared" si="385"/>
        <v>М10В2</v>
      </c>
      <c r="N413" s="142">
        <f t="shared" si="386"/>
        <v>20</v>
      </c>
      <c r="O413" s="141"/>
      <c r="P413" s="58"/>
      <c r="Q413" s="165" t="str">
        <f t="shared" si="387"/>
        <v>л</v>
      </c>
      <c r="R413" s="59">
        <f t="shared" si="388"/>
        <v>55.125000000000007</v>
      </c>
      <c r="S413" s="53"/>
      <c r="T413" s="60">
        <f t="shared" si="389"/>
        <v>40</v>
      </c>
      <c r="U413" s="61">
        <f t="shared" si="390"/>
        <v>0</v>
      </c>
      <c r="V413" s="48"/>
      <c r="W413" s="48"/>
      <c r="X413" s="48"/>
      <c r="Y413" s="48"/>
      <c r="Z413" s="48"/>
      <c r="AA413" s="48"/>
      <c r="AB413" s="48"/>
      <c r="AC413" s="48"/>
      <c r="AD413" s="48"/>
      <c r="AE413" s="48"/>
    </row>
    <row r="414" spans="1:31" s="46" customFormat="1" ht="27" customHeight="1" x14ac:dyDescent="0.25">
      <c r="A414" s="49"/>
      <c r="B414" s="79">
        <v>6</v>
      </c>
      <c r="C414" s="51" t="s">
        <v>55</v>
      </c>
      <c r="D414" s="51" t="s">
        <v>56</v>
      </c>
      <c r="E414" s="51">
        <v>1</v>
      </c>
      <c r="F414" s="175" t="s">
        <v>105</v>
      </c>
      <c r="G414" s="95">
        <v>666.66666666666674</v>
      </c>
      <c r="H414" s="93">
        <v>2</v>
      </c>
      <c r="I414" s="94">
        <f t="shared" si="384"/>
        <v>1333.3333333333335</v>
      </c>
      <c r="J414" s="48"/>
      <c r="K414" s="56">
        <f t="shared" si="382"/>
        <v>6</v>
      </c>
      <c r="L414" s="57" t="str">
        <f t="shared" si="383"/>
        <v>Масло HP Husgvarna 2T</v>
      </c>
      <c r="M414" s="51" t="str">
        <f t="shared" si="385"/>
        <v>Husgvarna</v>
      </c>
      <c r="N414" s="142">
        <f t="shared" si="386"/>
        <v>1</v>
      </c>
      <c r="O414" s="141"/>
      <c r="P414" s="58"/>
      <c r="Q414" s="165" t="str">
        <f t="shared" si="387"/>
        <v>л</v>
      </c>
      <c r="R414" s="59">
        <f t="shared" si="388"/>
        <v>666.66666666666674</v>
      </c>
      <c r="S414" s="53"/>
      <c r="T414" s="60">
        <f t="shared" si="389"/>
        <v>2</v>
      </c>
      <c r="U414" s="61">
        <f t="shared" si="390"/>
        <v>0</v>
      </c>
      <c r="V414" s="48"/>
      <c r="W414" s="48"/>
      <c r="X414" s="48"/>
      <c r="Y414" s="48"/>
      <c r="Z414" s="48"/>
      <c r="AA414" s="48"/>
      <c r="AB414" s="48"/>
      <c r="AC414" s="48"/>
      <c r="AD414" s="48"/>
      <c r="AE414" s="48"/>
    </row>
    <row r="415" spans="1:31" s="46" customFormat="1" ht="27" customHeight="1" x14ac:dyDescent="0.25">
      <c r="A415" s="49"/>
      <c r="B415" s="79">
        <v>7</v>
      </c>
      <c r="C415" s="51" t="s">
        <v>122</v>
      </c>
      <c r="D415" s="51" t="s">
        <v>123</v>
      </c>
      <c r="E415" s="51">
        <v>20</v>
      </c>
      <c r="F415" s="175" t="s">
        <v>105</v>
      </c>
      <c r="G415" s="95">
        <v>104.19166666666668</v>
      </c>
      <c r="H415" s="93">
        <v>140</v>
      </c>
      <c r="I415" s="94">
        <f t="shared" si="384"/>
        <v>14586.833333333334</v>
      </c>
      <c r="J415" s="48"/>
      <c r="K415" s="56">
        <f t="shared" si="382"/>
        <v>7</v>
      </c>
      <c r="L415" s="57" t="str">
        <f t="shared" si="383"/>
        <v>Масло гидравлическое Daphne super hydro 32A ISO VG46 (ISO VG32)</v>
      </c>
      <c r="M415" s="51" t="str">
        <f t="shared" si="385"/>
        <v>ISO VG46 (ISO VG32)</v>
      </c>
      <c r="N415" s="142">
        <f t="shared" si="386"/>
        <v>20</v>
      </c>
      <c r="O415" s="141"/>
      <c r="P415" s="58"/>
      <c r="Q415" s="165" t="str">
        <f t="shared" si="387"/>
        <v>л</v>
      </c>
      <c r="R415" s="59">
        <f t="shared" si="388"/>
        <v>104.19166666666668</v>
      </c>
      <c r="S415" s="53"/>
      <c r="T415" s="60">
        <f t="shared" si="389"/>
        <v>140</v>
      </c>
      <c r="U415" s="61">
        <f t="shared" si="390"/>
        <v>0</v>
      </c>
      <c r="V415" s="48"/>
      <c r="W415" s="48"/>
      <c r="X415" s="48"/>
      <c r="Y415" s="48"/>
      <c r="Z415" s="48"/>
      <c r="AA415" s="48"/>
      <c r="AB415" s="48"/>
      <c r="AC415" s="48"/>
      <c r="AD415" s="48"/>
      <c r="AE415" s="48"/>
    </row>
    <row r="416" spans="1:31" s="46" customFormat="1" ht="27" customHeight="1" x14ac:dyDescent="0.25">
      <c r="A416" s="49"/>
      <c r="B416" s="79">
        <v>8</v>
      </c>
      <c r="C416" s="51" t="s">
        <v>60</v>
      </c>
      <c r="D416" s="51" t="s">
        <v>61</v>
      </c>
      <c r="E416" s="51">
        <v>20</v>
      </c>
      <c r="F416" s="175" t="s">
        <v>105</v>
      </c>
      <c r="G416" s="95">
        <v>66.525000000000006</v>
      </c>
      <c r="H416" s="93">
        <v>400</v>
      </c>
      <c r="I416" s="94">
        <f t="shared" si="384"/>
        <v>26610.000000000004</v>
      </c>
      <c r="J416" s="48"/>
      <c r="K416" s="56">
        <f t="shared" si="382"/>
        <v>8</v>
      </c>
      <c r="L416" s="57" t="str">
        <f t="shared" si="383"/>
        <v>Масло гидравлическое ВМГЗ</v>
      </c>
      <c r="M416" s="51" t="str">
        <f t="shared" si="385"/>
        <v>ВМГЗ</v>
      </c>
      <c r="N416" s="142">
        <f t="shared" si="386"/>
        <v>20</v>
      </c>
      <c r="O416" s="141"/>
      <c r="P416" s="58"/>
      <c r="Q416" s="165" t="str">
        <f t="shared" si="387"/>
        <v>л</v>
      </c>
      <c r="R416" s="59">
        <f t="shared" si="388"/>
        <v>66.525000000000006</v>
      </c>
      <c r="S416" s="53"/>
      <c r="T416" s="60">
        <f t="shared" si="389"/>
        <v>400</v>
      </c>
      <c r="U416" s="61">
        <f t="shared" si="390"/>
        <v>0</v>
      </c>
      <c r="V416" s="48"/>
      <c r="W416" s="48"/>
      <c r="X416" s="48"/>
      <c r="Y416" s="48"/>
      <c r="Z416" s="48"/>
      <c r="AA416" s="48"/>
      <c r="AB416" s="48"/>
      <c r="AC416" s="48"/>
      <c r="AD416" s="48"/>
      <c r="AE416" s="48"/>
    </row>
    <row r="417" spans="1:31" s="46" customFormat="1" ht="27" customHeight="1" x14ac:dyDescent="0.25">
      <c r="A417" s="49"/>
      <c r="B417" s="79">
        <v>9</v>
      </c>
      <c r="C417" s="51" t="s">
        <v>223</v>
      </c>
      <c r="D417" s="51" t="s">
        <v>224</v>
      </c>
      <c r="E417" s="51">
        <v>20</v>
      </c>
      <c r="F417" s="175" t="s">
        <v>105</v>
      </c>
      <c r="G417" s="95">
        <v>82.833333333333343</v>
      </c>
      <c r="H417" s="93">
        <v>200</v>
      </c>
      <c r="I417" s="94">
        <f t="shared" si="384"/>
        <v>16566.666666666668</v>
      </c>
      <c r="J417" s="48"/>
      <c r="K417" s="56">
        <f t="shared" si="382"/>
        <v>9</v>
      </c>
      <c r="L417" s="57" t="str">
        <f t="shared" si="383"/>
        <v>Масло гидравлическое минеральное SHELL TELLUS S2 V 32</v>
      </c>
      <c r="M417" s="51" t="str">
        <f t="shared" si="385"/>
        <v>SHELL TELLUS S2 V 32</v>
      </c>
      <c r="N417" s="142">
        <f t="shared" si="386"/>
        <v>20</v>
      </c>
      <c r="O417" s="141"/>
      <c r="P417" s="58"/>
      <c r="Q417" s="165" t="str">
        <f t="shared" si="387"/>
        <v>л</v>
      </c>
      <c r="R417" s="59">
        <f>G417</f>
        <v>82.833333333333343</v>
      </c>
      <c r="S417" s="53"/>
      <c r="T417" s="60">
        <f>H417</f>
        <v>200</v>
      </c>
      <c r="U417" s="61">
        <f>S417*T417</f>
        <v>0</v>
      </c>
      <c r="V417" s="48"/>
      <c r="W417" s="48"/>
      <c r="X417" s="48"/>
      <c r="Y417" s="48"/>
      <c r="Z417" s="48"/>
      <c r="AA417" s="48"/>
      <c r="AB417" s="48"/>
      <c r="AC417" s="48"/>
      <c r="AD417" s="48"/>
      <c r="AE417" s="48"/>
    </row>
    <row r="418" spans="1:31" s="46" customFormat="1" ht="48.75" customHeight="1" x14ac:dyDescent="0.25">
      <c r="A418" s="49"/>
      <c r="B418" s="79">
        <v>10</v>
      </c>
      <c r="C418" s="51" t="s">
        <v>225</v>
      </c>
      <c r="D418" s="51" t="s">
        <v>298</v>
      </c>
      <c r="E418" s="51">
        <v>4</v>
      </c>
      <c r="F418" s="175" t="s">
        <v>105</v>
      </c>
      <c r="G418" s="95">
        <v>188.85000000000002</v>
      </c>
      <c r="H418" s="93">
        <v>68</v>
      </c>
      <c r="I418" s="94">
        <f t="shared" si="384"/>
        <v>12841.800000000001</v>
      </c>
      <c r="J418" s="48"/>
      <c r="K418" s="56">
        <f t="shared" si="382"/>
        <v>10</v>
      </c>
      <c r="L418" s="57" t="str">
        <f t="shared" si="383"/>
        <v>Масло дизельное</v>
      </c>
      <c r="M418" s="51" t="str">
        <f t="shared" si="385"/>
        <v>TOTACHI NIRO HD s/s Cl-4/SL 10W-40- эквивалент допускается кроме Devon</v>
      </c>
      <c r="N418" s="142">
        <f t="shared" si="386"/>
        <v>4</v>
      </c>
      <c r="O418" s="141"/>
      <c r="P418" s="58"/>
      <c r="Q418" s="165" t="str">
        <f t="shared" si="387"/>
        <v>л</v>
      </c>
      <c r="R418" s="59">
        <f t="shared" ref="R418:R421" si="391">G418</f>
        <v>188.85000000000002</v>
      </c>
      <c r="S418" s="53"/>
      <c r="T418" s="60">
        <f t="shared" ref="T418:T421" si="392">H418</f>
        <v>68</v>
      </c>
      <c r="U418" s="61">
        <f t="shared" ref="U418:U421" si="393">S418*T418</f>
        <v>0</v>
      </c>
      <c r="V418" s="48"/>
      <c r="W418" s="48"/>
      <c r="X418" s="48"/>
      <c r="Y418" s="48"/>
      <c r="Z418" s="48"/>
      <c r="AA418" s="48"/>
      <c r="AB418" s="48"/>
      <c r="AC418" s="48"/>
      <c r="AD418" s="48"/>
      <c r="AE418" s="48"/>
    </row>
    <row r="419" spans="1:31" s="46" customFormat="1" ht="47.25" customHeight="1" x14ac:dyDescent="0.25">
      <c r="A419" s="49"/>
      <c r="B419" s="79">
        <v>11</v>
      </c>
      <c r="C419" s="51" t="s">
        <v>225</v>
      </c>
      <c r="D419" s="51" t="s">
        <v>299</v>
      </c>
      <c r="E419" s="51">
        <v>4</v>
      </c>
      <c r="F419" s="175" t="s">
        <v>105</v>
      </c>
      <c r="G419" s="95">
        <v>226.4916666666667</v>
      </c>
      <c r="H419" s="93">
        <v>50</v>
      </c>
      <c r="I419" s="94">
        <f t="shared" si="384"/>
        <v>11324.583333333336</v>
      </c>
      <c r="J419" s="48"/>
      <c r="K419" s="56">
        <f t="shared" si="382"/>
        <v>11</v>
      </c>
      <c r="L419" s="57" t="str">
        <f t="shared" si="383"/>
        <v>Масло дизельное</v>
      </c>
      <c r="M419" s="51" t="str">
        <f t="shared" si="385"/>
        <v>Totachi Niro HD synthetic CI-4/CH-4/SL 5W40- эквивалент допускается кроме Devon</v>
      </c>
      <c r="N419" s="142">
        <f t="shared" si="386"/>
        <v>4</v>
      </c>
      <c r="O419" s="141"/>
      <c r="P419" s="58"/>
      <c r="Q419" s="165" t="str">
        <f t="shared" si="387"/>
        <v>л</v>
      </c>
      <c r="R419" s="59">
        <f t="shared" si="391"/>
        <v>226.4916666666667</v>
      </c>
      <c r="S419" s="53"/>
      <c r="T419" s="60">
        <f t="shared" si="392"/>
        <v>50</v>
      </c>
      <c r="U419" s="61">
        <f t="shared" si="393"/>
        <v>0</v>
      </c>
      <c r="V419" s="48"/>
      <c r="W419" s="48"/>
      <c r="X419" s="48"/>
      <c r="Y419" s="48"/>
      <c r="Z419" s="48"/>
      <c r="AA419" s="48"/>
      <c r="AB419" s="48"/>
      <c r="AC419" s="48"/>
      <c r="AD419" s="48"/>
      <c r="AE419" s="48"/>
    </row>
    <row r="420" spans="1:31" s="46" customFormat="1" ht="19.5" customHeight="1" x14ac:dyDescent="0.25">
      <c r="A420" s="49"/>
      <c r="B420" s="79">
        <v>12</v>
      </c>
      <c r="C420" s="51" t="s">
        <v>64</v>
      </c>
      <c r="D420" s="51" t="s">
        <v>65</v>
      </c>
      <c r="E420" s="51">
        <v>20</v>
      </c>
      <c r="F420" s="175" t="s">
        <v>105</v>
      </c>
      <c r="G420" s="95">
        <v>65.658333333333346</v>
      </c>
      <c r="H420" s="93">
        <v>200</v>
      </c>
      <c r="I420" s="94">
        <f t="shared" si="384"/>
        <v>13131.66666666667</v>
      </c>
      <c r="J420" s="48"/>
      <c r="K420" s="56">
        <f t="shared" si="382"/>
        <v>12</v>
      </c>
      <c r="L420" s="57" t="str">
        <f t="shared" si="383"/>
        <v>Масло дизельное М-8ДМ</v>
      </c>
      <c r="M420" s="51" t="str">
        <f t="shared" si="385"/>
        <v>М-8ДМ</v>
      </c>
      <c r="N420" s="142">
        <f t="shared" si="386"/>
        <v>20</v>
      </c>
      <c r="O420" s="141"/>
      <c r="P420" s="58"/>
      <c r="Q420" s="165" t="str">
        <f t="shared" si="387"/>
        <v>л</v>
      </c>
      <c r="R420" s="59">
        <f t="shared" si="391"/>
        <v>65.658333333333346</v>
      </c>
      <c r="S420" s="53"/>
      <c r="T420" s="60">
        <f t="shared" si="392"/>
        <v>200</v>
      </c>
      <c r="U420" s="61">
        <f t="shared" si="393"/>
        <v>0</v>
      </c>
      <c r="V420" s="48"/>
      <c r="W420" s="48"/>
      <c r="X420" s="48"/>
      <c r="Y420" s="48"/>
      <c r="Z420" s="48"/>
      <c r="AA420" s="48"/>
      <c r="AB420" s="48"/>
      <c r="AC420" s="48"/>
      <c r="AD420" s="48"/>
      <c r="AE420" s="48"/>
    </row>
    <row r="421" spans="1:31" s="46" customFormat="1" ht="49.5" customHeight="1" x14ac:dyDescent="0.25">
      <c r="A421" s="49"/>
      <c r="B421" s="79">
        <v>13</v>
      </c>
      <c r="C421" s="51" t="s">
        <v>74</v>
      </c>
      <c r="D421" s="51" t="s">
        <v>300</v>
      </c>
      <c r="E421" s="51">
        <v>20</v>
      </c>
      <c r="F421" s="175" t="s">
        <v>105</v>
      </c>
      <c r="G421" s="95">
        <v>114.58333333333334</v>
      </c>
      <c r="H421" s="93">
        <v>60</v>
      </c>
      <c r="I421" s="94">
        <f t="shared" si="384"/>
        <v>6875.0000000000009</v>
      </c>
      <c r="J421" s="48"/>
      <c r="K421" s="56">
        <f t="shared" si="382"/>
        <v>13</v>
      </c>
      <c r="L421" s="57" t="str">
        <f t="shared" si="383"/>
        <v>Масло моторное</v>
      </c>
      <c r="M421" s="51" t="str">
        <f t="shared" si="385"/>
        <v>Q8 Formula T 1000 10W30- эквивалент допускается кроме Devon</v>
      </c>
      <c r="N421" s="142">
        <f t="shared" si="386"/>
        <v>20</v>
      </c>
      <c r="O421" s="141"/>
      <c r="P421" s="58"/>
      <c r="Q421" s="165" t="str">
        <f t="shared" si="387"/>
        <v>л</v>
      </c>
      <c r="R421" s="59">
        <f t="shared" si="391"/>
        <v>114.58333333333334</v>
      </c>
      <c r="S421" s="53"/>
      <c r="T421" s="60">
        <f t="shared" si="392"/>
        <v>60</v>
      </c>
      <c r="U421" s="61">
        <f t="shared" si="393"/>
        <v>0</v>
      </c>
      <c r="V421" s="48"/>
      <c r="W421" s="48"/>
      <c r="X421" s="48"/>
      <c r="Y421" s="48"/>
      <c r="Z421" s="48"/>
      <c r="AA421" s="48"/>
      <c r="AB421" s="48"/>
      <c r="AC421" s="48"/>
      <c r="AD421" s="48"/>
      <c r="AE421" s="48"/>
    </row>
    <row r="422" spans="1:31" s="46" customFormat="1" ht="67.5" customHeight="1" x14ac:dyDescent="0.25">
      <c r="A422" s="49"/>
      <c r="B422" s="79">
        <v>14</v>
      </c>
      <c r="C422" s="51" t="s">
        <v>74</v>
      </c>
      <c r="D422" s="51" t="s">
        <v>302</v>
      </c>
      <c r="E422" s="51">
        <v>4</v>
      </c>
      <c r="F422" s="175" t="s">
        <v>105</v>
      </c>
      <c r="G422" s="95">
        <v>144.1</v>
      </c>
      <c r="H422" s="93">
        <v>498</v>
      </c>
      <c r="I422" s="94">
        <f t="shared" si="384"/>
        <v>71761.8</v>
      </c>
      <c r="J422" s="48"/>
      <c r="K422" s="56">
        <f>B422</f>
        <v>14</v>
      </c>
      <c r="L422" s="57" t="str">
        <f>C422</f>
        <v>Масло моторное</v>
      </c>
      <c r="M422" s="51" t="str">
        <f t="shared" si="385"/>
        <v>TOTACHI NIRO HD  Cl-4/CH-4/SL 15W-40- эквивалент допускается кроме Devon</v>
      </c>
      <c r="N422" s="142">
        <f t="shared" si="386"/>
        <v>4</v>
      </c>
      <c r="O422" s="141"/>
      <c r="P422" s="58"/>
      <c r="Q422" s="165" t="str">
        <f t="shared" si="387"/>
        <v>л</v>
      </c>
      <c r="R422" s="59">
        <f>G422</f>
        <v>144.1</v>
      </c>
      <c r="S422" s="53"/>
      <c r="T422" s="60">
        <f>H422</f>
        <v>498</v>
      </c>
      <c r="U422" s="61">
        <f>S422*T422</f>
        <v>0</v>
      </c>
      <c r="V422" s="48"/>
      <c r="W422" s="48"/>
      <c r="X422" s="48"/>
      <c r="Y422" s="48"/>
      <c r="Z422" s="48"/>
      <c r="AA422" s="48"/>
      <c r="AB422" s="48"/>
      <c r="AC422" s="48"/>
      <c r="AD422" s="48"/>
      <c r="AE422" s="48"/>
    </row>
    <row r="423" spans="1:31" s="46" customFormat="1" ht="19.5" customHeight="1" x14ac:dyDescent="0.25">
      <c r="A423" s="49"/>
      <c r="B423" s="79">
        <v>15</v>
      </c>
      <c r="C423" s="51" t="s">
        <v>115</v>
      </c>
      <c r="D423" s="51" t="s">
        <v>116</v>
      </c>
      <c r="E423" s="51">
        <v>20</v>
      </c>
      <c r="F423" s="175" t="s">
        <v>105</v>
      </c>
      <c r="G423" s="95">
        <v>63.641666666666673</v>
      </c>
      <c r="H423" s="93">
        <v>90</v>
      </c>
      <c r="I423" s="94">
        <f t="shared" si="384"/>
        <v>5727.7500000000009</v>
      </c>
      <c r="J423" s="48"/>
      <c r="K423" s="56">
        <f t="shared" ref="K423:K424" si="394">B423</f>
        <v>15</v>
      </c>
      <c r="L423" s="57" t="str">
        <f t="shared" ref="L423:L424" si="395">C423</f>
        <v>Масло моторное М-10ДМ</v>
      </c>
      <c r="M423" s="51" t="str">
        <f t="shared" si="385"/>
        <v>М-10ДМ</v>
      </c>
      <c r="N423" s="142">
        <f t="shared" si="386"/>
        <v>20</v>
      </c>
      <c r="O423" s="141"/>
      <c r="P423" s="58"/>
      <c r="Q423" s="165" t="str">
        <f t="shared" si="387"/>
        <v>л</v>
      </c>
      <c r="R423" s="59">
        <f t="shared" ref="R423" si="396">G423</f>
        <v>63.641666666666673</v>
      </c>
      <c r="S423" s="53"/>
      <c r="T423" s="60">
        <f t="shared" ref="T423" si="397">H423</f>
        <v>90</v>
      </c>
      <c r="U423" s="61">
        <f t="shared" ref="U423" si="398">S423*T423</f>
        <v>0</v>
      </c>
      <c r="V423" s="48"/>
      <c r="W423" s="48"/>
      <c r="X423" s="48"/>
      <c r="Y423" s="48"/>
      <c r="Z423" s="48"/>
      <c r="AA423" s="48"/>
      <c r="AB423" s="48"/>
      <c r="AC423" s="48"/>
      <c r="AD423" s="48"/>
      <c r="AE423" s="48"/>
    </row>
    <row r="424" spans="1:31" s="46" customFormat="1" ht="15.75" x14ac:dyDescent="0.25">
      <c r="A424" s="49"/>
      <c r="B424" s="79">
        <v>16</v>
      </c>
      <c r="C424" s="51" t="s">
        <v>91</v>
      </c>
      <c r="D424" s="51" t="s">
        <v>92</v>
      </c>
      <c r="E424" s="51">
        <v>20</v>
      </c>
      <c r="F424" s="175" t="s">
        <v>105</v>
      </c>
      <c r="G424" s="95">
        <v>65.400000000000006</v>
      </c>
      <c r="H424" s="93">
        <v>230</v>
      </c>
      <c r="I424" s="94">
        <f t="shared" si="384"/>
        <v>15042.000000000002</v>
      </c>
      <c r="J424" s="48"/>
      <c r="K424" s="56">
        <f t="shared" si="394"/>
        <v>16</v>
      </c>
      <c r="L424" s="57" t="str">
        <f t="shared" si="395"/>
        <v>Масло моторное М-8В</v>
      </c>
      <c r="M424" s="51" t="str">
        <f t="shared" si="385"/>
        <v>М-8В</v>
      </c>
      <c r="N424" s="142">
        <f t="shared" si="386"/>
        <v>20</v>
      </c>
      <c r="O424" s="141"/>
      <c r="P424" s="58"/>
      <c r="Q424" s="165" t="str">
        <f t="shared" si="387"/>
        <v>л</v>
      </c>
      <c r="R424" s="59">
        <f>G424</f>
        <v>65.400000000000006</v>
      </c>
      <c r="S424" s="53"/>
      <c r="T424" s="60">
        <f>H424</f>
        <v>230</v>
      </c>
      <c r="U424" s="61">
        <f>S424*T424</f>
        <v>0</v>
      </c>
      <c r="V424" s="48"/>
      <c r="W424" s="48"/>
      <c r="X424" s="48"/>
      <c r="Y424" s="48"/>
      <c r="Z424" s="48"/>
      <c r="AA424" s="48"/>
      <c r="AB424" s="48"/>
      <c r="AC424" s="48"/>
      <c r="AD424" s="48"/>
      <c r="AE424" s="48"/>
    </row>
    <row r="425" spans="1:31" s="46" customFormat="1" ht="22.5" customHeight="1" x14ac:dyDescent="0.25">
      <c r="A425" s="49"/>
      <c r="B425" s="79">
        <v>17</v>
      </c>
      <c r="C425" s="51" t="s">
        <v>93</v>
      </c>
      <c r="D425" s="51" t="s">
        <v>94</v>
      </c>
      <c r="E425" s="51">
        <v>10</v>
      </c>
      <c r="F425" s="175" t="s">
        <v>105</v>
      </c>
      <c r="G425" s="95">
        <v>64.333333333333343</v>
      </c>
      <c r="H425" s="93">
        <v>40</v>
      </c>
      <c r="I425" s="94">
        <f t="shared" si="384"/>
        <v>2573.3333333333339</v>
      </c>
      <c r="J425" s="48"/>
      <c r="K425" s="56">
        <f>B425</f>
        <v>17</v>
      </c>
      <c r="L425" s="57" t="str">
        <f>C425</f>
        <v>Масло моторное М-8Г2к</v>
      </c>
      <c r="M425" s="51" t="str">
        <f t="shared" si="385"/>
        <v>М-8Г2к</v>
      </c>
      <c r="N425" s="142">
        <f t="shared" si="386"/>
        <v>10</v>
      </c>
      <c r="O425" s="141"/>
      <c r="P425" s="58"/>
      <c r="Q425" s="165" t="str">
        <f t="shared" si="387"/>
        <v>л</v>
      </c>
      <c r="R425" s="59">
        <f>G425</f>
        <v>64.333333333333343</v>
      </c>
      <c r="S425" s="53"/>
      <c r="T425" s="60">
        <f>H425</f>
        <v>40</v>
      </c>
      <c r="U425" s="61">
        <f>S425*T425</f>
        <v>0</v>
      </c>
      <c r="V425" s="48"/>
      <c r="W425" s="48"/>
      <c r="X425" s="48"/>
      <c r="Y425" s="48"/>
      <c r="Z425" s="48"/>
      <c r="AA425" s="48"/>
      <c r="AB425" s="48"/>
      <c r="AC425" s="48"/>
      <c r="AD425" s="48"/>
      <c r="AE425" s="48"/>
    </row>
    <row r="426" spans="1:31" s="46" customFormat="1" ht="15.75" x14ac:dyDescent="0.25">
      <c r="A426" s="49"/>
      <c r="B426" s="79">
        <v>18</v>
      </c>
      <c r="C426" s="51" t="s">
        <v>151</v>
      </c>
      <c r="D426" s="51" t="s">
        <v>152</v>
      </c>
      <c r="E426" s="51">
        <v>20</v>
      </c>
      <c r="F426" s="175" t="s">
        <v>105</v>
      </c>
      <c r="G426" s="95">
        <v>76.566666666666663</v>
      </c>
      <c r="H426" s="93">
        <v>50</v>
      </c>
      <c r="I426" s="94">
        <f t="shared" si="384"/>
        <v>3828.333333333333</v>
      </c>
      <c r="J426" s="48"/>
      <c r="K426" s="56">
        <f t="shared" ref="K426:K432" si="399">B426</f>
        <v>18</v>
      </c>
      <c r="L426" s="57" t="str">
        <f t="shared" ref="L426:L433" si="400">C426</f>
        <v>Масло моторное МТ-16П</v>
      </c>
      <c r="M426" s="51" t="str">
        <f t="shared" si="385"/>
        <v>МТ-16П</v>
      </c>
      <c r="N426" s="142">
        <f t="shared" si="386"/>
        <v>20</v>
      </c>
      <c r="O426" s="141"/>
      <c r="P426" s="58"/>
      <c r="Q426" s="165" t="str">
        <f t="shared" si="387"/>
        <v>л</v>
      </c>
      <c r="R426" s="59">
        <f t="shared" ref="R426:R432" si="401">G426</f>
        <v>76.566666666666663</v>
      </c>
      <c r="S426" s="53"/>
      <c r="T426" s="60">
        <f t="shared" ref="T426:T432" si="402">H426</f>
        <v>50</v>
      </c>
      <c r="U426" s="61">
        <f t="shared" ref="U426:U432" si="403">S426*T426</f>
        <v>0</v>
      </c>
      <c r="V426" s="48"/>
      <c r="W426" s="48"/>
      <c r="X426" s="48"/>
      <c r="Y426" s="48"/>
      <c r="Z426" s="48"/>
      <c r="AA426" s="48"/>
      <c r="AB426" s="48"/>
      <c r="AC426" s="48"/>
      <c r="AD426" s="48"/>
      <c r="AE426" s="48"/>
    </row>
    <row r="427" spans="1:31" s="46" customFormat="1" ht="15.75" x14ac:dyDescent="0.25">
      <c r="A427" s="49"/>
      <c r="B427" s="79">
        <v>19</v>
      </c>
      <c r="C427" s="51" t="s">
        <v>227</v>
      </c>
      <c r="D427" s="51" t="s">
        <v>228</v>
      </c>
      <c r="E427" s="51">
        <v>4</v>
      </c>
      <c r="F427" s="175" t="s">
        <v>105</v>
      </c>
      <c r="G427" s="95">
        <v>63.19166666666667</v>
      </c>
      <c r="H427" s="93">
        <v>20</v>
      </c>
      <c r="I427" s="94">
        <f t="shared" si="384"/>
        <v>1263.8333333333335</v>
      </c>
      <c r="J427" s="48"/>
      <c r="K427" s="56">
        <f t="shared" si="399"/>
        <v>19</v>
      </c>
      <c r="L427" s="57" t="str">
        <f t="shared" si="400"/>
        <v>Масло промывочное</v>
      </c>
      <c r="M427" s="51" t="str">
        <f t="shared" si="385"/>
        <v>МПТ-2М</v>
      </c>
      <c r="N427" s="142">
        <f t="shared" si="386"/>
        <v>4</v>
      </c>
      <c r="O427" s="141"/>
      <c r="P427" s="58"/>
      <c r="Q427" s="165" t="str">
        <f t="shared" si="387"/>
        <v>л</v>
      </c>
      <c r="R427" s="59">
        <f t="shared" si="401"/>
        <v>63.19166666666667</v>
      </c>
      <c r="S427" s="53"/>
      <c r="T427" s="60">
        <f t="shared" si="402"/>
        <v>20</v>
      </c>
      <c r="U427" s="61">
        <f t="shared" si="403"/>
        <v>0</v>
      </c>
      <c r="V427" s="48"/>
      <c r="W427" s="48"/>
      <c r="X427" s="48"/>
      <c r="Y427" s="48"/>
      <c r="Z427" s="48"/>
      <c r="AA427" s="48"/>
      <c r="AB427" s="48"/>
      <c r="AC427" s="48"/>
      <c r="AD427" s="48"/>
      <c r="AE427" s="48"/>
    </row>
    <row r="428" spans="1:31" s="46" customFormat="1" ht="15.75" x14ac:dyDescent="0.25">
      <c r="A428" s="49"/>
      <c r="B428" s="79">
        <v>20</v>
      </c>
      <c r="C428" s="51" t="s">
        <v>162</v>
      </c>
      <c r="D428" s="51" t="s">
        <v>163</v>
      </c>
      <c r="E428" s="51">
        <v>4</v>
      </c>
      <c r="F428" s="175" t="s">
        <v>105</v>
      </c>
      <c r="G428" s="95">
        <v>155.69166666666669</v>
      </c>
      <c r="H428" s="93">
        <v>20</v>
      </c>
      <c r="I428" s="94">
        <f t="shared" si="384"/>
        <v>3113.8333333333339</v>
      </c>
      <c r="J428" s="48"/>
      <c r="K428" s="56">
        <f t="shared" si="399"/>
        <v>20</v>
      </c>
      <c r="L428" s="57" t="str">
        <f t="shared" si="400"/>
        <v>Масло промывочное KIXX Clean GS Oil</v>
      </c>
      <c r="M428" s="51" t="str">
        <f t="shared" si="385"/>
        <v>KIXX Clean GS Oil</v>
      </c>
      <c r="N428" s="142">
        <f t="shared" si="386"/>
        <v>4</v>
      </c>
      <c r="O428" s="141"/>
      <c r="P428" s="58"/>
      <c r="Q428" s="165" t="str">
        <f t="shared" si="387"/>
        <v>л</v>
      </c>
      <c r="R428" s="59">
        <f t="shared" si="401"/>
        <v>155.69166666666669</v>
      </c>
      <c r="S428" s="53"/>
      <c r="T428" s="60">
        <f t="shared" si="402"/>
        <v>20</v>
      </c>
      <c r="U428" s="61">
        <f t="shared" si="403"/>
        <v>0</v>
      </c>
      <c r="V428" s="48"/>
      <c r="W428" s="48"/>
      <c r="X428" s="48"/>
      <c r="Y428" s="48"/>
      <c r="Z428" s="48"/>
      <c r="AA428" s="48"/>
      <c r="AB428" s="48"/>
      <c r="AC428" s="48"/>
      <c r="AD428" s="48"/>
      <c r="AE428" s="48"/>
    </row>
    <row r="429" spans="1:31" s="46" customFormat="1" ht="39" customHeight="1" x14ac:dyDescent="0.25">
      <c r="A429" s="49"/>
      <c r="B429" s="79">
        <v>21</v>
      </c>
      <c r="C429" s="51" t="s">
        <v>231</v>
      </c>
      <c r="D429" s="51" t="s">
        <v>305</v>
      </c>
      <c r="E429" s="51">
        <v>20</v>
      </c>
      <c r="F429" s="175" t="s">
        <v>105</v>
      </c>
      <c r="G429" s="95">
        <v>300</v>
      </c>
      <c r="H429" s="93">
        <v>50</v>
      </c>
      <c r="I429" s="94">
        <f t="shared" si="384"/>
        <v>15000</v>
      </c>
      <c r="J429" s="48"/>
      <c r="K429" s="56">
        <f t="shared" si="399"/>
        <v>21</v>
      </c>
      <c r="L429" s="57" t="str">
        <f t="shared" si="400"/>
        <v>Масло трансмиссионно-гидравлическое универсальное Q8 T 2200</v>
      </c>
      <c r="M429" s="51" t="str">
        <f t="shared" si="385"/>
        <v>Q8 T 2200- эквивалент допускается кроме Devon</v>
      </c>
      <c r="N429" s="142">
        <f t="shared" si="386"/>
        <v>20</v>
      </c>
      <c r="O429" s="141"/>
      <c r="P429" s="58"/>
      <c r="Q429" s="165" t="str">
        <f t="shared" si="387"/>
        <v>л</v>
      </c>
      <c r="R429" s="59">
        <f t="shared" si="401"/>
        <v>300</v>
      </c>
      <c r="S429" s="53"/>
      <c r="T429" s="60">
        <f t="shared" si="402"/>
        <v>50</v>
      </c>
      <c r="U429" s="61">
        <f t="shared" si="403"/>
        <v>0</v>
      </c>
      <c r="V429" s="48"/>
      <c r="W429" s="48"/>
      <c r="X429" s="48"/>
      <c r="Y429" s="48"/>
      <c r="Z429" s="48"/>
      <c r="AA429" s="48"/>
      <c r="AB429" s="48"/>
      <c r="AC429" s="48"/>
      <c r="AD429" s="48"/>
      <c r="AE429" s="48"/>
    </row>
    <row r="430" spans="1:31" s="46" customFormat="1" ht="15.75" x14ac:dyDescent="0.25">
      <c r="A430" s="49"/>
      <c r="B430" s="79">
        <v>22</v>
      </c>
      <c r="C430" s="51" t="s">
        <v>96</v>
      </c>
      <c r="D430" s="51" t="s">
        <v>181</v>
      </c>
      <c r="E430" s="51">
        <v>10</v>
      </c>
      <c r="F430" s="175" t="s">
        <v>105</v>
      </c>
      <c r="G430" s="92">
        <v>201.25</v>
      </c>
      <c r="H430" s="93">
        <v>20</v>
      </c>
      <c r="I430" s="94">
        <f t="shared" si="384"/>
        <v>4025</v>
      </c>
      <c r="J430" s="48"/>
      <c r="K430" s="56">
        <f t="shared" si="399"/>
        <v>22</v>
      </c>
      <c r="L430" s="57" t="str">
        <f t="shared" si="400"/>
        <v>Масло трансмиссионное</v>
      </c>
      <c r="M430" s="51" t="str">
        <f t="shared" si="385"/>
        <v>X-OIL 75w85 GL-4</v>
      </c>
      <c r="N430" s="142">
        <f t="shared" si="386"/>
        <v>10</v>
      </c>
      <c r="O430" s="141"/>
      <c r="P430" s="58"/>
      <c r="Q430" s="165" t="str">
        <f t="shared" si="387"/>
        <v>л</v>
      </c>
      <c r="R430" s="59">
        <f t="shared" si="401"/>
        <v>201.25</v>
      </c>
      <c r="S430" s="53"/>
      <c r="T430" s="60">
        <f t="shared" si="402"/>
        <v>20</v>
      </c>
      <c r="U430" s="61">
        <f t="shared" si="403"/>
        <v>0</v>
      </c>
      <c r="V430" s="48"/>
      <c r="W430" s="48"/>
      <c r="X430" s="48"/>
      <c r="Y430" s="48"/>
      <c r="Z430" s="48"/>
      <c r="AA430" s="48"/>
      <c r="AB430" s="48"/>
      <c r="AC430" s="48"/>
      <c r="AD430" s="48"/>
      <c r="AE430" s="48"/>
    </row>
    <row r="431" spans="1:31" s="46" customFormat="1" ht="22.5" customHeight="1" x14ac:dyDescent="0.25">
      <c r="A431" s="49"/>
      <c r="B431" s="79">
        <v>23</v>
      </c>
      <c r="C431" s="51" t="s">
        <v>232</v>
      </c>
      <c r="D431" s="51" t="s">
        <v>233</v>
      </c>
      <c r="E431" s="51">
        <v>10</v>
      </c>
      <c r="F431" s="175" t="s">
        <v>105</v>
      </c>
      <c r="G431" s="96">
        <v>262.5</v>
      </c>
      <c r="H431" s="97">
        <v>50</v>
      </c>
      <c r="I431" s="94">
        <f t="shared" si="384"/>
        <v>13125</v>
      </c>
      <c r="J431" s="48"/>
      <c r="K431" s="56">
        <f t="shared" si="399"/>
        <v>23</v>
      </c>
      <c r="L431" s="57" t="str">
        <f t="shared" si="400"/>
        <v>Масло трансмиссионное ZIC G-5 SAE 80W90</v>
      </c>
      <c r="M431" s="51" t="str">
        <f t="shared" si="385"/>
        <v>ZIC G-5 SAE 80W90</v>
      </c>
      <c r="N431" s="142">
        <f t="shared" si="386"/>
        <v>10</v>
      </c>
      <c r="O431" s="141"/>
      <c r="P431" s="58"/>
      <c r="Q431" s="165" t="str">
        <f t="shared" si="387"/>
        <v>л</v>
      </c>
      <c r="R431" s="59">
        <f t="shared" si="401"/>
        <v>262.5</v>
      </c>
      <c r="S431" s="53"/>
      <c r="T431" s="60">
        <f t="shared" si="402"/>
        <v>50</v>
      </c>
      <c r="U431" s="61">
        <f t="shared" si="403"/>
        <v>0</v>
      </c>
      <c r="V431" s="48"/>
      <c r="W431" s="48"/>
      <c r="X431" s="48"/>
      <c r="Y431" s="48"/>
      <c r="Z431" s="48"/>
      <c r="AA431" s="48"/>
      <c r="AB431" s="48"/>
      <c r="AC431" s="48"/>
      <c r="AD431" s="48"/>
      <c r="AE431" s="48"/>
    </row>
    <row r="432" spans="1:31" s="46" customFormat="1" ht="22.5" customHeight="1" x14ac:dyDescent="0.25">
      <c r="A432" s="49"/>
      <c r="B432" s="79">
        <v>24</v>
      </c>
      <c r="C432" s="51" t="s">
        <v>118</v>
      </c>
      <c r="D432" s="51" t="s">
        <v>119</v>
      </c>
      <c r="E432" s="51">
        <v>10</v>
      </c>
      <c r="F432" s="175" t="s">
        <v>105</v>
      </c>
      <c r="G432" s="92">
        <v>70.025000000000006</v>
      </c>
      <c r="H432" s="93">
        <v>280</v>
      </c>
      <c r="I432" s="94">
        <f t="shared" si="384"/>
        <v>19607</v>
      </c>
      <c r="J432" s="48"/>
      <c r="K432" s="56">
        <f t="shared" si="399"/>
        <v>24</v>
      </c>
      <c r="L432" s="57" t="str">
        <f t="shared" si="400"/>
        <v>Масло трансмиссионное ТСП-15К</v>
      </c>
      <c r="M432" s="51" t="str">
        <f t="shared" si="385"/>
        <v>ТСП-15К</v>
      </c>
      <c r="N432" s="142">
        <f t="shared" si="386"/>
        <v>10</v>
      </c>
      <c r="O432" s="141"/>
      <c r="P432" s="58"/>
      <c r="Q432" s="165" t="str">
        <f t="shared" si="387"/>
        <v>л</v>
      </c>
      <c r="R432" s="59">
        <f t="shared" si="401"/>
        <v>70.025000000000006</v>
      </c>
      <c r="S432" s="53"/>
      <c r="T432" s="60">
        <f t="shared" si="402"/>
        <v>280</v>
      </c>
      <c r="U432" s="61">
        <f t="shared" si="403"/>
        <v>0</v>
      </c>
      <c r="V432" s="48"/>
      <c r="W432" s="48"/>
      <c r="X432" s="48"/>
      <c r="Y432" s="48"/>
      <c r="Z432" s="48"/>
      <c r="AA432" s="48"/>
      <c r="AB432" s="48"/>
      <c r="AC432" s="48"/>
      <c r="AD432" s="48"/>
      <c r="AE432" s="48"/>
    </row>
    <row r="433" spans="1:31" s="78" customFormat="1" ht="15.75" x14ac:dyDescent="0.25">
      <c r="A433" s="62"/>
      <c r="B433" s="99"/>
      <c r="C433" s="64" t="s">
        <v>16</v>
      </c>
      <c r="D433" s="65"/>
      <c r="E433" s="65"/>
      <c r="F433" s="133"/>
      <c r="G433" s="66"/>
      <c r="H433" s="67"/>
      <c r="I433" s="100">
        <f>SUM(I409:I432)</f>
        <v>292918.60000000009</v>
      </c>
      <c r="J433" s="69"/>
      <c r="K433" s="70"/>
      <c r="L433" s="71" t="str">
        <f t="shared" si="400"/>
        <v>ИТОГО:</v>
      </c>
      <c r="M433" s="65"/>
      <c r="N433" s="102"/>
      <c r="O433" s="90"/>
      <c r="P433" s="167"/>
      <c r="Q433" s="91"/>
      <c r="R433" s="74"/>
      <c r="S433" s="75"/>
      <c r="T433" s="76"/>
      <c r="U433" s="77"/>
      <c r="V433" s="69"/>
      <c r="W433" s="69"/>
      <c r="X433" s="69"/>
      <c r="Y433" s="69"/>
      <c r="Z433" s="69"/>
      <c r="AA433" s="69"/>
      <c r="AB433" s="69"/>
      <c r="AC433" s="69"/>
      <c r="AD433" s="69"/>
      <c r="AE433" s="69"/>
    </row>
    <row r="434" spans="1:31" s="46" customFormat="1" ht="24" customHeight="1" x14ac:dyDescent="0.25">
      <c r="B434" s="128"/>
      <c r="C434" s="216" t="s">
        <v>125</v>
      </c>
      <c r="D434" s="217"/>
      <c r="E434" s="217"/>
      <c r="F434" s="217"/>
      <c r="G434" s="217"/>
      <c r="H434" s="217"/>
      <c r="I434" s="217"/>
      <c r="J434" s="48"/>
      <c r="K434" s="129"/>
      <c r="L434" s="216" t="s">
        <v>125</v>
      </c>
      <c r="M434" s="218"/>
      <c r="N434" s="218"/>
      <c r="O434" s="218"/>
      <c r="P434" s="218"/>
      <c r="Q434" s="218"/>
      <c r="R434" s="218"/>
      <c r="S434" s="218"/>
      <c r="T434" s="218"/>
      <c r="U434" s="218"/>
      <c r="V434" s="48"/>
      <c r="W434" s="48"/>
      <c r="X434" s="48"/>
      <c r="Y434" s="48"/>
      <c r="Z434" s="48"/>
      <c r="AA434" s="48"/>
      <c r="AB434" s="48"/>
      <c r="AC434" s="48"/>
      <c r="AD434" s="48"/>
      <c r="AE434" s="48"/>
    </row>
    <row r="435" spans="1:31" s="46" customFormat="1" ht="35.25" customHeight="1" x14ac:dyDescent="0.25">
      <c r="A435" s="49"/>
      <c r="B435" s="79">
        <v>1</v>
      </c>
      <c r="C435" s="176" t="s">
        <v>43</v>
      </c>
      <c r="D435" s="51" t="s">
        <v>220</v>
      </c>
      <c r="E435" s="51">
        <v>5</v>
      </c>
      <c r="F435" s="175" t="s">
        <v>105</v>
      </c>
      <c r="G435" s="92">
        <v>54.316666666666677</v>
      </c>
      <c r="H435" s="93">
        <v>10</v>
      </c>
      <c r="I435" s="94">
        <f>G435*H435</f>
        <v>543.16666666666674</v>
      </c>
      <c r="J435" s="48"/>
      <c r="K435" s="56">
        <f t="shared" ref="K435:K447" si="404">B435</f>
        <v>1</v>
      </c>
      <c r="L435" s="57" t="str">
        <f t="shared" ref="L435:L447" si="405">C435</f>
        <v xml:space="preserve">Жидкость охлаждающая Антифриз </v>
      </c>
      <c r="M435" s="51" t="str">
        <f>D435</f>
        <v>Антифриз Гостовский зеленый</v>
      </c>
      <c r="N435" s="142">
        <f>E435</f>
        <v>5</v>
      </c>
      <c r="O435" s="141"/>
      <c r="P435" s="58"/>
      <c r="Q435" s="165" t="str">
        <f>F435</f>
        <v>л</v>
      </c>
      <c r="R435" s="59">
        <f>G435</f>
        <v>54.316666666666677</v>
      </c>
      <c r="S435" s="53"/>
      <c r="T435" s="60">
        <f>H435</f>
        <v>10</v>
      </c>
      <c r="U435" s="61">
        <f>S435*T435</f>
        <v>0</v>
      </c>
      <c r="V435" s="48"/>
      <c r="W435" s="48"/>
      <c r="X435" s="48"/>
      <c r="Y435" s="48"/>
      <c r="Z435" s="48"/>
      <c r="AA435" s="48"/>
      <c r="AB435" s="48"/>
      <c r="AC435" s="48"/>
      <c r="AD435" s="48"/>
      <c r="AE435" s="48"/>
    </row>
    <row r="436" spans="1:31" s="46" customFormat="1" ht="35.25" customHeight="1" x14ac:dyDescent="0.25">
      <c r="A436" s="49"/>
      <c r="B436" s="79">
        <v>2</v>
      </c>
      <c r="C436" s="176" t="s">
        <v>47</v>
      </c>
      <c r="D436" s="51" t="s">
        <v>130</v>
      </c>
      <c r="E436" s="51">
        <v>10</v>
      </c>
      <c r="F436" s="175" t="s">
        <v>105</v>
      </c>
      <c r="G436" s="95">
        <v>60.675000000000004</v>
      </c>
      <c r="H436" s="93">
        <v>710</v>
      </c>
      <c r="I436" s="94">
        <f t="shared" ref="I436:I457" si="406">G436*H436</f>
        <v>43079.25</v>
      </c>
      <c r="J436" s="48"/>
      <c r="K436" s="56">
        <f t="shared" si="404"/>
        <v>2</v>
      </c>
      <c r="L436" s="57" t="str">
        <f t="shared" si="405"/>
        <v xml:space="preserve">Жидкость охлаждающая </v>
      </c>
      <c r="M436" s="51" t="str">
        <f t="shared" ref="M436:M457" si="407">D436</f>
        <v>Обнинский "Гостовский" А-40</v>
      </c>
      <c r="N436" s="142">
        <f t="shared" ref="N436:N457" si="408">E436</f>
        <v>10</v>
      </c>
      <c r="O436" s="141"/>
      <c r="P436" s="58"/>
      <c r="Q436" s="165" t="str">
        <f t="shared" ref="Q436:Q457" si="409">F436</f>
        <v>л</v>
      </c>
      <c r="R436" s="59">
        <f t="shared" ref="R436:R442" si="410">G436</f>
        <v>60.675000000000004</v>
      </c>
      <c r="S436" s="53"/>
      <c r="T436" s="60">
        <f t="shared" ref="T436:T442" si="411">H436</f>
        <v>710</v>
      </c>
      <c r="U436" s="61">
        <f t="shared" ref="U436:U442" si="412">S436*T436</f>
        <v>0</v>
      </c>
      <c r="V436" s="48"/>
      <c r="W436" s="48"/>
      <c r="X436" s="48"/>
      <c r="Y436" s="48"/>
      <c r="Z436" s="48"/>
      <c r="AA436" s="48"/>
      <c r="AB436" s="48"/>
      <c r="AC436" s="48"/>
      <c r="AD436" s="48"/>
      <c r="AE436" s="48"/>
    </row>
    <row r="437" spans="1:31" s="46" customFormat="1" ht="35.25" customHeight="1" x14ac:dyDescent="0.25">
      <c r="A437" s="49"/>
      <c r="B437" s="79">
        <v>3</v>
      </c>
      <c r="C437" s="51" t="s">
        <v>49</v>
      </c>
      <c r="D437" s="51" t="s">
        <v>50</v>
      </c>
      <c r="E437" s="51">
        <v>0.91</v>
      </c>
      <c r="F437" s="175" t="s">
        <v>104</v>
      </c>
      <c r="G437" s="95">
        <v>99.525000000000006</v>
      </c>
      <c r="H437" s="93">
        <v>20</v>
      </c>
      <c r="I437" s="94">
        <f t="shared" si="406"/>
        <v>1990.5</v>
      </c>
      <c r="J437" s="48"/>
      <c r="K437" s="56">
        <f t="shared" si="404"/>
        <v>3</v>
      </c>
      <c r="L437" s="57" t="str">
        <f t="shared" si="405"/>
        <v>Жидкость тормозная</v>
      </c>
      <c r="M437" s="51" t="str">
        <f t="shared" si="407"/>
        <v>ДОТ-4</v>
      </c>
      <c r="N437" s="142">
        <f t="shared" si="408"/>
        <v>0.91</v>
      </c>
      <c r="O437" s="141"/>
      <c r="P437" s="58"/>
      <c r="Q437" s="165" t="str">
        <f t="shared" si="409"/>
        <v>кг</v>
      </c>
      <c r="R437" s="59">
        <f t="shared" si="410"/>
        <v>99.525000000000006</v>
      </c>
      <c r="S437" s="53"/>
      <c r="T437" s="60">
        <f t="shared" si="411"/>
        <v>20</v>
      </c>
      <c r="U437" s="61">
        <f t="shared" si="412"/>
        <v>0</v>
      </c>
      <c r="V437" s="48"/>
      <c r="W437" s="48"/>
      <c r="X437" s="48"/>
      <c r="Y437" s="48"/>
      <c r="Z437" s="48"/>
      <c r="AA437" s="48"/>
      <c r="AB437" s="48"/>
      <c r="AC437" s="48"/>
      <c r="AD437" s="48"/>
      <c r="AE437" s="48"/>
    </row>
    <row r="438" spans="1:31" s="46" customFormat="1" ht="35.25" customHeight="1" x14ac:dyDescent="0.25">
      <c r="A438" s="49"/>
      <c r="B438" s="79">
        <v>4</v>
      </c>
      <c r="C438" s="51" t="s">
        <v>221</v>
      </c>
      <c r="D438" s="51" t="s">
        <v>222</v>
      </c>
      <c r="E438" s="51">
        <v>1</v>
      </c>
      <c r="F438" s="175" t="s">
        <v>105</v>
      </c>
      <c r="G438" s="95">
        <v>112.70000000000002</v>
      </c>
      <c r="H438" s="93">
        <v>5</v>
      </c>
      <c r="I438" s="94">
        <f t="shared" si="406"/>
        <v>563.50000000000011</v>
      </c>
      <c r="J438" s="48"/>
      <c r="K438" s="56">
        <f t="shared" si="404"/>
        <v>4</v>
      </c>
      <c r="L438" s="57" t="str">
        <f t="shared" si="405"/>
        <v>Керосин технический ТС-1 ГОСТ 18499-73</v>
      </c>
      <c r="M438" s="51" t="str">
        <f t="shared" si="407"/>
        <v>ГОСТ 18499-73</v>
      </c>
      <c r="N438" s="142">
        <f t="shared" si="408"/>
        <v>1</v>
      </c>
      <c r="O438" s="141"/>
      <c r="P438" s="58"/>
      <c r="Q438" s="165" t="str">
        <f t="shared" si="409"/>
        <v>л</v>
      </c>
      <c r="R438" s="59">
        <f t="shared" si="410"/>
        <v>112.70000000000002</v>
      </c>
      <c r="S438" s="53"/>
      <c r="T438" s="60">
        <f t="shared" si="411"/>
        <v>5</v>
      </c>
      <c r="U438" s="61">
        <f t="shared" si="412"/>
        <v>0</v>
      </c>
      <c r="V438" s="48"/>
      <c r="W438" s="48"/>
      <c r="X438" s="48"/>
      <c r="Y438" s="48"/>
      <c r="Z438" s="48"/>
      <c r="AA438" s="48"/>
      <c r="AB438" s="48"/>
      <c r="AC438" s="48"/>
      <c r="AD438" s="48"/>
      <c r="AE438" s="48"/>
    </row>
    <row r="439" spans="1:31" s="46" customFormat="1" ht="35.25" customHeight="1" x14ac:dyDescent="0.25">
      <c r="A439" s="49"/>
      <c r="B439" s="79">
        <v>5</v>
      </c>
      <c r="C439" s="51" t="s">
        <v>55</v>
      </c>
      <c r="D439" s="51" t="s">
        <v>56</v>
      </c>
      <c r="E439" s="51">
        <v>1</v>
      </c>
      <c r="F439" s="175" t="s">
        <v>105</v>
      </c>
      <c r="G439" s="95">
        <v>666.66666666666674</v>
      </c>
      <c r="H439" s="93">
        <v>1</v>
      </c>
      <c r="I439" s="94">
        <f t="shared" si="406"/>
        <v>666.66666666666674</v>
      </c>
      <c r="J439" s="48"/>
      <c r="K439" s="56">
        <f t="shared" si="404"/>
        <v>5</v>
      </c>
      <c r="L439" s="57" t="str">
        <f t="shared" si="405"/>
        <v>Масло HP Husgvarna 2T</v>
      </c>
      <c r="M439" s="51" t="str">
        <f t="shared" si="407"/>
        <v>Husgvarna</v>
      </c>
      <c r="N439" s="142">
        <f t="shared" si="408"/>
        <v>1</v>
      </c>
      <c r="O439" s="141"/>
      <c r="P439" s="58"/>
      <c r="Q439" s="165" t="str">
        <f t="shared" si="409"/>
        <v>л</v>
      </c>
      <c r="R439" s="59">
        <f t="shared" si="410"/>
        <v>666.66666666666674</v>
      </c>
      <c r="S439" s="53"/>
      <c r="T439" s="60">
        <f t="shared" si="411"/>
        <v>1</v>
      </c>
      <c r="U439" s="61">
        <f t="shared" si="412"/>
        <v>0</v>
      </c>
      <c r="V439" s="48"/>
      <c r="W439" s="48"/>
      <c r="X439" s="48"/>
      <c r="Y439" s="48"/>
      <c r="Z439" s="48"/>
      <c r="AA439" s="48"/>
      <c r="AB439" s="48"/>
      <c r="AC439" s="48"/>
      <c r="AD439" s="48"/>
      <c r="AE439" s="48"/>
    </row>
    <row r="440" spans="1:31" s="46" customFormat="1" ht="35.25" customHeight="1" x14ac:dyDescent="0.25">
      <c r="A440" s="49"/>
      <c r="B440" s="79">
        <v>6</v>
      </c>
      <c r="C440" s="51" t="s">
        <v>122</v>
      </c>
      <c r="D440" s="51" t="s">
        <v>123</v>
      </c>
      <c r="E440" s="51">
        <v>20</v>
      </c>
      <c r="F440" s="175" t="s">
        <v>105</v>
      </c>
      <c r="G440" s="95">
        <v>104.19166666666668</v>
      </c>
      <c r="H440" s="93">
        <v>20</v>
      </c>
      <c r="I440" s="94">
        <f t="shared" si="406"/>
        <v>2083.8333333333335</v>
      </c>
      <c r="J440" s="48"/>
      <c r="K440" s="56">
        <f t="shared" si="404"/>
        <v>6</v>
      </c>
      <c r="L440" s="57" t="str">
        <f t="shared" si="405"/>
        <v>Масло гидравлическое Daphne super hydro 32A ISO VG46 (ISO VG32)</v>
      </c>
      <c r="M440" s="51" t="str">
        <f t="shared" si="407"/>
        <v>ISO VG46 (ISO VG32)</v>
      </c>
      <c r="N440" s="142">
        <f t="shared" si="408"/>
        <v>20</v>
      </c>
      <c r="O440" s="141"/>
      <c r="P440" s="58"/>
      <c r="Q440" s="165" t="str">
        <f t="shared" si="409"/>
        <v>л</v>
      </c>
      <c r="R440" s="59">
        <f t="shared" si="410"/>
        <v>104.19166666666668</v>
      </c>
      <c r="S440" s="53"/>
      <c r="T440" s="60">
        <f t="shared" si="411"/>
        <v>20</v>
      </c>
      <c r="U440" s="61">
        <f t="shared" si="412"/>
        <v>0</v>
      </c>
      <c r="V440" s="48"/>
      <c r="W440" s="48"/>
      <c r="X440" s="48"/>
      <c r="Y440" s="48"/>
      <c r="Z440" s="48"/>
      <c r="AA440" s="48"/>
      <c r="AB440" s="48"/>
      <c r="AC440" s="48"/>
      <c r="AD440" s="48"/>
      <c r="AE440" s="48"/>
    </row>
    <row r="441" spans="1:31" s="46" customFormat="1" ht="35.25" customHeight="1" x14ac:dyDescent="0.25">
      <c r="A441" s="49"/>
      <c r="B441" s="79">
        <v>7</v>
      </c>
      <c r="C441" s="51" t="s">
        <v>60</v>
      </c>
      <c r="D441" s="51" t="s">
        <v>61</v>
      </c>
      <c r="E441" s="51">
        <v>20</v>
      </c>
      <c r="F441" s="175" t="s">
        <v>105</v>
      </c>
      <c r="G441" s="95">
        <v>66.525000000000006</v>
      </c>
      <c r="H441" s="93">
        <v>580</v>
      </c>
      <c r="I441" s="94">
        <f t="shared" si="406"/>
        <v>38584.5</v>
      </c>
      <c r="J441" s="48"/>
      <c r="K441" s="56">
        <f t="shared" si="404"/>
        <v>7</v>
      </c>
      <c r="L441" s="57" t="str">
        <f t="shared" si="405"/>
        <v>Масло гидравлическое ВМГЗ</v>
      </c>
      <c r="M441" s="51" t="str">
        <f t="shared" si="407"/>
        <v>ВМГЗ</v>
      </c>
      <c r="N441" s="142">
        <f t="shared" si="408"/>
        <v>20</v>
      </c>
      <c r="O441" s="141"/>
      <c r="P441" s="58"/>
      <c r="Q441" s="165" t="str">
        <f t="shared" si="409"/>
        <v>л</v>
      </c>
      <c r="R441" s="59">
        <f t="shared" si="410"/>
        <v>66.525000000000006</v>
      </c>
      <c r="S441" s="53"/>
      <c r="T441" s="60">
        <f t="shared" si="411"/>
        <v>580</v>
      </c>
      <c r="U441" s="61">
        <f t="shared" si="412"/>
        <v>0</v>
      </c>
      <c r="V441" s="48"/>
      <c r="W441" s="48"/>
      <c r="X441" s="48"/>
      <c r="Y441" s="48"/>
      <c r="Z441" s="48"/>
      <c r="AA441" s="48"/>
      <c r="AB441" s="48"/>
      <c r="AC441" s="48"/>
      <c r="AD441" s="48"/>
      <c r="AE441" s="48"/>
    </row>
    <row r="442" spans="1:31" s="46" customFormat="1" ht="70.5" customHeight="1" x14ac:dyDescent="0.25">
      <c r="A442" s="49"/>
      <c r="B442" s="79">
        <v>8</v>
      </c>
      <c r="C442" s="51" t="s">
        <v>225</v>
      </c>
      <c r="D442" s="51" t="s">
        <v>306</v>
      </c>
      <c r="E442" s="51">
        <v>4</v>
      </c>
      <c r="F442" s="175" t="s">
        <v>105</v>
      </c>
      <c r="G442" s="95">
        <v>220.67500000000001</v>
      </c>
      <c r="H442" s="93">
        <v>70</v>
      </c>
      <c r="I442" s="94">
        <f t="shared" si="406"/>
        <v>15447.25</v>
      </c>
      <c r="J442" s="48"/>
      <c r="K442" s="56">
        <f t="shared" si="404"/>
        <v>8</v>
      </c>
      <c r="L442" s="57" t="str">
        <f t="shared" si="405"/>
        <v>Масло дизельное</v>
      </c>
      <c r="M442" s="51" t="str">
        <f t="shared" si="407"/>
        <v>TOTACHI NIRO HD 5w40 CI/CH-4/CG-4/SL cby- эквивалент допускается кроме Devon</v>
      </c>
      <c r="N442" s="142">
        <f t="shared" si="408"/>
        <v>4</v>
      </c>
      <c r="O442" s="141"/>
      <c r="P442" s="58"/>
      <c r="Q442" s="165" t="str">
        <f t="shared" si="409"/>
        <v>л</v>
      </c>
      <c r="R442" s="59">
        <f t="shared" si="410"/>
        <v>220.67500000000001</v>
      </c>
      <c r="S442" s="53"/>
      <c r="T442" s="60">
        <f t="shared" si="411"/>
        <v>70</v>
      </c>
      <c r="U442" s="61">
        <f t="shared" si="412"/>
        <v>0</v>
      </c>
      <c r="V442" s="48"/>
      <c r="W442" s="48"/>
      <c r="X442" s="48"/>
      <c r="Y442" s="48"/>
      <c r="Z442" s="48"/>
      <c r="AA442" s="48"/>
      <c r="AB442" s="48"/>
      <c r="AC442" s="48"/>
      <c r="AD442" s="48"/>
      <c r="AE442" s="48"/>
    </row>
    <row r="443" spans="1:31" s="46" customFormat="1" ht="52.5" customHeight="1" x14ac:dyDescent="0.25">
      <c r="A443" s="49"/>
      <c r="B443" s="79">
        <v>9</v>
      </c>
      <c r="C443" s="51" t="s">
        <v>225</v>
      </c>
      <c r="D443" s="51" t="s">
        <v>298</v>
      </c>
      <c r="E443" s="176">
        <v>4</v>
      </c>
      <c r="F443" s="175" t="s">
        <v>105</v>
      </c>
      <c r="G443" s="95">
        <v>188.85000000000002</v>
      </c>
      <c r="H443" s="93">
        <v>79</v>
      </c>
      <c r="I443" s="94">
        <f t="shared" si="406"/>
        <v>14919.150000000001</v>
      </c>
      <c r="J443" s="48"/>
      <c r="K443" s="56">
        <f t="shared" si="404"/>
        <v>9</v>
      </c>
      <c r="L443" s="57" t="str">
        <f t="shared" si="405"/>
        <v>Масло дизельное</v>
      </c>
      <c r="M443" s="51" t="str">
        <f t="shared" si="407"/>
        <v>TOTACHI NIRO HD s/s Cl-4/SL 10W-40- эквивалент допускается кроме Devon</v>
      </c>
      <c r="N443" s="142">
        <f t="shared" si="408"/>
        <v>4</v>
      </c>
      <c r="O443" s="141"/>
      <c r="P443" s="58"/>
      <c r="Q443" s="165" t="str">
        <f t="shared" si="409"/>
        <v>л</v>
      </c>
      <c r="R443" s="59">
        <f>G443</f>
        <v>188.85000000000002</v>
      </c>
      <c r="S443" s="53"/>
      <c r="T443" s="60">
        <f>H443</f>
        <v>79</v>
      </c>
      <c r="U443" s="61">
        <f>S443*T443</f>
        <v>0</v>
      </c>
      <c r="V443" s="48"/>
      <c r="W443" s="48"/>
      <c r="X443" s="48"/>
      <c r="Y443" s="48"/>
      <c r="Z443" s="48"/>
      <c r="AA443" s="48"/>
      <c r="AB443" s="48"/>
      <c r="AC443" s="48"/>
      <c r="AD443" s="48"/>
      <c r="AE443" s="48"/>
    </row>
    <row r="444" spans="1:31" s="46" customFormat="1" ht="19.5" customHeight="1" x14ac:dyDescent="0.25">
      <c r="A444" s="49"/>
      <c r="B444" s="79">
        <v>10</v>
      </c>
      <c r="C444" s="51" t="s">
        <v>62</v>
      </c>
      <c r="D444" s="51" t="s">
        <v>63</v>
      </c>
      <c r="E444" s="51">
        <v>20</v>
      </c>
      <c r="F444" s="175" t="s">
        <v>105</v>
      </c>
      <c r="G444" s="95">
        <v>61.541666666666664</v>
      </c>
      <c r="H444" s="93">
        <v>40</v>
      </c>
      <c r="I444" s="94">
        <f t="shared" si="406"/>
        <v>2461.6666666666665</v>
      </c>
      <c r="J444" s="48"/>
      <c r="K444" s="56">
        <f t="shared" si="404"/>
        <v>10</v>
      </c>
      <c r="L444" s="57" t="str">
        <f t="shared" si="405"/>
        <v>Масло дизельное М10Г2К</v>
      </c>
      <c r="M444" s="51" t="str">
        <f t="shared" si="407"/>
        <v>М10Г2К</v>
      </c>
      <c r="N444" s="142">
        <f t="shared" si="408"/>
        <v>20</v>
      </c>
      <c r="O444" s="141"/>
      <c r="P444" s="58"/>
      <c r="Q444" s="165" t="str">
        <f t="shared" si="409"/>
        <v>л</v>
      </c>
      <c r="R444" s="59">
        <f t="shared" ref="R444:R447" si="413">G444</f>
        <v>61.541666666666664</v>
      </c>
      <c r="S444" s="53"/>
      <c r="T444" s="60">
        <f t="shared" ref="T444:T447" si="414">H444</f>
        <v>40</v>
      </c>
      <c r="U444" s="61">
        <f t="shared" ref="U444:U447" si="415">S444*T444</f>
        <v>0</v>
      </c>
      <c r="V444" s="48"/>
      <c r="W444" s="48"/>
      <c r="X444" s="48"/>
      <c r="Y444" s="48"/>
      <c r="Z444" s="48"/>
      <c r="AA444" s="48"/>
      <c r="AB444" s="48"/>
      <c r="AC444" s="48"/>
      <c r="AD444" s="48"/>
      <c r="AE444" s="48"/>
    </row>
    <row r="445" spans="1:31" s="46" customFormat="1" ht="19.5" customHeight="1" x14ac:dyDescent="0.25">
      <c r="A445" s="49"/>
      <c r="B445" s="79">
        <v>11</v>
      </c>
      <c r="C445" s="51" t="s">
        <v>64</v>
      </c>
      <c r="D445" s="51" t="s">
        <v>65</v>
      </c>
      <c r="E445" s="51">
        <v>20</v>
      </c>
      <c r="F445" s="175" t="s">
        <v>105</v>
      </c>
      <c r="G445" s="95">
        <v>65.658333333333346</v>
      </c>
      <c r="H445" s="93">
        <v>40</v>
      </c>
      <c r="I445" s="94">
        <f t="shared" si="406"/>
        <v>2626.3333333333339</v>
      </c>
      <c r="J445" s="48"/>
      <c r="K445" s="56">
        <f t="shared" si="404"/>
        <v>11</v>
      </c>
      <c r="L445" s="57" t="str">
        <f t="shared" si="405"/>
        <v>Масло дизельное М-8ДМ</v>
      </c>
      <c r="M445" s="51" t="str">
        <f t="shared" si="407"/>
        <v>М-8ДМ</v>
      </c>
      <c r="N445" s="142">
        <f t="shared" si="408"/>
        <v>20</v>
      </c>
      <c r="O445" s="141"/>
      <c r="P445" s="58"/>
      <c r="Q445" s="165" t="str">
        <f t="shared" si="409"/>
        <v>л</v>
      </c>
      <c r="R445" s="59">
        <f t="shared" si="413"/>
        <v>65.658333333333346</v>
      </c>
      <c r="S445" s="53"/>
      <c r="T445" s="60">
        <f t="shared" si="414"/>
        <v>40</v>
      </c>
      <c r="U445" s="61">
        <f t="shared" si="415"/>
        <v>0</v>
      </c>
      <c r="V445" s="48"/>
      <c r="W445" s="48"/>
      <c r="X445" s="48"/>
      <c r="Y445" s="48"/>
      <c r="Z445" s="48"/>
      <c r="AA445" s="48"/>
      <c r="AB445" s="48"/>
      <c r="AC445" s="48"/>
      <c r="AD445" s="48"/>
      <c r="AE445" s="48"/>
    </row>
    <row r="446" spans="1:31" s="46" customFormat="1" ht="52.5" customHeight="1" x14ac:dyDescent="0.25">
      <c r="A446" s="49"/>
      <c r="B446" s="79">
        <v>12</v>
      </c>
      <c r="C446" s="51" t="s">
        <v>74</v>
      </c>
      <c r="D446" s="51" t="s">
        <v>301</v>
      </c>
      <c r="E446" s="51">
        <v>4</v>
      </c>
      <c r="F446" s="175" t="s">
        <v>105</v>
      </c>
      <c r="G446" s="95">
        <v>149.65</v>
      </c>
      <c r="H446" s="93">
        <v>50</v>
      </c>
      <c r="I446" s="94">
        <f t="shared" si="406"/>
        <v>7482.5</v>
      </c>
      <c r="J446" s="48"/>
      <c r="K446" s="56">
        <f t="shared" si="404"/>
        <v>12</v>
      </c>
      <c r="L446" s="57" t="str">
        <f t="shared" si="405"/>
        <v>Масло моторное</v>
      </c>
      <c r="M446" s="51" t="str">
        <f t="shared" si="407"/>
        <v>TOTACHI NIRO Fine Diesel Cl-4/SL 10W-30- эквивалент допускается кроме Devon</v>
      </c>
      <c r="N446" s="142">
        <f t="shared" si="408"/>
        <v>4</v>
      </c>
      <c r="O446" s="141"/>
      <c r="P446" s="58"/>
      <c r="Q446" s="165" t="str">
        <f t="shared" si="409"/>
        <v>л</v>
      </c>
      <c r="R446" s="59">
        <f t="shared" si="413"/>
        <v>149.65</v>
      </c>
      <c r="S446" s="53"/>
      <c r="T446" s="60">
        <f t="shared" si="414"/>
        <v>50</v>
      </c>
      <c r="U446" s="61">
        <f t="shared" si="415"/>
        <v>0</v>
      </c>
      <c r="V446" s="48"/>
      <c r="W446" s="48"/>
      <c r="X446" s="48"/>
      <c r="Y446" s="48"/>
      <c r="Z446" s="48"/>
      <c r="AA446" s="48"/>
      <c r="AB446" s="48"/>
      <c r="AC446" s="48"/>
      <c r="AD446" s="48"/>
      <c r="AE446" s="48"/>
    </row>
    <row r="447" spans="1:31" s="46" customFormat="1" ht="69" customHeight="1" x14ac:dyDescent="0.25">
      <c r="A447" s="49"/>
      <c r="B447" s="79">
        <v>13</v>
      </c>
      <c r="C447" s="51" t="s">
        <v>74</v>
      </c>
      <c r="D447" s="51" t="s">
        <v>302</v>
      </c>
      <c r="E447" s="51">
        <v>4</v>
      </c>
      <c r="F447" s="175" t="s">
        <v>105</v>
      </c>
      <c r="G447" s="95">
        <v>144.1</v>
      </c>
      <c r="H447" s="93">
        <v>338</v>
      </c>
      <c r="I447" s="94">
        <f t="shared" si="406"/>
        <v>48705.799999999996</v>
      </c>
      <c r="J447" s="48"/>
      <c r="K447" s="56">
        <f t="shared" si="404"/>
        <v>13</v>
      </c>
      <c r="L447" s="57" t="str">
        <f t="shared" si="405"/>
        <v>Масло моторное</v>
      </c>
      <c r="M447" s="51" t="str">
        <f t="shared" si="407"/>
        <v>TOTACHI NIRO HD  Cl-4/CH-4/SL 15W-40- эквивалент допускается кроме Devon</v>
      </c>
      <c r="N447" s="142">
        <f t="shared" si="408"/>
        <v>4</v>
      </c>
      <c r="O447" s="141"/>
      <c r="P447" s="58"/>
      <c r="Q447" s="165" t="str">
        <f t="shared" si="409"/>
        <v>л</v>
      </c>
      <c r="R447" s="59">
        <f t="shared" si="413"/>
        <v>144.1</v>
      </c>
      <c r="S447" s="53"/>
      <c r="T447" s="60">
        <f t="shared" si="414"/>
        <v>338</v>
      </c>
      <c r="U447" s="61">
        <f t="shared" si="415"/>
        <v>0</v>
      </c>
      <c r="V447" s="48"/>
      <c r="W447" s="48"/>
      <c r="X447" s="48"/>
      <c r="Y447" s="48"/>
      <c r="Z447" s="48"/>
      <c r="AA447" s="48"/>
      <c r="AB447" s="48"/>
      <c r="AC447" s="48"/>
      <c r="AD447" s="48"/>
      <c r="AE447" s="48"/>
    </row>
    <row r="448" spans="1:31" s="46" customFormat="1" ht="51" customHeight="1" x14ac:dyDescent="0.25">
      <c r="A448" s="49"/>
      <c r="B448" s="79">
        <v>14</v>
      </c>
      <c r="C448" s="51" t="s">
        <v>226</v>
      </c>
      <c r="D448" s="51" t="s">
        <v>304</v>
      </c>
      <c r="E448" s="51">
        <v>4</v>
      </c>
      <c r="F448" s="175" t="s">
        <v>105</v>
      </c>
      <c r="G448" s="95">
        <v>170.625</v>
      </c>
      <c r="H448" s="93">
        <v>20</v>
      </c>
      <c r="I448" s="94">
        <f t="shared" si="406"/>
        <v>3412.5</v>
      </c>
      <c r="J448" s="48"/>
      <c r="K448" s="56">
        <f>B448</f>
        <v>14</v>
      </c>
      <c r="L448" s="57" t="str">
        <f>C448</f>
        <v>Масло моторное GS KIXX Gold SAE 10W- 30 SJ</v>
      </c>
      <c r="M448" s="51" t="str">
        <f t="shared" si="407"/>
        <v>GS KIXX Gold SAE 10W- 30 SJ- эквивалент допускается кроме Devon</v>
      </c>
      <c r="N448" s="142">
        <f t="shared" si="408"/>
        <v>4</v>
      </c>
      <c r="O448" s="141"/>
      <c r="P448" s="58"/>
      <c r="Q448" s="165" t="str">
        <f t="shared" si="409"/>
        <v>л</v>
      </c>
      <c r="R448" s="59">
        <f>G448</f>
        <v>170.625</v>
      </c>
      <c r="S448" s="53"/>
      <c r="T448" s="60">
        <f>H448</f>
        <v>20</v>
      </c>
      <c r="U448" s="61">
        <f>S448*T448</f>
        <v>0</v>
      </c>
      <c r="V448" s="48"/>
      <c r="W448" s="48"/>
      <c r="X448" s="48"/>
      <c r="Y448" s="48"/>
      <c r="Z448" s="48"/>
      <c r="AA448" s="48"/>
      <c r="AB448" s="48"/>
      <c r="AC448" s="48"/>
      <c r="AD448" s="48"/>
      <c r="AE448" s="48"/>
    </row>
    <row r="449" spans="1:31" s="46" customFormat="1" ht="19.5" customHeight="1" x14ac:dyDescent="0.25">
      <c r="A449" s="49"/>
      <c r="B449" s="79">
        <v>15</v>
      </c>
      <c r="C449" s="51" t="s">
        <v>89</v>
      </c>
      <c r="D449" s="51" t="s">
        <v>90</v>
      </c>
      <c r="E449" s="51">
        <v>20</v>
      </c>
      <c r="F449" s="175" t="s">
        <v>105</v>
      </c>
      <c r="G449" s="95">
        <v>62.191666666666663</v>
      </c>
      <c r="H449" s="93">
        <v>60</v>
      </c>
      <c r="I449" s="94">
        <f t="shared" si="406"/>
        <v>3731.5</v>
      </c>
      <c r="J449" s="48"/>
      <c r="K449" s="56">
        <f t="shared" ref="K449:K450" si="416">B449</f>
        <v>15</v>
      </c>
      <c r="L449" s="57" t="str">
        <f t="shared" ref="L449:L450" si="417">C449</f>
        <v>Масло моторное М-10Г2</v>
      </c>
      <c r="M449" s="51" t="str">
        <f t="shared" si="407"/>
        <v>М-10Г2</v>
      </c>
      <c r="N449" s="142">
        <f t="shared" si="408"/>
        <v>20</v>
      </c>
      <c r="O449" s="141"/>
      <c r="P449" s="58"/>
      <c r="Q449" s="165" t="str">
        <f t="shared" si="409"/>
        <v>л</v>
      </c>
      <c r="R449" s="59">
        <f t="shared" ref="R449" si="418">G449</f>
        <v>62.191666666666663</v>
      </c>
      <c r="S449" s="53"/>
      <c r="T449" s="60">
        <f t="shared" ref="T449" si="419">H449</f>
        <v>60</v>
      </c>
      <c r="U449" s="61">
        <f t="shared" ref="U449" si="420">S449*T449</f>
        <v>0</v>
      </c>
      <c r="V449" s="48"/>
      <c r="W449" s="48"/>
      <c r="X449" s="48"/>
      <c r="Y449" s="48"/>
      <c r="Z449" s="48"/>
      <c r="AA449" s="48"/>
      <c r="AB449" s="48"/>
      <c r="AC449" s="48"/>
      <c r="AD449" s="48"/>
      <c r="AE449" s="48"/>
    </row>
    <row r="450" spans="1:31" s="46" customFormat="1" ht="15.75" x14ac:dyDescent="0.25">
      <c r="A450" s="49"/>
      <c r="B450" s="79">
        <v>16</v>
      </c>
      <c r="C450" s="51" t="s">
        <v>115</v>
      </c>
      <c r="D450" s="51" t="s">
        <v>116</v>
      </c>
      <c r="E450" s="51">
        <v>20</v>
      </c>
      <c r="F450" s="175" t="s">
        <v>105</v>
      </c>
      <c r="G450" s="95">
        <v>63.641666666666673</v>
      </c>
      <c r="H450" s="93">
        <v>90</v>
      </c>
      <c r="I450" s="94">
        <f t="shared" si="406"/>
        <v>5727.7500000000009</v>
      </c>
      <c r="J450" s="48"/>
      <c r="K450" s="56">
        <f t="shared" si="416"/>
        <v>16</v>
      </c>
      <c r="L450" s="57" t="str">
        <f t="shared" si="417"/>
        <v>Масло моторное М-10ДМ</v>
      </c>
      <c r="M450" s="51" t="str">
        <f t="shared" si="407"/>
        <v>М-10ДМ</v>
      </c>
      <c r="N450" s="142">
        <f t="shared" si="408"/>
        <v>20</v>
      </c>
      <c r="O450" s="141"/>
      <c r="P450" s="58"/>
      <c r="Q450" s="165" t="str">
        <f t="shared" si="409"/>
        <v>л</v>
      </c>
      <c r="R450" s="59">
        <f>G450</f>
        <v>63.641666666666673</v>
      </c>
      <c r="S450" s="53"/>
      <c r="T450" s="60">
        <f>H450</f>
        <v>90</v>
      </c>
      <c r="U450" s="61">
        <f>S450*T450</f>
        <v>0</v>
      </c>
      <c r="V450" s="48"/>
      <c r="W450" s="48"/>
      <c r="X450" s="48"/>
      <c r="Y450" s="48"/>
      <c r="Z450" s="48"/>
      <c r="AA450" s="48"/>
      <c r="AB450" s="48"/>
      <c r="AC450" s="48"/>
      <c r="AD450" s="48"/>
      <c r="AE450" s="48"/>
    </row>
    <row r="451" spans="1:31" s="46" customFormat="1" ht="24.75" customHeight="1" x14ac:dyDescent="0.25">
      <c r="A451" s="49"/>
      <c r="B451" s="79">
        <v>17</v>
      </c>
      <c r="C451" s="51" t="s">
        <v>91</v>
      </c>
      <c r="D451" s="51" t="s">
        <v>92</v>
      </c>
      <c r="E451" s="51">
        <v>20</v>
      </c>
      <c r="F451" s="175" t="s">
        <v>105</v>
      </c>
      <c r="G451" s="95">
        <v>65.400000000000006</v>
      </c>
      <c r="H451" s="93">
        <v>150</v>
      </c>
      <c r="I451" s="94">
        <f t="shared" si="406"/>
        <v>9810</v>
      </c>
      <c r="J451" s="48"/>
      <c r="K451" s="56">
        <f>B451</f>
        <v>17</v>
      </c>
      <c r="L451" s="57" t="str">
        <f>C451</f>
        <v>Масло моторное М-8В</v>
      </c>
      <c r="M451" s="51" t="str">
        <f t="shared" si="407"/>
        <v>М-8В</v>
      </c>
      <c r="N451" s="142">
        <f t="shared" si="408"/>
        <v>20</v>
      </c>
      <c r="O451" s="141"/>
      <c r="P451" s="58"/>
      <c r="Q451" s="165" t="str">
        <f t="shared" si="409"/>
        <v>л</v>
      </c>
      <c r="R451" s="59">
        <f>G451</f>
        <v>65.400000000000006</v>
      </c>
      <c r="S451" s="53"/>
      <c r="T451" s="60">
        <f>H451</f>
        <v>150</v>
      </c>
      <c r="U451" s="61">
        <f>S451*T451</f>
        <v>0</v>
      </c>
      <c r="V451" s="48"/>
      <c r="W451" s="48"/>
      <c r="X451" s="48"/>
      <c r="Y451" s="48"/>
      <c r="Z451" s="48"/>
      <c r="AA451" s="48"/>
      <c r="AB451" s="48"/>
      <c r="AC451" s="48"/>
      <c r="AD451" s="48"/>
      <c r="AE451" s="48"/>
    </row>
    <row r="452" spans="1:31" s="46" customFormat="1" ht="15.75" x14ac:dyDescent="0.25">
      <c r="A452" s="49"/>
      <c r="B452" s="79">
        <v>18</v>
      </c>
      <c r="C452" s="51" t="s">
        <v>178</v>
      </c>
      <c r="D452" s="51" t="s">
        <v>179</v>
      </c>
      <c r="E452" s="51">
        <v>20</v>
      </c>
      <c r="F452" s="175" t="s">
        <v>105</v>
      </c>
      <c r="G452" s="95">
        <v>58.066666666666677</v>
      </c>
      <c r="H452" s="93">
        <v>50</v>
      </c>
      <c r="I452" s="94">
        <f t="shared" si="406"/>
        <v>2903.3333333333339</v>
      </c>
      <c r="J452" s="48"/>
      <c r="K452" s="56">
        <f t="shared" ref="K452:K457" si="421">B452</f>
        <v>18</v>
      </c>
      <c r="L452" s="57" t="str">
        <f t="shared" ref="L452:L457" si="422">C452</f>
        <v>Масло моторное М8В2</v>
      </c>
      <c r="M452" s="51" t="str">
        <f t="shared" si="407"/>
        <v>М-8В2</v>
      </c>
      <c r="N452" s="142">
        <f t="shared" si="408"/>
        <v>20</v>
      </c>
      <c r="O452" s="141"/>
      <c r="P452" s="58"/>
      <c r="Q452" s="165" t="str">
        <f t="shared" si="409"/>
        <v>л</v>
      </c>
      <c r="R452" s="59">
        <f t="shared" ref="R452:R457" si="423">G452</f>
        <v>58.066666666666677</v>
      </c>
      <c r="S452" s="53"/>
      <c r="T452" s="60">
        <f t="shared" ref="T452:T457" si="424">H452</f>
        <v>50</v>
      </c>
      <c r="U452" s="61">
        <f t="shared" ref="U452:U457" si="425">S452*T452</f>
        <v>0</v>
      </c>
      <c r="V452" s="48"/>
      <c r="W452" s="48"/>
      <c r="X452" s="48"/>
      <c r="Y452" s="48"/>
      <c r="Z452" s="48"/>
      <c r="AA452" s="48"/>
      <c r="AB452" s="48"/>
      <c r="AC452" s="48"/>
      <c r="AD452" s="48"/>
      <c r="AE452" s="48"/>
    </row>
    <row r="453" spans="1:31" s="46" customFormat="1" ht="15.75" x14ac:dyDescent="0.25">
      <c r="A453" s="49"/>
      <c r="B453" s="79">
        <v>19</v>
      </c>
      <c r="C453" s="51" t="s">
        <v>227</v>
      </c>
      <c r="D453" s="51" t="s">
        <v>228</v>
      </c>
      <c r="E453" s="51">
        <v>4</v>
      </c>
      <c r="F453" s="175" t="s">
        <v>105</v>
      </c>
      <c r="G453" s="95">
        <v>63.19166666666667</v>
      </c>
      <c r="H453" s="93">
        <v>25</v>
      </c>
      <c r="I453" s="94">
        <f t="shared" si="406"/>
        <v>1579.7916666666667</v>
      </c>
      <c r="J453" s="48"/>
      <c r="K453" s="56">
        <f t="shared" si="421"/>
        <v>19</v>
      </c>
      <c r="L453" s="57" t="str">
        <f t="shared" si="422"/>
        <v>Масло промывочное</v>
      </c>
      <c r="M453" s="51" t="str">
        <f t="shared" si="407"/>
        <v>МПТ-2М</v>
      </c>
      <c r="N453" s="142">
        <f t="shared" si="408"/>
        <v>4</v>
      </c>
      <c r="O453" s="141"/>
      <c r="P453" s="58"/>
      <c r="Q453" s="165" t="str">
        <f t="shared" si="409"/>
        <v>л</v>
      </c>
      <c r="R453" s="59">
        <f t="shared" si="423"/>
        <v>63.19166666666667</v>
      </c>
      <c r="S453" s="53"/>
      <c r="T453" s="60">
        <f t="shared" si="424"/>
        <v>25</v>
      </c>
      <c r="U453" s="61">
        <f t="shared" si="425"/>
        <v>0</v>
      </c>
      <c r="V453" s="48"/>
      <c r="W453" s="48"/>
      <c r="X453" s="48"/>
      <c r="Y453" s="48"/>
      <c r="Z453" s="48"/>
      <c r="AA453" s="48"/>
      <c r="AB453" s="48"/>
      <c r="AC453" s="48"/>
      <c r="AD453" s="48"/>
      <c r="AE453" s="48"/>
    </row>
    <row r="454" spans="1:31" s="46" customFormat="1" ht="15.75" x14ac:dyDescent="0.25">
      <c r="A454" s="49"/>
      <c r="B454" s="79">
        <v>20</v>
      </c>
      <c r="C454" s="51" t="s">
        <v>162</v>
      </c>
      <c r="D454" s="51" t="s">
        <v>163</v>
      </c>
      <c r="E454" s="51">
        <v>4</v>
      </c>
      <c r="F454" s="175" t="s">
        <v>105</v>
      </c>
      <c r="G454" s="95">
        <v>155.69166666666669</v>
      </c>
      <c r="H454" s="93">
        <v>10</v>
      </c>
      <c r="I454" s="94">
        <f t="shared" si="406"/>
        <v>1556.916666666667</v>
      </c>
      <c r="J454" s="48"/>
      <c r="K454" s="56">
        <f t="shared" si="421"/>
        <v>20</v>
      </c>
      <c r="L454" s="57" t="str">
        <f t="shared" si="422"/>
        <v>Масло промывочное KIXX Clean GS Oil</v>
      </c>
      <c r="M454" s="51" t="str">
        <f t="shared" si="407"/>
        <v>KIXX Clean GS Oil</v>
      </c>
      <c r="N454" s="142">
        <f t="shared" si="408"/>
        <v>4</v>
      </c>
      <c r="O454" s="141"/>
      <c r="P454" s="58"/>
      <c r="Q454" s="165" t="str">
        <f t="shared" si="409"/>
        <v>л</v>
      </c>
      <c r="R454" s="59">
        <f t="shared" si="423"/>
        <v>155.69166666666669</v>
      </c>
      <c r="S454" s="53"/>
      <c r="T454" s="60">
        <f t="shared" si="424"/>
        <v>10</v>
      </c>
      <c r="U454" s="61">
        <f t="shared" si="425"/>
        <v>0</v>
      </c>
      <c r="V454" s="48"/>
      <c r="W454" s="48"/>
      <c r="X454" s="48"/>
      <c r="Y454" s="48"/>
      <c r="Z454" s="48"/>
      <c r="AA454" s="48"/>
      <c r="AB454" s="48"/>
      <c r="AC454" s="48"/>
      <c r="AD454" s="48"/>
      <c r="AE454" s="48"/>
    </row>
    <row r="455" spans="1:31" s="46" customFormat="1" ht="18.75" customHeight="1" x14ac:dyDescent="0.25">
      <c r="A455" s="49"/>
      <c r="B455" s="79">
        <v>21</v>
      </c>
      <c r="C455" s="51" t="s">
        <v>96</v>
      </c>
      <c r="D455" s="51" t="s">
        <v>181</v>
      </c>
      <c r="E455" s="51">
        <v>10</v>
      </c>
      <c r="F455" s="175" t="s">
        <v>105</v>
      </c>
      <c r="G455" s="95">
        <v>201.25</v>
      </c>
      <c r="H455" s="93">
        <v>20</v>
      </c>
      <c r="I455" s="94">
        <f t="shared" si="406"/>
        <v>4025</v>
      </c>
      <c r="J455" s="48"/>
      <c r="K455" s="56">
        <f t="shared" si="421"/>
        <v>21</v>
      </c>
      <c r="L455" s="57" t="str">
        <f t="shared" si="422"/>
        <v>Масло трансмиссионное</v>
      </c>
      <c r="M455" s="51" t="str">
        <f t="shared" si="407"/>
        <v>X-OIL 75w85 GL-4</v>
      </c>
      <c r="N455" s="142">
        <f t="shared" si="408"/>
        <v>10</v>
      </c>
      <c r="O455" s="141"/>
      <c r="P455" s="58"/>
      <c r="Q455" s="165" t="str">
        <f t="shared" si="409"/>
        <v>л</v>
      </c>
      <c r="R455" s="59">
        <f t="shared" si="423"/>
        <v>201.25</v>
      </c>
      <c r="S455" s="53"/>
      <c r="T455" s="60">
        <f t="shared" si="424"/>
        <v>20</v>
      </c>
      <c r="U455" s="61">
        <f t="shared" si="425"/>
        <v>0</v>
      </c>
      <c r="V455" s="48"/>
      <c r="W455" s="48"/>
      <c r="X455" s="48"/>
      <c r="Y455" s="48"/>
      <c r="Z455" s="48"/>
      <c r="AA455" s="48"/>
      <c r="AB455" s="48"/>
      <c r="AC455" s="48"/>
      <c r="AD455" s="48"/>
      <c r="AE455" s="48"/>
    </row>
    <row r="456" spans="1:31" s="46" customFormat="1" ht="15.75" x14ac:dyDescent="0.25">
      <c r="A456" s="49"/>
      <c r="B456" s="79">
        <v>22</v>
      </c>
      <c r="C456" s="51" t="s">
        <v>118</v>
      </c>
      <c r="D456" s="51" t="s">
        <v>119</v>
      </c>
      <c r="E456" s="51">
        <v>10</v>
      </c>
      <c r="F456" s="175" t="s">
        <v>105</v>
      </c>
      <c r="G456" s="92">
        <v>70.025000000000006</v>
      </c>
      <c r="H456" s="93">
        <v>110</v>
      </c>
      <c r="I456" s="94">
        <f t="shared" si="406"/>
        <v>7702.7500000000009</v>
      </c>
      <c r="J456" s="48"/>
      <c r="K456" s="56">
        <f t="shared" si="421"/>
        <v>22</v>
      </c>
      <c r="L456" s="57" t="str">
        <f t="shared" si="422"/>
        <v>Масло трансмиссионное ТСП-15К</v>
      </c>
      <c r="M456" s="51" t="str">
        <f t="shared" si="407"/>
        <v>ТСП-15К</v>
      </c>
      <c r="N456" s="142">
        <f t="shared" si="408"/>
        <v>10</v>
      </c>
      <c r="O456" s="141"/>
      <c r="P456" s="58"/>
      <c r="Q456" s="165" t="str">
        <f t="shared" si="409"/>
        <v>л</v>
      </c>
      <c r="R456" s="59">
        <f t="shared" si="423"/>
        <v>70.025000000000006</v>
      </c>
      <c r="S456" s="53"/>
      <c r="T456" s="60">
        <f t="shared" si="424"/>
        <v>110</v>
      </c>
      <c r="U456" s="61">
        <f t="shared" si="425"/>
        <v>0</v>
      </c>
      <c r="V456" s="48"/>
      <c r="W456" s="48"/>
      <c r="X456" s="48"/>
      <c r="Y456" s="48"/>
      <c r="Z456" s="48"/>
      <c r="AA456" s="48"/>
      <c r="AB456" s="48"/>
      <c r="AC456" s="48"/>
      <c r="AD456" s="48"/>
      <c r="AE456" s="48"/>
    </row>
    <row r="457" spans="1:31" s="46" customFormat="1" ht="22.5" customHeight="1" x14ac:dyDescent="0.25">
      <c r="A457" s="49"/>
      <c r="B457" s="79">
        <v>23</v>
      </c>
      <c r="C457" s="51" t="s">
        <v>182</v>
      </c>
      <c r="D457" s="51" t="s">
        <v>183</v>
      </c>
      <c r="E457" s="51">
        <v>0.91</v>
      </c>
      <c r="F457" s="175" t="s">
        <v>104</v>
      </c>
      <c r="G457" s="96">
        <v>109.53333333333333</v>
      </c>
      <c r="H457" s="97">
        <v>5</v>
      </c>
      <c r="I457" s="94">
        <f t="shared" si="406"/>
        <v>547.66666666666663</v>
      </c>
      <c r="J457" s="48"/>
      <c r="K457" s="56">
        <f t="shared" si="421"/>
        <v>23</v>
      </c>
      <c r="L457" s="170" t="str">
        <f t="shared" si="422"/>
        <v>Тормозная жидкость ДОТ-3</v>
      </c>
      <c r="M457" s="51" t="str">
        <f t="shared" si="407"/>
        <v>ДОТ-3</v>
      </c>
      <c r="N457" s="171">
        <f t="shared" si="408"/>
        <v>0.91</v>
      </c>
      <c r="O457" s="172"/>
      <c r="P457" s="58"/>
      <c r="Q457" s="165" t="str">
        <f t="shared" si="409"/>
        <v>кг</v>
      </c>
      <c r="R457" s="59">
        <f t="shared" si="423"/>
        <v>109.53333333333333</v>
      </c>
      <c r="S457" s="53"/>
      <c r="T457" s="60">
        <f t="shared" si="424"/>
        <v>5</v>
      </c>
      <c r="U457" s="61">
        <f t="shared" si="425"/>
        <v>0</v>
      </c>
      <c r="V457" s="48"/>
      <c r="W457" s="48"/>
      <c r="X457" s="48"/>
      <c r="Y457" s="48"/>
      <c r="Z457" s="48"/>
      <c r="AA457" s="48"/>
      <c r="AB457" s="48"/>
      <c r="AC457" s="48"/>
      <c r="AD457" s="48"/>
      <c r="AE457" s="48"/>
    </row>
    <row r="458" spans="1:31" s="78" customFormat="1" ht="15.75" x14ac:dyDescent="0.25">
      <c r="A458" s="62"/>
      <c r="B458" s="63"/>
      <c r="C458" s="64" t="s">
        <v>16</v>
      </c>
      <c r="D458" s="65"/>
      <c r="E458" s="65"/>
      <c r="F458" s="133"/>
      <c r="G458" s="66"/>
      <c r="H458" s="104"/>
      <c r="I458" s="105">
        <f>SUM(I435:I457)</f>
        <v>220151.32499999995</v>
      </c>
      <c r="J458" s="69"/>
      <c r="K458" s="168"/>
      <c r="L458" s="164" t="str">
        <f>C458</f>
        <v>ИТОГО:</v>
      </c>
      <c r="M458" s="65"/>
      <c r="N458" s="65"/>
      <c r="O458" s="73"/>
      <c r="P458" s="73"/>
      <c r="Q458" s="169"/>
      <c r="R458" s="74"/>
      <c r="S458" s="75"/>
      <c r="T458" s="76"/>
      <c r="U458" s="77"/>
      <c r="V458" s="69"/>
      <c r="W458" s="69"/>
      <c r="X458" s="69"/>
      <c r="Y458" s="69"/>
      <c r="Z458" s="69"/>
      <c r="AA458" s="69"/>
      <c r="AB458" s="69"/>
      <c r="AC458" s="69"/>
      <c r="AD458" s="69"/>
      <c r="AE458" s="69"/>
    </row>
    <row r="459" spans="1:31" s="78" customFormat="1" ht="15.75" x14ac:dyDescent="0.25">
      <c r="A459" s="62"/>
      <c r="B459" s="145"/>
      <c r="C459" s="64" t="s">
        <v>257</v>
      </c>
      <c r="D459" s="65"/>
      <c r="E459" s="65"/>
      <c r="F459" s="133"/>
      <c r="G459" s="66"/>
      <c r="H459" s="104"/>
      <c r="I459" s="107">
        <f>I458+I433+I407+I384</f>
        <v>1115756.6499999999</v>
      </c>
      <c r="J459" s="69"/>
      <c r="K459" s="146"/>
      <c r="L459" s="147" t="str">
        <f>C459</f>
        <v>ВСЕГО по филиалу Хабаровские ЭС СП СЭС</v>
      </c>
      <c r="M459" s="102"/>
      <c r="N459" s="102"/>
      <c r="O459" s="148"/>
      <c r="P459" s="148"/>
      <c r="Q459" s="149"/>
      <c r="R459" s="150"/>
      <c r="S459" s="151"/>
      <c r="T459" s="152"/>
      <c r="U459" s="124"/>
      <c r="V459" s="69"/>
      <c r="W459" s="69"/>
      <c r="X459" s="69"/>
      <c r="Y459" s="69"/>
      <c r="Z459" s="69"/>
      <c r="AA459" s="69"/>
      <c r="AB459" s="69"/>
      <c r="AC459" s="69"/>
      <c r="AD459" s="69"/>
      <c r="AE459" s="69"/>
    </row>
    <row r="460" spans="1:31" s="78" customFormat="1" ht="49.5" customHeight="1" x14ac:dyDescent="0.25">
      <c r="A460" s="62"/>
      <c r="B460" s="221" t="s">
        <v>31</v>
      </c>
      <c r="C460" s="222"/>
      <c r="D460" s="222"/>
      <c r="E460" s="222"/>
      <c r="F460" s="222"/>
      <c r="G460" s="222"/>
      <c r="H460" s="222"/>
      <c r="I460" s="223"/>
      <c r="J460" s="69"/>
      <c r="K460" s="224" t="s">
        <v>23</v>
      </c>
      <c r="L460" s="225"/>
      <c r="M460" s="225"/>
      <c r="N460" s="225"/>
      <c r="O460" s="225"/>
      <c r="P460" s="225"/>
      <c r="Q460" s="225"/>
      <c r="R460" s="225"/>
      <c r="S460" s="225"/>
      <c r="T460" s="225"/>
      <c r="U460" s="226"/>
      <c r="V460" s="69"/>
      <c r="W460" s="69"/>
      <c r="X460" s="69"/>
      <c r="Y460" s="69"/>
      <c r="Z460" s="69"/>
      <c r="AA460" s="69"/>
      <c r="AB460" s="69"/>
      <c r="AC460" s="69"/>
      <c r="AD460" s="69"/>
      <c r="AE460" s="69"/>
    </row>
    <row r="461" spans="1:31" s="78" customFormat="1" ht="31.5" customHeight="1" x14ac:dyDescent="0.25">
      <c r="A461" s="62"/>
      <c r="B461" s="185"/>
      <c r="C461" s="213" t="s">
        <v>318</v>
      </c>
      <c r="D461" s="214"/>
      <c r="E461" s="214"/>
      <c r="F461" s="214"/>
      <c r="G461" s="214"/>
      <c r="H461" s="214"/>
      <c r="I461" s="214"/>
      <c r="J461" s="69"/>
      <c r="K461" s="183"/>
      <c r="L461" s="213" t="s">
        <v>318</v>
      </c>
      <c r="M461" s="214"/>
      <c r="N461" s="214"/>
      <c r="O461" s="214"/>
      <c r="P461" s="214"/>
      <c r="Q461" s="214"/>
      <c r="R461" s="214"/>
      <c r="S461" s="215"/>
      <c r="T461" s="215"/>
      <c r="U461" s="215"/>
      <c r="V461" s="69"/>
      <c r="W461" s="69"/>
      <c r="X461" s="69"/>
      <c r="Y461" s="69"/>
      <c r="Z461" s="69"/>
      <c r="AA461" s="69"/>
      <c r="AB461" s="69"/>
      <c r="AC461" s="69"/>
      <c r="AD461" s="69"/>
      <c r="AE461" s="69"/>
    </row>
    <row r="462" spans="1:31" s="46" customFormat="1" ht="28.5" customHeight="1" x14ac:dyDescent="0.25">
      <c r="A462" s="49"/>
      <c r="B462" s="79">
        <v>1</v>
      </c>
      <c r="C462" s="174" t="s">
        <v>47</v>
      </c>
      <c r="D462" s="174" t="s">
        <v>130</v>
      </c>
      <c r="E462" s="174">
        <v>10</v>
      </c>
      <c r="F462" s="189" t="s">
        <v>105</v>
      </c>
      <c r="G462" s="101">
        <v>60.675000000000004</v>
      </c>
      <c r="H462" s="190">
        <v>260</v>
      </c>
      <c r="I462" s="94">
        <f>G462*H462</f>
        <v>15775.500000000002</v>
      </c>
      <c r="J462" s="48"/>
      <c r="K462" s="56">
        <f>B462</f>
        <v>1</v>
      </c>
      <c r="L462" s="186" t="str">
        <f>C462</f>
        <v xml:space="preserve">Жидкость охлаждающая </v>
      </c>
      <c r="M462" s="174" t="str">
        <f>D462</f>
        <v>Обнинский "Гостовский" А-40</v>
      </c>
      <c r="N462" s="187">
        <f>E462</f>
        <v>10</v>
      </c>
      <c r="O462" s="140"/>
      <c r="P462" s="134"/>
      <c r="Q462" s="188" t="str">
        <f>F462</f>
        <v>л</v>
      </c>
      <c r="R462" s="135">
        <f>G462</f>
        <v>60.675000000000004</v>
      </c>
      <c r="S462" s="101"/>
      <c r="T462" s="136">
        <f>H462</f>
        <v>260</v>
      </c>
      <c r="U462" s="137">
        <f>S462*T462</f>
        <v>0</v>
      </c>
      <c r="V462" s="48"/>
      <c r="W462" s="48"/>
      <c r="X462" s="48"/>
      <c r="Y462" s="48"/>
      <c r="Z462" s="48"/>
      <c r="AA462" s="48"/>
      <c r="AB462" s="48"/>
      <c r="AC462" s="48"/>
      <c r="AD462" s="48"/>
      <c r="AE462" s="48"/>
    </row>
    <row r="463" spans="1:31" s="46" customFormat="1" ht="28.5" customHeight="1" x14ac:dyDescent="0.25">
      <c r="A463" s="49"/>
      <c r="B463" s="79">
        <v>2</v>
      </c>
      <c r="C463" s="51" t="s">
        <v>49</v>
      </c>
      <c r="D463" s="51" t="s">
        <v>50</v>
      </c>
      <c r="E463" s="51">
        <v>0.45500000000000002</v>
      </c>
      <c r="F463" s="175" t="s">
        <v>104</v>
      </c>
      <c r="G463" s="101">
        <v>99.525000000000006</v>
      </c>
      <c r="H463" s="93">
        <v>16</v>
      </c>
      <c r="I463" s="94">
        <f t="shared" ref="I463:I469" si="426">G463*H463</f>
        <v>1592.4</v>
      </c>
      <c r="J463" s="48"/>
      <c r="K463" s="56">
        <f t="shared" ref="K463" si="427">B463</f>
        <v>2</v>
      </c>
      <c r="L463" s="57" t="str">
        <f t="shared" ref="L463:M469" si="428">C463</f>
        <v>Жидкость тормозная</v>
      </c>
      <c r="M463" s="51" t="str">
        <f t="shared" si="428"/>
        <v>ДОТ-4</v>
      </c>
      <c r="N463" s="142">
        <f t="shared" ref="N463:N469" si="429">E463</f>
        <v>0.45500000000000002</v>
      </c>
      <c r="O463" s="141"/>
      <c r="P463" s="58"/>
      <c r="Q463" s="165" t="str">
        <f t="shared" ref="Q463:Q469" si="430">F463</f>
        <v>кг</v>
      </c>
      <c r="R463" s="59">
        <f>G463</f>
        <v>99.525000000000006</v>
      </c>
      <c r="S463" s="53"/>
      <c r="T463" s="60">
        <f>H463</f>
        <v>16</v>
      </c>
      <c r="U463" s="61">
        <f>S463*T463</f>
        <v>0</v>
      </c>
      <c r="V463" s="48"/>
      <c r="W463" s="48"/>
      <c r="X463" s="48"/>
      <c r="Y463" s="48"/>
      <c r="Z463" s="48"/>
      <c r="AA463" s="48"/>
      <c r="AB463" s="48"/>
      <c r="AC463" s="48"/>
      <c r="AD463" s="48"/>
      <c r="AE463" s="48"/>
    </row>
    <row r="464" spans="1:31" s="46" customFormat="1" ht="28.5" customHeight="1" x14ac:dyDescent="0.25">
      <c r="A464" s="49"/>
      <c r="B464" s="79">
        <v>3</v>
      </c>
      <c r="C464" s="51" t="s">
        <v>60</v>
      </c>
      <c r="D464" s="51" t="s">
        <v>61</v>
      </c>
      <c r="E464" s="51">
        <v>20</v>
      </c>
      <c r="F464" s="175" t="s">
        <v>105</v>
      </c>
      <c r="G464" s="53">
        <v>66.525000000000006</v>
      </c>
      <c r="H464" s="93">
        <v>350</v>
      </c>
      <c r="I464" s="94">
        <f t="shared" si="426"/>
        <v>23283.750000000004</v>
      </c>
      <c r="J464" s="48"/>
      <c r="K464" s="56">
        <f>B464</f>
        <v>3</v>
      </c>
      <c r="L464" s="57" t="str">
        <f>C464</f>
        <v>Масло гидравлическое ВМГЗ</v>
      </c>
      <c r="M464" s="51" t="str">
        <f t="shared" si="428"/>
        <v>ВМГЗ</v>
      </c>
      <c r="N464" s="142">
        <f t="shared" si="429"/>
        <v>20</v>
      </c>
      <c r="O464" s="141"/>
      <c r="P464" s="58"/>
      <c r="Q464" s="165" t="str">
        <f t="shared" si="430"/>
        <v>л</v>
      </c>
      <c r="R464" s="59">
        <f>G464</f>
        <v>66.525000000000006</v>
      </c>
      <c r="S464" s="53"/>
      <c r="T464" s="60">
        <f>H464</f>
        <v>350</v>
      </c>
      <c r="U464" s="61">
        <f>S464*T464</f>
        <v>0</v>
      </c>
      <c r="V464" s="48"/>
      <c r="W464" s="48"/>
      <c r="X464" s="48"/>
      <c r="Y464" s="48"/>
      <c r="Z464" s="48"/>
      <c r="AA464" s="48"/>
      <c r="AB464" s="48"/>
      <c r="AC464" s="48"/>
      <c r="AD464" s="48"/>
      <c r="AE464" s="48"/>
    </row>
    <row r="465" spans="1:31" s="46" customFormat="1" ht="57" customHeight="1" x14ac:dyDescent="0.25">
      <c r="A465" s="49"/>
      <c r="B465" s="79">
        <v>4</v>
      </c>
      <c r="C465" s="51" t="s">
        <v>213</v>
      </c>
      <c r="D465" s="51" t="s">
        <v>307</v>
      </c>
      <c r="E465" s="51">
        <v>4</v>
      </c>
      <c r="F465" s="175" t="s">
        <v>105</v>
      </c>
      <c r="G465" s="53">
        <v>104.65</v>
      </c>
      <c r="H465" s="93">
        <v>350</v>
      </c>
      <c r="I465" s="94">
        <f t="shared" si="426"/>
        <v>36627.5</v>
      </c>
      <c r="J465" s="48"/>
      <c r="K465" s="56">
        <f t="shared" ref="K465" si="431">B465</f>
        <v>4</v>
      </c>
      <c r="L465" s="57" t="str">
        <f t="shared" ref="L465" si="432">C465</f>
        <v>Масло моторное GS Kixx Dynamic  CF-4/SG SAE10W30</v>
      </c>
      <c r="M465" s="51" t="str">
        <f t="shared" si="428"/>
        <v>GS Kixx Dynamic  CF-4/SG  SAE 10W30 - эквивалент допускается кроме Devon</v>
      </c>
      <c r="N465" s="142">
        <f t="shared" si="429"/>
        <v>4</v>
      </c>
      <c r="O465" s="141"/>
      <c r="P465" s="58"/>
      <c r="Q465" s="165" t="str">
        <f t="shared" si="430"/>
        <v>л</v>
      </c>
      <c r="R465" s="59">
        <f t="shared" ref="R465" si="433">G465</f>
        <v>104.65</v>
      </c>
      <c r="S465" s="53"/>
      <c r="T465" s="60">
        <f t="shared" ref="T465" si="434">H465</f>
        <v>350</v>
      </c>
      <c r="U465" s="61">
        <f t="shared" ref="U465" si="435">S465*T465</f>
        <v>0</v>
      </c>
      <c r="V465" s="48"/>
      <c r="W465" s="48"/>
      <c r="X465" s="48"/>
      <c r="Y465" s="48"/>
      <c r="Z465" s="48"/>
      <c r="AA465" s="48"/>
      <c r="AB465" s="48"/>
      <c r="AC465" s="48"/>
      <c r="AD465" s="48"/>
      <c r="AE465" s="48"/>
    </row>
    <row r="466" spans="1:31" s="46" customFormat="1" ht="57" customHeight="1" x14ac:dyDescent="0.25">
      <c r="A466" s="49"/>
      <c r="B466" s="79">
        <v>5</v>
      </c>
      <c r="C466" s="51" t="s">
        <v>214</v>
      </c>
      <c r="D466" s="51" t="s">
        <v>308</v>
      </c>
      <c r="E466" s="51">
        <v>4</v>
      </c>
      <c r="F466" s="175" t="s">
        <v>105</v>
      </c>
      <c r="G466" s="53">
        <v>188.125</v>
      </c>
      <c r="H466" s="93">
        <v>15</v>
      </c>
      <c r="I466" s="94">
        <f t="shared" si="426"/>
        <v>2821.875</v>
      </c>
      <c r="J466" s="48"/>
      <c r="K466" s="56">
        <f>B466</f>
        <v>5</v>
      </c>
      <c r="L466" s="57" t="str">
        <f>C466</f>
        <v>Масло моторное GS KIXX G1 SAE 5W30</v>
      </c>
      <c r="M466" s="51" t="str">
        <f t="shared" si="428"/>
        <v>GS KIXX G1 SAE 5W30 - эквивалент допускается кроме Devon</v>
      </c>
      <c r="N466" s="142">
        <f t="shared" si="429"/>
        <v>4</v>
      </c>
      <c r="O466" s="141"/>
      <c r="P466" s="58"/>
      <c r="Q466" s="165" t="str">
        <f t="shared" si="430"/>
        <v>л</v>
      </c>
      <c r="R466" s="59">
        <f>G466</f>
        <v>188.125</v>
      </c>
      <c r="S466" s="53"/>
      <c r="T466" s="60">
        <f>H466</f>
        <v>15</v>
      </c>
      <c r="U466" s="61">
        <f>S466*T466</f>
        <v>0</v>
      </c>
      <c r="V466" s="48"/>
      <c r="W466" s="48"/>
      <c r="X466" s="48"/>
      <c r="Y466" s="48"/>
      <c r="Z466" s="48"/>
      <c r="AA466" s="48"/>
      <c r="AB466" s="48"/>
      <c r="AC466" s="48"/>
      <c r="AD466" s="48"/>
      <c r="AE466" s="48"/>
    </row>
    <row r="467" spans="1:31" s="46" customFormat="1" ht="56.25" customHeight="1" x14ac:dyDescent="0.25">
      <c r="A467" s="49"/>
      <c r="B467" s="79">
        <v>6</v>
      </c>
      <c r="C467" s="51" t="s">
        <v>82</v>
      </c>
      <c r="D467" s="51" t="s">
        <v>309</v>
      </c>
      <c r="E467" s="51">
        <v>4</v>
      </c>
      <c r="F467" s="175" t="s">
        <v>105</v>
      </c>
      <c r="G467" s="53">
        <v>110.45</v>
      </c>
      <c r="H467" s="93">
        <v>200</v>
      </c>
      <c r="I467" s="94">
        <f t="shared" si="426"/>
        <v>22090</v>
      </c>
      <c r="J467" s="48"/>
      <c r="K467" s="56">
        <f>B467</f>
        <v>6</v>
      </c>
      <c r="L467" s="57" t="str">
        <f>C467</f>
        <v>Масло моторное KIXX GOLD SJ SAE10w30 API SJ/CF</v>
      </c>
      <c r="M467" s="51" t="str">
        <f t="shared" si="428"/>
        <v>KIXX GOLD SJ SAE10w30 API SJ/CF - эквивалент допускается кроме Devon</v>
      </c>
      <c r="N467" s="142">
        <f t="shared" si="429"/>
        <v>4</v>
      </c>
      <c r="O467" s="141"/>
      <c r="P467" s="58"/>
      <c r="Q467" s="165" t="str">
        <f t="shared" si="430"/>
        <v>л</v>
      </c>
      <c r="R467" s="59">
        <f>G467</f>
        <v>110.45</v>
      </c>
      <c r="S467" s="53"/>
      <c r="T467" s="60">
        <f>H467</f>
        <v>200</v>
      </c>
      <c r="U467" s="61">
        <f>S467*T467</f>
        <v>0</v>
      </c>
      <c r="V467" s="48"/>
      <c r="W467" s="48"/>
      <c r="X467" s="48"/>
      <c r="Y467" s="48"/>
      <c r="Z467" s="48"/>
      <c r="AA467" s="48"/>
      <c r="AB467" s="48"/>
      <c r="AC467" s="48"/>
      <c r="AD467" s="48"/>
      <c r="AE467" s="48"/>
    </row>
    <row r="468" spans="1:31" s="46" customFormat="1" ht="24" customHeight="1" x14ac:dyDescent="0.25">
      <c r="A468" s="49"/>
      <c r="B468" s="79">
        <v>7</v>
      </c>
      <c r="C468" s="51" t="s">
        <v>113</v>
      </c>
      <c r="D468" s="51" t="s">
        <v>114</v>
      </c>
      <c r="E468" s="51">
        <v>1</v>
      </c>
      <c r="F468" s="175" t="s">
        <v>15</v>
      </c>
      <c r="G468" s="53">
        <v>200.81666666666666</v>
      </c>
      <c r="H468" s="93">
        <v>15</v>
      </c>
      <c r="I468" s="94">
        <f t="shared" si="426"/>
        <v>3012.25</v>
      </c>
      <c r="J468" s="48"/>
      <c r="K468" s="56">
        <f t="shared" ref="K468" si="436">B468</f>
        <v>7</v>
      </c>
      <c r="L468" s="57" t="str">
        <f t="shared" ref="L468" si="437">C468</f>
        <v>Масло моторное Motul 2Т,1л.</v>
      </c>
      <c r="M468" s="51" t="str">
        <f t="shared" si="428"/>
        <v>Motul 2Т,1л.</v>
      </c>
      <c r="N468" s="142">
        <f t="shared" si="429"/>
        <v>1</v>
      </c>
      <c r="O468" s="141"/>
      <c r="P468" s="58"/>
      <c r="Q468" s="165" t="str">
        <f t="shared" si="430"/>
        <v>шт</v>
      </c>
      <c r="R468" s="59">
        <f t="shared" ref="R468" si="438">G468</f>
        <v>200.81666666666666</v>
      </c>
      <c r="S468" s="53"/>
      <c r="T468" s="60">
        <f t="shared" ref="T468" si="439">H468</f>
        <v>15</v>
      </c>
      <c r="U468" s="61">
        <f t="shared" ref="U468" si="440">S468*T468</f>
        <v>0</v>
      </c>
      <c r="V468" s="48"/>
      <c r="W468" s="48"/>
      <c r="X468" s="48"/>
      <c r="Y468" s="48"/>
      <c r="Z468" s="48"/>
      <c r="AA468" s="48"/>
      <c r="AB468" s="48"/>
      <c r="AC468" s="48"/>
      <c r="AD468" s="48"/>
      <c r="AE468" s="48"/>
    </row>
    <row r="469" spans="1:31" s="46" customFormat="1" ht="24" customHeight="1" x14ac:dyDescent="0.25">
      <c r="A469" s="49"/>
      <c r="B469" s="79">
        <v>8</v>
      </c>
      <c r="C469" s="51" t="s">
        <v>96</v>
      </c>
      <c r="D469" s="51" t="s">
        <v>215</v>
      </c>
      <c r="E469" s="51">
        <v>20</v>
      </c>
      <c r="F469" s="175" t="s">
        <v>105</v>
      </c>
      <c r="G469" s="53">
        <v>79.741666666666674</v>
      </c>
      <c r="H469" s="93">
        <v>120</v>
      </c>
      <c r="I469" s="94">
        <f t="shared" si="426"/>
        <v>9569</v>
      </c>
      <c r="J469" s="48"/>
      <c r="K469" s="56">
        <f>B469</f>
        <v>8</v>
      </c>
      <c r="L469" s="57" t="str">
        <f>C469</f>
        <v>Масло трансмиссионное</v>
      </c>
      <c r="M469" s="51" t="str">
        <f t="shared" si="428"/>
        <v>PH Kinetic 80w90 GL-5</v>
      </c>
      <c r="N469" s="142">
        <f t="shared" si="429"/>
        <v>20</v>
      </c>
      <c r="O469" s="141"/>
      <c r="P469" s="58"/>
      <c r="Q469" s="165" t="str">
        <f t="shared" si="430"/>
        <v>л</v>
      </c>
      <c r="R469" s="59">
        <f>G469</f>
        <v>79.741666666666674</v>
      </c>
      <c r="S469" s="53"/>
      <c r="T469" s="60">
        <f>H469</f>
        <v>120</v>
      </c>
      <c r="U469" s="61">
        <f>S469*T469</f>
        <v>0</v>
      </c>
      <c r="V469" s="48"/>
      <c r="W469" s="48"/>
      <c r="X469" s="48"/>
      <c r="Y469" s="48"/>
      <c r="Z469" s="48"/>
      <c r="AA469" s="48"/>
      <c r="AB469" s="48"/>
      <c r="AC469" s="48"/>
      <c r="AD469" s="48"/>
      <c r="AE469" s="48"/>
    </row>
    <row r="470" spans="1:31" s="78" customFormat="1" ht="15.75" x14ac:dyDescent="0.25">
      <c r="A470" s="62"/>
      <c r="B470" s="63"/>
      <c r="C470" s="64" t="s">
        <v>16</v>
      </c>
      <c r="D470" s="65"/>
      <c r="E470" s="65"/>
      <c r="F470" s="133"/>
      <c r="G470" s="66"/>
      <c r="H470" s="104"/>
      <c r="I470" s="105">
        <f>SUM(I462:I469)</f>
        <v>114772.27500000001</v>
      </c>
      <c r="J470" s="69"/>
      <c r="K470" s="70"/>
      <c r="L470" s="71" t="str">
        <f t="shared" ref="L470" si="441">C470</f>
        <v>ИТОГО:</v>
      </c>
      <c r="M470" s="144"/>
      <c r="N470" s="65"/>
      <c r="O470" s="90"/>
      <c r="P470" s="167"/>
      <c r="Q470" s="91"/>
      <c r="R470" s="74"/>
      <c r="S470" s="75"/>
      <c r="T470" s="76"/>
      <c r="U470" s="77"/>
      <c r="V470" s="69"/>
      <c r="W470" s="69"/>
      <c r="X470" s="69"/>
      <c r="Y470" s="69"/>
      <c r="Z470" s="69"/>
      <c r="AA470" s="69"/>
      <c r="AB470" s="69"/>
      <c r="AC470" s="69"/>
      <c r="AD470" s="69"/>
      <c r="AE470" s="69"/>
    </row>
    <row r="471" spans="1:31" s="78" customFormat="1" ht="48.75" customHeight="1" x14ac:dyDescent="0.25">
      <c r="A471" s="62"/>
      <c r="B471" s="221" t="s">
        <v>32</v>
      </c>
      <c r="C471" s="222"/>
      <c r="D471" s="222"/>
      <c r="E471" s="222"/>
      <c r="F471" s="222"/>
      <c r="G471" s="222"/>
      <c r="H471" s="222"/>
      <c r="I471" s="223"/>
      <c r="J471" s="69"/>
      <c r="K471" s="224" t="s">
        <v>24</v>
      </c>
      <c r="L471" s="230"/>
      <c r="M471" s="230"/>
      <c r="N471" s="225"/>
      <c r="O471" s="230"/>
      <c r="P471" s="230"/>
      <c r="Q471" s="230"/>
      <c r="R471" s="230"/>
      <c r="S471" s="230"/>
      <c r="T471" s="230"/>
      <c r="U471" s="231"/>
      <c r="V471" s="69"/>
      <c r="W471" s="69"/>
      <c r="X471" s="69"/>
      <c r="Y471" s="69"/>
      <c r="Z471" s="69"/>
      <c r="AA471" s="69"/>
      <c r="AB471" s="69"/>
      <c r="AC471" s="69"/>
      <c r="AD471" s="69"/>
      <c r="AE471" s="69"/>
    </row>
    <row r="472" spans="1:31" s="78" customFormat="1" ht="33" customHeight="1" x14ac:dyDescent="0.25">
      <c r="A472" s="62"/>
      <c r="B472" s="185"/>
      <c r="C472" s="213" t="s">
        <v>318</v>
      </c>
      <c r="D472" s="214"/>
      <c r="E472" s="214"/>
      <c r="F472" s="214"/>
      <c r="G472" s="214"/>
      <c r="H472" s="214"/>
      <c r="I472" s="214"/>
      <c r="J472" s="69"/>
      <c r="K472" s="183"/>
      <c r="L472" s="213" t="s">
        <v>318</v>
      </c>
      <c r="M472" s="214"/>
      <c r="N472" s="214"/>
      <c r="O472" s="214"/>
      <c r="P472" s="214"/>
      <c r="Q472" s="214"/>
      <c r="R472" s="214"/>
      <c r="S472" s="215"/>
      <c r="T472" s="215"/>
      <c r="U472" s="215"/>
      <c r="V472" s="69"/>
      <c r="W472" s="69"/>
      <c r="X472" s="69"/>
      <c r="Y472" s="69"/>
      <c r="Z472" s="69"/>
      <c r="AA472" s="69"/>
      <c r="AB472" s="69"/>
      <c r="AC472" s="69"/>
      <c r="AD472" s="69"/>
      <c r="AE472" s="69"/>
    </row>
    <row r="473" spans="1:31" s="46" customFormat="1" ht="25.5" customHeight="1" x14ac:dyDescent="0.25">
      <c r="A473" s="49"/>
      <c r="B473" s="79">
        <v>1</v>
      </c>
      <c r="C473" s="51" t="s">
        <v>35</v>
      </c>
      <c r="D473" s="51" t="s">
        <v>36</v>
      </c>
      <c r="E473" s="51" t="s">
        <v>263</v>
      </c>
      <c r="F473" s="175" t="s">
        <v>104</v>
      </c>
      <c r="G473" s="101">
        <v>140</v>
      </c>
      <c r="H473" s="93">
        <v>100</v>
      </c>
      <c r="I473" s="94">
        <f>G473*H473</f>
        <v>14000</v>
      </c>
      <c r="J473" s="48"/>
      <c r="K473" s="56">
        <f t="shared" ref="K473:K486" si="442">B473</f>
        <v>1</v>
      </c>
      <c r="L473" s="57" t="str">
        <f t="shared" ref="L473:L487" si="443">C473</f>
        <v>Антифриз</v>
      </c>
      <c r="M473" s="51" t="str">
        <f>D473</f>
        <v>Rinkai-45  ( красный)</v>
      </c>
      <c r="N473" s="142" t="str">
        <f>E473</f>
        <v>10 кг</v>
      </c>
      <c r="O473" s="143"/>
      <c r="P473" s="82"/>
      <c r="Q473" s="83" t="str">
        <f>F473</f>
        <v>кг</v>
      </c>
      <c r="R473" s="59">
        <f>G473</f>
        <v>140</v>
      </c>
      <c r="S473" s="53"/>
      <c r="T473" s="60">
        <f>H473</f>
        <v>100</v>
      </c>
      <c r="U473" s="61">
        <f>S473*T473</f>
        <v>0</v>
      </c>
      <c r="V473" s="48"/>
      <c r="W473" s="48"/>
      <c r="X473" s="48"/>
      <c r="Y473" s="48"/>
      <c r="Z473" s="48"/>
      <c r="AA473" s="48"/>
      <c r="AB473" s="48"/>
      <c r="AC473" s="48"/>
      <c r="AD473" s="48"/>
      <c r="AE473" s="48"/>
    </row>
    <row r="474" spans="1:31" s="46" customFormat="1" ht="25.5" customHeight="1" x14ac:dyDescent="0.25">
      <c r="A474" s="49"/>
      <c r="B474" s="79">
        <v>2</v>
      </c>
      <c r="C474" s="51" t="s">
        <v>40</v>
      </c>
      <c r="D474" s="51" t="s">
        <v>128</v>
      </c>
      <c r="E474" s="51" t="s">
        <v>264</v>
      </c>
      <c r="F474" s="175" t="s">
        <v>105</v>
      </c>
      <c r="G474" s="53">
        <v>39.750000000000007</v>
      </c>
      <c r="H474" s="93">
        <v>300</v>
      </c>
      <c r="I474" s="94">
        <f t="shared" ref="I474:I486" si="444">G474*H474</f>
        <v>11925.000000000002</v>
      </c>
      <c r="J474" s="48"/>
      <c r="K474" s="56">
        <f t="shared" si="442"/>
        <v>2</v>
      </c>
      <c r="L474" s="57" t="str">
        <f t="shared" si="443"/>
        <v>Жидкость для стеклоомывателя</v>
      </c>
      <c r="M474" s="51" t="str">
        <f t="shared" ref="M474:M486" si="445">D474</f>
        <v>*</v>
      </c>
      <c r="N474" s="142" t="str">
        <f t="shared" ref="N474:N486" si="446">E474</f>
        <v>5 л</v>
      </c>
      <c r="O474" s="143"/>
      <c r="P474" s="82"/>
      <c r="Q474" s="83" t="str">
        <f t="shared" ref="Q474:Q482" si="447">F474</f>
        <v>л</v>
      </c>
      <c r="R474" s="59">
        <f t="shared" ref="R474:R482" si="448">G474</f>
        <v>39.750000000000007</v>
      </c>
      <c r="S474" s="53"/>
      <c r="T474" s="60">
        <f t="shared" ref="T474:T482" si="449">H474</f>
        <v>300</v>
      </c>
      <c r="U474" s="61">
        <f t="shared" ref="U474:U482" si="450">S474*T474</f>
        <v>0</v>
      </c>
      <c r="V474" s="48"/>
      <c r="W474" s="48"/>
      <c r="X474" s="48"/>
      <c r="Y474" s="48"/>
      <c r="Z474" s="48"/>
      <c r="AA474" s="48"/>
      <c r="AB474" s="48"/>
      <c r="AC474" s="48"/>
      <c r="AD474" s="48"/>
      <c r="AE474" s="48"/>
    </row>
    <row r="475" spans="1:31" s="46" customFormat="1" ht="37.5" customHeight="1" x14ac:dyDescent="0.25">
      <c r="A475" s="49"/>
      <c r="B475" s="79">
        <v>3</v>
      </c>
      <c r="C475" s="176" t="s">
        <v>43</v>
      </c>
      <c r="D475" s="51" t="s">
        <v>220</v>
      </c>
      <c r="E475" s="51" t="s">
        <v>265</v>
      </c>
      <c r="F475" s="175" t="s">
        <v>105</v>
      </c>
      <c r="G475" s="53">
        <v>54.316666666666677</v>
      </c>
      <c r="H475" s="93">
        <v>400</v>
      </c>
      <c r="I475" s="94">
        <f t="shared" si="444"/>
        <v>21726.666666666672</v>
      </c>
      <c r="J475" s="48"/>
      <c r="K475" s="56">
        <f>B475</f>
        <v>3</v>
      </c>
      <c r="L475" s="57" t="str">
        <f>C475</f>
        <v xml:space="preserve">Жидкость охлаждающая Антифриз </v>
      </c>
      <c r="M475" s="51" t="str">
        <f t="shared" si="445"/>
        <v>Антифриз Гостовский зеленый</v>
      </c>
      <c r="N475" s="142" t="str">
        <f t="shared" si="446"/>
        <v>10 л</v>
      </c>
      <c r="O475" s="143"/>
      <c r="P475" s="82"/>
      <c r="Q475" s="83" t="str">
        <f>F475</f>
        <v>л</v>
      </c>
      <c r="R475" s="59">
        <f>G475</f>
        <v>54.316666666666677</v>
      </c>
      <c r="S475" s="53"/>
      <c r="T475" s="60">
        <f>H475</f>
        <v>400</v>
      </c>
      <c r="U475" s="61">
        <f>S475*T475</f>
        <v>0</v>
      </c>
      <c r="V475" s="48"/>
      <c r="W475" s="48"/>
      <c r="X475" s="48"/>
      <c r="Y475" s="48"/>
      <c r="Z475" s="48"/>
      <c r="AA475" s="48"/>
      <c r="AB475" s="48"/>
      <c r="AC475" s="48"/>
      <c r="AD475" s="48"/>
      <c r="AE475" s="48"/>
    </row>
    <row r="476" spans="1:31" s="46" customFormat="1" ht="39.75" customHeight="1" x14ac:dyDescent="0.25">
      <c r="A476" s="49"/>
      <c r="B476" s="79">
        <v>4</v>
      </c>
      <c r="C476" s="176" t="s">
        <v>47</v>
      </c>
      <c r="D476" s="176" t="s">
        <v>46</v>
      </c>
      <c r="E476" s="51" t="s">
        <v>265</v>
      </c>
      <c r="F476" s="175" t="s">
        <v>105</v>
      </c>
      <c r="G476" s="53">
        <v>52.5</v>
      </c>
      <c r="H476" s="93">
        <v>900</v>
      </c>
      <c r="I476" s="94">
        <f t="shared" si="444"/>
        <v>47250</v>
      </c>
      <c r="J476" s="48"/>
      <c r="K476" s="56">
        <f t="shared" si="442"/>
        <v>4</v>
      </c>
      <c r="L476" s="57" t="str">
        <f t="shared" si="443"/>
        <v xml:space="preserve">Жидкость охлаждающая </v>
      </c>
      <c r="M476" s="51" t="str">
        <f t="shared" si="445"/>
        <v>Тосол А-40</v>
      </c>
      <c r="N476" s="142" t="str">
        <f t="shared" si="446"/>
        <v>10 л</v>
      </c>
      <c r="O476" s="143"/>
      <c r="P476" s="82"/>
      <c r="Q476" s="83" t="str">
        <f t="shared" si="447"/>
        <v>л</v>
      </c>
      <c r="R476" s="59">
        <f t="shared" si="448"/>
        <v>52.5</v>
      </c>
      <c r="S476" s="53"/>
      <c r="T476" s="60">
        <f t="shared" si="449"/>
        <v>900</v>
      </c>
      <c r="U476" s="61">
        <f t="shared" si="450"/>
        <v>0</v>
      </c>
      <c r="V476" s="48"/>
      <c r="W476" s="48"/>
      <c r="X476" s="48"/>
      <c r="Y476" s="48"/>
      <c r="Z476" s="48"/>
      <c r="AA476" s="48"/>
      <c r="AB476" s="48"/>
      <c r="AC476" s="48"/>
      <c r="AD476" s="48"/>
      <c r="AE476" s="48"/>
    </row>
    <row r="477" spans="1:31" s="46" customFormat="1" ht="25.5" customHeight="1" x14ac:dyDescent="0.25">
      <c r="A477" s="49"/>
      <c r="B477" s="79">
        <v>5</v>
      </c>
      <c r="C477" s="51" t="s">
        <v>49</v>
      </c>
      <c r="D477" s="51" t="s">
        <v>50</v>
      </c>
      <c r="E477" s="51">
        <v>0.91</v>
      </c>
      <c r="F477" s="175" t="s">
        <v>104</v>
      </c>
      <c r="G477" s="53">
        <v>99.525000000000006</v>
      </c>
      <c r="H477" s="93">
        <v>90</v>
      </c>
      <c r="I477" s="94">
        <f t="shared" si="444"/>
        <v>8957.25</v>
      </c>
      <c r="J477" s="48"/>
      <c r="K477" s="56">
        <f>B477</f>
        <v>5</v>
      </c>
      <c r="L477" s="57" t="str">
        <f>C477</f>
        <v>Жидкость тормозная</v>
      </c>
      <c r="M477" s="51" t="str">
        <f t="shared" si="445"/>
        <v>ДОТ-4</v>
      </c>
      <c r="N477" s="142">
        <f t="shared" si="446"/>
        <v>0.91</v>
      </c>
      <c r="O477" s="143"/>
      <c r="P477" s="82"/>
      <c r="Q477" s="83" t="str">
        <f>F477</f>
        <v>кг</v>
      </c>
      <c r="R477" s="59">
        <f>G477</f>
        <v>99.525000000000006</v>
      </c>
      <c r="S477" s="53"/>
      <c r="T477" s="60">
        <f>H477</f>
        <v>90</v>
      </c>
      <c r="U477" s="61">
        <f>S477*T477</f>
        <v>0</v>
      </c>
      <c r="V477" s="48"/>
      <c r="W477" s="48"/>
      <c r="X477" s="48"/>
      <c r="Y477" s="48"/>
      <c r="Z477" s="48"/>
      <c r="AA477" s="48"/>
      <c r="AB477" s="48"/>
      <c r="AC477" s="48"/>
      <c r="AD477" s="48"/>
      <c r="AE477" s="48"/>
    </row>
    <row r="478" spans="1:31" s="46" customFormat="1" ht="45.75" customHeight="1" x14ac:dyDescent="0.25">
      <c r="A478" s="49"/>
      <c r="B478" s="79">
        <v>6</v>
      </c>
      <c r="C478" s="51" t="s">
        <v>236</v>
      </c>
      <c r="D478" s="51" t="s">
        <v>260</v>
      </c>
      <c r="E478" s="51" t="s">
        <v>266</v>
      </c>
      <c r="F478" s="175" t="s">
        <v>237</v>
      </c>
      <c r="G478" s="53">
        <v>507.5</v>
      </c>
      <c r="H478" s="93">
        <v>60</v>
      </c>
      <c r="I478" s="94">
        <f t="shared" si="444"/>
        <v>30450</v>
      </c>
      <c r="J478" s="48"/>
      <c r="K478" s="56">
        <f>B478</f>
        <v>6</v>
      </c>
      <c r="L478" s="57" t="str">
        <f>C478</f>
        <v>Масло  YAMALUBE 2 TC-W3 для 2-х тактных подвесных лодочных моторов</v>
      </c>
      <c r="M478" s="51" t="str">
        <f t="shared" si="445"/>
        <v>YAMALUBE 2 TC-W3 эквивалент не допускается</v>
      </c>
      <c r="N478" s="142" t="str">
        <f t="shared" si="446"/>
        <v>1 л</v>
      </c>
      <c r="O478" s="143"/>
      <c r="P478" s="82"/>
      <c r="Q478" s="83" t="str">
        <f>F478</f>
        <v>л.</v>
      </c>
      <c r="R478" s="59">
        <f>G478</f>
        <v>507.5</v>
      </c>
      <c r="S478" s="53"/>
      <c r="T478" s="60">
        <f>H478</f>
        <v>60</v>
      </c>
      <c r="U478" s="61">
        <f>S478*T478</f>
        <v>0</v>
      </c>
      <c r="V478" s="48"/>
      <c r="W478" s="48"/>
      <c r="X478" s="48"/>
      <c r="Y478" s="48"/>
      <c r="Z478" s="48"/>
      <c r="AA478" s="48"/>
      <c r="AB478" s="48"/>
      <c r="AC478" s="48"/>
      <c r="AD478" s="48"/>
      <c r="AE478" s="48"/>
    </row>
    <row r="479" spans="1:31" s="46" customFormat="1" ht="24.75" customHeight="1" x14ac:dyDescent="0.25">
      <c r="A479" s="49"/>
      <c r="B479" s="79">
        <v>7</v>
      </c>
      <c r="C479" s="51" t="s">
        <v>51</v>
      </c>
      <c r="D479" s="51" t="s">
        <v>52</v>
      </c>
      <c r="E479" s="51"/>
      <c r="F479" s="175" t="s">
        <v>105</v>
      </c>
      <c r="G479" s="53">
        <v>115.05000000000001</v>
      </c>
      <c r="H479" s="93">
        <v>400</v>
      </c>
      <c r="I479" s="94">
        <f t="shared" si="444"/>
        <v>46020.000000000007</v>
      </c>
      <c r="J479" s="48"/>
      <c r="K479" s="56">
        <f t="shared" si="442"/>
        <v>7</v>
      </c>
      <c r="L479" s="57" t="str">
        <f t="shared" si="443"/>
        <v>Масло  гидравлическое Лукойл Гейзер ЛТ 22</v>
      </c>
      <c r="M479" s="51" t="str">
        <f t="shared" si="445"/>
        <v>Лукойл Гейзер ЛТ 22</v>
      </c>
      <c r="N479" s="142">
        <f t="shared" si="446"/>
        <v>0</v>
      </c>
      <c r="O479" s="143"/>
      <c r="P479" s="82"/>
      <c r="Q479" s="83" t="str">
        <f t="shared" si="447"/>
        <v>л</v>
      </c>
      <c r="R479" s="59">
        <f t="shared" si="448"/>
        <v>115.05000000000001</v>
      </c>
      <c r="S479" s="53"/>
      <c r="T479" s="60">
        <f t="shared" si="449"/>
        <v>400</v>
      </c>
      <c r="U479" s="61">
        <f t="shared" si="450"/>
        <v>0</v>
      </c>
      <c r="V479" s="48"/>
      <c r="W479" s="48"/>
      <c r="X479" s="48"/>
      <c r="Y479" s="48"/>
      <c r="Z479" s="48"/>
      <c r="AA479" s="48"/>
      <c r="AB479" s="48"/>
      <c r="AC479" s="48"/>
      <c r="AD479" s="48"/>
      <c r="AE479" s="48"/>
    </row>
    <row r="480" spans="1:31" s="46" customFormat="1" ht="34.5" customHeight="1" x14ac:dyDescent="0.25">
      <c r="A480" s="49"/>
      <c r="B480" s="79">
        <v>8</v>
      </c>
      <c r="C480" s="51" t="s">
        <v>55</v>
      </c>
      <c r="D480" s="51" t="s">
        <v>261</v>
      </c>
      <c r="E480" s="51" t="s">
        <v>266</v>
      </c>
      <c r="F480" s="175" t="s">
        <v>105</v>
      </c>
      <c r="G480" s="53">
        <v>666.66666666666674</v>
      </c>
      <c r="H480" s="93">
        <v>24.6</v>
      </c>
      <c r="I480" s="94">
        <f t="shared" si="444"/>
        <v>16400.000000000004</v>
      </c>
      <c r="J480" s="48"/>
      <c r="K480" s="56">
        <f>B480</f>
        <v>8</v>
      </c>
      <c r="L480" s="57" t="str">
        <f>C480</f>
        <v>Масло HP Husgvarna 2T</v>
      </c>
      <c r="M480" s="51" t="str">
        <f t="shared" si="445"/>
        <v>Husgvarna-эквивалент не допускается</v>
      </c>
      <c r="N480" s="142" t="str">
        <f t="shared" si="446"/>
        <v>1 л</v>
      </c>
      <c r="O480" s="143"/>
      <c r="P480" s="82"/>
      <c r="Q480" s="83" t="str">
        <f>F480</f>
        <v>л</v>
      </c>
      <c r="R480" s="59">
        <f>G480</f>
        <v>666.66666666666674</v>
      </c>
      <c r="S480" s="53"/>
      <c r="T480" s="60">
        <f>H480</f>
        <v>24.6</v>
      </c>
      <c r="U480" s="61">
        <f>S480*T480</f>
        <v>0</v>
      </c>
      <c r="V480" s="48"/>
      <c r="W480" s="48"/>
      <c r="X480" s="48"/>
      <c r="Y480" s="48"/>
      <c r="Z480" s="48"/>
      <c r="AA480" s="48"/>
      <c r="AB480" s="48"/>
      <c r="AC480" s="48"/>
      <c r="AD480" s="48"/>
      <c r="AE480" s="48"/>
    </row>
    <row r="481" spans="1:31" s="46" customFormat="1" ht="24.75" customHeight="1" x14ac:dyDescent="0.25">
      <c r="A481" s="49"/>
      <c r="B481" s="79">
        <v>9</v>
      </c>
      <c r="C481" s="51" t="s">
        <v>60</v>
      </c>
      <c r="D481" s="51" t="s">
        <v>61</v>
      </c>
      <c r="E481" s="51" t="s">
        <v>267</v>
      </c>
      <c r="F481" s="175" t="s">
        <v>105</v>
      </c>
      <c r="G481" s="53">
        <v>66.525000000000006</v>
      </c>
      <c r="H481" s="93">
        <v>500</v>
      </c>
      <c r="I481" s="94">
        <f t="shared" si="444"/>
        <v>33262.5</v>
      </c>
      <c r="J481" s="48"/>
      <c r="K481" s="56">
        <f>B481</f>
        <v>9</v>
      </c>
      <c r="L481" s="57" t="str">
        <f>C481</f>
        <v>Масло гидравлическое ВМГЗ</v>
      </c>
      <c r="M481" s="51" t="str">
        <f t="shared" si="445"/>
        <v>ВМГЗ</v>
      </c>
      <c r="N481" s="142" t="str">
        <f t="shared" si="446"/>
        <v>20 л</v>
      </c>
      <c r="O481" s="143"/>
      <c r="P481" s="82"/>
      <c r="Q481" s="83" t="str">
        <f>F481</f>
        <v>л</v>
      </c>
      <c r="R481" s="59">
        <f>G481</f>
        <v>66.525000000000006</v>
      </c>
      <c r="S481" s="53"/>
      <c r="T481" s="60">
        <f>H481</f>
        <v>500</v>
      </c>
      <c r="U481" s="61">
        <f>S481*T481</f>
        <v>0</v>
      </c>
      <c r="V481" s="48"/>
      <c r="W481" s="48"/>
      <c r="X481" s="48"/>
      <c r="Y481" s="48"/>
      <c r="Z481" s="48"/>
      <c r="AA481" s="48"/>
      <c r="AB481" s="48"/>
      <c r="AC481" s="48"/>
      <c r="AD481" s="48"/>
      <c r="AE481" s="48"/>
    </row>
    <row r="482" spans="1:31" s="46" customFormat="1" ht="24.75" customHeight="1" x14ac:dyDescent="0.25">
      <c r="A482" s="49"/>
      <c r="B482" s="79">
        <v>10</v>
      </c>
      <c r="C482" s="51" t="s">
        <v>64</v>
      </c>
      <c r="D482" s="51" t="s">
        <v>65</v>
      </c>
      <c r="E482" s="51" t="s">
        <v>267</v>
      </c>
      <c r="F482" s="175" t="s">
        <v>105</v>
      </c>
      <c r="G482" s="53">
        <v>65.658333333333346</v>
      </c>
      <c r="H482" s="93">
        <v>160</v>
      </c>
      <c r="I482" s="94">
        <f t="shared" si="444"/>
        <v>10505.333333333336</v>
      </c>
      <c r="J482" s="48"/>
      <c r="K482" s="56">
        <f t="shared" si="442"/>
        <v>10</v>
      </c>
      <c r="L482" s="57" t="str">
        <f t="shared" si="443"/>
        <v>Масло дизельное М-8ДМ</v>
      </c>
      <c r="M482" s="51" t="str">
        <f t="shared" si="445"/>
        <v>М-8ДМ</v>
      </c>
      <c r="N482" s="142" t="str">
        <f t="shared" si="446"/>
        <v>20 л</v>
      </c>
      <c r="O482" s="143"/>
      <c r="P482" s="82"/>
      <c r="Q482" s="83" t="str">
        <f t="shared" si="447"/>
        <v>л</v>
      </c>
      <c r="R482" s="59">
        <f t="shared" si="448"/>
        <v>65.658333333333346</v>
      </c>
      <c r="S482" s="53"/>
      <c r="T482" s="60">
        <f t="shared" si="449"/>
        <v>160</v>
      </c>
      <c r="U482" s="61">
        <f t="shared" si="450"/>
        <v>0</v>
      </c>
      <c r="V482" s="48"/>
      <c r="W482" s="48"/>
      <c r="X482" s="48"/>
      <c r="Y482" s="48"/>
      <c r="Z482" s="48"/>
      <c r="AA482" s="48"/>
      <c r="AB482" s="48"/>
      <c r="AC482" s="48"/>
      <c r="AD482" s="48"/>
      <c r="AE482" s="48"/>
    </row>
    <row r="483" spans="1:31" s="46" customFormat="1" ht="42.75" customHeight="1" x14ac:dyDescent="0.25">
      <c r="A483" s="49"/>
      <c r="B483" s="79">
        <v>11</v>
      </c>
      <c r="C483" s="51" t="s">
        <v>80</v>
      </c>
      <c r="D483" s="51" t="s">
        <v>262</v>
      </c>
      <c r="E483" s="51" t="s">
        <v>264</v>
      </c>
      <c r="F483" s="175" t="s">
        <v>105</v>
      </c>
      <c r="G483" s="53">
        <v>103.13333333333334</v>
      </c>
      <c r="H483" s="93">
        <v>600</v>
      </c>
      <c r="I483" s="94">
        <f t="shared" si="444"/>
        <v>61880.000000000007</v>
      </c>
      <c r="J483" s="48"/>
      <c r="K483" s="56">
        <f t="shared" si="442"/>
        <v>11</v>
      </c>
      <c r="L483" s="57" t="str">
        <f t="shared" si="443"/>
        <v>Масло моторное  Лукойл-стандарт SAE 10W30 SF/CC</v>
      </c>
      <c r="M483" s="51" t="str">
        <f t="shared" si="445"/>
        <v>SAE 10W30 SF/CC-эквивалент не допускается</v>
      </c>
      <c r="N483" s="142" t="str">
        <f t="shared" si="446"/>
        <v>5 л</v>
      </c>
      <c r="O483" s="143"/>
      <c r="P483" s="82"/>
      <c r="Q483" s="83" t="str">
        <f t="shared" ref="Q483:Q486" si="451">F483</f>
        <v>л</v>
      </c>
      <c r="R483" s="59">
        <f t="shared" ref="R483:R486" si="452">G483</f>
        <v>103.13333333333334</v>
      </c>
      <c r="S483" s="53"/>
      <c r="T483" s="60">
        <f t="shared" ref="T483:T486" si="453">H483</f>
        <v>600</v>
      </c>
      <c r="U483" s="61">
        <f t="shared" ref="U483:U486" si="454">S483*T483</f>
        <v>0</v>
      </c>
      <c r="V483" s="48"/>
      <c r="W483" s="48"/>
      <c r="X483" s="48"/>
      <c r="Y483" s="48"/>
      <c r="Z483" s="48"/>
      <c r="AA483" s="48"/>
      <c r="AB483" s="48"/>
      <c r="AC483" s="48"/>
      <c r="AD483" s="48"/>
      <c r="AE483" s="48"/>
    </row>
    <row r="484" spans="1:31" s="46" customFormat="1" ht="48.75" customHeight="1" x14ac:dyDescent="0.25">
      <c r="A484" s="49"/>
      <c r="B484" s="79">
        <v>12</v>
      </c>
      <c r="C484" s="51" t="s">
        <v>146</v>
      </c>
      <c r="D484" s="51" t="s">
        <v>268</v>
      </c>
      <c r="E484" s="51" t="s">
        <v>267</v>
      </c>
      <c r="F484" s="175" t="s">
        <v>105</v>
      </c>
      <c r="G484" s="53">
        <v>131.80833333333334</v>
      </c>
      <c r="H484" s="93">
        <v>800</v>
      </c>
      <c r="I484" s="94">
        <f t="shared" si="444"/>
        <v>105446.66666666667</v>
      </c>
      <c r="J484" s="48"/>
      <c r="K484" s="56">
        <f t="shared" si="442"/>
        <v>12</v>
      </c>
      <c r="L484" s="57" t="str">
        <f t="shared" si="443"/>
        <v>Масло моторное KIXX DYNAMIC SAE 5W-30 CF-4/SG</v>
      </c>
      <c r="M484" s="51" t="str">
        <f t="shared" si="445"/>
        <v>KIXX DYNAMIC SAE 5W-30 CF-4/SG-эквивалент не допускается</v>
      </c>
      <c r="N484" s="142" t="str">
        <f t="shared" si="446"/>
        <v>20 л</v>
      </c>
      <c r="O484" s="143"/>
      <c r="P484" s="82"/>
      <c r="Q484" s="83" t="str">
        <f t="shared" si="451"/>
        <v>л</v>
      </c>
      <c r="R484" s="59">
        <f t="shared" si="452"/>
        <v>131.80833333333334</v>
      </c>
      <c r="S484" s="53"/>
      <c r="T484" s="60">
        <f t="shared" si="453"/>
        <v>800</v>
      </c>
      <c r="U484" s="61">
        <f t="shared" si="454"/>
        <v>0</v>
      </c>
      <c r="V484" s="48"/>
      <c r="W484" s="48"/>
      <c r="X484" s="48"/>
      <c r="Y484" s="48"/>
      <c r="Z484" s="48"/>
      <c r="AA484" s="48"/>
      <c r="AB484" s="48"/>
      <c r="AC484" s="48"/>
      <c r="AD484" s="48"/>
      <c r="AE484" s="48"/>
    </row>
    <row r="485" spans="1:31" s="46" customFormat="1" ht="27.75" customHeight="1" x14ac:dyDescent="0.25">
      <c r="A485" s="49"/>
      <c r="B485" s="79">
        <v>13</v>
      </c>
      <c r="C485" s="51" t="s">
        <v>229</v>
      </c>
      <c r="D485" s="51" t="s">
        <v>230</v>
      </c>
      <c r="E485" s="51" t="s">
        <v>269</v>
      </c>
      <c r="F485" s="175" t="s">
        <v>105</v>
      </c>
      <c r="G485" s="53">
        <v>51.174999999999997</v>
      </c>
      <c r="H485" s="93">
        <v>300</v>
      </c>
      <c r="I485" s="94">
        <f t="shared" si="444"/>
        <v>15352.5</v>
      </c>
      <c r="J485" s="48"/>
      <c r="K485" s="56">
        <f t="shared" si="442"/>
        <v>13</v>
      </c>
      <c r="L485" s="57" t="str">
        <f t="shared" si="443"/>
        <v>Масло промывочное МПА-2</v>
      </c>
      <c r="M485" s="51" t="str">
        <f t="shared" si="445"/>
        <v>МПА-2 Лукойл</v>
      </c>
      <c r="N485" s="142" t="str">
        <f t="shared" si="446"/>
        <v>4 л</v>
      </c>
      <c r="O485" s="143"/>
      <c r="P485" s="82"/>
      <c r="Q485" s="83" t="str">
        <f t="shared" si="451"/>
        <v>л</v>
      </c>
      <c r="R485" s="59">
        <f t="shared" si="452"/>
        <v>51.174999999999997</v>
      </c>
      <c r="S485" s="53"/>
      <c r="T485" s="60">
        <f t="shared" si="453"/>
        <v>300</v>
      </c>
      <c r="U485" s="61">
        <f t="shared" si="454"/>
        <v>0</v>
      </c>
      <c r="V485" s="48"/>
      <c r="W485" s="48"/>
      <c r="X485" s="48"/>
      <c r="Y485" s="48"/>
      <c r="Z485" s="48"/>
      <c r="AA485" s="48"/>
      <c r="AB485" s="48"/>
      <c r="AC485" s="48"/>
      <c r="AD485" s="48"/>
      <c r="AE485" s="48"/>
    </row>
    <row r="486" spans="1:31" s="46" customFormat="1" ht="96.75" customHeight="1" x14ac:dyDescent="0.25">
      <c r="A486" s="49"/>
      <c r="B486" s="79">
        <v>14</v>
      </c>
      <c r="C486" s="51" t="s">
        <v>96</v>
      </c>
      <c r="D486" s="51" t="s">
        <v>259</v>
      </c>
      <c r="E486" s="51" t="s">
        <v>270</v>
      </c>
      <c r="F486" s="175" t="s">
        <v>105</v>
      </c>
      <c r="G486" s="53">
        <v>286.45833333333337</v>
      </c>
      <c r="H486" s="93">
        <v>60</v>
      </c>
      <c r="I486" s="94">
        <f t="shared" si="444"/>
        <v>17187.500000000004</v>
      </c>
      <c r="J486" s="48"/>
      <c r="K486" s="56">
        <f t="shared" si="442"/>
        <v>14</v>
      </c>
      <c r="L486" s="57" t="str">
        <f t="shared" si="443"/>
        <v>Масло трансмиссионное</v>
      </c>
      <c r="M486" s="51" t="str">
        <f t="shared" si="445"/>
        <v>75W80 GL-4</v>
      </c>
      <c r="N486" s="142" t="str">
        <f t="shared" si="446"/>
        <v>20 л масло трансмиссионной для КПП ZF КАМАЗ(ZF-Ecofluid M,  Titan Cytrac Man Synth 75W-80 или Titan Cytrac LD 75W-80.  Castrol EP 80W и Mobil GX-A 80W.)</v>
      </c>
      <c r="O486" s="143"/>
      <c r="P486" s="82"/>
      <c r="Q486" s="83" t="str">
        <f t="shared" si="451"/>
        <v>л</v>
      </c>
      <c r="R486" s="59">
        <f t="shared" si="452"/>
        <v>286.45833333333337</v>
      </c>
      <c r="S486" s="53"/>
      <c r="T486" s="60">
        <f t="shared" si="453"/>
        <v>60</v>
      </c>
      <c r="U486" s="61">
        <f t="shared" si="454"/>
        <v>0</v>
      </c>
      <c r="V486" s="48"/>
      <c r="W486" s="48"/>
      <c r="X486" s="48"/>
      <c r="Y486" s="48"/>
      <c r="Z486" s="48"/>
      <c r="AA486" s="48"/>
      <c r="AB486" s="48"/>
      <c r="AC486" s="48"/>
      <c r="AD486" s="48"/>
      <c r="AE486" s="48"/>
    </row>
    <row r="487" spans="1:31" s="78" customFormat="1" ht="15.75" x14ac:dyDescent="0.25">
      <c r="A487" s="62"/>
      <c r="B487" s="106"/>
      <c r="C487" s="64" t="s">
        <v>16</v>
      </c>
      <c r="D487" s="65"/>
      <c r="E487" s="65"/>
      <c r="F487" s="133"/>
      <c r="G487" s="66"/>
      <c r="H487" s="104"/>
      <c r="I487" s="107">
        <f>SUM(I473:I486)</f>
        <v>440363.41666666674</v>
      </c>
      <c r="J487" s="69"/>
      <c r="K487" s="106"/>
      <c r="L487" s="108" t="str">
        <f t="shared" si="443"/>
        <v>ИТОГО:</v>
      </c>
      <c r="M487" s="65"/>
      <c r="N487" s="65"/>
      <c r="O487" s="73"/>
      <c r="P487" s="73"/>
      <c r="Q487" s="109"/>
      <c r="R487" s="110"/>
      <c r="S487" s="66"/>
      <c r="T487" s="111"/>
      <c r="U487" s="110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</row>
    <row r="488" spans="1:31" s="78" customFormat="1" ht="51.75" customHeight="1" x14ac:dyDescent="0.25">
      <c r="A488" s="62"/>
      <c r="B488" s="232" t="s">
        <v>258</v>
      </c>
      <c r="C488" s="230"/>
      <c r="D488" s="230"/>
      <c r="E488" s="230"/>
      <c r="F488" s="230"/>
      <c r="G488" s="230"/>
      <c r="H488" s="230"/>
      <c r="I488" s="233"/>
      <c r="J488" s="69"/>
      <c r="K488" s="224" t="s">
        <v>33</v>
      </c>
      <c r="L488" s="234"/>
      <c r="M488" s="234"/>
      <c r="N488" s="235"/>
      <c r="O488" s="234"/>
      <c r="P488" s="234"/>
      <c r="Q488" s="234"/>
      <c r="R488" s="234"/>
      <c r="S488" s="234"/>
      <c r="T488" s="234"/>
      <c r="U488" s="236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</row>
    <row r="489" spans="1:31" s="78" customFormat="1" ht="36" customHeight="1" x14ac:dyDescent="0.25">
      <c r="A489" s="62"/>
      <c r="B489" s="184"/>
      <c r="C489" s="213" t="s">
        <v>318</v>
      </c>
      <c r="D489" s="214"/>
      <c r="E489" s="214"/>
      <c r="F489" s="214"/>
      <c r="G489" s="214"/>
      <c r="H489" s="214"/>
      <c r="I489" s="214"/>
      <c r="J489" s="69"/>
      <c r="K489" s="183"/>
      <c r="L489" s="213" t="s">
        <v>318</v>
      </c>
      <c r="M489" s="214"/>
      <c r="N489" s="214"/>
      <c r="O489" s="214"/>
      <c r="P489" s="214"/>
      <c r="Q489" s="214"/>
      <c r="R489" s="214"/>
      <c r="S489" s="215"/>
      <c r="T489" s="215"/>
      <c r="U489" s="215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</row>
    <row r="490" spans="1:31" s="46" customFormat="1" ht="42" customHeight="1" x14ac:dyDescent="0.25">
      <c r="A490" s="49"/>
      <c r="B490" s="50">
        <v>1</v>
      </c>
      <c r="C490" s="51" t="s">
        <v>35</v>
      </c>
      <c r="D490" s="51" t="s">
        <v>184</v>
      </c>
      <c r="E490" s="51">
        <v>20</v>
      </c>
      <c r="F490" s="175" t="s">
        <v>105</v>
      </c>
      <c r="G490" s="112">
        <v>275.8416666666667</v>
      </c>
      <c r="H490" s="93">
        <v>100</v>
      </c>
      <c r="I490" s="81">
        <f t="shared" ref="I490:I516" si="455">G490*H490</f>
        <v>27584.166666666672</v>
      </c>
      <c r="J490" s="48"/>
      <c r="K490" s="56">
        <f t="shared" ref="K490:K516" si="456">B490</f>
        <v>1</v>
      </c>
      <c r="L490" s="57" t="str">
        <f t="shared" si="277"/>
        <v>Антифриз</v>
      </c>
      <c r="M490" s="51" t="str">
        <f>D490</f>
        <v>FUCHS MAINTAIN FRICOFIN</v>
      </c>
      <c r="N490" s="142">
        <f>E490</f>
        <v>20</v>
      </c>
      <c r="O490" s="143"/>
      <c r="P490" s="82"/>
      <c r="Q490" s="83" t="str">
        <f t="shared" ref="Q490:Q494" si="457">F490</f>
        <v>л</v>
      </c>
      <c r="R490" s="59">
        <f t="shared" ref="R490:R494" si="458">G490</f>
        <v>275.8416666666667</v>
      </c>
      <c r="S490" s="53"/>
      <c r="T490" s="60">
        <f t="shared" ref="T490:T494" si="459">H490</f>
        <v>100</v>
      </c>
      <c r="U490" s="61">
        <f t="shared" ref="U490:U494" si="460">S490*T490</f>
        <v>0</v>
      </c>
      <c r="V490" s="48"/>
      <c r="W490" s="48"/>
      <c r="X490" s="48"/>
      <c r="Y490" s="48"/>
      <c r="Z490" s="48"/>
      <c r="AA490" s="48"/>
      <c r="AB490" s="48"/>
      <c r="AC490" s="48"/>
      <c r="AD490" s="48"/>
      <c r="AE490" s="48"/>
    </row>
    <row r="491" spans="1:31" s="46" customFormat="1" ht="30" customHeight="1" x14ac:dyDescent="0.25">
      <c r="A491" s="49"/>
      <c r="B491" s="50">
        <v>2</v>
      </c>
      <c r="C491" s="51" t="s">
        <v>35</v>
      </c>
      <c r="D491" s="51" t="s">
        <v>37</v>
      </c>
      <c r="E491" s="51">
        <v>200</v>
      </c>
      <c r="F491" s="175" t="s">
        <v>105</v>
      </c>
      <c r="G491" s="112">
        <v>56.866666666666667</v>
      </c>
      <c r="H491" s="93">
        <v>800</v>
      </c>
      <c r="I491" s="81">
        <f t="shared" si="455"/>
        <v>45493.333333333336</v>
      </c>
      <c r="J491" s="48"/>
      <c r="K491" s="56">
        <f t="shared" si="456"/>
        <v>2</v>
      </c>
      <c r="L491" s="57" t="str">
        <f t="shared" si="277"/>
        <v>Антифриз</v>
      </c>
      <c r="M491" s="51" t="str">
        <f t="shared" ref="M491:M516" si="461">D491</f>
        <v>SIBIRIA ОЖ-40 зеленый</v>
      </c>
      <c r="N491" s="142">
        <f t="shared" ref="N491:N516" si="462">E491</f>
        <v>200</v>
      </c>
      <c r="O491" s="143"/>
      <c r="P491" s="82"/>
      <c r="Q491" s="83" t="str">
        <f t="shared" si="457"/>
        <v>л</v>
      </c>
      <c r="R491" s="59">
        <f t="shared" si="458"/>
        <v>56.866666666666667</v>
      </c>
      <c r="S491" s="53"/>
      <c r="T491" s="60">
        <f t="shared" si="459"/>
        <v>800</v>
      </c>
      <c r="U491" s="61">
        <f t="shared" si="460"/>
        <v>0</v>
      </c>
      <c r="V491" s="48"/>
      <c r="W491" s="48"/>
      <c r="X491" s="48"/>
      <c r="Y491" s="48"/>
      <c r="Z491" s="48"/>
      <c r="AA491" s="48"/>
      <c r="AB491" s="48"/>
      <c r="AC491" s="48"/>
      <c r="AD491" s="48"/>
      <c r="AE491" s="48"/>
    </row>
    <row r="492" spans="1:31" s="46" customFormat="1" ht="30" customHeight="1" x14ac:dyDescent="0.25">
      <c r="A492" s="49"/>
      <c r="B492" s="50">
        <v>3</v>
      </c>
      <c r="C492" s="176" t="s">
        <v>47</v>
      </c>
      <c r="D492" s="51" t="s">
        <v>238</v>
      </c>
      <c r="E492" s="51">
        <v>200</v>
      </c>
      <c r="F492" s="175" t="s">
        <v>105</v>
      </c>
      <c r="G492" s="112">
        <v>52.716666666666669</v>
      </c>
      <c r="H492" s="93">
        <v>1800</v>
      </c>
      <c r="I492" s="81">
        <f t="shared" si="455"/>
        <v>94890</v>
      </c>
      <c r="J492" s="48"/>
      <c r="K492" s="56">
        <f t="shared" si="456"/>
        <v>3</v>
      </c>
      <c r="L492" s="57" t="str">
        <f t="shared" si="277"/>
        <v xml:space="preserve">Жидкость охлаждающая </v>
      </c>
      <c r="M492" s="51" t="str">
        <f t="shared" si="461"/>
        <v>Тосол ОЖ-40</v>
      </c>
      <c r="N492" s="142">
        <f t="shared" si="462"/>
        <v>200</v>
      </c>
      <c r="O492" s="143"/>
      <c r="P492" s="82"/>
      <c r="Q492" s="83" t="str">
        <f t="shared" si="457"/>
        <v>л</v>
      </c>
      <c r="R492" s="59">
        <f t="shared" si="458"/>
        <v>52.716666666666669</v>
      </c>
      <c r="S492" s="53"/>
      <c r="T492" s="60">
        <f t="shared" si="459"/>
        <v>1800</v>
      </c>
      <c r="U492" s="61">
        <f t="shared" si="460"/>
        <v>0</v>
      </c>
      <c r="V492" s="48"/>
      <c r="W492" s="48"/>
      <c r="X492" s="48"/>
      <c r="Y492" s="48"/>
      <c r="Z492" s="48"/>
      <c r="AA492" s="48"/>
      <c r="AB492" s="48"/>
      <c r="AC492" s="48"/>
      <c r="AD492" s="48"/>
      <c r="AE492" s="48"/>
    </row>
    <row r="493" spans="1:31" s="46" customFormat="1" ht="30" customHeight="1" x14ac:dyDescent="0.25">
      <c r="A493" s="49"/>
      <c r="B493" s="50">
        <v>4</v>
      </c>
      <c r="C493" s="51" t="s">
        <v>49</v>
      </c>
      <c r="D493" s="51" t="s">
        <v>50</v>
      </c>
      <c r="E493" s="51"/>
      <c r="F493" s="175" t="s">
        <v>104</v>
      </c>
      <c r="G493" s="112">
        <v>99.525000000000006</v>
      </c>
      <c r="H493" s="93">
        <v>120</v>
      </c>
      <c r="I493" s="81">
        <f t="shared" si="455"/>
        <v>11943</v>
      </c>
      <c r="J493" s="48"/>
      <c r="K493" s="56">
        <f t="shared" si="456"/>
        <v>4</v>
      </c>
      <c r="L493" s="57" t="str">
        <f t="shared" si="277"/>
        <v>Жидкость тормозная</v>
      </c>
      <c r="M493" s="51" t="str">
        <f t="shared" si="461"/>
        <v>ДОТ-4</v>
      </c>
      <c r="N493" s="142">
        <f t="shared" si="462"/>
        <v>0</v>
      </c>
      <c r="O493" s="143"/>
      <c r="P493" s="82"/>
      <c r="Q493" s="83" t="str">
        <f t="shared" si="457"/>
        <v>кг</v>
      </c>
      <c r="R493" s="59">
        <f t="shared" si="458"/>
        <v>99.525000000000006</v>
      </c>
      <c r="S493" s="53"/>
      <c r="T493" s="60">
        <f t="shared" si="459"/>
        <v>120</v>
      </c>
      <c r="U493" s="61">
        <f t="shared" si="460"/>
        <v>0</v>
      </c>
      <c r="V493" s="48"/>
      <c r="W493" s="48"/>
      <c r="X493" s="48"/>
      <c r="Y493" s="48"/>
      <c r="Z493" s="48"/>
      <c r="AA493" s="48"/>
      <c r="AB493" s="48"/>
      <c r="AC493" s="48"/>
      <c r="AD493" s="48"/>
      <c r="AE493" s="48"/>
    </row>
    <row r="494" spans="1:31" s="46" customFormat="1" ht="30" customHeight="1" x14ac:dyDescent="0.25">
      <c r="A494" s="49"/>
      <c r="B494" s="50">
        <v>5</v>
      </c>
      <c r="C494" s="51" t="s">
        <v>221</v>
      </c>
      <c r="D494" s="51" t="s">
        <v>222</v>
      </c>
      <c r="E494" s="51"/>
      <c r="F494" s="175" t="s">
        <v>105</v>
      </c>
      <c r="G494" s="112">
        <v>112.70000000000002</v>
      </c>
      <c r="H494" s="93">
        <v>116.5</v>
      </c>
      <c r="I494" s="81">
        <f t="shared" si="455"/>
        <v>13129.550000000001</v>
      </c>
      <c r="J494" s="48"/>
      <c r="K494" s="56">
        <f t="shared" si="456"/>
        <v>5</v>
      </c>
      <c r="L494" s="57" t="str">
        <f t="shared" si="277"/>
        <v>Керосин технический ТС-1 ГОСТ 18499-73</v>
      </c>
      <c r="M494" s="51" t="str">
        <f t="shared" si="461"/>
        <v>ГОСТ 18499-73</v>
      </c>
      <c r="N494" s="142">
        <f t="shared" si="462"/>
        <v>0</v>
      </c>
      <c r="O494" s="143"/>
      <c r="P494" s="82"/>
      <c r="Q494" s="83" t="str">
        <f t="shared" si="457"/>
        <v>л</v>
      </c>
      <c r="R494" s="59">
        <f t="shared" si="458"/>
        <v>112.70000000000002</v>
      </c>
      <c r="S494" s="53"/>
      <c r="T494" s="60">
        <f t="shared" si="459"/>
        <v>116.5</v>
      </c>
      <c r="U494" s="61">
        <f t="shared" si="460"/>
        <v>0</v>
      </c>
      <c r="V494" s="48"/>
      <c r="W494" s="48"/>
      <c r="X494" s="48"/>
      <c r="Y494" s="48"/>
      <c r="Z494" s="48"/>
      <c r="AA494" s="48"/>
      <c r="AB494" s="48"/>
      <c r="AC494" s="48"/>
      <c r="AD494" s="48"/>
      <c r="AE494" s="48"/>
    </row>
    <row r="495" spans="1:31" s="46" customFormat="1" ht="30" customHeight="1" x14ac:dyDescent="0.25">
      <c r="A495" s="49"/>
      <c r="B495" s="50">
        <v>6</v>
      </c>
      <c r="C495" s="51" t="s">
        <v>234</v>
      </c>
      <c r="D495" s="51" t="s">
        <v>235</v>
      </c>
      <c r="E495" s="51">
        <v>200</v>
      </c>
      <c r="F495" s="175" t="s">
        <v>105</v>
      </c>
      <c r="G495" s="112">
        <v>55.125000000000007</v>
      </c>
      <c r="H495" s="93">
        <v>1600</v>
      </c>
      <c r="I495" s="81">
        <f t="shared" si="455"/>
        <v>88200.000000000015</v>
      </c>
      <c r="J495" s="48"/>
      <c r="K495" s="56">
        <f t="shared" si="456"/>
        <v>6</v>
      </c>
      <c r="L495" s="57" t="str">
        <f t="shared" si="277"/>
        <v>Масло  дизельное М10В2</v>
      </c>
      <c r="M495" s="51" t="str">
        <f t="shared" si="461"/>
        <v>М10В2</v>
      </c>
      <c r="N495" s="142">
        <f t="shared" si="462"/>
        <v>200</v>
      </c>
      <c r="O495" s="143"/>
      <c r="P495" s="82"/>
      <c r="Q495" s="83" t="str">
        <f>F495</f>
        <v>л</v>
      </c>
      <c r="R495" s="59">
        <f>G495</f>
        <v>55.125000000000007</v>
      </c>
      <c r="S495" s="53"/>
      <c r="T495" s="60">
        <f>H495</f>
        <v>1600</v>
      </c>
      <c r="U495" s="61">
        <f>S495*T495</f>
        <v>0</v>
      </c>
      <c r="V495" s="48"/>
      <c r="W495" s="48"/>
      <c r="X495" s="48"/>
      <c r="Y495" s="48"/>
      <c r="Z495" s="48"/>
      <c r="AA495" s="48"/>
      <c r="AB495" s="48"/>
      <c r="AC495" s="48"/>
      <c r="AD495" s="48"/>
      <c r="AE495" s="48"/>
    </row>
    <row r="496" spans="1:31" s="46" customFormat="1" ht="30" customHeight="1" x14ac:dyDescent="0.25">
      <c r="A496" s="49"/>
      <c r="B496" s="50">
        <v>7</v>
      </c>
      <c r="C496" s="51" t="s">
        <v>57</v>
      </c>
      <c r="D496" s="51" t="s">
        <v>239</v>
      </c>
      <c r="E496" s="51">
        <v>20</v>
      </c>
      <c r="F496" s="175" t="s">
        <v>105</v>
      </c>
      <c r="G496" s="112">
        <v>82.25</v>
      </c>
      <c r="H496" s="93">
        <v>200</v>
      </c>
      <c r="I496" s="81">
        <f t="shared" si="455"/>
        <v>16450</v>
      </c>
      <c r="J496" s="48"/>
      <c r="K496" s="56">
        <f t="shared" si="456"/>
        <v>7</v>
      </c>
      <c r="L496" s="57" t="str">
        <f t="shared" si="277"/>
        <v>Масло гидравлическое</v>
      </c>
      <c r="M496" s="51" t="str">
        <f t="shared" si="461"/>
        <v>Sintoil Hydraulic HLP 32</v>
      </c>
      <c r="N496" s="142">
        <f t="shared" si="462"/>
        <v>20</v>
      </c>
      <c r="O496" s="143"/>
      <c r="P496" s="82"/>
      <c r="Q496" s="83" t="str">
        <f t="shared" ref="Q496:Q516" si="463">F496</f>
        <v>л</v>
      </c>
      <c r="R496" s="59">
        <f t="shared" ref="R496:R516" si="464">G496</f>
        <v>82.25</v>
      </c>
      <c r="S496" s="53"/>
      <c r="T496" s="60">
        <f t="shared" ref="T496:T516" si="465">H496</f>
        <v>200</v>
      </c>
      <c r="U496" s="61">
        <f t="shared" ref="U496:U516" si="466">S496*T496</f>
        <v>0</v>
      </c>
      <c r="V496" s="48"/>
      <c r="W496" s="48"/>
      <c r="X496" s="48"/>
      <c r="Y496" s="48"/>
      <c r="Z496" s="48"/>
      <c r="AA496" s="48"/>
      <c r="AB496" s="48"/>
      <c r="AC496" s="48"/>
      <c r="AD496" s="48"/>
      <c r="AE496" s="48"/>
    </row>
    <row r="497" spans="1:31" s="46" customFormat="1" ht="30" customHeight="1" x14ac:dyDescent="0.25">
      <c r="A497" s="49"/>
      <c r="B497" s="50">
        <v>8</v>
      </c>
      <c r="C497" s="51" t="s">
        <v>240</v>
      </c>
      <c r="D497" s="51" t="s">
        <v>241</v>
      </c>
      <c r="E497" s="51">
        <v>20</v>
      </c>
      <c r="F497" s="175" t="s">
        <v>105</v>
      </c>
      <c r="G497" s="112">
        <v>354.375</v>
      </c>
      <c r="H497" s="93">
        <v>200</v>
      </c>
      <c r="I497" s="81">
        <f t="shared" si="455"/>
        <v>70875</v>
      </c>
      <c r="J497" s="48"/>
      <c r="K497" s="56">
        <f t="shared" si="456"/>
        <v>8</v>
      </c>
      <c r="L497" s="57" t="str">
        <f t="shared" si="277"/>
        <v>Масло гидравлическое Renolin MR 520</v>
      </c>
      <c r="M497" s="51" t="str">
        <f t="shared" si="461"/>
        <v>Renolin MR 520</v>
      </c>
      <c r="N497" s="142">
        <f t="shared" si="462"/>
        <v>20</v>
      </c>
      <c r="O497" s="143"/>
      <c r="P497" s="82"/>
      <c r="Q497" s="83" t="str">
        <f t="shared" si="463"/>
        <v>л</v>
      </c>
      <c r="R497" s="59">
        <f t="shared" si="464"/>
        <v>354.375</v>
      </c>
      <c r="S497" s="53"/>
      <c r="T497" s="60">
        <f t="shared" si="465"/>
        <v>200</v>
      </c>
      <c r="U497" s="61">
        <f t="shared" si="466"/>
        <v>0</v>
      </c>
      <c r="V497" s="48"/>
      <c r="W497" s="48"/>
      <c r="X497" s="48"/>
      <c r="Y497" s="48"/>
      <c r="Z497" s="48"/>
      <c r="AA497" s="48"/>
      <c r="AB497" s="48"/>
      <c r="AC497" s="48"/>
      <c r="AD497" s="48"/>
      <c r="AE497" s="48"/>
    </row>
    <row r="498" spans="1:31" s="46" customFormat="1" ht="30" customHeight="1" x14ac:dyDescent="0.25">
      <c r="A498" s="49"/>
      <c r="B498" s="50">
        <v>9</v>
      </c>
      <c r="C498" s="51" t="s">
        <v>242</v>
      </c>
      <c r="D498" s="51" t="s">
        <v>243</v>
      </c>
      <c r="E498" s="51">
        <v>20</v>
      </c>
      <c r="F498" s="175" t="s">
        <v>105</v>
      </c>
      <c r="G498" s="96">
        <v>295.31666666666666</v>
      </c>
      <c r="H498" s="93">
        <v>120</v>
      </c>
      <c r="I498" s="81">
        <f t="shared" si="455"/>
        <v>35438</v>
      </c>
      <c r="J498" s="48"/>
      <c r="K498" s="56">
        <f t="shared" si="456"/>
        <v>9</v>
      </c>
      <c r="L498" s="57" t="str">
        <f t="shared" si="277"/>
        <v>Масло гидравлическое Shell Corena S3R46</v>
      </c>
      <c r="M498" s="51" t="str">
        <f t="shared" si="461"/>
        <v>Shell Corena S3R46</v>
      </c>
      <c r="N498" s="142">
        <f t="shared" si="462"/>
        <v>20</v>
      </c>
      <c r="O498" s="143"/>
      <c r="P498" s="82"/>
      <c r="Q498" s="83" t="str">
        <f t="shared" si="463"/>
        <v>л</v>
      </c>
      <c r="R498" s="59">
        <f t="shared" si="464"/>
        <v>295.31666666666666</v>
      </c>
      <c r="S498" s="53"/>
      <c r="T498" s="60">
        <f t="shared" si="465"/>
        <v>120</v>
      </c>
      <c r="U498" s="61">
        <f t="shared" si="466"/>
        <v>0</v>
      </c>
      <c r="V498" s="48"/>
      <c r="W498" s="48"/>
      <c r="X498" s="48"/>
      <c r="Y498" s="48"/>
      <c r="Z498" s="48"/>
      <c r="AA498" s="48"/>
      <c r="AB498" s="48"/>
      <c r="AC498" s="48"/>
      <c r="AD498" s="48"/>
      <c r="AE498" s="48"/>
    </row>
    <row r="499" spans="1:31" s="46" customFormat="1" ht="30" customHeight="1" x14ac:dyDescent="0.25">
      <c r="A499" s="49"/>
      <c r="B499" s="50">
        <v>10</v>
      </c>
      <c r="C499" s="51" t="s">
        <v>60</v>
      </c>
      <c r="D499" s="51" t="s">
        <v>61</v>
      </c>
      <c r="E499" s="51">
        <v>200</v>
      </c>
      <c r="F499" s="175" t="s">
        <v>105</v>
      </c>
      <c r="G499" s="112">
        <v>66.525000000000006</v>
      </c>
      <c r="H499" s="93">
        <v>800</v>
      </c>
      <c r="I499" s="81">
        <f t="shared" ref="I499:I504" si="467">G499*H499</f>
        <v>53220.000000000007</v>
      </c>
      <c r="J499" s="48"/>
      <c r="K499" s="56">
        <f t="shared" ref="K499:K504" si="468">B499</f>
        <v>10</v>
      </c>
      <c r="L499" s="57" t="str">
        <f t="shared" ref="L499:L504" si="469">C499</f>
        <v>Масло гидравлическое ВМГЗ</v>
      </c>
      <c r="M499" s="51" t="str">
        <f t="shared" si="461"/>
        <v>ВМГЗ</v>
      </c>
      <c r="N499" s="142">
        <f t="shared" si="462"/>
        <v>200</v>
      </c>
      <c r="O499" s="143"/>
      <c r="P499" s="82"/>
      <c r="Q499" s="83" t="str">
        <f t="shared" si="463"/>
        <v>л</v>
      </c>
      <c r="R499" s="59">
        <f t="shared" si="464"/>
        <v>66.525000000000006</v>
      </c>
      <c r="S499" s="53"/>
      <c r="T499" s="60">
        <f t="shared" si="465"/>
        <v>800</v>
      </c>
      <c r="U499" s="61">
        <f t="shared" si="466"/>
        <v>0</v>
      </c>
      <c r="V499" s="48"/>
      <c r="W499" s="48"/>
      <c r="X499" s="48"/>
      <c r="Y499" s="48"/>
      <c r="Z499" s="48"/>
      <c r="AA499" s="48"/>
      <c r="AB499" s="48"/>
      <c r="AC499" s="48"/>
      <c r="AD499" s="48"/>
      <c r="AE499" s="48"/>
    </row>
    <row r="500" spans="1:31" s="46" customFormat="1" ht="30" customHeight="1" x14ac:dyDescent="0.25">
      <c r="A500" s="49"/>
      <c r="B500" s="50">
        <v>11</v>
      </c>
      <c r="C500" s="51" t="s">
        <v>244</v>
      </c>
      <c r="D500" s="51" t="s">
        <v>245</v>
      </c>
      <c r="E500" s="51">
        <v>20</v>
      </c>
      <c r="F500" s="175" t="s">
        <v>105</v>
      </c>
      <c r="G500" s="112">
        <v>76.5</v>
      </c>
      <c r="H500" s="93">
        <v>200</v>
      </c>
      <c r="I500" s="81">
        <f t="shared" si="467"/>
        <v>15300</v>
      </c>
      <c r="J500" s="48"/>
      <c r="K500" s="56">
        <f t="shared" si="468"/>
        <v>11</v>
      </c>
      <c r="L500" s="57" t="str">
        <f t="shared" si="469"/>
        <v>Масло гидравлическое Лукойл Гейзер СТ 100</v>
      </c>
      <c r="M500" s="51" t="str">
        <f t="shared" si="461"/>
        <v>Лукойл Гейзер СТ 100</v>
      </c>
      <c r="N500" s="142">
        <f t="shared" si="462"/>
        <v>20</v>
      </c>
      <c r="O500" s="143"/>
      <c r="P500" s="82"/>
      <c r="Q500" s="83" t="str">
        <f t="shared" si="463"/>
        <v>л</v>
      </c>
      <c r="R500" s="59">
        <f t="shared" si="464"/>
        <v>76.5</v>
      </c>
      <c r="S500" s="53"/>
      <c r="T500" s="60">
        <f t="shared" si="465"/>
        <v>200</v>
      </c>
      <c r="U500" s="61">
        <f t="shared" si="466"/>
        <v>0</v>
      </c>
      <c r="V500" s="48"/>
      <c r="W500" s="48"/>
      <c r="X500" s="48"/>
      <c r="Y500" s="48"/>
      <c r="Z500" s="48"/>
      <c r="AA500" s="48"/>
      <c r="AB500" s="48"/>
      <c r="AC500" s="48"/>
      <c r="AD500" s="48"/>
      <c r="AE500" s="48"/>
    </row>
    <row r="501" spans="1:31" s="46" customFormat="1" ht="30" customHeight="1" x14ac:dyDescent="0.25">
      <c r="A501" s="49"/>
      <c r="B501" s="50">
        <v>12</v>
      </c>
      <c r="C501" s="51" t="s">
        <v>223</v>
      </c>
      <c r="D501" s="51" t="s">
        <v>224</v>
      </c>
      <c r="E501" s="51">
        <v>20</v>
      </c>
      <c r="F501" s="175" t="s">
        <v>105</v>
      </c>
      <c r="G501" s="112">
        <v>82.833333333333343</v>
      </c>
      <c r="H501" s="93">
        <v>200</v>
      </c>
      <c r="I501" s="81">
        <f t="shared" si="467"/>
        <v>16566.666666666668</v>
      </c>
      <c r="J501" s="48"/>
      <c r="K501" s="56">
        <f t="shared" si="468"/>
        <v>12</v>
      </c>
      <c r="L501" s="57" t="str">
        <f t="shared" si="469"/>
        <v>Масло гидравлическое минеральное SHELL TELLUS S2 V 32</v>
      </c>
      <c r="M501" s="51" t="str">
        <f t="shared" si="461"/>
        <v>SHELL TELLUS S2 V 32</v>
      </c>
      <c r="N501" s="142">
        <f t="shared" si="462"/>
        <v>20</v>
      </c>
      <c r="O501" s="143"/>
      <c r="P501" s="82"/>
      <c r="Q501" s="83" t="str">
        <f t="shared" si="463"/>
        <v>л</v>
      </c>
      <c r="R501" s="59">
        <f t="shared" si="464"/>
        <v>82.833333333333343</v>
      </c>
      <c r="S501" s="53"/>
      <c r="T501" s="60">
        <f t="shared" si="465"/>
        <v>200</v>
      </c>
      <c r="U501" s="61">
        <f t="shared" si="466"/>
        <v>0</v>
      </c>
      <c r="V501" s="48"/>
      <c r="W501" s="48"/>
      <c r="X501" s="48"/>
      <c r="Y501" s="48"/>
      <c r="Z501" s="48"/>
      <c r="AA501" s="48"/>
      <c r="AB501" s="48"/>
      <c r="AC501" s="48"/>
      <c r="AD501" s="48"/>
      <c r="AE501" s="48"/>
    </row>
    <row r="502" spans="1:31" s="46" customFormat="1" ht="30" customHeight="1" x14ac:dyDescent="0.25">
      <c r="A502" s="49"/>
      <c r="B502" s="50">
        <v>13</v>
      </c>
      <c r="C502" s="51" t="s">
        <v>246</v>
      </c>
      <c r="D502" s="51" t="s">
        <v>247</v>
      </c>
      <c r="E502" s="51">
        <v>200</v>
      </c>
      <c r="F502" s="175" t="s">
        <v>105</v>
      </c>
      <c r="G502" s="112">
        <v>140.04166666666669</v>
      </c>
      <c r="H502" s="93">
        <v>200</v>
      </c>
      <c r="I502" s="81">
        <f t="shared" si="467"/>
        <v>28008.333333333336</v>
      </c>
      <c r="J502" s="48"/>
      <c r="K502" s="56">
        <f t="shared" si="468"/>
        <v>13</v>
      </c>
      <c r="L502" s="57" t="str">
        <f t="shared" si="469"/>
        <v>Масло для АКПП</v>
      </c>
      <c r="M502" s="51" t="str">
        <f t="shared" si="461"/>
        <v>Sintoil ATF III G</v>
      </c>
      <c r="N502" s="142">
        <f t="shared" si="462"/>
        <v>200</v>
      </c>
      <c r="O502" s="143"/>
      <c r="P502" s="82"/>
      <c r="Q502" s="83" t="str">
        <f t="shared" si="463"/>
        <v>л</v>
      </c>
      <c r="R502" s="59">
        <f t="shared" si="464"/>
        <v>140.04166666666669</v>
      </c>
      <c r="S502" s="53"/>
      <c r="T502" s="60">
        <f t="shared" si="465"/>
        <v>200</v>
      </c>
      <c r="U502" s="61">
        <f t="shared" si="466"/>
        <v>0</v>
      </c>
      <c r="V502" s="48"/>
      <c r="W502" s="48"/>
      <c r="X502" s="48"/>
      <c r="Y502" s="48"/>
      <c r="Z502" s="48"/>
      <c r="AA502" s="48"/>
      <c r="AB502" s="48"/>
      <c r="AC502" s="48"/>
      <c r="AD502" s="48"/>
      <c r="AE502" s="48"/>
    </row>
    <row r="503" spans="1:31" s="46" customFormat="1" ht="30" customHeight="1" x14ac:dyDescent="0.25">
      <c r="A503" s="49"/>
      <c r="B503" s="50">
        <v>14</v>
      </c>
      <c r="C503" s="51" t="s">
        <v>246</v>
      </c>
      <c r="D503" s="51" t="s">
        <v>248</v>
      </c>
      <c r="E503" s="51">
        <v>200</v>
      </c>
      <c r="F503" s="175" t="s">
        <v>105</v>
      </c>
      <c r="G503" s="112">
        <v>113.31666666666666</v>
      </c>
      <c r="H503" s="93">
        <v>200</v>
      </c>
      <c r="I503" s="81">
        <f t="shared" si="467"/>
        <v>22663.333333333332</v>
      </c>
      <c r="J503" s="48"/>
      <c r="K503" s="56">
        <f t="shared" si="468"/>
        <v>14</v>
      </c>
      <c r="L503" s="57" t="str">
        <f t="shared" si="469"/>
        <v>Масло для АКПП</v>
      </c>
      <c r="M503" s="51" t="str">
        <f t="shared" si="461"/>
        <v>Sintoil ATF II D</v>
      </c>
      <c r="N503" s="142">
        <f t="shared" si="462"/>
        <v>200</v>
      </c>
      <c r="O503" s="143"/>
      <c r="P503" s="82"/>
      <c r="Q503" s="83" t="str">
        <f t="shared" si="463"/>
        <v>л</v>
      </c>
      <c r="R503" s="59">
        <f t="shared" si="464"/>
        <v>113.31666666666666</v>
      </c>
      <c r="S503" s="53"/>
      <c r="T503" s="60">
        <f t="shared" si="465"/>
        <v>200</v>
      </c>
      <c r="U503" s="61">
        <f t="shared" si="466"/>
        <v>0</v>
      </c>
      <c r="V503" s="48"/>
      <c r="W503" s="48"/>
      <c r="X503" s="48"/>
      <c r="Y503" s="48"/>
      <c r="Z503" s="48"/>
      <c r="AA503" s="48"/>
      <c r="AB503" s="48"/>
      <c r="AC503" s="48"/>
      <c r="AD503" s="48"/>
      <c r="AE503" s="48"/>
    </row>
    <row r="504" spans="1:31" s="46" customFormat="1" ht="30" customHeight="1" x14ac:dyDescent="0.25">
      <c r="A504" s="49"/>
      <c r="B504" s="50">
        <v>15</v>
      </c>
      <c r="C504" s="51" t="s">
        <v>249</v>
      </c>
      <c r="D504" s="51" t="s">
        <v>250</v>
      </c>
      <c r="E504" s="51"/>
      <c r="F504" s="175" t="s">
        <v>105</v>
      </c>
      <c r="G504" s="112">
        <v>74.375</v>
      </c>
      <c r="H504" s="93">
        <v>1.5</v>
      </c>
      <c r="I504" s="81">
        <f t="shared" si="467"/>
        <v>111.5625</v>
      </c>
      <c r="J504" s="48"/>
      <c r="K504" s="56">
        <f t="shared" si="468"/>
        <v>15</v>
      </c>
      <c r="L504" s="57" t="str">
        <f t="shared" si="469"/>
        <v>Масло индустриальное  И-20А</v>
      </c>
      <c r="M504" s="51" t="str">
        <f t="shared" si="461"/>
        <v>Масло И-20А</v>
      </c>
      <c r="N504" s="142">
        <f t="shared" si="462"/>
        <v>0</v>
      </c>
      <c r="O504" s="143"/>
      <c r="P504" s="82"/>
      <c r="Q504" s="83" t="str">
        <f>F504</f>
        <v>л</v>
      </c>
      <c r="R504" s="59">
        <f>G504</f>
        <v>74.375</v>
      </c>
      <c r="S504" s="53"/>
      <c r="T504" s="60">
        <f>H504</f>
        <v>1.5</v>
      </c>
      <c r="U504" s="61">
        <f>S504*T504</f>
        <v>0</v>
      </c>
      <c r="V504" s="48"/>
      <c r="W504" s="48"/>
      <c r="X504" s="48"/>
      <c r="Y504" s="48"/>
      <c r="Z504" s="48"/>
      <c r="AA504" s="48"/>
      <c r="AB504" s="48"/>
      <c r="AC504" s="48"/>
      <c r="AD504" s="48"/>
      <c r="AE504" s="48"/>
    </row>
    <row r="505" spans="1:31" s="46" customFormat="1" ht="30" customHeight="1" x14ac:dyDescent="0.25">
      <c r="A505" s="49"/>
      <c r="B505" s="50">
        <v>16</v>
      </c>
      <c r="C505" s="51" t="s">
        <v>109</v>
      </c>
      <c r="D505" s="51" t="s">
        <v>110</v>
      </c>
      <c r="E505" s="51">
        <v>20</v>
      </c>
      <c r="F505" s="175" t="s">
        <v>105</v>
      </c>
      <c r="G505" s="96">
        <v>364</v>
      </c>
      <c r="H505" s="98">
        <v>100</v>
      </c>
      <c r="I505" s="81">
        <f t="shared" si="455"/>
        <v>36400</v>
      </c>
      <c r="J505" s="48"/>
      <c r="K505" s="56">
        <f t="shared" si="456"/>
        <v>16</v>
      </c>
      <c r="L505" s="57" t="str">
        <f t="shared" si="277"/>
        <v>Масло компрессионное Mobil Raris 425</v>
      </c>
      <c r="M505" s="51" t="str">
        <f t="shared" si="461"/>
        <v>Mobil Raris 425</v>
      </c>
      <c r="N505" s="142">
        <f t="shared" si="462"/>
        <v>20</v>
      </c>
      <c r="O505" s="143"/>
      <c r="P505" s="82"/>
      <c r="Q505" s="83" t="str">
        <f t="shared" si="463"/>
        <v>л</v>
      </c>
      <c r="R505" s="59">
        <f t="shared" si="464"/>
        <v>364</v>
      </c>
      <c r="S505" s="53"/>
      <c r="T505" s="60">
        <f t="shared" si="465"/>
        <v>100</v>
      </c>
      <c r="U505" s="61">
        <f t="shared" si="466"/>
        <v>0</v>
      </c>
      <c r="V505" s="48"/>
      <c r="W505" s="48"/>
      <c r="X505" s="48"/>
      <c r="Y505" s="48"/>
      <c r="Z505" s="48"/>
      <c r="AA505" s="48"/>
      <c r="AB505" s="48"/>
      <c r="AC505" s="48"/>
      <c r="AD505" s="48"/>
      <c r="AE505" s="48"/>
    </row>
    <row r="506" spans="1:31" s="46" customFormat="1" ht="30" customHeight="1" x14ac:dyDescent="0.25">
      <c r="A506" s="49"/>
      <c r="B506" s="50">
        <v>17</v>
      </c>
      <c r="C506" s="51" t="s">
        <v>74</v>
      </c>
      <c r="D506" s="51" t="s">
        <v>77</v>
      </c>
      <c r="E506" s="51">
        <v>200</v>
      </c>
      <c r="F506" s="175" t="s">
        <v>105</v>
      </c>
      <c r="G506" s="112">
        <v>118.825</v>
      </c>
      <c r="H506" s="93">
        <v>4000</v>
      </c>
      <c r="I506" s="81">
        <f t="shared" ref="I506:I515" si="470">G506*H506</f>
        <v>475300</v>
      </c>
      <c r="J506" s="48"/>
      <c r="K506" s="56">
        <f t="shared" ref="K506:K515" si="471">B506</f>
        <v>17</v>
      </c>
      <c r="L506" s="57" t="str">
        <f t="shared" ref="L506:L515" si="472">C506</f>
        <v>Масло моторное</v>
      </c>
      <c r="M506" s="51" t="str">
        <f t="shared" si="461"/>
        <v>Diesel CL-4 SAE 15W40 Девон</v>
      </c>
      <c r="N506" s="142">
        <f t="shared" si="462"/>
        <v>200</v>
      </c>
      <c r="O506" s="143"/>
      <c r="P506" s="82"/>
      <c r="Q506" s="83" t="str">
        <f t="shared" si="463"/>
        <v>л</v>
      </c>
      <c r="R506" s="59">
        <f t="shared" si="464"/>
        <v>118.825</v>
      </c>
      <c r="S506" s="53"/>
      <c r="T506" s="60">
        <f t="shared" si="465"/>
        <v>4000</v>
      </c>
      <c r="U506" s="61">
        <f t="shared" si="466"/>
        <v>0</v>
      </c>
      <c r="V506" s="48"/>
      <c r="W506" s="48"/>
      <c r="X506" s="48"/>
      <c r="Y506" s="48"/>
      <c r="Z506" s="48"/>
      <c r="AA506" s="48"/>
      <c r="AB506" s="48"/>
      <c r="AC506" s="48"/>
      <c r="AD506" s="48"/>
      <c r="AE506" s="48"/>
    </row>
    <row r="507" spans="1:31" s="46" customFormat="1" ht="30" customHeight="1" x14ac:dyDescent="0.25">
      <c r="A507" s="49"/>
      <c r="B507" s="50">
        <v>18</v>
      </c>
      <c r="C507" s="51" t="s">
        <v>176</v>
      </c>
      <c r="D507" s="51" t="s">
        <v>177</v>
      </c>
      <c r="E507" s="51" t="s">
        <v>315</v>
      </c>
      <c r="F507" s="175" t="s">
        <v>105</v>
      </c>
      <c r="G507" s="112">
        <v>155.00833333333333</v>
      </c>
      <c r="H507" s="93">
        <v>108</v>
      </c>
      <c r="I507" s="81">
        <f t="shared" si="470"/>
        <v>16740.899999999998</v>
      </c>
      <c r="J507" s="48"/>
      <c r="K507" s="56">
        <f t="shared" si="471"/>
        <v>18</v>
      </c>
      <c r="L507" s="57" t="str">
        <f t="shared" si="472"/>
        <v>Масло моторное GS KIXX G1 SAE 5W40</v>
      </c>
      <c r="M507" s="51" t="str">
        <f t="shared" si="461"/>
        <v>GS KIXX G1 SAE 5W40</v>
      </c>
      <c r="N507" s="142" t="str">
        <f t="shared" si="462"/>
        <v>20 (4-2шт.)</v>
      </c>
      <c r="O507" s="143"/>
      <c r="P507" s="82"/>
      <c r="Q507" s="83" t="str">
        <f t="shared" si="463"/>
        <v>л</v>
      </c>
      <c r="R507" s="59">
        <f t="shared" si="464"/>
        <v>155.00833333333333</v>
      </c>
      <c r="S507" s="53"/>
      <c r="T507" s="60">
        <f t="shared" si="465"/>
        <v>108</v>
      </c>
      <c r="U507" s="61">
        <f t="shared" si="466"/>
        <v>0</v>
      </c>
      <c r="V507" s="48"/>
      <c r="W507" s="48"/>
      <c r="X507" s="48"/>
      <c r="Y507" s="48"/>
      <c r="Z507" s="48"/>
      <c r="AA507" s="48"/>
      <c r="AB507" s="48"/>
      <c r="AC507" s="48"/>
      <c r="AD507" s="48"/>
      <c r="AE507" s="48"/>
    </row>
    <row r="508" spans="1:31" s="46" customFormat="1" ht="39" customHeight="1" x14ac:dyDescent="0.25">
      <c r="A508" s="49"/>
      <c r="B508" s="50">
        <v>19</v>
      </c>
      <c r="C508" s="51" t="s">
        <v>144</v>
      </c>
      <c r="D508" s="51" t="s">
        <v>145</v>
      </c>
      <c r="E508" s="51">
        <v>200</v>
      </c>
      <c r="F508" s="175" t="s">
        <v>105</v>
      </c>
      <c r="G508" s="112">
        <v>127.79166666666667</v>
      </c>
      <c r="H508" s="93">
        <v>800</v>
      </c>
      <c r="I508" s="81">
        <f t="shared" si="470"/>
        <v>102233.33333333334</v>
      </c>
      <c r="J508" s="48"/>
      <c r="K508" s="56">
        <f t="shared" si="471"/>
        <v>19</v>
      </c>
      <c r="L508" s="57" t="str">
        <f t="shared" si="472"/>
        <v>Масло моторное GS KIXX Gold SAE 10W- 40 AIP SL</v>
      </c>
      <c r="M508" s="51" t="str">
        <f t="shared" si="461"/>
        <v>GS KIXX Gold SAE 10W- 40 AIP SL</v>
      </c>
      <c r="N508" s="142">
        <f t="shared" si="462"/>
        <v>200</v>
      </c>
      <c r="O508" s="143"/>
      <c r="P508" s="82"/>
      <c r="Q508" s="83" t="str">
        <f t="shared" si="463"/>
        <v>л</v>
      </c>
      <c r="R508" s="59">
        <f t="shared" si="464"/>
        <v>127.79166666666667</v>
      </c>
      <c r="S508" s="53"/>
      <c r="T508" s="60">
        <f t="shared" si="465"/>
        <v>800</v>
      </c>
      <c r="U508" s="61">
        <f t="shared" si="466"/>
        <v>0</v>
      </c>
      <c r="V508" s="48"/>
      <c r="W508" s="48"/>
      <c r="X508" s="48"/>
      <c r="Y508" s="48"/>
      <c r="Z508" s="48"/>
      <c r="AA508" s="48"/>
      <c r="AB508" s="48"/>
      <c r="AC508" s="48"/>
      <c r="AD508" s="48"/>
      <c r="AE508" s="48"/>
    </row>
    <row r="509" spans="1:31" s="46" customFormat="1" ht="36.75" customHeight="1" x14ac:dyDescent="0.25">
      <c r="A509" s="49"/>
      <c r="B509" s="50">
        <v>20</v>
      </c>
      <c r="C509" s="51" t="s">
        <v>199</v>
      </c>
      <c r="D509" s="51" t="s">
        <v>200</v>
      </c>
      <c r="E509" s="51">
        <v>200</v>
      </c>
      <c r="F509" s="175" t="s">
        <v>105</v>
      </c>
      <c r="G509" s="112">
        <v>188.82500000000002</v>
      </c>
      <c r="H509" s="93">
        <v>200</v>
      </c>
      <c r="I509" s="81">
        <f t="shared" si="470"/>
        <v>37765</v>
      </c>
      <c r="J509" s="48"/>
      <c r="K509" s="56">
        <f t="shared" si="471"/>
        <v>20</v>
      </c>
      <c r="L509" s="57" t="str">
        <f t="shared" si="472"/>
        <v>Масло моторное KIXX Dynamic DI SAE 10w40 API CI-4/SL</v>
      </c>
      <c r="M509" s="51" t="str">
        <f t="shared" si="461"/>
        <v>KIXX Dynamic DI SAE 10w40 API CI-4/SL</v>
      </c>
      <c r="N509" s="142">
        <f t="shared" si="462"/>
        <v>200</v>
      </c>
      <c r="O509" s="143"/>
      <c r="P509" s="82"/>
      <c r="Q509" s="83" t="str">
        <f t="shared" si="463"/>
        <v>л</v>
      </c>
      <c r="R509" s="59">
        <f t="shared" si="464"/>
        <v>188.82500000000002</v>
      </c>
      <c r="S509" s="53"/>
      <c r="T509" s="60">
        <f t="shared" si="465"/>
        <v>200</v>
      </c>
      <c r="U509" s="61">
        <f t="shared" si="466"/>
        <v>0</v>
      </c>
      <c r="V509" s="48"/>
      <c r="W509" s="48"/>
      <c r="X509" s="48"/>
      <c r="Y509" s="48"/>
      <c r="Z509" s="48"/>
      <c r="AA509" s="48"/>
      <c r="AB509" s="48"/>
      <c r="AC509" s="48"/>
      <c r="AD509" s="48"/>
      <c r="AE509" s="48"/>
    </row>
    <row r="510" spans="1:31" s="46" customFormat="1" ht="42.75" customHeight="1" x14ac:dyDescent="0.25">
      <c r="A510" s="49"/>
      <c r="B510" s="50">
        <v>21</v>
      </c>
      <c r="C510" s="51" t="s">
        <v>82</v>
      </c>
      <c r="D510" s="51" t="s">
        <v>83</v>
      </c>
      <c r="E510" s="51">
        <v>20</v>
      </c>
      <c r="F510" s="175" t="s">
        <v>105</v>
      </c>
      <c r="G510" s="112">
        <v>110.45</v>
      </c>
      <c r="H510" s="93">
        <v>100</v>
      </c>
      <c r="I510" s="81">
        <f t="shared" si="470"/>
        <v>11045</v>
      </c>
      <c r="J510" s="48"/>
      <c r="K510" s="56">
        <f t="shared" si="471"/>
        <v>21</v>
      </c>
      <c r="L510" s="57" t="str">
        <f t="shared" si="472"/>
        <v>Масло моторное KIXX GOLD SJ SAE10w30 API SJ/CF</v>
      </c>
      <c r="M510" s="51" t="str">
        <f t="shared" si="461"/>
        <v>KIXX GOLD SJ SAE10w30 API SJ/CF</v>
      </c>
      <c r="N510" s="142">
        <f t="shared" si="462"/>
        <v>20</v>
      </c>
      <c r="O510" s="143"/>
      <c r="P510" s="82"/>
      <c r="Q510" s="83" t="str">
        <f t="shared" si="463"/>
        <v>л</v>
      </c>
      <c r="R510" s="59">
        <f t="shared" si="464"/>
        <v>110.45</v>
      </c>
      <c r="S510" s="53"/>
      <c r="T510" s="60">
        <f t="shared" si="465"/>
        <v>100</v>
      </c>
      <c r="U510" s="61">
        <f t="shared" si="466"/>
        <v>0</v>
      </c>
      <c r="V510" s="48"/>
      <c r="W510" s="48"/>
      <c r="X510" s="48"/>
      <c r="Y510" s="48"/>
      <c r="Z510" s="48"/>
      <c r="AA510" s="48"/>
      <c r="AB510" s="48"/>
      <c r="AC510" s="48"/>
      <c r="AD510" s="48"/>
      <c r="AE510" s="48"/>
    </row>
    <row r="511" spans="1:31" s="46" customFormat="1" ht="30" customHeight="1" x14ac:dyDescent="0.25">
      <c r="A511" s="49"/>
      <c r="B511" s="50">
        <v>22</v>
      </c>
      <c r="C511" s="51" t="s">
        <v>93</v>
      </c>
      <c r="D511" s="51" t="s">
        <v>94</v>
      </c>
      <c r="E511" s="51">
        <v>200</v>
      </c>
      <c r="F511" s="175" t="s">
        <v>105</v>
      </c>
      <c r="G511" s="112">
        <v>64.333333333333343</v>
      </c>
      <c r="H511" s="93">
        <v>200</v>
      </c>
      <c r="I511" s="81">
        <f t="shared" si="470"/>
        <v>12866.666666666668</v>
      </c>
      <c r="J511" s="48"/>
      <c r="K511" s="56">
        <f t="shared" si="471"/>
        <v>22</v>
      </c>
      <c r="L511" s="57" t="str">
        <f t="shared" si="472"/>
        <v>Масло моторное М-8Г2к</v>
      </c>
      <c r="M511" s="51" t="str">
        <f t="shared" si="461"/>
        <v>М-8Г2к</v>
      </c>
      <c r="N511" s="142">
        <f t="shared" si="462"/>
        <v>200</v>
      </c>
      <c r="O511" s="143"/>
      <c r="P511" s="82"/>
      <c r="Q511" s="83" t="str">
        <f>F511</f>
        <v>л</v>
      </c>
      <c r="R511" s="59">
        <f>G511</f>
        <v>64.333333333333343</v>
      </c>
      <c r="S511" s="53"/>
      <c r="T511" s="60">
        <f>H511</f>
        <v>200</v>
      </c>
      <c r="U511" s="61">
        <f>S511*T511</f>
        <v>0</v>
      </c>
      <c r="V511" s="48"/>
      <c r="W511" s="48"/>
      <c r="X511" s="48"/>
      <c r="Y511" s="48"/>
      <c r="Z511" s="48"/>
      <c r="AA511" s="48"/>
      <c r="AB511" s="48"/>
      <c r="AC511" s="48"/>
      <c r="AD511" s="48"/>
      <c r="AE511" s="48"/>
    </row>
    <row r="512" spans="1:31" s="46" customFormat="1" ht="30" customHeight="1" x14ac:dyDescent="0.25">
      <c r="A512" s="49"/>
      <c r="B512" s="50">
        <v>23</v>
      </c>
      <c r="C512" s="51" t="s">
        <v>96</v>
      </c>
      <c r="D512" s="51" t="s">
        <v>181</v>
      </c>
      <c r="E512" s="51">
        <v>20</v>
      </c>
      <c r="F512" s="175" t="s">
        <v>105</v>
      </c>
      <c r="G512" s="112">
        <v>201.25</v>
      </c>
      <c r="H512" s="93">
        <v>80</v>
      </c>
      <c r="I512" s="81">
        <f t="shared" si="470"/>
        <v>16100</v>
      </c>
      <c r="J512" s="48"/>
      <c r="K512" s="56">
        <f t="shared" si="471"/>
        <v>23</v>
      </c>
      <c r="L512" s="57" t="str">
        <f t="shared" si="472"/>
        <v>Масло трансмиссионное</v>
      </c>
      <c r="M512" s="51" t="str">
        <f t="shared" si="461"/>
        <v>X-OIL 75w85 GL-4</v>
      </c>
      <c r="N512" s="142">
        <f t="shared" si="462"/>
        <v>20</v>
      </c>
      <c r="O512" s="143"/>
      <c r="P512" s="82"/>
      <c r="Q512" s="83" t="str">
        <f t="shared" ref="Q512:Q515" si="473">F512</f>
        <v>л</v>
      </c>
      <c r="R512" s="59">
        <f t="shared" ref="R512:R515" si="474">G512</f>
        <v>201.25</v>
      </c>
      <c r="S512" s="53"/>
      <c r="T512" s="60">
        <f t="shared" ref="T512:T515" si="475">H512</f>
        <v>80</v>
      </c>
      <c r="U512" s="61">
        <f t="shared" ref="U512:U515" si="476">S512*T512</f>
        <v>0</v>
      </c>
      <c r="V512" s="48"/>
      <c r="W512" s="48"/>
      <c r="X512" s="48"/>
      <c r="Y512" s="48"/>
      <c r="Z512" s="48"/>
      <c r="AA512" s="48"/>
      <c r="AB512" s="48"/>
      <c r="AC512" s="48"/>
      <c r="AD512" s="48"/>
      <c r="AE512" s="48"/>
    </row>
    <row r="513" spans="1:31" s="46" customFormat="1" ht="30" customHeight="1" x14ac:dyDescent="0.25">
      <c r="A513" s="49"/>
      <c r="B513" s="50">
        <v>24</v>
      </c>
      <c r="C513" s="51" t="s">
        <v>96</v>
      </c>
      <c r="D513" s="51" t="s">
        <v>124</v>
      </c>
      <c r="E513" s="51">
        <v>20</v>
      </c>
      <c r="F513" s="175" t="s">
        <v>105</v>
      </c>
      <c r="G513" s="112">
        <v>157.5</v>
      </c>
      <c r="H513" s="93">
        <v>200</v>
      </c>
      <c r="I513" s="81">
        <f t="shared" si="470"/>
        <v>31500</v>
      </c>
      <c r="J513" s="48"/>
      <c r="K513" s="56">
        <f t="shared" si="471"/>
        <v>24</v>
      </c>
      <c r="L513" s="57" t="str">
        <f t="shared" si="472"/>
        <v>Масло трансмиссионное</v>
      </c>
      <c r="M513" s="51" t="str">
        <f t="shared" si="461"/>
        <v>X-OIL 75w90 GL-5</v>
      </c>
      <c r="N513" s="142">
        <f t="shared" si="462"/>
        <v>20</v>
      </c>
      <c r="O513" s="143"/>
      <c r="P513" s="82"/>
      <c r="Q513" s="83" t="str">
        <f t="shared" si="473"/>
        <v>л</v>
      </c>
      <c r="R513" s="59">
        <f t="shared" si="474"/>
        <v>157.5</v>
      </c>
      <c r="S513" s="53"/>
      <c r="T513" s="60">
        <f t="shared" si="475"/>
        <v>200</v>
      </c>
      <c r="U513" s="61">
        <f t="shared" si="476"/>
        <v>0</v>
      </c>
      <c r="V513" s="48"/>
      <c r="W513" s="48"/>
      <c r="X513" s="48"/>
      <c r="Y513" s="48"/>
      <c r="Z513" s="48"/>
      <c r="AA513" s="48"/>
      <c r="AB513" s="48"/>
      <c r="AC513" s="48"/>
      <c r="AD513" s="48"/>
      <c r="AE513" s="48"/>
    </row>
    <row r="514" spans="1:31" s="46" customFormat="1" ht="39" customHeight="1" x14ac:dyDescent="0.25">
      <c r="A514" s="49"/>
      <c r="B514" s="50">
        <v>25</v>
      </c>
      <c r="C514" s="51" t="s">
        <v>96</v>
      </c>
      <c r="D514" s="51" t="s">
        <v>251</v>
      </c>
      <c r="E514" s="51">
        <v>20</v>
      </c>
      <c r="F514" s="175" t="s">
        <v>105</v>
      </c>
      <c r="G514" s="96">
        <v>940.625</v>
      </c>
      <c r="H514" s="93">
        <v>100</v>
      </c>
      <c r="I514" s="81">
        <f t="shared" si="470"/>
        <v>94062.5</v>
      </c>
      <c r="J514" s="48"/>
      <c r="K514" s="56">
        <f t="shared" si="471"/>
        <v>25</v>
      </c>
      <c r="L514" s="57" t="str">
        <f t="shared" si="472"/>
        <v>Масло трансмиссионное</v>
      </c>
      <c r="M514" s="51" t="str">
        <f t="shared" si="461"/>
        <v>Castrol Syntrax Limited Slip 75W140</v>
      </c>
      <c r="N514" s="142">
        <f t="shared" si="462"/>
        <v>20</v>
      </c>
      <c r="O514" s="143"/>
      <c r="P514" s="82"/>
      <c r="Q514" s="83" t="str">
        <f t="shared" si="473"/>
        <v>л</v>
      </c>
      <c r="R514" s="59">
        <f t="shared" si="474"/>
        <v>940.625</v>
      </c>
      <c r="S514" s="53"/>
      <c r="T514" s="60">
        <f t="shared" si="475"/>
        <v>100</v>
      </c>
      <c r="U514" s="61">
        <f t="shared" si="476"/>
        <v>0</v>
      </c>
      <c r="V514" s="48"/>
      <c r="W514" s="48"/>
      <c r="X514" s="48"/>
      <c r="Y514" s="48"/>
      <c r="Z514" s="48"/>
      <c r="AA514" s="48"/>
      <c r="AB514" s="48"/>
      <c r="AC514" s="48"/>
      <c r="AD514" s="48"/>
      <c r="AE514" s="48"/>
    </row>
    <row r="515" spans="1:31" s="46" customFormat="1" ht="32.25" customHeight="1" x14ac:dyDescent="0.25">
      <c r="A515" s="49"/>
      <c r="B515" s="50">
        <v>26</v>
      </c>
      <c r="C515" s="51" t="s">
        <v>118</v>
      </c>
      <c r="D515" s="51" t="s">
        <v>119</v>
      </c>
      <c r="E515" s="51">
        <v>200</v>
      </c>
      <c r="F515" s="175" t="s">
        <v>105</v>
      </c>
      <c r="G515" s="96">
        <v>70.025000000000006</v>
      </c>
      <c r="H515" s="98">
        <v>400</v>
      </c>
      <c r="I515" s="81">
        <f t="shared" si="470"/>
        <v>28010.000000000004</v>
      </c>
      <c r="J515" s="48"/>
      <c r="K515" s="56">
        <f t="shared" si="471"/>
        <v>26</v>
      </c>
      <c r="L515" s="57" t="str">
        <f t="shared" si="472"/>
        <v>Масло трансмиссионное ТСП-15К</v>
      </c>
      <c r="M515" s="51" t="str">
        <f t="shared" si="461"/>
        <v>ТСП-15К</v>
      </c>
      <c r="N515" s="142">
        <f t="shared" si="462"/>
        <v>200</v>
      </c>
      <c r="O515" s="143"/>
      <c r="P515" s="82"/>
      <c r="Q515" s="83" t="str">
        <f t="shared" si="473"/>
        <v>л</v>
      </c>
      <c r="R515" s="59">
        <f t="shared" si="474"/>
        <v>70.025000000000006</v>
      </c>
      <c r="S515" s="53"/>
      <c r="T515" s="60">
        <f t="shared" si="475"/>
        <v>400</v>
      </c>
      <c r="U515" s="61">
        <f t="shared" si="476"/>
        <v>0</v>
      </c>
      <c r="V515" s="48"/>
      <c r="W515" s="48"/>
      <c r="X515" s="48"/>
      <c r="Y515" s="48"/>
      <c r="Z515" s="48"/>
      <c r="AA515" s="48"/>
      <c r="AB515" s="48"/>
      <c r="AC515" s="48"/>
      <c r="AD515" s="48"/>
      <c r="AE515" s="48"/>
    </row>
    <row r="516" spans="1:31" s="46" customFormat="1" ht="30" customHeight="1" x14ac:dyDescent="0.25">
      <c r="A516" s="49"/>
      <c r="B516" s="50">
        <v>27</v>
      </c>
      <c r="C516" s="51" t="s">
        <v>252</v>
      </c>
      <c r="D516" s="51" t="s">
        <v>253</v>
      </c>
      <c r="E516" s="51">
        <v>20</v>
      </c>
      <c r="F516" s="175" t="s">
        <v>105</v>
      </c>
      <c r="G516" s="96">
        <v>37.975000000000001</v>
      </c>
      <c r="H516" s="98">
        <v>200</v>
      </c>
      <c r="I516" s="81">
        <f t="shared" si="455"/>
        <v>7595</v>
      </c>
      <c r="J516" s="48"/>
      <c r="K516" s="56">
        <f t="shared" si="456"/>
        <v>27</v>
      </c>
      <c r="L516" s="57" t="str">
        <f t="shared" si="277"/>
        <v>Мочевина AdBlue</v>
      </c>
      <c r="M516" s="51" t="str">
        <f t="shared" si="461"/>
        <v>AdBlue</v>
      </c>
      <c r="N516" s="142">
        <f t="shared" si="462"/>
        <v>20</v>
      </c>
      <c r="O516" s="143"/>
      <c r="P516" s="82"/>
      <c r="Q516" s="83" t="str">
        <f t="shared" si="463"/>
        <v>л</v>
      </c>
      <c r="R516" s="59">
        <f t="shared" si="464"/>
        <v>37.975000000000001</v>
      </c>
      <c r="S516" s="53"/>
      <c r="T516" s="60">
        <f t="shared" si="465"/>
        <v>200</v>
      </c>
      <c r="U516" s="61">
        <f t="shared" si="466"/>
        <v>0</v>
      </c>
      <c r="V516" s="48"/>
      <c r="W516" s="48"/>
      <c r="X516" s="48"/>
      <c r="Y516" s="48"/>
      <c r="Z516" s="48"/>
      <c r="AA516" s="48"/>
      <c r="AB516" s="48"/>
      <c r="AC516" s="48"/>
      <c r="AD516" s="48"/>
      <c r="AE516" s="48"/>
    </row>
    <row r="517" spans="1:31" s="78" customFormat="1" ht="16.5" thickBot="1" x14ac:dyDescent="0.3">
      <c r="A517" s="62"/>
      <c r="B517" s="113"/>
      <c r="C517" s="114" t="s">
        <v>16</v>
      </c>
      <c r="D517" s="115"/>
      <c r="E517" s="115"/>
      <c r="F517" s="116"/>
      <c r="G517" s="116"/>
      <c r="H517" s="117"/>
      <c r="I517" s="118">
        <f>SUM(I490:I516)</f>
        <v>1409491.3458333332</v>
      </c>
      <c r="J517" s="69"/>
      <c r="K517" s="70"/>
      <c r="L517" s="119" t="str">
        <f t="shared" si="185"/>
        <v>ИТОГО:</v>
      </c>
      <c r="M517" s="119"/>
      <c r="N517" s="173"/>
      <c r="O517" s="120"/>
      <c r="P517" s="120"/>
      <c r="Q517" s="91">
        <f t="shared" ref="Q517" si="477">F517</f>
        <v>0</v>
      </c>
      <c r="R517" s="74">
        <f t="shared" si="8"/>
        <v>0</v>
      </c>
      <c r="S517" s="75"/>
      <c r="T517" s="76">
        <f t="shared" si="9"/>
        <v>0</v>
      </c>
      <c r="U517" s="77">
        <f t="shared" si="10"/>
        <v>0</v>
      </c>
      <c r="V517" s="69"/>
      <c r="W517" s="69"/>
      <c r="X517" s="69"/>
      <c r="Y517" s="69"/>
      <c r="Z517" s="69"/>
      <c r="AA517" s="69"/>
      <c r="AB517" s="69"/>
      <c r="AC517" s="69"/>
      <c r="AD517" s="69"/>
      <c r="AE517" s="69"/>
    </row>
    <row r="518" spans="1:31" s="46" customFormat="1" ht="21" customHeight="1" thickBot="1" x14ac:dyDescent="0.3">
      <c r="A518" s="49"/>
      <c r="B518" s="242" t="s">
        <v>5</v>
      </c>
      <c r="C518" s="243"/>
      <c r="D518" s="243"/>
      <c r="E518" s="243"/>
      <c r="F518" s="243"/>
      <c r="G518" s="243"/>
      <c r="H518" s="244"/>
      <c r="I518" s="121">
        <f>I517+I487+I470+I459+I349+I222+I136</f>
        <v>10613665.207839999</v>
      </c>
      <c r="J518" s="48"/>
      <c r="K518" s="265" t="s">
        <v>5</v>
      </c>
      <c r="L518" s="266"/>
      <c r="M518" s="266"/>
      <c r="N518" s="266"/>
      <c r="O518" s="266"/>
      <c r="P518" s="266"/>
      <c r="Q518" s="266"/>
      <c r="R518" s="266"/>
      <c r="S518" s="266"/>
      <c r="T518" s="267"/>
      <c r="U518" s="122">
        <f>SUM(U13:U517)</f>
        <v>0</v>
      </c>
      <c r="V518" s="48"/>
      <c r="W518" s="48"/>
      <c r="X518" s="48"/>
      <c r="Y518" s="48"/>
      <c r="Z518" s="48"/>
      <c r="AA518" s="48"/>
      <c r="AB518" s="48"/>
      <c r="AC518" s="48"/>
      <c r="AD518" s="48"/>
      <c r="AE518" s="48"/>
    </row>
    <row r="519" spans="1:31" s="78" customFormat="1" ht="15" customHeight="1" x14ac:dyDescent="0.25">
      <c r="A519" s="62"/>
      <c r="B519" s="254" t="s">
        <v>14</v>
      </c>
      <c r="C519" s="255"/>
      <c r="D519" s="255"/>
      <c r="E519" s="255"/>
      <c r="F519" s="255"/>
      <c r="G519" s="255"/>
      <c r="H519" s="123">
        <v>0.2</v>
      </c>
      <c r="I519" s="124">
        <f>I518*H519</f>
        <v>2122733.0415679999</v>
      </c>
      <c r="J519" s="69"/>
      <c r="K519" s="254" t="s">
        <v>14</v>
      </c>
      <c r="L519" s="255"/>
      <c r="M519" s="255"/>
      <c r="N519" s="255"/>
      <c r="O519" s="255"/>
      <c r="P519" s="255"/>
      <c r="Q519" s="255"/>
      <c r="R519" s="255"/>
      <c r="S519" s="255"/>
      <c r="T519" s="125">
        <v>0.2</v>
      </c>
      <c r="U519" s="124">
        <f>U518*T519</f>
        <v>0</v>
      </c>
      <c r="V519" s="69"/>
      <c r="W519" s="69"/>
      <c r="X519" s="69"/>
      <c r="Y519" s="69"/>
      <c r="Z519" s="69"/>
      <c r="AA519" s="69"/>
      <c r="AB519" s="69"/>
      <c r="AC519" s="69"/>
      <c r="AD519" s="69"/>
      <c r="AE519" s="69"/>
    </row>
    <row r="520" spans="1:31" s="78" customFormat="1" ht="15.75" customHeight="1" thickBot="1" x14ac:dyDescent="0.3">
      <c r="A520" s="62"/>
      <c r="B520" s="245" t="s">
        <v>6</v>
      </c>
      <c r="C520" s="246"/>
      <c r="D520" s="246"/>
      <c r="E520" s="246"/>
      <c r="F520" s="246"/>
      <c r="G520" s="246"/>
      <c r="H520" s="247"/>
      <c r="I520" s="126">
        <f>I518+I519</f>
        <v>12736398.249407999</v>
      </c>
      <c r="J520" s="69"/>
      <c r="K520" s="245" t="s">
        <v>6</v>
      </c>
      <c r="L520" s="246"/>
      <c r="M520" s="246"/>
      <c r="N520" s="246"/>
      <c r="O520" s="246"/>
      <c r="P520" s="246"/>
      <c r="Q520" s="246"/>
      <c r="R520" s="246"/>
      <c r="S520" s="246"/>
      <c r="T520" s="247"/>
      <c r="U520" s="126">
        <f>U518+U519</f>
        <v>0</v>
      </c>
      <c r="V520" s="69"/>
      <c r="W520" s="69"/>
      <c r="X520" s="69"/>
      <c r="Y520" s="69"/>
      <c r="Z520" s="69"/>
      <c r="AA520" s="69"/>
      <c r="AB520" s="69"/>
      <c r="AC520" s="69"/>
      <c r="AD520" s="69"/>
      <c r="AE520" s="69"/>
    </row>
    <row r="521" spans="1:31" s="8" customFormat="1" ht="15.75" customHeight="1" x14ac:dyDescent="0.25">
      <c r="A521" s="7"/>
      <c r="B521" s="9"/>
      <c r="C521" s="10"/>
      <c r="D521" s="9"/>
      <c r="E521" s="9"/>
      <c r="F521" s="15"/>
      <c r="G521" s="26"/>
      <c r="H521" s="27"/>
      <c r="I521" s="11"/>
      <c r="J521" s="12"/>
      <c r="K521" s="13"/>
      <c r="L521" s="13"/>
      <c r="M521" s="13"/>
      <c r="N521" s="13"/>
      <c r="O521" s="13"/>
      <c r="P521" s="13"/>
      <c r="Q521" s="30"/>
      <c r="R521" s="30"/>
      <c r="S521" s="30"/>
      <c r="T521" s="31"/>
      <c r="U521" s="14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</row>
    <row r="522" spans="1:31" x14ac:dyDescent="0.25">
      <c r="AE522" s="1"/>
    </row>
    <row r="523" spans="1:31" ht="157.5" customHeight="1" x14ac:dyDescent="0.25">
      <c r="L523" s="219" t="s">
        <v>21</v>
      </c>
      <c r="M523" s="220"/>
      <c r="N523" s="127"/>
    </row>
  </sheetData>
  <mergeCells count="62">
    <mergeCell ref="L285:U285"/>
    <mergeCell ref="C318:I318"/>
    <mergeCell ref="L318:U318"/>
    <mergeCell ref="C285:I285"/>
    <mergeCell ref="C262:I262"/>
    <mergeCell ref="L262:U262"/>
    <mergeCell ref="C138:I138"/>
    <mergeCell ref="L138:U138"/>
    <mergeCell ref="C190:I190"/>
    <mergeCell ref="L190:U190"/>
    <mergeCell ref="C224:I224"/>
    <mergeCell ref="L224:U224"/>
    <mergeCell ref="L55:U55"/>
    <mergeCell ref="C85:I85"/>
    <mergeCell ref="L85:U85"/>
    <mergeCell ref="C112:I112"/>
    <mergeCell ref="L112:U112"/>
    <mergeCell ref="C55:I55"/>
    <mergeCell ref="B1:U1"/>
    <mergeCell ref="B3:G3"/>
    <mergeCell ref="B518:H518"/>
    <mergeCell ref="B520:H520"/>
    <mergeCell ref="B4:I4"/>
    <mergeCell ref="B9:I9"/>
    <mergeCell ref="K520:T520"/>
    <mergeCell ref="B519:G519"/>
    <mergeCell ref="K519:S519"/>
    <mergeCell ref="K11:U11"/>
    <mergeCell ref="B137:I137"/>
    <mergeCell ref="K137:U137"/>
    <mergeCell ref="K9:U9"/>
    <mergeCell ref="K518:T518"/>
    <mergeCell ref="K3:U3"/>
    <mergeCell ref="K4:O4"/>
    <mergeCell ref="L523:M523"/>
    <mergeCell ref="B460:I460"/>
    <mergeCell ref="K460:U460"/>
    <mergeCell ref="C11:I11"/>
    <mergeCell ref="B223:I223"/>
    <mergeCell ref="K223:U223"/>
    <mergeCell ref="B488:I488"/>
    <mergeCell ref="K488:U488"/>
    <mergeCell ref="B471:I471"/>
    <mergeCell ref="K471:U471"/>
    <mergeCell ref="C12:I12"/>
    <mergeCell ref="L12:U12"/>
    <mergeCell ref="B350:I350"/>
    <mergeCell ref="K350:U350"/>
    <mergeCell ref="C351:I351"/>
    <mergeCell ref="L351:U351"/>
    <mergeCell ref="C385:I385"/>
    <mergeCell ref="L385:U385"/>
    <mergeCell ref="C408:I408"/>
    <mergeCell ref="L408:U408"/>
    <mergeCell ref="C434:I434"/>
    <mergeCell ref="L434:U434"/>
    <mergeCell ref="C489:I489"/>
    <mergeCell ref="L489:U489"/>
    <mergeCell ref="C461:I461"/>
    <mergeCell ref="L461:U461"/>
    <mergeCell ref="C472:I472"/>
    <mergeCell ref="L472:U472"/>
  </mergeCells>
  <pageMargins left="0.70866141732283472" right="0.70866141732283472" top="0.74803149606299213" bottom="0.74803149606299213" header="0.31496062992125984" footer="0.31496062992125984"/>
  <pageSetup paperSize="9" scale="26" fitToHeight="0" orientation="landscape" r:id="rId1"/>
  <ignoredErrors>
    <ignoredError sqref="Q5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2020-08-26T04:20:18Z</cp:lastPrinted>
  <dcterms:created xsi:type="dcterms:W3CDTF">2018-05-22T01:14:50Z</dcterms:created>
  <dcterms:modified xsi:type="dcterms:W3CDTF">2021-01-29T02:33:12Z</dcterms:modified>
</cp:coreProperties>
</file>