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oreva_vs\Desktop\Закупки 2021\Крема\"/>
    </mc:Choice>
  </mc:AlternateContent>
  <bookViews>
    <workbookView xWindow="0" yWindow="0" windowWidth="28800" windowHeight="11700"/>
  </bookViews>
  <sheets>
    <sheet name="1 ЛОТ" sheetId="1" r:id="rId1"/>
  </sheets>
  <externalReferences>
    <externalReference r:id="rId2"/>
  </externalReferences>
  <definedNames>
    <definedName name="_xlnm._FilterDatabase" localSheetId="0" hidden="1">'1 ЛОТ'!$B$11:$H$53</definedName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1" l="1"/>
  <c r="H47" i="1"/>
  <c r="H48" i="1"/>
  <c r="H49" i="1"/>
  <c r="H36" i="1"/>
  <c r="H37" i="1"/>
  <c r="H38" i="1"/>
  <c r="H39" i="1"/>
  <c r="H40" i="1"/>
  <c r="H41" i="1"/>
  <c r="H42" i="1"/>
  <c r="H24" i="1"/>
  <c r="H25" i="1"/>
  <c r="H26" i="1"/>
  <c r="H27" i="1"/>
  <c r="H28" i="1"/>
  <c r="H29" i="1"/>
  <c r="H30" i="1"/>
  <c r="H31" i="1"/>
  <c r="H32" i="1"/>
  <c r="H13" i="1"/>
  <c r="H14" i="1"/>
  <c r="H15" i="1"/>
  <c r="H16" i="1"/>
  <c r="H17" i="1"/>
  <c r="H18" i="1"/>
  <c r="H19" i="1"/>
  <c r="H20" i="1"/>
  <c r="H23" i="1" l="1"/>
  <c r="H12" i="1"/>
  <c r="H45" i="1" l="1"/>
  <c r="H35" i="1"/>
  <c r="H43" i="1" l="1"/>
  <c r="L46" i="1"/>
  <c r="L47" i="1"/>
  <c r="L48" i="1"/>
  <c r="L49" i="1"/>
  <c r="L45" i="1"/>
  <c r="L36" i="1"/>
  <c r="L37" i="1"/>
  <c r="L38" i="1"/>
  <c r="L39" i="1"/>
  <c r="L40" i="1"/>
  <c r="L41" i="1"/>
  <c r="L42" i="1"/>
  <c r="L35" i="1"/>
  <c r="L24" i="1"/>
  <c r="L25" i="1"/>
  <c r="L26" i="1"/>
  <c r="L27" i="1"/>
  <c r="L28" i="1"/>
  <c r="L29" i="1"/>
  <c r="L30" i="1"/>
  <c r="L31" i="1"/>
  <c r="L32" i="1"/>
  <c r="L23" i="1"/>
  <c r="O13" i="1"/>
  <c r="O14" i="1"/>
  <c r="O15" i="1"/>
  <c r="O16" i="1"/>
  <c r="O17" i="1"/>
  <c r="O18" i="1"/>
  <c r="O19" i="1"/>
  <c r="O20" i="1"/>
  <c r="O12" i="1"/>
  <c r="L13" i="1"/>
  <c r="L14" i="1"/>
  <c r="L15" i="1"/>
  <c r="L16" i="1"/>
  <c r="L17" i="1"/>
  <c r="L18" i="1"/>
  <c r="L19" i="1"/>
  <c r="L20" i="1"/>
  <c r="L12" i="1"/>
  <c r="O36" i="1" l="1"/>
  <c r="O37" i="1"/>
  <c r="O38" i="1"/>
  <c r="O39" i="1"/>
  <c r="O40" i="1"/>
  <c r="O41" i="1"/>
  <c r="O42" i="1"/>
  <c r="O35" i="1"/>
  <c r="O46" i="1"/>
  <c r="O47" i="1"/>
  <c r="O48" i="1"/>
  <c r="O49" i="1"/>
  <c r="O45" i="1"/>
  <c r="R20" i="1" l="1"/>
  <c r="S20" i="1" s="1"/>
  <c r="P20" i="1"/>
  <c r="K20" i="1"/>
  <c r="J20" i="1"/>
  <c r="H50" i="1" l="1"/>
  <c r="K43" i="1" l="1"/>
  <c r="K50" i="1"/>
  <c r="K33" i="1"/>
  <c r="R42" i="1"/>
  <c r="S42" i="1" s="1"/>
  <c r="P42" i="1"/>
  <c r="K42" i="1"/>
  <c r="J42" i="1"/>
  <c r="R41" i="1"/>
  <c r="S41" i="1" s="1"/>
  <c r="P41" i="1"/>
  <c r="K41" i="1"/>
  <c r="J41" i="1"/>
  <c r="R40" i="1"/>
  <c r="S40" i="1" s="1"/>
  <c r="P40" i="1"/>
  <c r="K40" i="1"/>
  <c r="J40" i="1"/>
  <c r="R39" i="1"/>
  <c r="S39" i="1" s="1"/>
  <c r="P39" i="1"/>
  <c r="K39" i="1"/>
  <c r="J39" i="1"/>
  <c r="R38" i="1"/>
  <c r="S38" i="1" s="1"/>
  <c r="P38" i="1"/>
  <c r="K38" i="1"/>
  <c r="J38" i="1"/>
  <c r="R37" i="1"/>
  <c r="S37" i="1" s="1"/>
  <c r="P37" i="1"/>
  <c r="K37" i="1"/>
  <c r="J37" i="1"/>
  <c r="R36" i="1"/>
  <c r="S36" i="1" s="1"/>
  <c r="P36" i="1"/>
  <c r="K36" i="1"/>
  <c r="J36" i="1"/>
  <c r="R35" i="1"/>
  <c r="S35" i="1" s="1"/>
  <c r="P35" i="1"/>
  <c r="K35" i="1"/>
  <c r="J35" i="1"/>
  <c r="R49" i="1"/>
  <c r="S49" i="1" s="1"/>
  <c r="P49" i="1"/>
  <c r="K49" i="1"/>
  <c r="J49" i="1"/>
  <c r="R47" i="1"/>
  <c r="S47" i="1" s="1"/>
  <c r="P47" i="1"/>
  <c r="K47" i="1"/>
  <c r="J47" i="1"/>
  <c r="R45" i="1"/>
  <c r="S45" i="1" s="1"/>
  <c r="P45" i="1"/>
  <c r="K45" i="1"/>
  <c r="J45" i="1"/>
  <c r="R48" i="1"/>
  <c r="S48" i="1" s="1"/>
  <c r="P48" i="1"/>
  <c r="K48" i="1"/>
  <c r="J48" i="1"/>
  <c r="R46" i="1"/>
  <c r="S46" i="1" s="1"/>
  <c r="P46" i="1"/>
  <c r="K46" i="1"/>
  <c r="J46" i="1"/>
  <c r="K21" i="1"/>
  <c r="H21" i="1"/>
  <c r="R25" i="1" l="1"/>
  <c r="S25" i="1" s="1"/>
  <c r="O25" i="1"/>
  <c r="K25" i="1"/>
  <c r="J25" i="1"/>
  <c r="R30" i="1"/>
  <c r="S30" i="1" s="1"/>
  <c r="O30" i="1"/>
  <c r="K30" i="1"/>
  <c r="J30" i="1"/>
  <c r="R27" i="1"/>
  <c r="S27" i="1" s="1"/>
  <c r="O27" i="1"/>
  <c r="K27" i="1"/>
  <c r="J27" i="1"/>
  <c r="R32" i="1"/>
  <c r="S32" i="1" s="1"/>
  <c r="O32" i="1"/>
  <c r="K32" i="1"/>
  <c r="J32" i="1"/>
  <c r="R31" i="1"/>
  <c r="S31" i="1" s="1"/>
  <c r="O31" i="1"/>
  <c r="K31" i="1"/>
  <c r="J31" i="1"/>
  <c r="R29" i="1"/>
  <c r="S29" i="1" s="1"/>
  <c r="O29" i="1"/>
  <c r="K29" i="1"/>
  <c r="J29" i="1"/>
  <c r="R28" i="1"/>
  <c r="S28" i="1" s="1"/>
  <c r="O28" i="1"/>
  <c r="K28" i="1"/>
  <c r="J28" i="1"/>
  <c r="R26" i="1"/>
  <c r="S26" i="1" s="1"/>
  <c r="O26" i="1"/>
  <c r="K26" i="1"/>
  <c r="J26" i="1"/>
  <c r="R24" i="1"/>
  <c r="S24" i="1" s="1"/>
  <c r="O24" i="1"/>
  <c r="K24" i="1"/>
  <c r="J24" i="1"/>
  <c r="R23" i="1"/>
  <c r="S23" i="1" s="1"/>
  <c r="O23" i="1"/>
  <c r="K23" i="1"/>
  <c r="J23" i="1"/>
  <c r="R19" i="1"/>
  <c r="S19" i="1" s="1"/>
  <c r="P19" i="1"/>
  <c r="K19" i="1"/>
  <c r="J19" i="1"/>
  <c r="R16" i="1"/>
  <c r="S16" i="1" s="1"/>
  <c r="P16" i="1"/>
  <c r="K16" i="1"/>
  <c r="J16" i="1"/>
  <c r="R18" i="1"/>
  <c r="S18" i="1" s="1"/>
  <c r="P18" i="1"/>
  <c r="K18" i="1"/>
  <c r="J18" i="1"/>
  <c r="R15" i="1"/>
  <c r="S15" i="1" s="1"/>
  <c r="P15" i="1"/>
  <c r="K15" i="1"/>
  <c r="J15" i="1"/>
  <c r="R17" i="1"/>
  <c r="S17" i="1" s="1"/>
  <c r="P17" i="1"/>
  <c r="K17" i="1"/>
  <c r="J17" i="1"/>
  <c r="R13" i="1" l="1"/>
  <c r="S13" i="1" s="1"/>
  <c r="P13" i="1"/>
  <c r="K13" i="1"/>
  <c r="J13" i="1"/>
  <c r="R12" i="1"/>
  <c r="S12" i="1" s="1"/>
  <c r="P12" i="1"/>
  <c r="K12" i="1"/>
  <c r="J12" i="1"/>
  <c r="J14" i="1" l="1"/>
  <c r="P14" i="1"/>
  <c r="R14" i="1"/>
  <c r="S14" i="1" s="1"/>
  <c r="K14" i="1"/>
  <c r="S51" i="1" l="1"/>
  <c r="S52" i="1" l="1"/>
  <c r="S53" i="1" s="1"/>
  <c r="P31" i="1" l="1"/>
  <c r="P27" i="1"/>
  <c r="P26" i="1"/>
  <c r="P32" i="1"/>
  <c r="P30" i="1"/>
  <c r="P25" i="1"/>
  <c r="P29" i="1"/>
  <c r="P24" i="1"/>
  <c r="P28" i="1"/>
  <c r="P23" i="1"/>
  <c r="H33" i="1" l="1"/>
  <c r="H51" i="1" s="1"/>
  <c r="H52" i="1" l="1"/>
  <c r="H53" i="1" l="1"/>
</calcChain>
</file>

<file path=xl/sharedStrings.xml><?xml version="1.0" encoding="utf-8"?>
<sst xmlns="http://schemas.openxmlformats.org/spreadsheetml/2006/main" count="141" uniqueCount="59">
  <si>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</si>
  <si>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</si>
  <si>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</si>
  <si>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</si>
  <si>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</si>
  <si>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</si>
  <si>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</si>
  <si>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</si>
  <si>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</si>
  <si>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</si>
  <si>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</si>
  <si>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</si>
  <si>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</si>
  <si>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</si>
  <si>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</si>
  <si>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ИТОГО:</t>
  </si>
  <si>
    <t xml:space="preserve">Приложение к Документации о закупке – Структура НМЦ (в т.ч. форма Коммерческого предложения)               
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</si>
  <si>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</si>
  <si>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</si>
  <si>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</si>
  <si>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</si>
  <si>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КОММЕРЧЕСКОЕ ПРЕДЛОЖЕНИЕ</t>
  </si>
  <si>
    <r>
      <t xml:space="preserve">Страна происхождения товара
</t>
    </r>
    <r>
      <rPr>
        <i/>
        <sz val="12"/>
        <color rgb="FFFF0000"/>
        <rFont val="Times New Roman"/>
        <family val="1"/>
        <charset val="204"/>
      </rPr>
      <t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</si>
  <si>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2"/>
        <color rgb="FFFF0000"/>
        <rFont val="Times New Roman"/>
        <family val="1"/>
        <charset val="204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</si>
  <si>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r>
      <rPr>
        <b/>
        <u/>
        <sz val="12"/>
        <rFont val="Times New Roman"/>
        <family val="1"/>
        <charset val="204"/>
      </rPr>
      <t>1.1 филиал АО "ДРСК" "Амурские ЭС"</t>
    </r>
    <r>
      <rPr>
        <b/>
        <sz val="12"/>
        <rFont val="Times New Roman"/>
        <family val="1"/>
        <charset val="204"/>
      </rPr>
      <t xml:space="preserve"> 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</si>
  <si>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2"/>
        <rFont val="Times New Roman"/>
        <family val="1"/>
        <charset val="204"/>
      </rPr>
      <t xml:space="preserve">1.1 филиал АО "ДРСК" "Амурские ЭС" </t>
    </r>
    <r>
      <rPr>
        <b/>
        <sz val="12"/>
        <rFont val="Times New Roman"/>
        <family val="1"/>
        <charset val="204"/>
      </rPr>
      <t>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</si>
  <si>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2"/>
        <rFont val="Times New Roman"/>
        <family val="1"/>
        <charset val="204"/>
      </rPr>
      <t>1.2. филиал АО "ДРСК" "Приморские электрические сети"</t>
    </r>
    <r>
      <rPr>
        <b/>
        <sz val="12"/>
        <rFont val="Times New Roman"/>
        <family val="1"/>
        <charset val="204"/>
      </rPr>
      <t xml:space="preserve">  (Отгрузочные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22А)   </t>
    </r>
  </si>
  <si>
    <r>
      <rPr>
        <b/>
        <u/>
        <sz val="12"/>
        <rFont val="Times New Roman"/>
        <family val="1"/>
        <charset val="204"/>
      </rPr>
      <t xml:space="preserve">1.3. филиал АО "ДРСК" "Хабаровские электрические сети" СП Центральные ЭС </t>
    </r>
    <r>
      <rPr>
        <b/>
        <sz val="12"/>
        <rFont val="Times New Roman"/>
        <family val="1"/>
        <charset val="204"/>
      </rPr>
      <t>(Отгрузочные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13)</t>
    </r>
  </si>
  <si>
    <r>
      <rPr>
        <b/>
        <u/>
        <sz val="12"/>
        <rFont val="Times New Roman"/>
        <family val="1"/>
        <charset val="204"/>
      </rPr>
      <t>1.4. филиал АО "ДРСК" "Хабаровские электрические сети" СП Северные Э</t>
    </r>
    <r>
      <rPr>
        <b/>
        <sz val="12"/>
        <rFont val="Times New Roman"/>
        <family val="1"/>
        <charset val="204"/>
      </rPr>
      <t>С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  </r>
  </si>
  <si>
    <t>Артикул, марка</t>
  </si>
  <si>
    <t>1.4. филиал АО "ДРСК" "Хабаровские электрические сети" СП Северные ЭС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</si>
  <si>
    <t>шт</t>
  </si>
  <si>
    <t>СИЗ крема</t>
  </si>
  <si>
    <t>100 мл</t>
  </si>
  <si>
    <t>Крем гидрофобного действия</t>
  </si>
  <si>
    <t>Крем очищающий</t>
  </si>
  <si>
    <t>Крем очищающий 200мл</t>
  </si>
  <si>
    <t>200мл</t>
  </si>
  <si>
    <t>Паста очищающая 200 мл</t>
  </si>
  <si>
    <t>200 мл</t>
  </si>
  <si>
    <t xml:space="preserve">Крем гидрофильного действия     </t>
  </si>
  <si>
    <t xml:space="preserve">Крем для защиты кожи при негативных влияниях окружающей среды </t>
  </si>
  <si>
    <t>SOLO, 200 мл</t>
  </si>
  <si>
    <t xml:space="preserve">Очищающая паста для кожи рук </t>
  </si>
  <si>
    <t xml:space="preserve">Паста очищающая </t>
  </si>
  <si>
    <t xml:space="preserve">Крем очищающий </t>
  </si>
  <si>
    <t>Паста очищающая</t>
  </si>
  <si>
    <t xml:space="preserve">Крем комбинированного дейсвия </t>
  </si>
  <si>
    <t>Пасты очищающие 100 мл</t>
  </si>
  <si>
    <t>Крем восстанавливающий</t>
  </si>
  <si>
    <t>Отталкивающий влагу 100 мл</t>
  </si>
  <si>
    <t>От раздражений и повреждений 100 мл</t>
  </si>
  <si>
    <t xml:space="preserve">Крем регенерирующий </t>
  </si>
  <si>
    <t xml:space="preserve">Крем восстанавливающий </t>
  </si>
  <si>
    <t xml:space="preserve">Крем комбинированного действия </t>
  </si>
  <si>
    <t>Крем регенерирующий</t>
  </si>
  <si>
    <t xml:space="preserve">Эмульсия восстанавливающая </t>
  </si>
  <si>
    <t>Впитывающий влагу, увлажняющий кожу 100 мл</t>
  </si>
  <si>
    <t xml:space="preserve">Крем гидрофильного действия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</si>
</sst>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64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00206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indexed="64"/>
      </right>
      <top style="thin">
        <color rgb="FF002060"/>
      </top>
      <bottom style="thin">
        <color rgb="FF00206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0" fillId="0" borderId="0" xfId="0" applyAlignment="1"/>
    <xf numFmtId="0" fontId="7" fillId="0" borderId="0" xfId="0" applyFont="1" applyBorder="1" applyAlignment="1">
      <alignment horizontal="center" vertical="top" wrapText="1"/>
    </xf>
    <xf numFmtId="1" fontId="1" fillId="0" borderId="0" xfId="0" applyNumberFormat="1" applyFont="1" applyBorder="1" applyAlignment="1">
      <alignment horizontal="center" vertical="top" wrapText="1"/>
    </xf>
    <xf numFmtId="0" fontId="9" fillId="2" borderId="0" xfId="0" applyFont="1" applyFill="1" applyAlignment="1">
      <alignment horizontal="center"/>
    </xf>
    <xf numFmtId="0" fontId="9" fillId="2" borderId="0" xfId="0" applyFont="1" applyFill="1"/>
    <xf numFmtId="4" fontId="10" fillId="2" borderId="27" xfId="0" applyNumberFormat="1" applyFont="1" applyFill="1" applyBorder="1" applyAlignment="1" applyProtection="1">
      <alignment horizontal="right" vertical="top" wrapText="1"/>
    </xf>
    <xf numFmtId="4" fontId="10" fillId="2" borderId="27" xfId="0" applyNumberFormat="1" applyFont="1" applyFill="1" applyBorder="1" applyAlignment="1" applyProtection="1">
      <alignment vertical="top" wrapText="1"/>
    </xf>
    <xf numFmtId="4" fontId="9" fillId="2" borderId="27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4" fontId="10" fillId="2" borderId="0" xfId="0" applyNumberFormat="1" applyFont="1" applyFill="1" applyBorder="1" applyAlignment="1" applyProtection="1">
      <alignment horizontal="right" vertical="top" wrapText="1"/>
    </xf>
    <xf numFmtId="4" fontId="9" fillId="2" borderId="0" xfId="0" applyNumberFormat="1" applyFont="1" applyFill="1" applyBorder="1" applyAlignment="1">
      <alignment horizontal="center" vertical="top" wrapText="1"/>
    </xf>
    <xf numFmtId="4" fontId="10" fillId="2" borderId="27" xfId="0" applyNumberFormat="1" applyFont="1" applyFill="1" applyBorder="1" applyAlignment="1" applyProtection="1">
      <alignment horizontal="center" vertical="top" wrapText="1"/>
    </xf>
    <xf numFmtId="0" fontId="5" fillId="5" borderId="0" xfId="0" applyFont="1" applyFill="1" applyBorder="1" applyAlignment="1">
      <alignment horizontal="justify" vertical="top" wrapText="1"/>
    </xf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1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4" borderId="5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top" wrapText="1"/>
    </xf>
    <xf numFmtId="4" fontId="6" fillId="2" borderId="27" xfId="0" applyNumberFormat="1" applyFont="1" applyFill="1" applyBorder="1" applyAlignment="1" applyProtection="1">
      <alignment horizontal="center" vertical="top" wrapText="1"/>
    </xf>
    <xf numFmtId="1" fontId="10" fillId="2" borderId="27" xfId="0" applyNumberFormat="1" applyFont="1" applyFill="1" applyBorder="1" applyAlignment="1" applyProtection="1">
      <alignment horizontal="center" vertical="top" wrapText="1"/>
    </xf>
    <xf numFmtId="0" fontId="8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4" fontId="10" fillId="2" borderId="0" xfId="0" applyNumberFormat="1" applyFont="1" applyFill="1" applyBorder="1" applyAlignment="1" applyProtection="1">
      <alignment horizontal="center" vertical="top" wrapText="1"/>
    </xf>
    <xf numFmtId="1" fontId="10" fillId="2" borderId="0" xfId="0" applyNumberFormat="1" applyFont="1" applyFill="1" applyBorder="1" applyAlignment="1" applyProtection="1">
      <alignment horizontal="center" vertical="top" wrapText="1"/>
    </xf>
    <xf numFmtId="0" fontId="13" fillId="0" borderId="0" xfId="0" applyFont="1"/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0" fontId="15" fillId="4" borderId="35" xfId="0" applyFont="1" applyFill="1" applyBorder="1" applyAlignment="1">
      <alignment horizontal="center" vertical="center" wrapText="1"/>
    </xf>
    <xf numFmtId="0" fontId="15" fillId="4" borderId="36" xfId="0" applyFont="1" applyFill="1" applyBorder="1" applyAlignment="1">
      <alignment vertical="center" wrapText="1"/>
    </xf>
    <xf numFmtId="0" fontId="15" fillId="4" borderId="36" xfId="0" applyFont="1" applyFill="1" applyBorder="1" applyAlignment="1">
      <alignment horizontal="center" vertical="center" wrapText="1"/>
    </xf>
    <xf numFmtId="0" fontId="16" fillId="4" borderId="37" xfId="0" applyFont="1" applyFill="1" applyBorder="1" applyAlignment="1">
      <alignment horizontal="center" vertical="center" wrapText="1"/>
    </xf>
    <xf numFmtId="1" fontId="15" fillId="4" borderId="37" xfId="0" applyNumberFormat="1" applyFont="1" applyFill="1" applyBorder="1" applyAlignment="1">
      <alignment horizontal="center" vertical="center" wrapText="1"/>
    </xf>
    <xf numFmtId="0" fontId="15" fillId="4" borderId="38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1" fontId="15" fillId="4" borderId="6" xfId="0" applyNumberFormat="1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top"/>
    </xf>
    <xf numFmtId="0" fontId="16" fillId="0" borderId="41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center" vertical="top" wrapText="1"/>
    </xf>
    <xf numFmtId="0" fontId="18" fillId="0" borderId="0" xfId="0" applyFont="1" applyFill="1" applyAlignment="1">
      <alignment horizontal="center" vertical="top"/>
    </xf>
    <xf numFmtId="0" fontId="18" fillId="0" borderId="45" xfId="0" applyFont="1" applyFill="1" applyBorder="1" applyAlignment="1">
      <alignment horizontal="center" vertical="top"/>
    </xf>
    <xf numFmtId="4" fontId="18" fillId="0" borderId="8" xfId="0" applyNumberFormat="1" applyFont="1" applyFill="1" applyBorder="1" applyAlignment="1" applyProtection="1">
      <alignment horizontal="center" vertical="top" wrapText="1"/>
      <protection locked="0"/>
    </xf>
    <xf numFmtId="1" fontId="18" fillId="0" borderId="28" xfId="0" applyNumberFormat="1" applyFont="1" applyFill="1" applyBorder="1" applyAlignment="1">
      <alignment horizontal="center" vertical="top"/>
    </xf>
    <xf numFmtId="4" fontId="18" fillId="0" borderId="46" xfId="0" applyNumberFormat="1" applyFont="1" applyFill="1" applyBorder="1" applyAlignment="1">
      <alignment horizontal="center" vertical="top" wrapText="1"/>
    </xf>
    <xf numFmtId="0" fontId="18" fillId="0" borderId="7" xfId="0" applyFont="1" applyFill="1" applyBorder="1" applyAlignment="1">
      <alignment horizontal="center" vertical="top"/>
    </xf>
    <xf numFmtId="49" fontId="18" fillId="0" borderId="14" xfId="0" applyNumberFormat="1" applyFont="1" applyFill="1" applyBorder="1" applyAlignment="1">
      <alignment horizontal="left" vertical="top" wrapText="1"/>
    </xf>
    <xf numFmtId="49" fontId="18" fillId="0" borderId="58" xfId="0" applyNumberFormat="1" applyFont="1" applyFill="1" applyBorder="1" applyAlignment="1" applyProtection="1">
      <alignment horizontal="left" vertical="top" wrapText="1"/>
      <protection locked="0"/>
    </xf>
    <xf numFmtId="49" fontId="18" fillId="0" borderId="28" xfId="0" applyNumberFormat="1" applyFont="1" applyFill="1" applyBorder="1" applyAlignment="1" applyProtection="1">
      <alignment horizontal="left" vertical="top" wrapText="1"/>
      <protection locked="0"/>
    </xf>
    <xf numFmtId="4" fontId="18" fillId="0" borderId="8" xfId="0" applyNumberFormat="1" applyFont="1" applyFill="1" applyBorder="1" applyAlignment="1">
      <alignment horizontal="center" vertical="top" wrapText="1"/>
    </xf>
    <xf numFmtId="1" fontId="18" fillId="0" borderId="8" xfId="0" applyNumberFormat="1" applyFont="1" applyFill="1" applyBorder="1" applyAlignment="1">
      <alignment horizontal="center" vertical="top" wrapText="1"/>
    </xf>
    <xf numFmtId="4" fontId="18" fillId="0" borderId="9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center" vertical="top"/>
    </xf>
    <xf numFmtId="0" fontId="16" fillId="0" borderId="48" xfId="0" applyFont="1" applyFill="1" applyBorder="1" applyAlignment="1">
      <alignment horizontal="center" vertical="top"/>
    </xf>
    <xf numFmtId="0" fontId="16" fillId="0" borderId="28" xfId="0" applyFont="1" applyFill="1" applyBorder="1" applyAlignment="1">
      <alignment vertical="top" wrapText="1"/>
    </xf>
    <xf numFmtId="0" fontId="16" fillId="0" borderId="28" xfId="0" applyFont="1" applyFill="1" applyBorder="1" applyAlignment="1">
      <alignment horizontal="left" vertical="top" wrapText="1"/>
    </xf>
    <xf numFmtId="0" fontId="16" fillId="0" borderId="28" xfId="0" applyFont="1" applyFill="1" applyBorder="1" applyAlignment="1">
      <alignment horizontal="center" vertical="top" wrapText="1"/>
    </xf>
    <xf numFmtId="4" fontId="16" fillId="0" borderId="28" xfId="0" applyNumberFormat="1" applyFont="1" applyFill="1" applyBorder="1" applyAlignment="1" applyProtection="1">
      <alignment horizontal="center" vertical="top" wrapText="1"/>
      <protection locked="0"/>
    </xf>
    <xf numFmtId="1" fontId="16" fillId="0" borderId="28" xfId="0" applyNumberFormat="1" applyFont="1" applyFill="1" applyBorder="1" applyAlignment="1">
      <alignment horizontal="center" vertical="top"/>
    </xf>
    <xf numFmtId="4" fontId="16" fillId="0" borderId="46" xfId="0" applyNumberFormat="1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  <xf numFmtId="0" fontId="16" fillId="0" borderId="7" xfId="0" applyFont="1" applyFill="1" applyBorder="1" applyAlignment="1">
      <alignment horizontal="center" vertical="top"/>
    </xf>
    <xf numFmtId="49" fontId="16" fillId="0" borderId="24" xfId="0" applyNumberFormat="1" applyFont="1" applyFill="1" applyBorder="1" applyAlignment="1">
      <alignment horizontal="left" vertical="top" wrapText="1"/>
    </xf>
    <xf numFmtId="49" fontId="16" fillId="0" borderId="24" xfId="0" applyNumberFormat="1" applyFont="1" applyFill="1" applyBorder="1" applyAlignment="1" applyProtection="1">
      <alignment horizontal="left" vertical="top" wrapText="1"/>
      <protection locked="0"/>
    </xf>
    <xf numFmtId="49" fontId="16" fillId="0" borderId="28" xfId="0" applyNumberFormat="1" applyFont="1" applyFill="1" applyBorder="1" applyAlignment="1" applyProtection="1">
      <alignment horizontal="left" vertical="top" wrapText="1"/>
      <protection locked="0"/>
    </xf>
    <xf numFmtId="4" fontId="16" fillId="0" borderId="8" xfId="0" applyNumberFormat="1" applyFont="1" applyFill="1" applyBorder="1" applyAlignment="1">
      <alignment horizontal="center" vertical="top" wrapText="1"/>
    </xf>
    <xf numFmtId="4" fontId="16" fillId="0" borderId="8" xfId="0" applyNumberFormat="1" applyFont="1" applyFill="1" applyBorder="1" applyAlignment="1" applyProtection="1">
      <alignment horizontal="center" vertical="top" wrapText="1"/>
      <protection locked="0"/>
    </xf>
    <xf numFmtId="1" fontId="16" fillId="0" borderId="8" xfId="0" applyNumberFormat="1" applyFont="1" applyFill="1" applyBorder="1" applyAlignment="1">
      <alignment horizontal="center" vertical="top" wrapText="1"/>
    </xf>
    <xf numFmtId="4" fontId="16" fillId="0" borderId="9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vertical="top"/>
    </xf>
    <xf numFmtId="0" fontId="18" fillId="0" borderId="51" xfId="0" applyFont="1" applyFill="1" applyBorder="1" applyAlignment="1">
      <alignment horizontal="center" vertical="top"/>
    </xf>
    <xf numFmtId="4" fontId="18" fillId="0" borderId="28" xfId="0" applyNumberFormat="1" applyFont="1" applyFill="1" applyBorder="1" applyAlignment="1">
      <alignment horizontal="center" vertical="top"/>
    </xf>
    <xf numFmtId="4" fontId="18" fillId="0" borderId="53" xfId="0" applyNumberFormat="1" applyFont="1" applyFill="1" applyBorder="1" applyAlignment="1" applyProtection="1">
      <alignment horizontal="center" vertical="top" wrapText="1"/>
    </xf>
    <xf numFmtId="49" fontId="18" fillId="0" borderId="8" xfId="0" applyNumberFormat="1" applyFont="1" applyFill="1" applyBorder="1" applyAlignment="1" applyProtection="1">
      <alignment horizontal="left" vertical="top" wrapText="1"/>
      <protection locked="0"/>
    </xf>
    <xf numFmtId="3" fontId="18" fillId="0" borderId="8" xfId="0" applyNumberFormat="1" applyFont="1" applyFill="1" applyBorder="1" applyAlignment="1">
      <alignment horizontal="center" vertical="top" wrapText="1"/>
    </xf>
    <xf numFmtId="0" fontId="16" fillId="0" borderId="33" xfId="0" applyFont="1" applyFill="1" applyBorder="1" applyAlignment="1">
      <alignment vertical="top" wrapText="1"/>
    </xf>
    <xf numFmtId="0" fontId="16" fillId="0" borderId="33" xfId="0" applyFont="1" applyFill="1" applyBorder="1" applyAlignment="1">
      <alignment horizontal="left" vertical="top" wrapText="1"/>
    </xf>
    <xf numFmtId="0" fontId="16" fillId="0" borderId="33" xfId="0" applyFont="1" applyFill="1" applyBorder="1" applyAlignment="1">
      <alignment horizontal="center" vertical="top" wrapText="1"/>
    </xf>
    <xf numFmtId="4" fontId="16" fillId="0" borderId="33" xfId="0" applyNumberFormat="1" applyFont="1" applyFill="1" applyBorder="1" applyAlignment="1">
      <alignment horizontal="center" vertical="top"/>
    </xf>
    <xf numFmtId="1" fontId="16" fillId="0" borderId="33" xfId="0" applyNumberFormat="1" applyFont="1" applyFill="1" applyBorder="1" applyAlignment="1">
      <alignment horizontal="center" vertical="top"/>
    </xf>
    <xf numFmtId="4" fontId="16" fillId="0" borderId="47" xfId="0" applyNumberFormat="1" applyFont="1" applyFill="1" applyBorder="1" applyAlignment="1" applyProtection="1">
      <alignment horizontal="center" vertical="top" wrapText="1"/>
    </xf>
    <xf numFmtId="49" fontId="16" fillId="0" borderId="14" xfId="0" applyNumberFormat="1" applyFont="1" applyFill="1" applyBorder="1" applyAlignment="1" applyProtection="1">
      <alignment horizontal="left" vertical="top" wrapText="1"/>
      <protection locked="0"/>
    </xf>
    <xf numFmtId="3" fontId="16" fillId="0" borderId="8" xfId="0" applyNumberFormat="1" applyFont="1" applyFill="1" applyBorder="1" applyAlignment="1">
      <alignment horizontal="center" vertical="top" wrapText="1"/>
    </xf>
    <xf numFmtId="4" fontId="18" fillId="0" borderId="52" xfId="0" applyNumberFormat="1" applyFont="1" applyFill="1" applyBorder="1" applyAlignment="1" applyProtection="1">
      <alignment horizontal="center" vertical="top" wrapText="1"/>
    </xf>
    <xf numFmtId="0" fontId="16" fillId="0" borderId="59" xfId="0" applyFont="1" applyFill="1" applyBorder="1" applyAlignment="1">
      <alignment horizontal="center" vertical="top"/>
    </xf>
    <xf numFmtId="4" fontId="16" fillId="0" borderId="60" xfId="0" applyNumberFormat="1" applyFont="1" applyFill="1" applyBorder="1" applyAlignment="1" applyProtection="1">
      <alignment horizontal="center" vertical="top" wrapText="1"/>
    </xf>
    <xf numFmtId="4" fontId="18" fillId="0" borderId="6" xfId="0" applyNumberFormat="1" applyFont="1" applyFill="1" applyBorder="1" applyAlignment="1" applyProtection="1">
      <alignment horizontal="center" vertical="top" wrapText="1"/>
      <protection locked="0"/>
    </xf>
    <xf numFmtId="4" fontId="16" fillId="0" borderId="54" xfId="0" applyNumberFormat="1" applyFont="1" applyFill="1" applyBorder="1" applyAlignment="1" applyProtection="1">
      <alignment horizontal="center" vertical="top" wrapText="1"/>
    </xf>
    <xf numFmtId="4" fontId="16" fillId="0" borderId="16" xfId="0" applyNumberFormat="1" applyFont="1" applyFill="1" applyBorder="1" applyAlignment="1">
      <alignment horizontal="center" vertical="top" wrapText="1"/>
    </xf>
    <xf numFmtId="4" fontId="16" fillId="0" borderId="26" xfId="0" applyNumberFormat="1" applyFont="1" applyFill="1" applyBorder="1" applyAlignment="1" applyProtection="1">
      <alignment horizontal="center" vertical="top" wrapText="1"/>
    </xf>
    <xf numFmtId="4" fontId="16" fillId="0" borderId="25" xfId="0" applyNumberFormat="1" applyFont="1" applyFill="1" applyBorder="1" applyAlignment="1">
      <alignment horizontal="center" vertical="top" wrapText="1"/>
    </xf>
    <xf numFmtId="1" fontId="16" fillId="0" borderId="26" xfId="0" applyNumberFormat="1" applyFont="1" applyFill="1" applyBorder="1" applyAlignment="1" applyProtection="1">
      <alignment horizontal="center" vertical="top" wrapText="1"/>
    </xf>
    <xf numFmtId="4" fontId="16" fillId="0" borderId="23" xfId="0" applyNumberFormat="1" applyFont="1" applyFill="1" applyBorder="1" applyAlignment="1">
      <alignment horizontal="center" vertical="top" wrapText="1"/>
    </xf>
    <xf numFmtId="49" fontId="16" fillId="0" borderId="13" xfId="0" applyNumberFormat="1" applyFont="1" applyFill="1" applyBorder="1" applyAlignment="1" applyProtection="1">
      <alignment horizontal="left" vertical="top" wrapText="1"/>
      <protection locked="0"/>
    </xf>
    <xf numFmtId="2" fontId="4" fillId="4" borderId="4" xfId="0" applyNumberFormat="1" applyFont="1" applyFill="1" applyBorder="1" applyAlignment="1">
      <alignment horizontal="center" vertical="center" wrapText="1"/>
    </xf>
    <xf numFmtId="4" fontId="16" fillId="0" borderId="62" xfId="0" applyNumberFormat="1" applyFont="1" applyFill="1" applyBorder="1" applyAlignment="1" applyProtection="1">
      <alignment horizontal="center" vertical="top" wrapText="1"/>
      <protection locked="0"/>
    </xf>
    <xf numFmtId="1" fontId="16" fillId="0" borderId="63" xfId="0" applyNumberFormat="1" applyFont="1" applyFill="1" applyBorder="1" applyAlignment="1" applyProtection="1">
      <alignment horizontal="center" vertical="top" wrapText="1"/>
      <protection locked="0"/>
    </xf>
    <xf numFmtId="0" fontId="13" fillId="0" borderId="56" xfId="0" applyFont="1" applyFill="1" applyBorder="1" applyAlignment="1">
      <alignment horizontal="left" vertical="top" wrapText="1"/>
    </xf>
    <xf numFmtId="4" fontId="13" fillId="0" borderId="57" xfId="0" applyNumberFormat="1" applyFont="1" applyFill="1" applyBorder="1" applyAlignment="1">
      <alignment horizontal="center" vertical="top"/>
    </xf>
    <xf numFmtId="0" fontId="13" fillId="0" borderId="56" xfId="0" applyFont="1" applyFill="1" applyBorder="1" applyAlignment="1">
      <alignment horizontal="center" vertical="top"/>
    </xf>
    <xf numFmtId="2" fontId="13" fillId="0" borderId="57" xfId="0" applyNumberFormat="1" applyFont="1" applyFill="1" applyBorder="1" applyAlignment="1">
      <alignment horizontal="center" vertical="top"/>
    </xf>
    <xf numFmtId="1" fontId="13" fillId="0" borderId="57" xfId="0" applyNumberFormat="1" applyFont="1" applyFill="1" applyBorder="1" applyAlignment="1">
      <alignment horizontal="center" vertical="top"/>
    </xf>
    <xf numFmtId="0" fontId="13" fillId="0" borderId="61" xfId="0" applyFont="1" applyFill="1" applyBorder="1" applyAlignment="1">
      <alignment horizontal="center" vertical="top"/>
    </xf>
    <xf numFmtId="4" fontId="16" fillId="0" borderId="2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4" fontId="16" fillId="0" borderId="39" xfId="0" applyNumberFormat="1" applyFont="1" applyFill="1" applyBorder="1" applyAlignment="1" applyProtection="1">
      <alignment horizontal="right" vertical="top" wrapText="1"/>
    </xf>
    <xf numFmtId="4" fontId="16" fillId="0" borderId="40" xfId="0" applyNumberFormat="1" applyFont="1" applyFill="1" applyBorder="1" applyAlignment="1" applyProtection="1">
      <alignment horizontal="right" vertical="top" wrapText="1"/>
    </xf>
    <xf numFmtId="4" fontId="16" fillId="0" borderId="21" xfId="0" applyNumberFormat="1" applyFont="1" applyFill="1" applyBorder="1" applyAlignment="1" applyProtection="1">
      <alignment horizontal="right" vertical="top" wrapText="1"/>
    </xf>
    <xf numFmtId="4" fontId="16" fillId="0" borderId="22" xfId="0" applyNumberFormat="1" applyFont="1" applyFill="1" applyBorder="1" applyAlignment="1" applyProtection="1">
      <alignment horizontal="right" vertical="top" wrapText="1"/>
    </xf>
    <xf numFmtId="4" fontId="16" fillId="0" borderId="15" xfId="0" applyNumberFormat="1" applyFont="1" applyFill="1" applyBorder="1" applyAlignment="1" applyProtection="1">
      <alignment horizontal="right" vertical="top" wrapText="1"/>
    </xf>
    <xf numFmtId="0" fontId="5" fillId="5" borderId="1" xfId="0" applyFont="1" applyFill="1" applyBorder="1" applyAlignment="1">
      <alignment horizontal="justify" vertical="top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4" fontId="16" fillId="0" borderId="20" xfId="0" applyNumberFormat="1" applyFont="1" applyFill="1" applyBorder="1" applyAlignment="1" applyProtection="1">
      <alignment horizontal="right" vertical="top" wrapText="1"/>
    </xf>
    <xf numFmtId="4" fontId="16" fillId="0" borderId="19" xfId="0" applyNumberFormat="1" applyFont="1" applyFill="1" applyBorder="1" applyAlignment="1" applyProtection="1">
      <alignment horizontal="right" vertical="top" wrapText="1"/>
    </xf>
    <xf numFmtId="0" fontId="16" fillId="0" borderId="29" xfId="0" applyFont="1" applyFill="1" applyBorder="1" applyAlignment="1">
      <alignment horizontal="center" vertical="top" wrapText="1"/>
    </xf>
    <xf numFmtId="0" fontId="18" fillId="0" borderId="27" xfId="0" applyFont="1" applyFill="1" applyBorder="1" applyAlignment="1">
      <alignment horizontal="center" vertical="top" wrapText="1"/>
    </xf>
    <xf numFmtId="0" fontId="18" fillId="0" borderId="30" xfId="0" applyFont="1" applyFill="1" applyBorder="1" applyAlignment="1">
      <alignment horizontal="center" vertical="top" wrapText="1"/>
    </xf>
    <xf numFmtId="0" fontId="16" fillId="0" borderId="49" xfId="0" applyFont="1" applyFill="1" applyBorder="1" applyAlignment="1">
      <alignment horizontal="center" vertical="top" wrapText="1"/>
    </xf>
    <xf numFmtId="0" fontId="18" fillId="0" borderId="34" xfId="0" applyFont="1" applyFill="1" applyBorder="1" applyAlignment="1">
      <alignment horizontal="center" vertical="top" wrapText="1"/>
    </xf>
    <xf numFmtId="0" fontId="18" fillId="0" borderId="50" xfId="0" applyFont="1" applyFill="1" applyBorder="1" applyAlignment="1">
      <alignment horizontal="center" vertical="top" wrapText="1"/>
    </xf>
    <xf numFmtId="0" fontId="16" fillId="0" borderId="31" xfId="0" applyFont="1" applyFill="1" applyBorder="1" applyAlignment="1">
      <alignment horizontal="center" vertical="top" wrapText="1"/>
    </xf>
    <xf numFmtId="0" fontId="18" fillId="0" borderId="32" xfId="0" applyFont="1" applyFill="1" applyBorder="1" applyAlignment="1">
      <alignment horizontal="center" vertical="top" wrapText="1"/>
    </xf>
    <xf numFmtId="0" fontId="18" fillId="0" borderId="25" xfId="0" applyFont="1" applyFill="1" applyBorder="1" applyAlignment="1">
      <alignment horizontal="center" vertical="top" wrapText="1"/>
    </xf>
    <xf numFmtId="0" fontId="16" fillId="0" borderId="55" xfId="0" applyFont="1" applyFill="1" applyBorder="1" applyAlignment="1">
      <alignment horizontal="center" vertical="top" wrapText="1"/>
    </xf>
    <xf numFmtId="0" fontId="18" fillId="0" borderId="28" xfId="0" applyFont="1" applyFill="1" applyBorder="1" applyAlignment="1">
      <alignment vertical="top" wrapText="1"/>
    </xf>
    <xf numFmtId="0" fontId="18" fillId="0" borderId="46" xfId="0" applyFont="1" applyFill="1" applyBorder="1" applyAlignment="1">
      <alignment vertical="top" wrapText="1"/>
    </xf>
    <xf numFmtId="0" fontId="18" fillId="0" borderId="32" xfId="0" applyFont="1" applyFill="1" applyBorder="1" applyAlignment="1">
      <alignment vertical="top" wrapText="1"/>
    </xf>
    <xf numFmtId="0" fontId="18" fillId="0" borderId="0" xfId="0" applyFont="1" applyFill="1" applyBorder="1" applyAlignment="1">
      <alignment vertical="top" wrapText="1"/>
    </xf>
    <xf numFmtId="0" fontId="18" fillId="0" borderId="25" xfId="0" applyFont="1" applyFill="1" applyBorder="1" applyAlignment="1">
      <alignment vertical="top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4" fontId="16" fillId="0" borderId="10" xfId="0" applyNumberFormat="1" applyFont="1" applyFill="1" applyBorder="1" applyAlignment="1" applyProtection="1">
      <alignment horizontal="right" vertical="top" wrapText="1"/>
    </xf>
    <xf numFmtId="4" fontId="16" fillId="0" borderId="11" xfId="0" applyNumberFormat="1" applyFont="1" applyFill="1" applyBorder="1" applyAlignment="1" applyProtection="1">
      <alignment horizontal="right" vertical="top" wrapText="1"/>
    </xf>
    <xf numFmtId="4" fontId="16" fillId="0" borderId="12" xfId="0" applyNumberFormat="1" applyFont="1" applyFill="1" applyBorder="1" applyAlignment="1" applyProtection="1">
      <alignment horizontal="right" vertical="top" wrapText="1"/>
    </xf>
    <xf numFmtId="0" fontId="3" fillId="3" borderId="16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6" fillId="0" borderId="42" xfId="0" applyFont="1" applyFill="1" applyBorder="1" applyAlignment="1">
      <alignment vertical="top" wrapText="1"/>
    </xf>
    <xf numFmtId="0" fontId="13" fillId="0" borderId="43" xfId="0" applyFont="1" applyFill="1" applyBorder="1" applyAlignment="1">
      <alignment vertical="top" wrapText="1"/>
    </xf>
    <xf numFmtId="0" fontId="13" fillId="0" borderId="44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6"/>
  <sheetViews>
    <sheetView tabSelected="1" topLeftCell="A13" zoomScale="75" zoomScaleNormal="75" workbookViewId="0">
      <selection activeCell="F24" sqref="F24"/>
    </sheetView>
  </sheetViews>
  <sheetFormatPr defaultRowHeight="15" x14ac:dyDescent="0.25"/>
  <cols>
    <col min="1" max="1" width="4.5703125" customWidth="1"/>
    <col min="2" max="2" width="9.140625" customWidth="1"/>
    <col min="3" max="3" width="66.7109375" style="4" customWidth="1"/>
    <col min="4" max="4" width="31.5703125" customWidth="1"/>
    <col min="5" max="5" width="7.140625" style="25" customWidth="1"/>
    <col min="6" max="6" width="17.140625" style="30" customWidth="1"/>
    <col min="7" max="7" width="14" style="31" customWidth="1"/>
    <col min="8" max="8" width="22.85546875" style="25" customWidth="1"/>
    <col min="11" max="11" width="68.85546875" customWidth="1"/>
    <col min="12" max="12" width="28.85546875" customWidth="1"/>
    <col min="13" max="13" width="21.28515625" customWidth="1"/>
    <col min="14" max="14" width="28" style="20" customWidth="1"/>
    <col min="15" max="15" width="7.28515625" style="25" customWidth="1"/>
    <col min="16" max="16" width="15" style="25" customWidth="1"/>
    <col min="17" max="17" width="13.85546875" style="25" customWidth="1"/>
    <col min="18" max="18" width="8.7109375" style="31" customWidth="1"/>
    <col min="19" max="19" width="22.7109375" style="25" customWidth="1"/>
  </cols>
  <sheetData>
    <row r="1" spans="1:29" ht="34.5" customHeight="1" x14ac:dyDescent="0.25">
      <c r="B1" s="115" t="s">
        <v>16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5.75" thickBot="1" x14ac:dyDescent="0.3">
      <c r="B2" s="1"/>
      <c r="C2" s="3"/>
      <c r="D2" s="1"/>
      <c r="E2" s="24"/>
      <c r="F2" s="5"/>
      <c r="G2" s="6"/>
      <c r="H2" s="24"/>
      <c r="I2" s="1"/>
      <c r="J2" s="1"/>
      <c r="K2" s="1"/>
      <c r="L2" s="1"/>
      <c r="M2" s="1"/>
      <c r="N2" s="21"/>
      <c r="O2" s="24"/>
      <c r="P2" s="24"/>
      <c r="Q2" s="24"/>
      <c r="R2" s="6"/>
      <c r="S2" s="24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30" customHeight="1" thickBot="1" x14ac:dyDescent="0.3">
      <c r="B3" s="117" t="s">
        <v>10</v>
      </c>
      <c r="C3" s="118"/>
      <c r="D3" s="118"/>
      <c r="E3" s="118"/>
      <c r="F3" s="119"/>
      <c r="G3" s="105">
        <v>2093689.18</v>
      </c>
      <c r="H3" s="26" t="s">
        <v>2</v>
      </c>
      <c r="I3" s="1"/>
      <c r="J3" s="117" t="s">
        <v>17</v>
      </c>
      <c r="K3" s="118"/>
      <c r="L3" s="118"/>
      <c r="M3" s="118"/>
      <c r="N3" s="118"/>
      <c r="O3" s="118"/>
      <c r="P3" s="118"/>
      <c r="Q3" s="118"/>
      <c r="R3" s="118"/>
      <c r="S3" s="154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.75" customHeight="1" x14ac:dyDescent="0.25">
      <c r="B4" s="125" t="s">
        <v>32</v>
      </c>
      <c r="C4" s="125"/>
      <c r="D4" s="125"/>
      <c r="E4" s="125"/>
      <c r="F4" s="125"/>
      <c r="G4" s="125"/>
      <c r="H4" s="125"/>
      <c r="I4" s="1"/>
      <c r="J4" s="155" t="s">
        <v>18</v>
      </c>
      <c r="K4" s="155"/>
      <c r="L4" s="155"/>
      <c r="M4" s="155"/>
      <c r="N4" s="23"/>
      <c r="O4" s="24"/>
      <c r="P4" s="24"/>
      <c r="Q4" s="24"/>
      <c r="R4" s="6"/>
      <c r="S4" s="24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s="17" customFormat="1" ht="15.75" customHeight="1" x14ac:dyDescent="0.25">
      <c r="B5" s="16"/>
      <c r="C5" s="16"/>
      <c r="D5" s="16"/>
      <c r="E5" s="27"/>
      <c r="F5" s="27"/>
      <c r="G5" s="27"/>
      <c r="H5" s="27"/>
      <c r="I5" s="18"/>
      <c r="J5" s="19" t="s">
        <v>19</v>
      </c>
      <c r="K5" s="19"/>
      <c r="L5" s="19"/>
      <c r="M5" s="19"/>
      <c r="N5" s="22"/>
      <c r="O5" s="24"/>
      <c r="P5" s="24"/>
      <c r="Q5" s="24"/>
      <c r="R5" s="6"/>
      <c r="S5" s="24"/>
      <c r="T5" s="18"/>
      <c r="U5" s="18"/>
      <c r="V5" s="18"/>
      <c r="W5" s="18"/>
      <c r="X5" s="18"/>
      <c r="Y5" s="18"/>
      <c r="Z5" s="18"/>
      <c r="AA5" s="18"/>
      <c r="AB5" s="18"/>
      <c r="AC5" s="18"/>
    </row>
    <row r="6" spans="1:29" ht="14.25" customHeight="1" x14ac:dyDescent="0.25">
      <c r="B6" s="1"/>
      <c r="C6" s="3"/>
      <c r="D6" s="1"/>
      <c r="E6" s="24"/>
      <c r="F6" s="5"/>
      <c r="G6" s="6"/>
      <c r="H6" s="24"/>
      <c r="I6" s="1"/>
      <c r="J6" s="1"/>
      <c r="K6" s="1"/>
      <c r="L6" s="1"/>
      <c r="M6" s="1"/>
      <c r="N6" s="21"/>
      <c r="O6" s="24"/>
      <c r="P6" s="24"/>
      <c r="Q6" s="24"/>
      <c r="R6" s="6"/>
      <c r="S6" s="24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s="17" customFormat="1" ht="14.25" customHeight="1" x14ac:dyDescent="0.25">
      <c r="B7" s="18"/>
      <c r="C7" s="3"/>
      <c r="D7" s="18"/>
      <c r="E7" s="24"/>
      <c r="F7" s="5"/>
      <c r="G7" s="6"/>
      <c r="H7" s="24"/>
      <c r="I7" s="18"/>
      <c r="J7" s="18"/>
      <c r="K7" s="18"/>
      <c r="L7" s="18"/>
      <c r="M7" s="18"/>
      <c r="N7" s="21"/>
      <c r="O7" s="24"/>
      <c r="P7" s="24"/>
      <c r="Q7" s="24"/>
      <c r="R7" s="6"/>
      <c r="S7" s="24"/>
      <c r="T7" s="18"/>
      <c r="U7" s="18"/>
      <c r="V7" s="18"/>
      <c r="W7" s="18"/>
      <c r="X7" s="18"/>
      <c r="Y7" s="18"/>
      <c r="Z7" s="18"/>
      <c r="AA7" s="18"/>
      <c r="AB7" s="18"/>
      <c r="AC7" s="18"/>
    </row>
    <row r="8" spans="1:29" ht="15.75" thickBot="1" x14ac:dyDescent="0.3">
      <c r="B8" s="1"/>
      <c r="C8" s="3"/>
      <c r="D8" s="1"/>
      <c r="E8" s="24"/>
      <c r="F8" s="5"/>
      <c r="G8" s="6"/>
      <c r="H8" s="24"/>
      <c r="I8" s="1"/>
      <c r="J8" s="1"/>
      <c r="K8" s="1"/>
      <c r="L8" s="1"/>
      <c r="M8" s="1"/>
      <c r="N8" s="21"/>
      <c r="O8" s="24"/>
      <c r="P8" s="24"/>
      <c r="Q8" s="24"/>
      <c r="R8" s="6"/>
      <c r="S8" s="24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s="34" customFormat="1" ht="32.25" customHeight="1" thickBot="1" x14ac:dyDescent="0.3">
      <c r="B9" s="126" t="s">
        <v>11</v>
      </c>
      <c r="C9" s="127"/>
      <c r="D9" s="127"/>
      <c r="E9" s="128"/>
      <c r="F9" s="128"/>
      <c r="G9" s="129"/>
      <c r="H9" s="130"/>
      <c r="I9" s="35"/>
      <c r="J9" s="148" t="s">
        <v>21</v>
      </c>
      <c r="K9" s="149"/>
      <c r="L9" s="149"/>
      <c r="M9" s="149"/>
      <c r="N9" s="149"/>
      <c r="O9" s="149"/>
      <c r="P9" s="149"/>
      <c r="Q9" s="149"/>
      <c r="R9" s="149"/>
      <c r="S9" s="150"/>
      <c r="T9" s="36"/>
      <c r="U9" s="36"/>
      <c r="V9" s="36"/>
      <c r="W9" s="36"/>
      <c r="X9" s="36"/>
      <c r="Y9" s="36"/>
      <c r="Z9" s="36"/>
      <c r="AA9" s="36"/>
      <c r="AB9" s="36"/>
      <c r="AC9" s="36"/>
    </row>
    <row r="10" spans="1:29" s="34" customFormat="1" ht="158.25" thickBot="1" x14ac:dyDescent="0.3">
      <c r="B10" s="37" t="s">
        <v>3</v>
      </c>
      <c r="C10" s="38" t="s">
        <v>0</v>
      </c>
      <c r="D10" s="39" t="s">
        <v>29</v>
      </c>
      <c r="E10" s="39" t="s">
        <v>7</v>
      </c>
      <c r="F10" s="40" t="s">
        <v>8</v>
      </c>
      <c r="G10" s="41" t="s">
        <v>4</v>
      </c>
      <c r="H10" s="42" t="s">
        <v>9</v>
      </c>
      <c r="I10" s="36"/>
      <c r="J10" s="43" t="s">
        <v>3</v>
      </c>
      <c r="K10" s="44" t="s">
        <v>1</v>
      </c>
      <c r="L10" s="44" t="s">
        <v>29</v>
      </c>
      <c r="M10" s="45" t="s">
        <v>22</v>
      </c>
      <c r="N10" s="44" t="s">
        <v>23</v>
      </c>
      <c r="O10" s="44" t="s">
        <v>7</v>
      </c>
      <c r="P10" s="45" t="s">
        <v>8</v>
      </c>
      <c r="Q10" s="45" t="s">
        <v>12</v>
      </c>
      <c r="R10" s="46" t="s">
        <v>4</v>
      </c>
      <c r="S10" s="47" t="s">
        <v>13</v>
      </c>
      <c r="T10" s="36"/>
      <c r="U10" s="36"/>
      <c r="V10" s="36"/>
      <c r="W10" s="36"/>
      <c r="X10" s="36"/>
      <c r="Y10" s="36"/>
      <c r="Z10" s="36"/>
      <c r="AA10" s="36"/>
      <c r="AB10" s="36"/>
      <c r="AC10" s="36"/>
    </row>
    <row r="11" spans="1:29" s="48" customFormat="1" ht="54.75" customHeight="1" x14ac:dyDescent="0.25">
      <c r="B11" s="49"/>
      <c r="C11" s="158" t="s">
        <v>24</v>
      </c>
      <c r="D11" s="159"/>
      <c r="E11" s="159"/>
      <c r="F11" s="159"/>
      <c r="G11" s="159"/>
      <c r="H11" s="160"/>
      <c r="I11" s="50"/>
      <c r="J11" s="133" t="s">
        <v>25</v>
      </c>
      <c r="K11" s="134"/>
      <c r="L11" s="134"/>
      <c r="M11" s="134"/>
      <c r="N11" s="134"/>
      <c r="O11" s="134"/>
      <c r="P11" s="134"/>
      <c r="Q11" s="134"/>
      <c r="R11" s="134"/>
      <c r="S11" s="135"/>
      <c r="T11" s="50"/>
      <c r="U11" s="50"/>
      <c r="V11" s="50"/>
      <c r="W11" s="50"/>
      <c r="X11" s="50"/>
      <c r="Y11" s="50"/>
      <c r="Z11" s="50"/>
      <c r="AA11" s="50"/>
      <c r="AB11" s="50"/>
      <c r="AC11" s="50"/>
    </row>
    <row r="12" spans="1:29" s="48" customFormat="1" ht="34.5" customHeight="1" x14ac:dyDescent="0.25">
      <c r="A12" s="51"/>
      <c r="B12" s="52">
        <v>1</v>
      </c>
      <c r="C12" s="108" t="s">
        <v>40</v>
      </c>
      <c r="D12" s="108" t="s">
        <v>57</v>
      </c>
      <c r="E12" s="110" t="s">
        <v>31</v>
      </c>
      <c r="F12" s="109">
        <v>25.6</v>
      </c>
      <c r="G12" s="54">
        <v>2091</v>
      </c>
      <c r="H12" s="55">
        <f>F12*G12</f>
        <v>53529.600000000006</v>
      </c>
      <c r="I12" s="50"/>
      <c r="J12" s="56">
        <f t="shared" ref="J12:J19" si="0">B12</f>
        <v>1</v>
      </c>
      <c r="K12" s="57" t="str">
        <f t="shared" ref="K12:K19" si="1">C12</f>
        <v xml:space="preserve">Крем гидрофильного действия     </v>
      </c>
      <c r="L12" s="108" t="str">
        <f>D12</f>
        <v>Впитывающий влагу, увлажняющий кожу 100 мл</v>
      </c>
      <c r="M12" s="58"/>
      <c r="N12" s="59"/>
      <c r="O12" s="110" t="str">
        <f>E12</f>
        <v>шт</v>
      </c>
      <c r="P12" s="60">
        <f>F12</f>
        <v>25.6</v>
      </c>
      <c r="Q12" s="53"/>
      <c r="R12" s="61">
        <f t="shared" ref="R12:R13" si="2">G12</f>
        <v>2091</v>
      </c>
      <c r="S12" s="62">
        <f t="shared" ref="S12:S13" si="3">Q12*R12</f>
        <v>0</v>
      </c>
      <c r="T12" s="50"/>
      <c r="U12" s="50"/>
      <c r="V12" s="50"/>
      <c r="W12" s="50"/>
      <c r="X12" s="50"/>
      <c r="Y12" s="50"/>
      <c r="Z12" s="50"/>
      <c r="AA12" s="50"/>
      <c r="AB12" s="50"/>
      <c r="AC12" s="50"/>
    </row>
    <row r="13" spans="1:29" s="48" customFormat="1" ht="52.5" customHeight="1" x14ac:dyDescent="0.25">
      <c r="A13" s="51"/>
      <c r="B13" s="52">
        <v>2</v>
      </c>
      <c r="C13" s="108" t="s">
        <v>49</v>
      </c>
      <c r="D13" s="108" t="s">
        <v>33</v>
      </c>
      <c r="E13" s="110" t="s">
        <v>31</v>
      </c>
      <c r="F13" s="109">
        <v>26.08</v>
      </c>
      <c r="G13" s="54">
        <v>6156</v>
      </c>
      <c r="H13" s="55">
        <f t="shared" ref="H13:H20" si="4">F13*G13</f>
        <v>160548.47999999998</v>
      </c>
      <c r="I13" s="50"/>
      <c r="J13" s="56">
        <f t="shared" si="0"/>
        <v>2</v>
      </c>
      <c r="K13" s="57" t="str">
        <f t="shared" si="1"/>
        <v>Крем восстанавливающий</v>
      </c>
      <c r="L13" s="108" t="str">
        <f t="shared" ref="L13:L20" si="5">D13</f>
        <v>100 мл</v>
      </c>
      <c r="M13" s="58"/>
      <c r="N13" s="59"/>
      <c r="O13" s="110" t="str">
        <f t="shared" ref="O13:O20" si="6">E13</f>
        <v>шт</v>
      </c>
      <c r="P13" s="60">
        <f>F13</f>
        <v>26.08</v>
      </c>
      <c r="Q13" s="53"/>
      <c r="R13" s="61">
        <f t="shared" si="2"/>
        <v>6156</v>
      </c>
      <c r="S13" s="62">
        <f t="shared" si="3"/>
        <v>0</v>
      </c>
      <c r="T13" s="50"/>
      <c r="U13" s="50"/>
      <c r="V13" s="50"/>
      <c r="W13" s="50"/>
      <c r="X13" s="50"/>
      <c r="Y13" s="50"/>
      <c r="Z13" s="50"/>
      <c r="AA13" s="50"/>
      <c r="AB13" s="50"/>
      <c r="AC13" s="50"/>
    </row>
    <row r="14" spans="1:29" s="48" customFormat="1" ht="51" customHeight="1" x14ac:dyDescent="0.25">
      <c r="A14" s="51"/>
      <c r="B14" s="52">
        <v>3</v>
      </c>
      <c r="C14" s="108" t="s">
        <v>34</v>
      </c>
      <c r="D14" s="108" t="s">
        <v>50</v>
      </c>
      <c r="E14" s="110" t="s">
        <v>31</v>
      </c>
      <c r="F14" s="109">
        <v>24.058333333333334</v>
      </c>
      <c r="G14" s="54">
        <v>428</v>
      </c>
      <c r="H14" s="55">
        <f t="shared" si="4"/>
        <v>10296.966666666667</v>
      </c>
      <c r="I14" s="50"/>
      <c r="J14" s="56">
        <f t="shared" si="0"/>
        <v>3</v>
      </c>
      <c r="K14" s="57" t="str">
        <f t="shared" si="1"/>
        <v>Крем гидрофобного действия</v>
      </c>
      <c r="L14" s="108" t="str">
        <f t="shared" si="5"/>
        <v>Отталкивающий влагу 100 мл</v>
      </c>
      <c r="M14" s="58"/>
      <c r="N14" s="59"/>
      <c r="O14" s="110" t="str">
        <f t="shared" si="6"/>
        <v>шт</v>
      </c>
      <c r="P14" s="60">
        <f t="shared" ref="P14" si="7">F14</f>
        <v>24.058333333333334</v>
      </c>
      <c r="Q14" s="53"/>
      <c r="R14" s="61">
        <f t="shared" ref="R14" si="8">G14</f>
        <v>428</v>
      </c>
      <c r="S14" s="62">
        <f t="shared" ref="S14" si="9">Q14*R14</f>
        <v>0</v>
      </c>
      <c r="T14" s="50"/>
      <c r="U14" s="50"/>
      <c r="V14" s="50"/>
      <c r="W14" s="50"/>
      <c r="X14" s="50"/>
      <c r="Y14" s="50"/>
      <c r="Z14" s="50"/>
      <c r="AA14" s="50"/>
      <c r="AB14" s="50"/>
      <c r="AC14" s="50"/>
    </row>
    <row r="15" spans="1:29" s="48" customFormat="1" ht="45.75" customHeight="1" x14ac:dyDescent="0.25">
      <c r="A15" s="51"/>
      <c r="B15" s="52">
        <v>4</v>
      </c>
      <c r="C15" s="108" t="s">
        <v>41</v>
      </c>
      <c r="D15" s="108" t="s">
        <v>51</v>
      </c>
      <c r="E15" s="110" t="s">
        <v>31</v>
      </c>
      <c r="F15" s="109">
        <v>40.67</v>
      </c>
      <c r="G15" s="54">
        <v>1709</v>
      </c>
      <c r="H15" s="55">
        <f t="shared" si="4"/>
        <v>69505.03</v>
      </c>
      <c r="I15" s="50"/>
      <c r="J15" s="56">
        <f>B15</f>
        <v>4</v>
      </c>
      <c r="K15" s="57" t="str">
        <f>C15</f>
        <v xml:space="preserve">Крем для защиты кожи при негативных влияниях окружающей среды </v>
      </c>
      <c r="L15" s="108" t="str">
        <f t="shared" si="5"/>
        <v>От раздражений и повреждений 100 мл</v>
      </c>
      <c r="M15" s="58"/>
      <c r="N15" s="59"/>
      <c r="O15" s="110" t="str">
        <f t="shared" si="6"/>
        <v>шт</v>
      </c>
      <c r="P15" s="60">
        <f>F15</f>
        <v>40.67</v>
      </c>
      <c r="Q15" s="53"/>
      <c r="R15" s="61">
        <f>G15</f>
        <v>1709</v>
      </c>
      <c r="S15" s="62">
        <f>Q15*R15</f>
        <v>0</v>
      </c>
      <c r="T15" s="50"/>
      <c r="U15" s="50"/>
      <c r="V15" s="50"/>
      <c r="W15" s="50"/>
      <c r="X15" s="50"/>
      <c r="Y15" s="50"/>
      <c r="Z15" s="50"/>
      <c r="AA15" s="50"/>
      <c r="AB15" s="50"/>
      <c r="AC15" s="50"/>
    </row>
    <row r="16" spans="1:29" s="48" customFormat="1" ht="49.5" customHeight="1" x14ac:dyDescent="0.25">
      <c r="A16" s="51"/>
      <c r="B16" s="52">
        <v>5</v>
      </c>
      <c r="C16" s="108" t="s">
        <v>35</v>
      </c>
      <c r="D16" s="108" t="s">
        <v>33</v>
      </c>
      <c r="E16" s="110" t="s">
        <v>31</v>
      </c>
      <c r="F16" s="109">
        <v>56.25</v>
      </c>
      <c r="G16" s="54">
        <v>288</v>
      </c>
      <c r="H16" s="55">
        <f t="shared" si="4"/>
        <v>16200</v>
      </c>
      <c r="I16" s="50"/>
      <c r="J16" s="56">
        <f>B16</f>
        <v>5</v>
      </c>
      <c r="K16" s="57" t="str">
        <f>C16</f>
        <v>Крем очищающий</v>
      </c>
      <c r="L16" s="108" t="str">
        <f t="shared" si="5"/>
        <v>100 мл</v>
      </c>
      <c r="M16" s="58"/>
      <c r="N16" s="59"/>
      <c r="O16" s="110" t="str">
        <f t="shared" si="6"/>
        <v>шт</v>
      </c>
      <c r="P16" s="60">
        <f>F16</f>
        <v>56.25</v>
      </c>
      <c r="Q16" s="53"/>
      <c r="R16" s="61">
        <f>G16</f>
        <v>288</v>
      </c>
      <c r="S16" s="62">
        <f>Q16*R16</f>
        <v>0</v>
      </c>
      <c r="T16" s="50"/>
      <c r="U16" s="50"/>
      <c r="V16" s="50"/>
      <c r="W16" s="50"/>
      <c r="X16" s="50"/>
      <c r="Y16" s="50"/>
      <c r="Z16" s="50"/>
      <c r="AA16" s="50"/>
      <c r="AB16" s="50"/>
      <c r="AC16" s="50"/>
    </row>
    <row r="17" spans="1:29" s="48" customFormat="1" ht="50.25" customHeight="1" x14ac:dyDescent="0.25">
      <c r="A17" s="51"/>
      <c r="B17" s="52">
        <v>6</v>
      </c>
      <c r="C17" s="108" t="s">
        <v>36</v>
      </c>
      <c r="D17" s="108" t="s">
        <v>37</v>
      </c>
      <c r="E17" s="110" t="s">
        <v>31</v>
      </c>
      <c r="F17" s="109">
        <v>63.7</v>
      </c>
      <c r="G17" s="54">
        <v>6870</v>
      </c>
      <c r="H17" s="55">
        <f t="shared" si="4"/>
        <v>437619</v>
      </c>
      <c r="I17" s="50"/>
      <c r="J17" s="56">
        <f t="shared" si="0"/>
        <v>6</v>
      </c>
      <c r="K17" s="57" t="str">
        <f t="shared" si="1"/>
        <v>Крем очищающий 200мл</v>
      </c>
      <c r="L17" s="108" t="str">
        <f t="shared" si="5"/>
        <v>200мл</v>
      </c>
      <c r="M17" s="58"/>
      <c r="N17" s="59"/>
      <c r="O17" s="110" t="str">
        <f t="shared" si="6"/>
        <v>шт</v>
      </c>
      <c r="P17" s="60">
        <f t="shared" ref="P17:P18" si="10">F17</f>
        <v>63.7</v>
      </c>
      <c r="Q17" s="53"/>
      <c r="R17" s="61">
        <f t="shared" ref="R17:R18" si="11">G17</f>
        <v>6870</v>
      </c>
      <c r="S17" s="62">
        <f t="shared" ref="S17:S18" si="12">Q17*R17</f>
        <v>0</v>
      </c>
      <c r="T17" s="50"/>
      <c r="U17" s="50"/>
      <c r="V17" s="50"/>
      <c r="W17" s="50"/>
      <c r="X17" s="50"/>
      <c r="Y17" s="50"/>
      <c r="Z17" s="50"/>
      <c r="AA17" s="50"/>
      <c r="AB17" s="50"/>
      <c r="AC17" s="50"/>
    </row>
    <row r="18" spans="1:29" s="48" customFormat="1" ht="50.25" customHeight="1" x14ac:dyDescent="0.25">
      <c r="A18" s="51"/>
      <c r="B18" s="52">
        <v>7</v>
      </c>
      <c r="C18" s="108" t="s">
        <v>52</v>
      </c>
      <c r="D18" s="108" t="s">
        <v>33</v>
      </c>
      <c r="E18" s="110" t="s">
        <v>31</v>
      </c>
      <c r="F18" s="109">
        <v>27.766666666666669</v>
      </c>
      <c r="G18" s="54">
        <v>11675</v>
      </c>
      <c r="H18" s="55">
        <f t="shared" si="4"/>
        <v>324175.83333333337</v>
      </c>
      <c r="I18" s="50"/>
      <c r="J18" s="56">
        <f t="shared" si="0"/>
        <v>7</v>
      </c>
      <c r="K18" s="57" t="str">
        <f t="shared" si="1"/>
        <v xml:space="preserve">Крем регенерирующий </v>
      </c>
      <c r="L18" s="108" t="str">
        <f t="shared" si="5"/>
        <v>100 мл</v>
      </c>
      <c r="M18" s="58"/>
      <c r="N18" s="59"/>
      <c r="O18" s="110" t="str">
        <f t="shared" si="6"/>
        <v>шт</v>
      </c>
      <c r="P18" s="60">
        <f t="shared" si="10"/>
        <v>27.766666666666669</v>
      </c>
      <c r="Q18" s="53"/>
      <c r="R18" s="61">
        <f t="shared" si="11"/>
        <v>11675</v>
      </c>
      <c r="S18" s="62">
        <f t="shared" si="12"/>
        <v>0</v>
      </c>
      <c r="T18" s="50"/>
      <c r="U18" s="50"/>
      <c r="V18" s="50"/>
      <c r="W18" s="50"/>
      <c r="X18" s="50"/>
      <c r="Y18" s="50"/>
      <c r="Z18" s="50"/>
      <c r="AA18" s="50"/>
      <c r="AB18" s="50"/>
      <c r="AC18" s="50"/>
    </row>
    <row r="19" spans="1:29" s="48" customFormat="1" ht="48.75" customHeight="1" x14ac:dyDescent="0.25">
      <c r="A19" s="51"/>
      <c r="B19" s="52">
        <v>8</v>
      </c>
      <c r="C19" s="108" t="s">
        <v>43</v>
      </c>
      <c r="D19" s="108" t="s">
        <v>42</v>
      </c>
      <c r="E19" s="110" t="s">
        <v>31</v>
      </c>
      <c r="F19" s="109">
        <v>134.16</v>
      </c>
      <c r="G19" s="54">
        <v>780</v>
      </c>
      <c r="H19" s="55">
        <f t="shared" si="4"/>
        <v>104644.8</v>
      </c>
      <c r="I19" s="50"/>
      <c r="J19" s="56">
        <f t="shared" si="0"/>
        <v>8</v>
      </c>
      <c r="K19" s="57" t="str">
        <f t="shared" si="1"/>
        <v xml:space="preserve">Очищающая паста для кожи рук </v>
      </c>
      <c r="L19" s="108" t="str">
        <f t="shared" si="5"/>
        <v>SOLO, 200 мл</v>
      </c>
      <c r="M19" s="58"/>
      <c r="N19" s="59"/>
      <c r="O19" s="110" t="str">
        <f t="shared" si="6"/>
        <v>шт</v>
      </c>
      <c r="P19" s="60">
        <f>F19</f>
        <v>134.16</v>
      </c>
      <c r="Q19" s="53"/>
      <c r="R19" s="61">
        <f>G19</f>
        <v>780</v>
      </c>
      <c r="S19" s="62">
        <f>Q19*R19</f>
        <v>0</v>
      </c>
      <c r="T19" s="50"/>
      <c r="U19" s="50"/>
      <c r="V19" s="50"/>
      <c r="W19" s="50"/>
      <c r="X19" s="50"/>
      <c r="Y19" s="50"/>
      <c r="Z19" s="50"/>
      <c r="AA19" s="50"/>
      <c r="AB19" s="50"/>
      <c r="AC19" s="50"/>
    </row>
    <row r="20" spans="1:29" s="48" customFormat="1" ht="34.5" customHeight="1" x14ac:dyDescent="0.25">
      <c r="A20" s="51"/>
      <c r="B20" s="52">
        <v>9</v>
      </c>
      <c r="C20" s="108" t="s">
        <v>44</v>
      </c>
      <c r="D20" s="108" t="s">
        <v>39</v>
      </c>
      <c r="E20" s="110" t="s">
        <v>31</v>
      </c>
      <c r="F20" s="109">
        <v>73.180000000000007</v>
      </c>
      <c r="G20" s="54">
        <v>222</v>
      </c>
      <c r="H20" s="55">
        <f t="shared" si="4"/>
        <v>16245.960000000001</v>
      </c>
      <c r="I20" s="50"/>
      <c r="J20" s="56">
        <f t="shared" ref="J20" si="13">B20</f>
        <v>9</v>
      </c>
      <c r="K20" s="57" t="str">
        <f t="shared" ref="K20" si="14">C20</f>
        <v xml:space="preserve">Паста очищающая </v>
      </c>
      <c r="L20" s="108" t="str">
        <f t="shared" si="5"/>
        <v>200 мл</v>
      </c>
      <c r="M20" s="58"/>
      <c r="N20" s="59"/>
      <c r="O20" s="110" t="str">
        <f t="shared" si="6"/>
        <v>шт</v>
      </c>
      <c r="P20" s="60">
        <f>F20</f>
        <v>73.180000000000007</v>
      </c>
      <c r="Q20" s="53"/>
      <c r="R20" s="61">
        <f t="shared" ref="R20" si="15">G20</f>
        <v>222</v>
      </c>
      <c r="S20" s="62">
        <f t="shared" ref="S20" si="16">Q20*R20</f>
        <v>0</v>
      </c>
      <c r="T20" s="50"/>
      <c r="U20" s="50"/>
      <c r="V20" s="50"/>
      <c r="W20" s="50"/>
      <c r="X20" s="50"/>
      <c r="Y20" s="50"/>
      <c r="Z20" s="50"/>
      <c r="AA20" s="50"/>
      <c r="AB20" s="50"/>
      <c r="AC20" s="50"/>
    </row>
    <row r="21" spans="1:29" s="80" customFormat="1" ht="16.5" customHeight="1" x14ac:dyDescent="0.25">
      <c r="A21" s="63"/>
      <c r="B21" s="64"/>
      <c r="C21" s="65" t="s">
        <v>15</v>
      </c>
      <c r="D21" s="66"/>
      <c r="E21" s="67"/>
      <c r="F21" s="68"/>
      <c r="G21" s="69"/>
      <c r="H21" s="70">
        <f>SUM(H12:H20)</f>
        <v>1192765.6700000002</v>
      </c>
      <c r="I21" s="71"/>
      <c r="J21" s="72"/>
      <c r="K21" s="73" t="str">
        <f t="shared" ref="K21:K32" si="17">C21</f>
        <v>ИТОГО:</v>
      </c>
      <c r="L21" s="66"/>
      <c r="M21" s="74"/>
      <c r="N21" s="75"/>
      <c r="O21" s="71"/>
      <c r="P21" s="76"/>
      <c r="Q21" s="77"/>
      <c r="R21" s="78"/>
      <c r="S21" s="79"/>
      <c r="T21" s="71"/>
      <c r="U21" s="71"/>
      <c r="V21" s="71"/>
      <c r="W21" s="71"/>
      <c r="X21" s="71"/>
      <c r="Y21" s="71"/>
      <c r="Z21" s="71"/>
      <c r="AA21" s="71"/>
      <c r="AB21" s="71"/>
      <c r="AC21" s="71"/>
    </row>
    <row r="22" spans="1:29" s="80" customFormat="1" ht="66.75" customHeight="1" x14ac:dyDescent="0.25">
      <c r="A22" s="63"/>
      <c r="B22" s="136" t="s">
        <v>26</v>
      </c>
      <c r="C22" s="137"/>
      <c r="D22" s="137"/>
      <c r="E22" s="137"/>
      <c r="F22" s="137"/>
      <c r="G22" s="137"/>
      <c r="H22" s="138"/>
      <c r="I22" s="71"/>
      <c r="J22" s="139" t="s">
        <v>26</v>
      </c>
      <c r="K22" s="140"/>
      <c r="L22" s="140"/>
      <c r="M22" s="140"/>
      <c r="N22" s="140"/>
      <c r="O22" s="140"/>
      <c r="P22" s="140"/>
      <c r="Q22" s="140"/>
      <c r="R22" s="140"/>
      <c r="S22" s="141"/>
      <c r="T22" s="71"/>
      <c r="U22" s="71"/>
      <c r="V22" s="71"/>
      <c r="W22" s="71"/>
      <c r="X22" s="71"/>
      <c r="Y22" s="71"/>
      <c r="Z22" s="71"/>
      <c r="AA22" s="71"/>
      <c r="AB22" s="71"/>
      <c r="AC22" s="71"/>
    </row>
    <row r="23" spans="1:29" s="48" customFormat="1" ht="37.5" customHeight="1" x14ac:dyDescent="0.25">
      <c r="A23" s="51"/>
      <c r="B23" s="81">
        <v>1</v>
      </c>
      <c r="C23" s="108" t="s">
        <v>53</v>
      </c>
      <c r="D23" s="108" t="s">
        <v>33</v>
      </c>
      <c r="E23" s="110" t="s">
        <v>31</v>
      </c>
      <c r="F23" s="82">
        <v>26.08</v>
      </c>
      <c r="G23" s="54">
        <v>2226</v>
      </c>
      <c r="H23" s="83">
        <f>F23*G23</f>
        <v>58054.079999999994</v>
      </c>
      <c r="I23" s="50"/>
      <c r="J23" s="56">
        <f t="shared" ref="J23:J32" si="18">B23</f>
        <v>1</v>
      </c>
      <c r="K23" s="57" t="str">
        <f t="shared" si="17"/>
        <v xml:space="preserve">Крем восстанавливающий </v>
      </c>
      <c r="L23" s="108" t="str">
        <f>D23</f>
        <v>100 мл</v>
      </c>
      <c r="M23" s="84"/>
      <c r="N23" s="84"/>
      <c r="O23" s="85" t="str">
        <f t="shared" ref="O23:O24" si="19">E23</f>
        <v>шт</v>
      </c>
      <c r="P23" s="60">
        <f t="shared" ref="P23:P24" si="20">F23</f>
        <v>26.08</v>
      </c>
      <c r="Q23" s="53"/>
      <c r="R23" s="61">
        <f t="shared" ref="R23:R24" si="21">G23</f>
        <v>2226</v>
      </c>
      <c r="S23" s="62">
        <f t="shared" ref="S23:S24" si="22">Q23*R23</f>
        <v>0</v>
      </c>
      <c r="T23" s="50"/>
      <c r="U23" s="50"/>
      <c r="V23" s="50"/>
      <c r="W23" s="50"/>
      <c r="X23" s="50"/>
      <c r="Y23" s="50"/>
      <c r="Z23" s="50"/>
      <c r="AA23" s="50"/>
      <c r="AB23" s="50"/>
      <c r="AC23" s="50"/>
    </row>
    <row r="24" spans="1:29" s="48" customFormat="1" ht="37.5" customHeight="1" x14ac:dyDescent="0.25">
      <c r="A24" s="51"/>
      <c r="B24" s="81">
        <v>2</v>
      </c>
      <c r="C24" s="108" t="s">
        <v>34</v>
      </c>
      <c r="D24" s="108" t="s">
        <v>50</v>
      </c>
      <c r="E24" s="110" t="s">
        <v>31</v>
      </c>
      <c r="F24" s="82">
        <v>24.058333333333334</v>
      </c>
      <c r="G24" s="54">
        <v>320</v>
      </c>
      <c r="H24" s="83">
        <f t="shared" ref="H24:H32" si="23">F24*G24</f>
        <v>7698.666666666667</v>
      </c>
      <c r="I24" s="50"/>
      <c r="J24" s="56">
        <f t="shared" si="18"/>
        <v>2</v>
      </c>
      <c r="K24" s="57" t="str">
        <f t="shared" si="17"/>
        <v>Крем гидрофобного действия</v>
      </c>
      <c r="L24" s="108" t="str">
        <f t="shared" ref="L24:L32" si="24">D24</f>
        <v>Отталкивающий влагу 100 мл</v>
      </c>
      <c r="M24" s="84"/>
      <c r="N24" s="84"/>
      <c r="O24" s="85" t="str">
        <f t="shared" si="19"/>
        <v>шт</v>
      </c>
      <c r="P24" s="60">
        <f t="shared" si="20"/>
        <v>24.058333333333334</v>
      </c>
      <c r="Q24" s="53"/>
      <c r="R24" s="61">
        <f t="shared" si="21"/>
        <v>320</v>
      </c>
      <c r="S24" s="62">
        <f t="shared" si="22"/>
        <v>0</v>
      </c>
      <c r="T24" s="50"/>
      <c r="U24" s="50"/>
      <c r="V24" s="50"/>
      <c r="W24" s="50"/>
      <c r="X24" s="50"/>
      <c r="Y24" s="50"/>
      <c r="Z24" s="50"/>
      <c r="AA24" s="50"/>
      <c r="AB24" s="50"/>
      <c r="AC24" s="50"/>
    </row>
    <row r="25" spans="1:29" s="48" customFormat="1" ht="48.75" customHeight="1" x14ac:dyDescent="0.25">
      <c r="A25" s="51"/>
      <c r="B25" s="81">
        <v>3</v>
      </c>
      <c r="C25" s="108" t="s">
        <v>58</v>
      </c>
      <c r="D25" s="108" t="s">
        <v>57</v>
      </c>
      <c r="E25" s="110" t="s">
        <v>31</v>
      </c>
      <c r="F25" s="82">
        <v>25.6</v>
      </c>
      <c r="G25" s="54">
        <v>150</v>
      </c>
      <c r="H25" s="83">
        <f t="shared" si="23"/>
        <v>3840</v>
      </c>
      <c r="I25" s="50"/>
      <c r="J25" s="56">
        <f>B25</f>
        <v>3</v>
      </c>
      <c r="K25" s="57" t="str">
        <f>C25</f>
        <v xml:space="preserve">Крем гидрофильного действия  </v>
      </c>
      <c r="L25" s="108" t="str">
        <f t="shared" si="24"/>
        <v>Впитывающий влагу, увлажняющий кожу 100 мл</v>
      </c>
      <c r="M25" s="84"/>
      <c r="N25" s="84"/>
      <c r="O25" s="85" t="str">
        <f>E25</f>
        <v>шт</v>
      </c>
      <c r="P25" s="60">
        <f>F25</f>
        <v>25.6</v>
      </c>
      <c r="Q25" s="53"/>
      <c r="R25" s="61">
        <f>G25</f>
        <v>150</v>
      </c>
      <c r="S25" s="62">
        <f>Q25*R25</f>
        <v>0</v>
      </c>
      <c r="T25" s="50"/>
      <c r="U25" s="50"/>
      <c r="V25" s="50"/>
      <c r="W25" s="50"/>
      <c r="X25" s="50"/>
      <c r="Y25" s="50"/>
      <c r="Z25" s="50"/>
      <c r="AA25" s="50"/>
      <c r="AB25" s="50"/>
      <c r="AC25" s="50"/>
    </row>
    <row r="26" spans="1:29" s="48" customFormat="1" ht="48.75" customHeight="1" x14ac:dyDescent="0.25">
      <c r="A26" s="51"/>
      <c r="B26" s="81">
        <v>4</v>
      </c>
      <c r="C26" s="108" t="s">
        <v>41</v>
      </c>
      <c r="D26" s="108" t="s">
        <v>51</v>
      </c>
      <c r="E26" s="110" t="s">
        <v>31</v>
      </c>
      <c r="F26" s="82">
        <v>40.67</v>
      </c>
      <c r="G26" s="54">
        <v>1080</v>
      </c>
      <c r="H26" s="83">
        <f t="shared" si="23"/>
        <v>43923.6</v>
      </c>
      <c r="I26" s="50"/>
      <c r="J26" s="56">
        <f t="shared" si="18"/>
        <v>4</v>
      </c>
      <c r="K26" s="57" t="str">
        <f t="shared" si="17"/>
        <v xml:space="preserve">Крем для защиты кожи при негативных влияниях окружающей среды </v>
      </c>
      <c r="L26" s="108" t="str">
        <f t="shared" si="24"/>
        <v>От раздражений и повреждений 100 мл</v>
      </c>
      <c r="M26" s="84"/>
      <c r="N26" s="84"/>
      <c r="O26" s="85" t="str">
        <f t="shared" ref="O26:O32" si="25">E26</f>
        <v>шт</v>
      </c>
      <c r="P26" s="60">
        <f t="shared" ref="P26:P32" si="26">F26</f>
        <v>40.67</v>
      </c>
      <c r="Q26" s="53"/>
      <c r="R26" s="61">
        <f t="shared" ref="R26:R32" si="27">G26</f>
        <v>1080</v>
      </c>
      <c r="S26" s="62">
        <f t="shared" ref="S26:S32" si="28">Q26*R26</f>
        <v>0</v>
      </c>
      <c r="T26" s="50"/>
      <c r="U26" s="50"/>
      <c r="V26" s="50"/>
      <c r="W26" s="50"/>
      <c r="X26" s="50"/>
      <c r="Y26" s="50"/>
      <c r="Z26" s="50"/>
      <c r="AA26" s="50"/>
      <c r="AB26" s="50"/>
      <c r="AC26" s="50"/>
    </row>
    <row r="27" spans="1:29" s="48" customFormat="1" ht="48.75" customHeight="1" x14ac:dyDescent="0.25">
      <c r="A27" s="51"/>
      <c r="B27" s="81">
        <v>5</v>
      </c>
      <c r="C27" s="108" t="s">
        <v>54</v>
      </c>
      <c r="D27" s="108" t="s">
        <v>33</v>
      </c>
      <c r="E27" s="110" t="s">
        <v>31</v>
      </c>
      <c r="F27" s="82">
        <v>25.91</v>
      </c>
      <c r="G27" s="54">
        <v>2553</v>
      </c>
      <c r="H27" s="83">
        <f t="shared" si="23"/>
        <v>66148.23</v>
      </c>
      <c r="I27" s="50"/>
      <c r="J27" s="56">
        <f>B27</f>
        <v>5</v>
      </c>
      <c r="K27" s="57" t="str">
        <f>C27</f>
        <v xml:space="preserve">Крем комбинированного действия </v>
      </c>
      <c r="L27" s="108" t="str">
        <f t="shared" si="24"/>
        <v>100 мл</v>
      </c>
      <c r="M27" s="84"/>
      <c r="N27" s="84"/>
      <c r="O27" s="85" t="str">
        <f>E27</f>
        <v>шт</v>
      </c>
      <c r="P27" s="60">
        <f>F27</f>
        <v>25.91</v>
      </c>
      <c r="Q27" s="53"/>
      <c r="R27" s="61">
        <f>G27</f>
        <v>2553</v>
      </c>
      <c r="S27" s="62">
        <f>Q27*R27</f>
        <v>0</v>
      </c>
      <c r="T27" s="50"/>
      <c r="U27" s="50"/>
      <c r="V27" s="50"/>
      <c r="W27" s="50"/>
      <c r="X27" s="50"/>
      <c r="Y27" s="50"/>
      <c r="Z27" s="50"/>
      <c r="AA27" s="50"/>
      <c r="AB27" s="50"/>
      <c r="AC27" s="50"/>
    </row>
    <row r="28" spans="1:29" s="48" customFormat="1" ht="48.75" customHeight="1" x14ac:dyDescent="0.25">
      <c r="A28" s="51"/>
      <c r="B28" s="81">
        <v>6</v>
      </c>
      <c r="C28" s="108" t="s">
        <v>45</v>
      </c>
      <c r="D28" s="108" t="s">
        <v>37</v>
      </c>
      <c r="E28" s="110" t="s">
        <v>31</v>
      </c>
      <c r="F28" s="82">
        <v>63.7</v>
      </c>
      <c r="G28" s="54">
        <v>3870</v>
      </c>
      <c r="H28" s="83">
        <f t="shared" si="23"/>
        <v>246519</v>
      </c>
      <c r="I28" s="50"/>
      <c r="J28" s="56">
        <f t="shared" si="18"/>
        <v>6</v>
      </c>
      <c r="K28" s="57" t="str">
        <f t="shared" si="17"/>
        <v xml:space="preserve">Крем очищающий </v>
      </c>
      <c r="L28" s="108" t="str">
        <f t="shared" si="24"/>
        <v>200мл</v>
      </c>
      <c r="M28" s="84"/>
      <c r="N28" s="84"/>
      <c r="O28" s="85" t="str">
        <f t="shared" si="25"/>
        <v>шт</v>
      </c>
      <c r="P28" s="60">
        <f t="shared" si="26"/>
        <v>63.7</v>
      </c>
      <c r="Q28" s="53"/>
      <c r="R28" s="61">
        <f t="shared" si="27"/>
        <v>3870</v>
      </c>
      <c r="S28" s="62">
        <f t="shared" si="28"/>
        <v>0</v>
      </c>
      <c r="T28" s="50"/>
      <c r="U28" s="50"/>
      <c r="V28" s="50"/>
      <c r="W28" s="50"/>
      <c r="X28" s="50"/>
      <c r="Y28" s="50"/>
      <c r="Z28" s="50"/>
      <c r="AA28" s="50"/>
      <c r="AB28" s="50"/>
      <c r="AC28" s="50"/>
    </row>
    <row r="29" spans="1:29" s="48" customFormat="1" ht="48.75" customHeight="1" x14ac:dyDescent="0.25">
      <c r="A29" s="51"/>
      <c r="B29" s="81">
        <v>7</v>
      </c>
      <c r="C29" s="108" t="s">
        <v>55</v>
      </c>
      <c r="D29" s="108" t="s">
        <v>33</v>
      </c>
      <c r="E29" s="110" t="s">
        <v>31</v>
      </c>
      <c r="F29" s="82">
        <v>27.79</v>
      </c>
      <c r="G29" s="54">
        <v>24</v>
      </c>
      <c r="H29" s="83">
        <f t="shared" si="23"/>
        <v>666.96</v>
      </c>
      <c r="I29" s="50"/>
      <c r="J29" s="56">
        <f t="shared" si="18"/>
        <v>7</v>
      </c>
      <c r="K29" s="57" t="str">
        <f t="shared" si="17"/>
        <v>Крем регенерирующий</v>
      </c>
      <c r="L29" s="108" t="str">
        <f t="shared" si="24"/>
        <v>100 мл</v>
      </c>
      <c r="M29" s="84"/>
      <c r="N29" s="84"/>
      <c r="O29" s="85" t="str">
        <f t="shared" si="25"/>
        <v>шт</v>
      </c>
      <c r="P29" s="60">
        <f t="shared" si="26"/>
        <v>27.79</v>
      </c>
      <c r="Q29" s="53"/>
      <c r="R29" s="61">
        <f t="shared" si="27"/>
        <v>24</v>
      </c>
      <c r="S29" s="62">
        <f t="shared" si="28"/>
        <v>0</v>
      </c>
      <c r="T29" s="50"/>
      <c r="U29" s="50"/>
      <c r="V29" s="50"/>
      <c r="W29" s="50"/>
      <c r="X29" s="50"/>
      <c r="Y29" s="50"/>
      <c r="Z29" s="50"/>
      <c r="AA29" s="50"/>
      <c r="AB29" s="50"/>
      <c r="AC29" s="50"/>
    </row>
    <row r="30" spans="1:29" s="48" customFormat="1" ht="52.5" customHeight="1" x14ac:dyDescent="0.25">
      <c r="A30" s="51"/>
      <c r="B30" s="81">
        <v>8</v>
      </c>
      <c r="C30" s="108" t="s">
        <v>43</v>
      </c>
      <c r="D30" s="108" t="s">
        <v>42</v>
      </c>
      <c r="E30" s="110" t="s">
        <v>31</v>
      </c>
      <c r="F30" s="82">
        <v>134.17500000000001</v>
      </c>
      <c r="G30" s="54">
        <v>120</v>
      </c>
      <c r="H30" s="83">
        <f t="shared" si="23"/>
        <v>16101.000000000002</v>
      </c>
      <c r="I30" s="50"/>
      <c r="J30" s="56">
        <f>B30</f>
        <v>8</v>
      </c>
      <c r="K30" s="57" t="str">
        <f>C30</f>
        <v xml:space="preserve">Очищающая паста для кожи рук </v>
      </c>
      <c r="L30" s="108" t="str">
        <f t="shared" si="24"/>
        <v>SOLO, 200 мл</v>
      </c>
      <c r="M30" s="84"/>
      <c r="N30" s="84"/>
      <c r="O30" s="85" t="str">
        <f>E30</f>
        <v>шт</v>
      </c>
      <c r="P30" s="60">
        <f>F30</f>
        <v>134.17500000000001</v>
      </c>
      <c r="Q30" s="53"/>
      <c r="R30" s="61">
        <f>G30</f>
        <v>120</v>
      </c>
      <c r="S30" s="62">
        <f>Q30*R30</f>
        <v>0</v>
      </c>
      <c r="T30" s="50"/>
      <c r="U30" s="50"/>
      <c r="V30" s="50"/>
      <c r="W30" s="50"/>
      <c r="X30" s="50"/>
      <c r="Y30" s="50"/>
      <c r="Z30" s="50"/>
      <c r="AA30" s="50"/>
      <c r="AB30" s="50"/>
      <c r="AC30" s="50"/>
    </row>
    <row r="31" spans="1:29" s="48" customFormat="1" ht="48.75" customHeight="1" x14ac:dyDescent="0.25">
      <c r="A31" s="51"/>
      <c r="B31" s="81">
        <v>9</v>
      </c>
      <c r="C31" s="108" t="s">
        <v>46</v>
      </c>
      <c r="D31" s="108" t="s">
        <v>39</v>
      </c>
      <c r="E31" s="110" t="s">
        <v>31</v>
      </c>
      <c r="F31" s="82">
        <v>73.180000000000007</v>
      </c>
      <c r="G31" s="54">
        <v>84</v>
      </c>
      <c r="H31" s="83">
        <f t="shared" si="23"/>
        <v>6147.1200000000008</v>
      </c>
      <c r="I31" s="50"/>
      <c r="J31" s="56">
        <f t="shared" si="18"/>
        <v>9</v>
      </c>
      <c r="K31" s="57" t="str">
        <f t="shared" si="17"/>
        <v>Паста очищающая</v>
      </c>
      <c r="L31" s="108" t="str">
        <f t="shared" si="24"/>
        <v>200 мл</v>
      </c>
      <c r="M31" s="84"/>
      <c r="N31" s="84"/>
      <c r="O31" s="85" t="str">
        <f t="shared" si="25"/>
        <v>шт</v>
      </c>
      <c r="P31" s="60">
        <f t="shared" si="26"/>
        <v>73.180000000000007</v>
      </c>
      <c r="Q31" s="53"/>
      <c r="R31" s="61">
        <f t="shared" si="27"/>
        <v>84</v>
      </c>
      <c r="S31" s="62">
        <f t="shared" si="28"/>
        <v>0</v>
      </c>
      <c r="T31" s="50"/>
      <c r="U31" s="50"/>
      <c r="V31" s="50"/>
      <c r="W31" s="50"/>
      <c r="X31" s="50"/>
      <c r="Y31" s="50"/>
      <c r="Z31" s="50"/>
      <c r="AA31" s="50"/>
      <c r="AB31" s="50"/>
      <c r="AC31" s="50"/>
    </row>
    <row r="32" spans="1:29" s="48" customFormat="1" ht="48.75" customHeight="1" x14ac:dyDescent="0.25">
      <c r="A32" s="51"/>
      <c r="B32" s="81">
        <v>10</v>
      </c>
      <c r="C32" s="108" t="s">
        <v>56</v>
      </c>
      <c r="D32" s="108" t="s">
        <v>33</v>
      </c>
      <c r="E32" s="110" t="s">
        <v>31</v>
      </c>
      <c r="F32" s="82">
        <v>32.53</v>
      </c>
      <c r="G32" s="54">
        <v>600</v>
      </c>
      <c r="H32" s="83">
        <f t="shared" si="23"/>
        <v>19518</v>
      </c>
      <c r="I32" s="50"/>
      <c r="J32" s="56">
        <f t="shared" si="18"/>
        <v>10</v>
      </c>
      <c r="K32" s="57" t="str">
        <f t="shared" si="17"/>
        <v xml:space="preserve">Эмульсия восстанавливающая </v>
      </c>
      <c r="L32" s="108" t="str">
        <f t="shared" si="24"/>
        <v>100 мл</v>
      </c>
      <c r="M32" s="84"/>
      <c r="N32" s="84"/>
      <c r="O32" s="85" t="str">
        <f t="shared" si="25"/>
        <v>шт</v>
      </c>
      <c r="P32" s="60">
        <f t="shared" si="26"/>
        <v>32.53</v>
      </c>
      <c r="Q32" s="53"/>
      <c r="R32" s="61">
        <f t="shared" si="27"/>
        <v>600</v>
      </c>
      <c r="S32" s="62">
        <f t="shared" si="28"/>
        <v>0</v>
      </c>
      <c r="T32" s="50"/>
      <c r="U32" s="50"/>
      <c r="V32" s="50"/>
      <c r="W32" s="50"/>
      <c r="X32" s="50"/>
      <c r="Y32" s="50"/>
      <c r="Z32" s="50"/>
      <c r="AA32" s="50"/>
      <c r="AB32" s="50"/>
      <c r="AC32" s="50"/>
    </row>
    <row r="33" spans="1:29" s="80" customFormat="1" ht="15.75" x14ac:dyDescent="0.25">
      <c r="A33" s="63"/>
      <c r="B33" s="64"/>
      <c r="C33" s="86" t="s">
        <v>15</v>
      </c>
      <c r="D33" s="87"/>
      <c r="E33" s="88"/>
      <c r="F33" s="89"/>
      <c r="G33" s="90"/>
      <c r="H33" s="91">
        <f>SUM(H23:H32)</f>
        <v>468616.65666666668</v>
      </c>
      <c r="I33" s="71"/>
      <c r="J33" s="72"/>
      <c r="K33" s="73" t="str">
        <f t="shared" ref="K33" si="29">C33</f>
        <v>ИТОГО:</v>
      </c>
      <c r="L33" s="66"/>
      <c r="M33" s="92"/>
      <c r="N33" s="92"/>
      <c r="O33" s="93"/>
      <c r="P33" s="76"/>
      <c r="Q33" s="77"/>
      <c r="R33" s="78"/>
      <c r="S33" s="79"/>
      <c r="T33" s="71"/>
      <c r="U33" s="71"/>
      <c r="V33" s="71"/>
      <c r="W33" s="71"/>
      <c r="X33" s="71"/>
      <c r="Y33" s="71"/>
      <c r="Z33" s="71"/>
      <c r="AA33" s="71"/>
      <c r="AB33" s="71"/>
      <c r="AC33" s="71"/>
    </row>
    <row r="34" spans="1:29" s="80" customFormat="1" ht="52.5" customHeight="1" x14ac:dyDescent="0.25">
      <c r="A34" s="63"/>
      <c r="B34" s="142" t="s">
        <v>27</v>
      </c>
      <c r="C34" s="143"/>
      <c r="D34" s="143"/>
      <c r="E34" s="143"/>
      <c r="F34" s="143"/>
      <c r="G34" s="143"/>
      <c r="H34" s="144"/>
      <c r="I34" s="71"/>
      <c r="J34" s="139" t="s">
        <v>27</v>
      </c>
      <c r="K34" s="145"/>
      <c r="L34" s="145"/>
      <c r="M34" s="145"/>
      <c r="N34" s="146"/>
      <c r="O34" s="145"/>
      <c r="P34" s="145"/>
      <c r="Q34" s="145"/>
      <c r="R34" s="145"/>
      <c r="S34" s="147"/>
      <c r="T34" s="71"/>
      <c r="U34" s="71"/>
      <c r="V34" s="71"/>
      <c r="W34" s="71"/>
      <c r="X34" s="71"/>
      <c r="Y34" s="71"/>
      <c r="Z34" s="71"/>
      <c r="AA34" s="71"/>
      <c r="AB34" s="71"/>
      <c r="AC34" s="71"/>
    </row>
    <row r="35" spans="1:29" s="48" customFormat="1" ht="41.25" customHeight="1" x14ac:dyDescent="0.25">
      <c r="A35" s="51"/>
      <c r="B35" s="81">
        <v>1</v>
      </c>
      <c r="C35" s="108" t="s">
        <v>53</v>
      </c>
      <c r="D35" s="108" t="s">
        <v>33</v>
      </c>
      <c r="E35" s="110" t="s">
        <v>31</v>
      </c>
      <c r="F35" s="111">
        <v>30</v>
      </c>
      <c r="G35" s="112">
        <v>394</v>
      </c>
      <c r="H35" s="94">
        <f>F35*G35</f>
        <v>11820</v>
      </c>
      <c r="I35" s="50"/>
      <c r="J35" s="56">
        <f t="shared" ref="J35:J36" si="30">B35</f>
        <v>1</v>
      </c>
      <c r="K35" s="57" t="str">
        <f t="shared" ref="K35:K36" si="31">C35</f>
        <v xml:space="preserve">Крем восстанавливающий </v>
      </c>
      <c r="L35" s="108" t="str">
        <f>D35</f>
        <v>100 мл</v>
      </c>
      <c r="M35" s="58"/>
      <c r="N35" s="59"/>
      <c r="O35" s="113" t="str">
        <f>E35</f>
        <v>шт</v>
      </c>
      <c r="P35" s="60">
        <f>F35</f>
        <v>30</v>
      </c>
      <c r="Q35" s="53"/>
      <c r="R35" s="61">
        <f>G35</f>
        <v>394</v>
      </c>
      <c r="S35" s="62">
        <f>Q35*R35</f>
        <v>0</v>
      </c>
      <c r="T35" s="50"/>
      <c r="U35" s="50"/>
      <c r="V35" s="50"/>
      <c r="W35" s="50"/>
      <c r="X35" s="50"/>
      <c r="Y35" s="50"/>
      <c r="Z35" s="50"/>
      <c r="AA35" s="50"/>
      <c r="AB35" s="50"/>
      <c r="AC35" s="50"/>
    </row>
    <row r="36" spans="1:29" s="48" customFormat="1" ht="47.25" customHeight="1" x14ac:dyDescent="0.25">
      <c r="A36" s="51"/>
      <c r="B36" s="81">
        <v>2</v>
      </c>
      <c r="C36" s="108" t="s">
        <v>41</v>
      </c>
      <c r="D36" s="108" t="s">
        <v>51</v>
      </c>
      <c r="E36" s="110" t="s">
        <v>31</v>
      </c>
      <c r="F36" s="111">
        <v>50</v>
      </c>
      <c r="G36" s="112">
        <v>292</v>
      </c>
      <c r="H36" s="94">
        <f t="shared" ref="H36:H42" si="32">F36*G36</f>
        <v>14600</v>
      </c>
      <c r="I36" s="50"/>
      <c r="J36" s="56">
        <f t="shared" si="30"/>
        <v>2</v>
      </c>
      <c r="K36" s="57" t="str">
        <f t="shared" si="31"/>
        <v xml:space="preserve">Крем для защиты кожи при негативных влияниях окружающей среды </v>
      </c>
      <c r="L36" s="108" t="str">
        <f t="shared" ref="L36:L42" si="33">D36</f>
        <v>От раздражений и повреждений 100 мл</v>
      </c>
      <c r="M36" s="58"/>
      <c r="N36" s="59"/>
      <c r="O36" s="113" t="str">
        <f t="shared" ref="O36:O42" si="34">E36</f>
        <v>шт</v>
      </c>
      <c r="P36" s="60">
        <f t="shared" ref="P36:P39" si="35">F36</f>
        <v>50</v>
      </c>
      <c r="Q36" s="53"/>
      <c r="R36" s="61">
        <f t="shared" ref="R36:R39" si="36">G36</f>
        <v>292</v>
      </c>
      <c r="S36" s="62">
        <f t="shared" ref="S36:S39" si="37">Q36*R36</f>
        <v>0</v>
      </c>
      <c r="T36" s="50"/>
      <c r="U36" s="50"/>
      <c r="V36" s="50"/>
      <c r="W36" s="50"/>
      <c r="X36" s="50"/>
      <c r="Y36" s="50"/>
      <c r="Z36" s="50"/>
      <c r="AA36" s="50"/>
      <c r="AB36" s="50"/>
      <c r="AC36" s="50"/>
    </row>
    <row r="37" spans="1:29" s="48" customFormat="1" ht="46.5" customHeight="1" x14ac:dyDescent="0.25">
      <c r="A37" s="51"/>
      <c r="B37" s="81">
        <v>3</v>
      </c>
      <c r="C37" s="108" t="s">
        <v>54</v>
      </c>
      <c r="D37" s="108" t="s">
        <v>33</v>
      </c>
      <c r="E37" s="110" t="s">
        <v>31</v>
      </c>
      <c r="F37" s="111">
        <v>28</v>
      </c>
      <c r="G37" s="112">
        <v>1100</v>
      </c>
      <c r="H37" s="94">
        <f t="shared" si="32"/>
        <v>30800</v>
      </c>
      <c r="I37" s="50"/>
      <c r="J37" s="56">
        <f t="shared" ref="J37:J42" si="38">B37</f>
        <v>3</v>
      </c>
      <c r="K37" s="57" t="str">
        <f t="shared" ref="K37:K42" si="39">C37</f>
        <v xml:space="preserve">Крем комбинированного действия </v>
      </c>
      <c r="L37" s="108" t="str">
        <f t="shared" si="33"/>
        <v>100 мл</v>
      </c>
      <c r="M37" s="58"/>
      <c r="N37" s="59"/>
      <c r="O37" s="113" t="str">
        <f t="shared" si="34"/>
        <v>шт</v>
      </c>
      <c r="P37" s="60">
        <f t="shared" si="35"/>
        <v>28</v>
      </c>
      <c r="Q37" s="53"/>
      <c r="R37" s="61">
        <f t="shared" si="36"/>
        <v>1100</v>
      </c>
      <c r="S37" s="62">
        <f t="shared" si="37"/>
        <v>0</v>
      </c>
      <c r="T37" s="50"/>
      <c r="U37" s="50"/>
      <c r="V37" s="50"/>
      <c r="W37" s="50"/>
      <c r="X37" s="50"/>
      <c r="Y37" s="50"/>
      <c r="Z37" s="50"/>
      <c r="AA37" s="50"/>
      <c r="AB37" s="50"/>
      <c r="AC37" s="50"/>
    </row>
    <row r="38" spans="1:29" s="48" customFormat="1" ht="49.5" customHeight="1" x14ac:dyDescent="0.25">
      <c r="A38" s="51"/>
      <c r="B38" s="81">
        <v>4</v>
      </c>
      <c r="C38" s="108" t="s">
        <v>45</v>
      </c>
      <c r="D38" s="108" t="s">
        <v>37</v>
      </c>
      <c r="E38" s="110" t="s">
        <v>31</v>
      </c>
      <c r="F38" s="111">
        <v>64.2</v>
      </c>
      <c r="G38" s="112">
        <v>1096</v>
      </c>
      <c r="H38" s="94">
        <f t="shared" si="32"/>
        <v>70363.199999999997</v>
      </c>
      <c r="I38" s="50"/>
      <c r="J38" s="56">
        <f t="shared" si="38"/>
        <v>4</v>
      </c>
      <c r="K38" s="57" t="str">
        <f t="shared" si="39"/>
        <v xml:space="preserve">Крем очищающий </v>
      </c>
      <c r="L38" s="108" t="str">
        <f t="shared" si="33"/>
        <v>200мл</v>
      </c>
      <c r="M38" s="58"/>
      <c r="N38" s="59"/>
      <c r="O38" s="113" t="str">
        <f t="shared" si="34"/>
        <v>шт</v>
      </c>
      <c r="P38" s="60">
        <f t="shared" si="35"/>
        <v>64.2</v>
      </c>
      <c r="Q38" s="53"/>
      <c r="R38" s="61">
        <f t="shared" si="36"/>
        <v>1096</v>
      </c>
      <c r="S38" s="62">
        <f t="shared" si="37"/>
        <v>0</v>
      </c>
      <c r="T38" s="50"/>
      <c r="U38" s="50"/>
      <c r="V38" s="50"/>
      <c r="W38" s="50"/>
      <c r="X38" s="50"/>
      <c r="Y38" s="50"/>
      <c r="Z38" s="50"/>
      <c r="AA38" s="50"/>
      <c r="AB38" s="50"/>
      <c r="AC38" s="50"/>
    </row>
    <row r="39" spans="1:29" s="48" customFormat="1" ht="49.5" customHeight="1" x14ac:dyDescent="0.25">
      <c r="A39" s="51"/>
      <c r="B39" s="81">
        <v>5</v>
      </c>
      <c r="C39" s="108" t="s">
        <v>52</v>
      </c>
      <c r="D39" s="108" t="s">
        <v>33</v>
      </c>
      <c r="E39" s="110" t="s">
        <v>31</v>
      </c>
      <c r="F39" s="111">
        <v>28.5</v>
      </c>
      <c r="G39" s="112">
        <v>736</v>
      </c>
      <c r="H39" s="94">
        <f t="shared" si="32"/>
        <v>20976</v>
      </c>
      <c r="I39" s="50"/>
      <c r="J39" s="56">
        <f t="shared" si="38"/>
        <v>5</v>
      </c>
      <c r="K39" s="57" t="str">
        <f t="shared" si="39"/>
        <v xml:space="preserve">Крем регенерирующий </v>
      </c>
      <c r="L39" s="108" t="str">
        <f t="shared" si="33"/>
        <v>100 мл</v>
      </c>
      <c r="M39" s="58"/>
      <c r="N39" s="59"/>
      <c r="O39" s="113" t="str">
        <f t="shared" si="34"/>
        <v>шт</v>
      </c>
      <c r="P39" s="60">
        <f t="shared" si="35"/>
        <v>28.5</v>
      </c>
      <c r="Q39" s="53"/>
      <c r="R39" s="61">
        <f t="shared" si="36"/>
        <v>736</v>
      </c>
      <c r="S39" s="62">
        <f t="shared" si="37"/>
        <v>0</v>
      </c>
      <c r="T39" s="50"/>
      <c r="U39" s="50"/>
      <c r="V39" s="50"/>
      <c r="W39" s="50"/>
      <c r="X39" s="50"/>
      <c r="Y39" s="50"/>
      <c r="Z39" s="50"/>
      <c r="AA39" s="50"/>
      <c r="AB39" s="50"/>
      <c r="AC39" s="50"/>
    </row>
    <row r="40" spans="1:29" s="48" customFormat="1" ht="30.75" customHeight="1" x14ac:dyDescent="0.25">
      <c r="A40" s="51"/>
      <c r="B40" s="81">
        <v>6</v>
      </c>
      <c r="C40" s="108" t="s">
        <v>43</v>
      </c>
      <c r="D40" s="108" t="s">
        <v>42</v>
      </c>
      <c r="E40" s="110" t="s">
        <v>31</v>
      </c>
      <c r="F40" s="111">
        <v>136.44999999999999</v>
      </c>
      <c r="G40" s="112">
        <v>84</v>
      </c>
      <c r="H40" s="94">
        <f t="shared" si="32"/>
        <v>11461.8</v>
      </c>
      <c r="I40" s="50"/>
      <c r="J40" s="56">
        <f t="shared" si="38"/>
        <v>6</v>
      </c>
      <c r="K40" s="57" t="str">
        <f t="shared" si="39"/>
        <v xml:space="preserve">Очищающая паста для кожи рук </v>
      </c>
      <c r="L40" s="108" t="str">
        <f t="shared" si="33"/>
        <v>SOLO, 200 мл</v>
      </c>
      <c r="M40" s="58"/>
      <c r="N40" s="59"/>
      <c r="O40" s="113" t="str">
        <f t="shared" si="34"/>
        <v>шт</v>
      </c>
      <c r="P40" s="60">
        <f>F40</f>
        <v>136.44999999999999</v>
      </c>
      <c r="Q40" s="53"/>
      <c r="R40" s="61">
        <f>G40</f>
        <v>84</v>
      </c>
      <c r="S40" s="62">
        <f>Q40*R40</f>
        <v>0</v>
      </c>
      <c r="T40" s="50"/>
      <c r="U40" s="50"/>
      <c r="V40" s="50"/>
      <c r="W40" s="50"/>
      <c r="X40" s="50"/>
      <c r="Y40" s="50"/>
      <c r="Z40" s="50"/>
      <c r="AA40" s="50"/>
      <c r="AB40" s="50"/>
      <c r="AC40" s="50"/>
    </row>
    <row r="41" spans="1:29" s="48" customFormat="1" ht="19.5" customHeight="1" x14ac:dyDescent="0.25">
      <c r="A41" s="51"/>
      <c r="B41" s="81">
        <v>7</v>
      </c>
      <c r="C41" s="108" t="s">
        <v>38</v>
      </c>
      <c r="D41" s="108" t="s">
        <v>39</v>
      </c>
      <c r="E41" s="110" t="s">
        <v>31</v>
      </c>
      <c r="F41" s="111">
        <v>73.83</v>
      </c>
      <c r="G41" s="112">
        <v>554</v>
      </c>
      <c r="H41" s="94">
        <f t="shared" si="32"/>
        <v>40901.82</v>
      </c>
      <c r="I41" s="50"/>
      <c r="J41" s="56">
        <f t="shared" si="38"/>
        <v>7</v>
      </c>
      <c r="K41" s="57" t="str">
        <f t="shared" si="39"/>
        <v>Паста очищающая 200 мл</v>
      </c>
      <c r="L41" s="108" t="str">
        <f t="shared" si="33"/>
        <v>200 мл</v>
      </c>
      <c r="M41" s="58"/>
      <c r="N41" s="59"/>
      <c r="O41" s="113" t="str">
        <f t="shared" si="34"/>
        <v>шт</v>
      </c>
      <c r="P41" s="60">
        <f t="shared" ref="P41" si="40">F41</f>
        <v>73.83</v>
      </c>
      <c r="Q41" s="53"/>
      <c r="R41" s="61">
        <f t="shared" ref="R41" si="41">G41</f>
        <v>554</v>
      </c>
      <c r="S41" s="62">
        <f t="shared" ref="S41" si="42">Q41*R41</f>
        <v>0</v>
      </c>
      <c r="T41" s="50"/>
      <c r="U41" s="50"/>
      <c r="V41" s="50"/>
      <c r="W41" s="50"/>
      <c r="X41" s="50"/>
      <c r="Y41" s="50"/>
      <c r="Z41" s="50"/>
      <c r="AA41" s="50"/>
      <c r="AB41" s="50"/>
      <c r="AC41" s="50"/>
    </row>
    <row r="42" spans="1:29" s="48" customFormat="1" ht="19.5" customHeight="1" x14ac:dyDescent="0.25">
      <c r="A42" s="51"/>
      <c r="B42" s="81">
        <v>8</v>
      </c>
      <c r="C42" s="108" t="s">
        <v>48</v>
      </c>
      <c r="D42" s="108" t="s">
        <v>33</v>
      </c>
      <c r="E42" s="110" t="s">
        <v>31</v>
      </c>
      <c r="F42" s="111">
        <v>50.1</v>
      </c>
      <c r="G42" s="112">
        <v>156</v>
      </c>
      <c r="H42" s="94">
        <f t="shared" si="32"/>
        <v>7815.6</v>
      </c>
      <c r="I42" s="50"/>
      <c r="J42" s="56">
        <f t="shared" si="38"/>
        <v>8</v>
      </c>
      <c r="K42" s="57" t="str">
        <f t="shared" si="39"/>
        <v>Пасты очищающие 100 мл</v>
      </c>
      <c r="L42" s="108" t="str">
        <f t="shared" si="33"/>
        <v>100 мл</v>
      </c>
      <c r="M42" s="58"/>
      <c r="N42" s="59"/>
      <c r="O42" s="113" t="str">
        <f t="shared" si="34"/>
        <v>шт</v>
      </c>
      <c r="P42" s="60">
        <f t="shared" ref="P42" si="43">F42</f>
        <v>50.1</v>
      </c>
      <c r="Q42" s="53"/>
      <c r="R42" s="61">
        <f t="shared" ref="R42" si="44">G42</f>
        <v>156</v>
      </c>
      <c r="S42" s="62">
        <f t="shared" ref="S42" si="45">Q42*R42</f>
        <v>0</v>
      </c>
      <c r="T42" s="50"/>
      <c r="U42" s="50"/>
      <c r="V42" s="50"/>
      <c r="W42" s="50"/>
      <c r="X42" s="50"/>
      <c r="Y42" s="50"/>
      <c r="Z42" s="50"/>
      <c r="AA42" s="50"/>
      <c r="AB42" s="50"/>
      <c r="AC42" s="50"/>
    </row>
    <row r="43" spans="1:29" s="80" customFormat="1" ht="15.75" x14ac:dyDescent="0.25">
      <c r="A43" s="63"/>
      <c r="B43" s="95"/>
      <c r="C43" s="65" t="s">
        <v>15</v>
      </c>
      <c r="D43" s="66"/>
      <c r="E43" s="67"/>
      <c r="F43" s="68"/>
      <c r="G43" s="69"/>
      <c r="H43" s="96">
        <f>SUM(H35:H42)</f>
        <v>208738.42</v>
      </c>
      <c r="I43" s="71"/>
      <c r="J43" s="72"/>
      <c r="K43" s="73" t="str">
        <f t="shared" ref="K43" si="46">C43</f>
        <v>ИТОГО:</v>
      </c>
      <c r="L43" s="66"/>
      <c r="M43" s="92"/>
      <c r="N43" s="104"/>
      <c r="O43" s="93"/>
      <c r="P43" s="76"/>
      <c r="Q43" s="77"/>
      <c r="R43" s="78"/>
      <c r="S43" s="79"/>
      <c r="T43" s="71"/>
      <c r="U43" s="71"/>
      <c r="V43" s="71"/>
      <c r="W43" s="71"/>
      <c r="X43" s="71"/>
      <c r="Y43" s="71"/>
      <c r="Z43" s="71"/>
      <c r="AA43" s="71"/>
      <c r="AB43" s="71"/>
      <c r="AC43" s="71"/>
    </row>
    <row r="44" spans="1:29" s="80" customFormat="1" ht="49.5" customHeight="1" x14ac:dyDescent="0.25">
      <c r="A44" s="63"/>
      <c r="B44" s="142" t="s">
        <v>30</v>
      </c>
      <c r="C44" s="143"/>
      <c r="D44" s="143"/>
      <c r="E44" s="143"/>
      <c r="F44" s="143"/>
      <c r="G44" s="143"/>
      <c r="H44" s="144"/>
      <c r="I44" s="71"/>
      <c r="J44" s="139" t="s">
        <v>28</v>
      </c>
      <c r="K44" s="145"/>
      <c r="L44" s="145"/>
      <c r="M44" s="145"/>
      <c r="N44" s="146"/>
      <c r="O44" s="145"/>
      <c r="P44" s="145"/>
      <c r="Q44" s="145"/>
      <c r="R44" s="145"/>
      <c r="S44" s="147"/>
      <c r="T44" s="71"/>
      <c r="U44" s="71"/>
      <c r="V44" s="71"/>
      <c r="W44" s="71"/>
      <c r="X44" s="71"/>
      <c r="Y44" s="71"/>
      <c r="Z44" s="71"/>
      <c r="AA44" s="71"/>
      <c r="AB44" s="71"/>
      <c r="AC44" s="71"/>
    </row>
    <row r="45" spans="1:29" s="48" customFormat="1" ht="49.5" customHeight="1" x14ac:dyDescent="0.25">
      <c r="A45" s="51"/>
      <c r="B45" s="81">
        <v>1</v>
      </c>
      <c r="C45" s="108" t="s">
        <v>40</v>
      </c>
      <c r="D45" s="108" t="s">
        <v>57</v>
      </c>
      <c r="E45" s="110" t="s">
        <v>31</v>
      </c>
      <c r="F45" s="53">
        <v>27</v>
      </c>
      <c r="G45" s="112">
        <v>180</v>
      </c>
      <c r="H45" s="94">
        <f>F45*G45</f>
        <v>4860</v>
      </c>
      <c r="I45" s="50"/>
      <c r="J45" s="56">
        <f t="shared" ref="J45:J49" si="47">B45</f>
        <v>1</v>
      </c>
      <c r="K45" s="57" t="str">
        <f t="shared" ref="K45:K49" si="48">C45</f>
        <v xml:space="preserve">Крем гидрофильного действия     </v>
      </c>
      <c r="L45" s="108" t="str">
        <f>D45</f>
        <v>Впитывающий влагу, увлажняющий кожу 100 мл</v>
      </c>
      <c r="M45" s="58"/>
      <c r="N45" s="59"/>
      <c r="O45" s="113" t="str">
        <f>E45</f>
        <v>шт</v>
      </c>
      <c r="P45" s="60">
        <f>F45</f>
        <v>27</v>
      </c>
      <c r="Q45" s="53"/>
      <c r="R45" s="61">
        <f>G45</f>
        <v>180</v>
      </c>
      <c r="S45" s="62">
        <f>Q45*R45</f>
        <v>0</v>
      </c>
      <c r="T45" s="50"/>
      <c r="U45" s="50"/>
      <c r="V45" s="50"/>
      <c r="W45" s="50"/>
      <c r="X45" s="50"/>
      <c r="Y45" s="50"/>
      <c r="Z45" s="50"/>
      <c r="AA45" s="50"/>
      <c r="AB45" s="50"/>
      <c r="AC45" s="50"/>
    </row>
    <row r="46" spans="1:29" s="48" customFormat="1" ht="48.75" customHeight="1" x14ac:dyDescent="0.25">
      <c r="A46" s="51"/>
      <c r="B46" s="81">
        <v>2</v>
      </c>
      <c r="C46" s="108" t="s">
        <v>53</v>
      </c>
      <c r="D46" s="108" t="s">
        <v>33</v>
      </c>
      <c r="E46" s="110" t="s">
        <v>31</v>
      </c>
      <c r="F46" s="97">
        <v>27</v>
      </c>
      <c r="G46" s="112">
        <v>909</v>
      </c>
      <c r="H46" s="94">
        <f t="shared" ref="H46:H49" si="49">F46*G46</f>
        <v>24543</v>
      </c>
      <c r="I46" s="50"/>
      <c r="J46" s="56">
        <f t="shared" si="47"/>
        <v>2</v>
      </c>
      <c r="K46" s="57" t="str">
        <f t="shared" si="48"/>
        <v xml:space="preserve">Крем восстанавливающий </v>
      </c>
      <c r="L46" s="108" t="str">
        <f t="shared" ref="L46:L49" si="50">D46</f>
        <v>100 мл</v>
      </c>
      <c r="M46" s="58"/>
      <c r="N46" s="59"/>
      <c r="O46" s="113" t="str">
        <f t="shared" ref="O46:O49" si="51">E46</f>
        <v>шт</v>
      </c>
      <c r="P46" s="60">
        <f>F46</f>
        <v>27</v>
      </c>
      <c r="Q46" s="53"/>
      <c r="R46" s="61">
        <f>G46</f>
        <v>909</v>
      </c>
      <c r="S46" s="62">
        <f>Q46*R46</f>
        <v>0</v>
      </c>
      <c r="T46" s="50"/>
      <c r="U46" s="50"/>
      <c r="V46" s="50"/>
      <c r="W46" s="50"/>
      <c r="X46" s="50"/>
      <c r="Y46" s="50"/>
      <c r="Z46" s="50"/>
      <c r="AA46" s="50"/>
      <c r="AB46" s="50"/>
      <c r="AC46" s="50"/>
    </row>
    <row r="47" spans="1:29" s="48" customFormat="1" ht="50.25" customHeight="1" x14ac:dyDescent="0.25">
      <c r="A47" s="51"/>
      <c r="B47" s="81">
        <v>3</v>
      </c>
      <c r="C47" s="108" t="s">
        <v>41</v>
      </c>
      <c r="D47" s="108" t="s">
        <v>51</v>
      </c>
      <c r="E47" s="110" t="s">
        <v>31</v>
      </c>
      <c r="F47" s="53">
        <v>40.700000000000003</v>
      </c>
      <c r="G47" s="112">
        <v>1198</v>
      </c>
      <c r="H47" s="94">
        <f t="shared" si="49"/>
        <v>48758.600000000006</v>
      </c>
      <c r="I47" s="50"/>
      <c r="J47" s="56">
        <f t="shared" si="47"/>
        <v>3</v>
      </c>
      <c r="K47" s="57" t="str">
        <f t="shared" si="48"/>
        <v xml:space="preserve">Крем для защиты кожи при негативных влияниях окружающей среды </v>
      </c>
      <c r="L47" s="108" t="str">
        <f t="shared" si="50"/>
        <v>От раздражений и повреждений 100 мл</v>
      </c>
      <c r="M47" s="58"/>
      <c r="N47" s="59"/>
      <c r="O47" s="113" t="str">
        <f t="shared" si="51"/>
        <v>шт</v>
      </c>
      <c r="P47" s="60">
        <f>F47</f>
        <v>40.700000000000003</v>
      </c>
      <c r="Q47" s="53"/>
      <c r="R47" s="61">
        <f>G47</f>
        <v>1198</v>
      </c>
      <c r="S47" s="62">
        <f>Q47*R47</f>
        <v>0</v>
      </c>
      <c r="T47" s="50"/>
      <c r="U47" s="50"/>
      <c r="V47" s="50"/>
      <c r="W47" s="50"/>
      <c r="X47" s="50"/>
      <c r="Y47" s="50"/>
      <c r="Z47" s="50"/>
      <c r="AA47" s="50"/>
      <c r="AB47" s="50"/>
      <c r="AC47" s="50"/>
    </row>
    <row r="48" spans="1:29" s="48" customFormat="1" ht="48.75" customHeight="1" x14ac:dyDescent="0.25">
      <c r="A48" s="51"/>
      <c r="B48" s="81">
        <v>4</v>
      </c>
      <c r="C48" s="108" t="s">
        <v>47</v>
      </c>
      <c r="D48" s="108" t="s">
        <v>33</v>
      </c>
      <c r="E48" s="110" t="s">
        <v>31</v>
      </c>
      <c r="F48" s="53">
        <v>26</v>
      </c>
      <c r="G48" s="112">
        <v>918</v>
      </c>
      <c r="H48" s="94">
        <f t="shared" si="49"/>
        <v>23868</v>
      </c>
      <c r="I48" s="50"/>
      <c r="J48" s="56">
        <f t="shared" si="47"/>
        <v>4</v>
      </c>
      <c r="K48" s="57" t="str">
        <f t="shared" si="48"/>
        <v xml:space="preserve">Крем комбинированного дейсвия </v>
      </c>
      <c r="L48" s="108" t="str">
        <f t="shared" si="50"/>
        <v>100 мл</v>
      </c>
      <c r="M48" s="58"/>
      <c r="N48" s="59"/>
      <c r="O48" s="113" t="str">
        <f t="shared" si="51"/>
        <v>шт</v>
      </c>
      <c r="P48" s="60">
        <f t="shared" ref="P48" si="52">F48</f>
        <v>26</v>
      </c>
      <c r="Q48" s="53"/>
      <c r="R48" s="61">
        <f t="shared" ref="R48" si="53">G48</f>
        <v>918</v>
      </c>
      <c r="S48" s="62">
        <f t="shared" ref="S48" si="54">Q48*R48</f>
        <v>0</v>
      </c>
      <c r="T48" s="50"/>
      <c r="U48" s="50"/>
      <c r="V48" s="50"/>
      <c r="W48" s="50"/>
      <c r="X48" s="50"/>
      <c r="Y48" s="50"/>
      <c r="Z48" s="50"/>
      <c r="AA48" s="50"/>
      <c r="AB48" s="50"/>
      <c r="AC48" s="50"/>
    </row>
    <row r="49" spans="1:29" s="48" customFormat="1" ht="49.5" customHeight="1" x14ac:dyDescent="0.25">
      <c r="A49" s="51"/>
      <c r="B49" s="81">
        <v>5</v>
      </c>
      <c r="C49" s="108" t="s">
        <v>45</v>
      </c>
      <c r="D49" s="108" t="s">
        <v>37</v>
      </c>
      <c r="E49" s="110" t="s">
        <v>31</v>
      </c>
      <c r="F49" s="53">
        <v>63.7</v>
      </c>
      <c r="G49" s="112">
        <v>1908</v>
      </c>
      <c r="H49" s="94">
        <f t="shared" si="49"/>
        <v>121539.6</v>
      </c>
      <c r="I49" s="50"/>
      <c r="J49" s="56">
        <f t="shared" si="47"/>
        <v>5</v>
      </c>
      <c r="K49" s="57" t="str">
        <f t="shared" si="48"/>
        <v xml:space="preserve">Крем очищающий </v>
      </c>
      <c r="L49" s="108" t="str">
        <f t="shared" si="50"/>
        <v>200мл</v>
      </c>
      <c r="M49" s="58"/>
      <c r="N49" s="59"/>
      <c r="O49" s="113" t="str">
        <f t="shared" si="51"/>
        <v>шт</v>
      </c>
      <c r="P49" s="60">
        <f>F49</f>
        <v>63.7</v>
      </c>
      <c r="Q49" s="53"/>
      <c r="R49" s="61">
        <f>G49</f>
        <v>1908</v>
      </c>
      <c r="S49" s="62">
        <f>Q49*R49</f>
        <v>0</v>
      </c>
      <c r="T49" s="50"/>
      <c r="U49" s="50"/>
      <c r="V49" s="50"/>
      <c r="W49" s="50"/>
      <c r="X49" s="50"/>
      <c r="Y49" s="50"/>
      <c r="Z49" s="50"/>
      <c r="AA49" s="50"/>
      <c r="AB49" s="50"/>
      <c r="AC49" s="50"/>
    </row>
    <row r="50" spans="1:29" s="80" customFormat="1" ht="16.5" thickBot="1" x14ac:dyDescent="0.3">
      <c r="A50" s="63"/>
      <c r="B50" s="64"/>
      <c r="C50" s="65" t="s">
        <v>15</v>
      </c>
      <c r="D50" s="66"/>
      <c r="E50" s="67"/>
      <c r="F50" s="106"/>
      <c r="G50" s="107"/>
      <c r="H50" s="98">
        <f>SUM(H45:H49)</f>
        <v>223569.2</v>
      </c>
      <c r="I50" s="71"/>
      <c r="J50" s="72"/>
      <c r="K50" s="73" t="str">
        <f>C50</f>
        <v>ИТОГО:</v>
      </c>
      <c r="L50" s="66"/>
      <c r="M50" s="92"/>
      <c r="N50" s="104"/>
      <c r="O50" s="93"/>
      <c r="P50" s="76"/>
      <c r="Q50" s="77"/>
      <c r="R50" s="78"/>
      <c r="S50" s="79"/>
      <c r="T50" s="71"/>
      <c r="U50" s="71"/>
      <c r="V50" s="71"/>
      <c r="W50" s="71"/>
      <c r="X50" s="71"/>
      <c r="Y50" s="71"/>
      <c r="Z50" s="71"/>
      <c r="AA50" s="71"/>
      <c r="AB50" s="71"/>
      <c r="AC50" s="71"/>
    </row>
    <row r="51" spans="1:29" s="48" customFormat="1" ht="21" customHeight="1" thickBot="1" x14ac:dyDescent="0.3">
      <c r="A51" s="51"/>
      <c r="B51" s="120" t="s">
        <v>5</v>
      </c>
      <c r="C51" s="121"/>
      <c r="D51" s="121"/>
      <c r="E51" s="121"/>
      <c r="F51" s="121"/>
      <c r="G51" s="121"/>
      <c r="H51" s="114">
        <f>H43+H50+H33+H21</f>
        <v>2093689.9466666668</v>
      </c>
      <c r="I51" s="50"/>
      <c r="J51" s="151" t="s">
        <v>5</v>
      </c>
      <c r="K51" s="152"/>
      <c r="L51" s="152"/>
      <c r="M51" s="152"/>
      <c r="N51" s="152"/>
      <c r="O51" s="152"/>
      <c r="P51" s="152"/>
      <c r="Q51" s="152"/>
      <c r="R51" s="153"/>
      <c r="S51" s="99">
        <f>SUM(S12:S50)</f>
        <v>0</v>
      </c>
      <c r="T51" s="50"/>
      <c r="U51" s="50"/>
      <c r="V51" s="50"/>
      <c r="W51" s="50"/>
      <c r="X51" s="50"/>
      <c r="Y51" s="50"/>
      <c r="Z51" s="50"/>
      <c r="AA51" s="50"/>
      <c r="AB51" s="50"/>
      <c r="AC51" s="50"/>
    </row>
    <row r="52" spans="1:29" s="80" customFormat="1" ht="15" customHeight="1" x14ac:dyDescent="0.25">
      <c r="A52" s="63"/>
      <c r="B52" s="131" t="s">
        <v>14</v>
      </c>
      <c r="C52" s="132"/>
      <c r="D52" s="132"/>
      <c r="E52" s="132"/>
      <c r="F52" s="132"/>
      <c r="G52" s="100">
        <v>0.2</v>
      </c>
      <c r="H52" s="101">
        <f>H51*G52</f>
        <v>418737.98933333339</v>
      </c>
      <c r="I52" s="71"/>
      <c r="J52" s="131" t="s">
        <v>14</v>
      </c>
      <c r="K52" s="132"/>
      <c r="L52" s="132"/>
      <c r="M52" s="132"/>
      <c r="N52" s="132"/>
      <c r="O52" s="132"/>
      <c r="P52" s="132"/>
      <c r="Q52" s="132"/>
      <c r="R52" s="102">
        <v>0.2</v>
      </c>
      <c r="S52" s="101">
        <f>S51*R52</f>
        <v>0</v>
      </c>
      <c r="T52" s="71"/>
      <c r="U52" s="71"/>
      <c r="V52" s="71"/>
      <c r="W52" s="71"/>
      <c r="X52" s="71"/>
      <c r="Y52" s="71"/>
      <c r="Z52" s="71"/>
      <c r="AA52" s="71"/>
      <c r="AB52" s="71"/>
      <c r="AC52" s="71"/>
    </row>
    <row r="53" spans="1:29" s="80" customFormat="1" ht="15.75" customHeight="1" thickBot="1" x14ac:dyDescent="0.3">
      <c r="A53" s="63"/>
      <c r="B53" s="122" t="s">
        <v>6</v>
      </c>
      <c r="C53" s="123"/>
      <c r="D53" s="123"/>
      <c r="E53" s="123"/>
      <c r="F53" s="123"/>
      <c r="G53" s="124"/>
      <c r="H53" s="103">
        <f>H51+H52</f>
        <v>2512427.9360000002</v>
      </c>
      <c r="I53" s="71"/>
      <c r="J53" s="122" t="s">
        <v>6</v>
      </c>
      <c r="K53" s="123"/>
      <c r="L53" s="123"/>
      <c r="M53" s="123"/>
      <c r="N53" s="123"/>
      <c r="O53" s="123"/>
      <c r="P53" s="123"/>
      <c r="Q53" s="123"/>
      <c r="R53" s="124"/>
      <c r="S53" s="103">
        <f>S51+S52</f>
        <v>0</v>
      </c>
      <c r="T53" s="71"/>
      <c r="U53" s="71"/>
      <c r="V53" s="71"/>
      <c r="W53" s="71"/>
      <c r="X53" s="71"/>
      <c r="Y53" s="71"/>
      <c r="Z53" s="71"/>
      <c r="AA53" s="71"/>
      <c r="AB53" s="71"/>
      <c r="AC53" s="71"/>
    </row>
    <row r="54" spans="1:29" s="8" customFormat="1" ht="15.75" customHeight="1" x14ac:dyDescent="0.25">
      <c r="A54" s="7"/>
      <c r="B54" s="9"/>
      <c r="C54" s="10"/>
      <c r="D54" s="9"/>
      <c r="E54" s="15"/>
      <c r="F54" s="28"/>
      <c r="G54" s="29"/>
      <c r="H54" s="11"/>
      <c r="I54" s="12"/>
      <c r="J54" s="13"/>
      <c r="K54" s="13"/>
      <c r="L54" s="13"/>
      <c r="M54" s="13"/>
      <c r="N54" s="13"/>
      <c r="O54" s="32"/>
      <c r="P54" s="32"/>
      <c r="Q54" s="32"/>
      <c r="R54" s="33"/>
      <c r="S54" s="14"/>
      <c r="T54" s="12"/>
      <c r="U54" s="12"/>
      <c r="V54" s="12"/>
      <c r="W54" s="12"/>
      <c r="X54" s="12"/>
      <c r="Y54" s="12"/>
      <c r="Z54" s="12"/>
      <c r="AA54" s="12"/>
      <c r="AB54" s="12"/>
      <c r="AC54" s="12"/>
    </row>
    <row r="55" spans="1:29" x14ac:dyDescent="0.25">
      <c r="AC55" s="1"/>
    </row>
    <row r="56" spans="1:29" ht="157.5" customHeight="1" x14ac:dyDescent="0.25">
      <c r="K56" s="156" t="s">
        <v>20</v>
      </c>
      <c r="L56" s="157"/>
    </row>
  </sheetData>
  <mergeCells count="22">
    <mergeCell ref="J3:S3"/>
    <mergeCell ref="J4:M4"/>
    <mergeCell ref="K56:L56"/>
    <mergeCell ref="C11:H11"/>
    <mergeCell ref="B34:H34"/>
    <mergeCell ref="J34:S34"/>
    <mergeCell ref="B1:S1"/>
    <mergeCell ref="B3:F3"/>
    <mergeCell ref="B51:G51"/>
    <mergeCell ref="B53:G53"/>
    <mergeCell ref="B4:H4"/>
    <mergeCell ref="B9:H9"/>
    <mergeCell ref="J53:R53"/>
    <mergeCell ref="B52:F52"/>
    <mergeCell ref="J52:Q52"/>
    <mergeCell ref="J11:S11"/>
    <mergeCell ref="B22:H22"/>
    <mergeCell ref="J22:S22"/>
    <mergeCell ref="B44:H44"/>
    <mergeCell ref="J44:S44"/>
    <mergeCell ref="J9:S9"/>
    <mergeCell ref="J51:R51"/>
  </mergeCells>
  <pageMargins left="0.70866141732283472" right="0.70866141732283472" top="0.74803149606299213" bottom="0.74803149606299213" header="0.31496062992125984" footer="0.31496062992125984"/>
  <pageSetup paperSize="9" scale="2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ЛОТ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Хахулина Виктория Сергеевна</cp:lastModifiedBy>
  <cp:lastPrinted>2020-08-26T04:20:18Z</cp:lastPrinted>
  <dcterms:created xsi:type="dcterms:W3CDTF">2018-05-22T01:14:50Z</dcterms:created>
  <dcterms:modified xsi:type="dcterms:W3CDTF">2020-10-22T23:39:36Z</dcterms:modified>
</cp:coreProperties>
</file>