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lak_da\Desktop\рабочие папки\Рабочие папки 2021\ОЗП, ОЗЦ, ООК, ОА\5301-РЕМ ПРОД-2021-ДРСК Трансформаторы НАМИ\"/>
    </mc:Choice>
  </mc:AlternateContent>
  <bookViews>
    <workbookView xWindow="0" yWindow="60" windowWidth="14670" windowHeight="12690"/>
  </bookViews>
  <sheets>
    <sheet name="Структура НМЦ" sheetId="1" r:id="rId1"/>
    <sheet name="Лист1" sheetId="2" r:id="rId2"/>
  </sheets>
  <externalReferences>
    <externalReference r:id="rId3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6" i="1" l="1"/>
  <c r="G10" i="1" l="1"/>
  <c r="G11" i="1"/>
  <c r="G20" i="1" l="1"/>
  <c r="G21" i="1"/>
  <c r="P20" i="1" l="1"/>
  <c r="Q20" i="1" s="1"/>
  <c r="P21" i="1"/>
  <c r="Q21" i="1" s="1"/>
  <c r="P24" i="1"/>
  <c r="Q24" i="1" s="1"/>
  <c r="N20" i="1"/>
  <c r="N21" i="1"/>
  <c r="N24" i="1"/>
  <c r="M20" i="1"/>
  <c r="M21" i="1"/>
  <c r="M24" i="1"/>
  <c r="J20" i="1"/>
  <c r="J21" i="1"/>
  <c r="J24" i="1"/>
  <c r="I20" i="1"/>
  <c r="I21" i="1"/>
  <c r="I24" i="1"/>
  <c r="G24" i="1"/>
  <c r="G16" i="1"/>
  <c r="P16" i="1"/>
  <c r="Q16" i="1" s="1"/>
  <c r="N16" i="1"/>
  <c r="M16" i="1"/>
  <c r="J16" i="1"/>
  <c r="I16" i="1"/>
  <c r="P15" i="1"/>
  <c r="Q15" i="1" s="1"/>
  <c r="P14" i="1"/>
  <c r="Q14" i="1" s="1"/>
  <c r="N15" i="1"/>
  <c r="N14" i="1"/>
  <c r="M15" i="1"/>
  <c r="M14" i="1"/>
  <c r="J15" i="1"/>
  <c r="J14" i="1"/>
  <c r="I15" i="1"/>
  <c r="I14" i="1"/>
  <c r="Q25" i="1" l="1"/>
  <c r="G25" i="1"/>
  <c r="Q22" i="1"/>
  <c r="G22" i="1"/>
  <c r="Q17" i="1"/>
  <c r="G14" i="1" l="1"/>
  <c r="G15" i="1"/>
  <c r="G17" i="1" l="1"/>
  <c r="G26" i="1" s="1"/>
  <c r="I11" i="1" l="1"/>
  <c r="I10" i="1"/>
  <c r="P11" i="1"/>
  <c r="Q11" i="1" s="1"/>
  <c r="P10" i="1"/>
  <c r="Q10" i="1" s="1"/>
  <c r="M11" i="1"/>
  <c r="M10" i="1"/>
  <c r="J11" i="1"/>
  <c r="J10" i="1"/>
  <c r="Q12" i="1" l="1"/>
  <c r="N10" i="1"/>
  <c r="N11" i="1"/>
  <c r="Q27" i="1" l="1"/>
  <c r="Q28" i="1" s="1"/>
  <c r="G12" i="1"/>
  <c r="F3" i="1" l="1"/>
  <c r="G27" i="1" l="1"/>
  <c r="G28" i="1" s="1"/>
</calcChain>
</file>

<file path=xl/sharedStrings.xml><?xml version="1.0" encoding="utf-8"?>
<sst xmlns="http://schemas.openxmlformats.org/spreadsheetml/2006/main" count="63" uniqueCount="35">
  <si>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</si>
  <si>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</si>
  <si>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</si>
  <si>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</si>
  <si>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</si>
  <si>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</si>
  <si>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</si>
  <si>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</si>
  <si>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</si>
  <si>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</si>
  <si>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</si>
  <si>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</si>
  <si>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</si>
  <si>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</si>
  <si>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</si>
  <si>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 по филиалу "АЭС"</t>
  </si>
  <si>
    <t>ИТОГО по филиалу "ПЭС"</t>
  </si>
  <si>
    <t>ИТОГО по филиалу "ХЭС" СП "ЦЭС"</t>
  </si>
  <si>
    <t>ИТОГО по филиалу "ХЭС" СП "СЭС"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</si>
  <si>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</si>
  <si>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</si>
  <si>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</si>
  <si>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Приложение к Документации о закупке – Структура НМЦ (в т.ч. форма Коммерческого предложения)</t>
  </si>
  <si>
    <t>1. филиал АО «ДРСК» «Амурские электрические сети»</t>
  </si>
  <si>
    <r>
      <t xml:space="preserve">Страна происхождения товара
</t>
    </r>
    <r>
      <rPr>
        <i/>
        <sz val="12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</si>
  <si>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</si>
  <si>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КОММЕРЧЕСКОЕ ПРЕДЛОЖЕНИЕ</t>
  </si>
  <si>
    <t>2. филиал АО "ДРСК" "Приморские электрические сети"</t>
  </si>
  <si>
    <t>3. филиал АО «ДРСК» «Хабаровские электрические сети»</t>
  </si>
  <si>
    <t>3.1 СП «Северные электрические сети» г. Комсомольск-на-Амуре</t>
  </si>
  <si>
    <t>3.2 СП «Центральные электрические сети» г. Хабаровск</t>
  </si>
  <si>
    <r>
      <t xml:space="preserve">Трансформатор напряжения </t>
    </r>
    <r>
      <rPr>
        <b/>
        <sz val="11"/>
        <color theme="1"/>
        <rFont val="Times New Roman"/>
        <family val="1"/>
        <charset val="204"/>
      </rPr>
      <t>НАМИ 10-95 (10000)</t>
    </r>
    <r>
      <rPr>
        <sz val="11"/>
        <color theme="1"/>
        <rFont val="Times New Roman"/>
        <family val="1"/>
        <charset val="204"/>
      </rPr>
      <t xml:space="preserve"> (антирезонансный)</t>
    </r>
  </si>
  <si>
    <r>
      <t xml:space="preserve">Трансформатор напряжения </t>
    </r>
    <r>
      <rPr>
        <b/>
        <sz val="11"/>
        <color theme="1"/>
        <rFont val="Times New Roman"/>
        <family val="1"/>
        <charset val="204"/>
      </rPr>
      <t>НАМИ-35 УХЛ1</t>
    </r>
    <r>
      <rPr>
        <sz val="11"/>
        <color theme="1"/>
        <rFont val="Times New Roman"/>
        <family val="1"/>
        <charset val="204"/>
      </rPr>
      <t xml:space="preserve"> (антирезонансный) </t>
    </r>
  </si>
  <si>
    <t>шт.</t>
  </si>
  <si>
    <r>
      <t xml:space="preserve">Трансформатор напряжения </t>
    </r>
    <r>
      <rPr>
        <b/>
        <sz val="11"/>
        <color theme="1"/>
        <rFont val="Times New Roman"/>
        <family val="1"/>
        <charset val="204"/>
      </rPr>
      <t>НАМИ 10-95 (6000)</t>
    </r>
    <r>
      <rPr>
        <sz val="11"/>
        <color theme="1"/>
        <rFont val="Times New Roman"/>
        <family val="1"/>
        <charset val="204"/>
      </rPr>
      <t xml:space="preserve"> (антирезонансный)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</si>
</sst>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i/>
      <sz val="12"/>
      <color rgb="FFFF000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 style="thin">
        <color rgb="FF002060"/>
      </top>
      <bottom style="thin">
        <color indexed="64"/>
      </bottom>
      <diagonal/>
    </border>
    <border>
      <left/>
      <right/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34">
    <xf numFmtId="0" fontId="0" fillId="0" borderId="0" xfId="0"/>
    <xf numFmtId="4" fontId="4" fillId="0" borderId="44" xfId="1" applyNumberFormat="1" applyFont="1" applyBorder="1" applyAlignment="1">
      <alignment vertical="top"/>
    </xf>
    <xf numFmtId="4" fontId="2" fillId="5" borderId="22" xfId="0" applyNumberFormat="1" applyFont="1" applyFill="1" applyBorder="1" applyAlignment="1" applyProtection="1">
      <alignment horizontal="center" vertical="center" wrapText="1"/>
    </xf>
    <xf numFmtId="4" fontId="2" fillId="5" borderId="43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5" xfId="0" applyFont="1" applyBorder="1" applyAlignment="1">
      <alignment horizontal="center"/>
    </xf>
    <xf numFmtId="0" fontId="5" fillId="5" borderId="26" xfId="0" applyFont="1" applyFill="1" applyBorder="1" applyAlignment="1">
      <alignment horizontal="center"/>
    </xf>
    <xf numFmtId="49" fontId="7" fillId="5" borderId="12" xfId="0" applyNumberFormat="1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 applyProtection="1">
      <alignment horizontal="left" vertical="top" wrapText="1"/>
      <protection locked="0"/>
    </xf>
    <xf numFmtId="3" fontId="7" fillId="5" borderId="5" xfId="0" applyNumberFormat="1" applyFont="1" applyFill="1" applyBorder="1" applyAlignment="1">
      <alignment horizontal="center" vertical="top" wrapText="1"/>
    </xf>
    <xf numFmtId="4" fontId="7" fillId="5" borderId="5" xfId="0" applyNumberFormat="1" applyFont="1" applyFill="1" applyBorder="1" applyAlignment="1">
      <alignment horizontal="center" vertical="top" wrapText="1"/>
    </xf>
    <xf numFmtId="4" fontId="2" fillId="2" borderId="5" xfId="0" applyNumberFormat="1" applyFont="1" applyFill="1" applyBorder="1" applyAlignment="1" applyProtection="1">
      <alignment horizontal="center" vertical="top" wrapText="1"/>
      <protection locked="0"/>
    </xf>
    <xf numFmtId="164" fontId="7" fillId="5" borderId="5" xfId="0" applyNumberFormat="1" applyFont="1" applyFill="1" applyBorder="1" applyAlignment="1">
      <alignment horizontal="center" vertical="top" wrapText="1"/>
    </xf>
    <xf numFmtId="4" fontId="7" fillId="5" borderId="27" xfId="0" applyNumberFormat="1" applyFont="1" applyFill="1" applyBorder="1" applyAlignment="1">
      <alignment horizontal="center" vertical="top" wrapText="1"/>
    </xf>
    <xf numFmtId="0" fontId="5" fillId="0" borderId="28" xfId="0" applyFont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49" fontId="7" fillId="5" borderId="13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 applyProtection="1">
      <alignment horizontal="left" vertical="top" wrapText="1"/>
      <protection locked="0"/>
    </xf>
    <xf numFmtId="3" fontId="7" fillId="5" borderId="7" xfId="0" applyNumberFormat="1" applyFont="1" applyFill="1" applyBorder="1" applyAlignment="1">
      <alignment horizontal="center" vertical="top" wrapText="1"/>
    </xf>
    <xf numFmtId="4" fontId="7" fillId="5" borderId="7" xfId="0" applyNumberFormat="1" applyFont="1" applyFill="1" applyBorder="1" applyAlignment="1">
      <alignment horizontal="center" vertical="top" wrapText="1"/>
    </xf>
    <xf numFmtId="4" fontId="2" fillId="2" borderId="7" xfId="0" applyNumberFormat="1" applyFont="1" applyFill="1" applyBorder="1" applyAlignment="1" applyProtection="1">
      <alignment horizontal="center" vertical="top" wrapText="1"/>
      <protection locked="0"/>
    </xf>
    <xf numFmtId="164" fontId="7" fillId="5" borderId="7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 applyProtection="1">
      <alignment horizontal="left" vertical="top" wrapText="1"/>
      <protection locked="0"/>
    </xf>
    <xf numFmtId="4" fontId="2" fillId="2" borderId="24" xfId="0" applyNumberFormat="1" applyFont="1" applyFill="1" applyBorder="1" applyAlignment="1" applyProtection="1">
      <alignment horizontal="center" vertical="top" wrapText="1"/>
      <protection locked="0"/>
    </xf>
    <xf numFmtId="4" fontId="1" fillId="5" borderId="8" xfId="0" applyNumberFormat="1" applyFont="1" applyFill="1" applyBorder="1" applyAlignment="1" applyProtection="1">
      <alignment horizontal="center" vertical="top" wrapText="1"/>
    </xf>
    <xf numFmtId="4" fontId="6" fillId="5" borderId="30" xfId="0" applyNumberFormat="1" applyFont="1" applyFill="1" applyBorder="1" applyAlignment="1">
      <alignment horizontal="center" vertical="top" wrapText="1"/>
    </xf>
    <xf numFmtId="49" fontId="2" fillId="2" borderId="31" xfId="0" applyNumberFormat="1" applyFont="1" applyFill="1" applyBorder="1" applyAlignment="1" applyProtection="1">
      <alignment horizontal="left" vertical="top" wrapText="1"/>
      <protection locked="0"/>
    </xf>
    <xf numFmtId="4" fontId="2" fillId="2" borderId="31" xfId="0" applyNumberFormat="1" applyFont="1" applyFill="1" applyBorder="1" applyAlignment="1" applyProtection="1">
      <alignment horizontal="center" vertical="top" wrapText="1"/>
      <protection locked="0"/>
    </xf>
    <xf numFmtId="4" fontId="7" fillId="5" borderId="32" xfId="0" applyNumberFormat="1" applyFont="1" applyFill="1" applyBorder="1" applyAlignment="1">
      <alignment horizontal="center" vertical="top" wrapText="1"/>
    </xf>
    <xf numFmtId="4" fontId="7" fillId="5" borderId="25" xfId="0" applyNumberFormat="1" applyFont="1" applyFill="1" applyBorder="1" applyAlignment="1">
      <alignment horizontal="center" vertical="top" wrapText="1"/>
    </xf>
    <xf numFmtId="49" fontId="7" fillId="5" borderId="29" xfId="0" applyNumberFormat="1" applyFont="1" applyFill="1" applyBorder="1" applyAlignment="1">
      <alignment horizontal="left" vertical="top" wrapText="1"/>
    </xf>
    <xf numFmtId="3" fontId="7" fillId="5" borderId="29" xfId="0" applyNumberFormat="1" applyFont="1" applyFill="1" applyBorder="1" applyAlignment="1">
      <alignment horizontal="center" vertical="top" wrapText="1"/>
    </xf>
    <xf numFmtId="4" fontId="7" fillId="5" borderId="29" xfId="0" applyNumberFormat="1" applyFont="1" applyFill="1" applyBorder="1" applyAlignment="1">
      <alignment horizontal="center" vertical="top" wrapText="1"/>
    </xf>
    <xf numFmtId="164" fontId="7" fillId="5" borderId="29" xfId="0" applyNumberFormat="1" applyFont="1" applyFill="1" applyBorder="1" applyAlignment="1">
      <alignment horizontal="center" vertical="top" wrapText="1"/>
    </xf>
    <xf numFmtId="0" fontId="5" fillId="5" borderId="29" xfId="0" applyFont="1" applyFill="1" applyBorder="1" applyAlignment="1">
      <alignment horizontal="center"/>
    </xf>
    <xf numFmtId="4" fontId="1" fillId="5" borderId="29" xfId="0" applyNumberFormat="1" applyFont="1" applyFill="1" applyBorder="1" applyAlignment="1" applyProtection="1">
      <alignment horizontal="center" vertical="top" wrapText="1"/>
    </xf>
    <xf numFmtId="4" fontId="6" fillId="5" borderId="29" xfId="0" applyNumberFormat="1" applyFont="1" applyFill="1" applyBorder="1" applyAlignment="1">
      <alignment horizontal="center" vertical="top" wrapText="1"/>
    </xf>
    <xf numFmtId="4" fontId="6" fillId="4" borderId="39" xfId="0" applyNumberFormat="1" applyFont="1" applyFill="1" applyBorder="1" applyAlignment="1">
      <alignment horizontal="center" vertical="center" wrapText="1"/>
    </xf>
    <xf numFmtId="9" fontId="2" fillId="2" borderId="23" xfId="0" applyNumberFormat="1" applyFont="1" applyFill="1" applyBorder="1" applyAlignment="1" applyProtection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4" fontId="7" fillId="4" borderId="20" xfId="0" applyNumberFormat="1" applyFont="1" applyFill="1" applyBorder="1" applyAlignment="1">
      <alignment horizontal="center"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2" fillId="2" borderId="29" xfId="0" applyNumberFormat="1" applyFont="1" applyFill="1" applyBorder="1" applyAlignment="1" applyProtection="1">
      <alignment horizontal="left" vertical="top" wrapText="1"/>
      <protection locked="0"/>
    </xf>
    <xf numFmtId="4" fontId="2" fillId="2" borderId="29" xfId="0" applyNumberFormat="1" applyFont="1" applyFill="1" applyBorder="1" applyAlignment="1" applyProtection="1">
      <alignment horizontal="center" vertical="top" wrapText="1"/>
      <protection locked="0"/>
    </xf>
    <xf numFmtId="4" fontId="2" fillId="5" borderId="42" xfId="0" applyNumberFormat="1" applyFont="1" applyFill="1" applyBorder="1" applyAlignment="1" applyProtection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6" fillId="4" borderId="48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45" xfId="0" applyFont="1" applyFill="1" applyBorder="1" applyAlignment="1">
      <alignment horizontal="center" vertical="center" wrapText="1"/>
    </xf>
    <xf numFmtId="4" fontId="2" fillId="4" borderId="55" xfId="0" applyNumberFormat="1" applyFont="1" applyFill="1" applyBorder="1" applyAlignment="1">
      <alignment horizontal="center" vertical="center" wrapText="1"/>
    </xf>
    <xf numFmtId="0" fontId="2" fillId="4" borderId="56" xfId="0" applyFont="1" applyFill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top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/>
    <xf numFmtId="4" fontId="1" fillId="5" borderId="25" xfId="0" applyNumberFormat="1" applyFont="1" applyFill="1" applyBorder="1" applyAlignment="1" applyProtection="1">
      <alignment horizontal="center" vertical="top" wrapText="1"/>
    </xf>
    <xf numFmtId="4" fontId="6" fillId="5" borderId="25" xfId="0" applyNumberFormat="1" applyFont="1" applyFill="1" applyBorder="1" applyAlignment="1">
      <alignment horizontal="center" vertical="top" wrapText="1"/>
    </xf>
    <xf numFmtId="0" fontId="5" fillId="0" borderId="41" xfId="0" applyFont="1" applyBorder="1" applyAlignment="1">
      <alignment horizontal="center"/>
    </xf>
    <xf numFmtId="0" fontId="7" fillId="0" borderId="59" xfId="0" applyFont="1" applyBorder="1" applyAlignment="1">
      <alignment horizontal="center" vertical="top" wrapText="1"/>
    </xf>
    <xf numFmtId="4" fontId="2" fillId="5" borderId="42" xfId="0" applyNumberFormat="1" applyFont="1" applyFill="1" applyBorder="1" applyAlignment="1" applyProtection="1">
      <alignment horizontal="center" vertical="center" wrapText="1"/>
    </xf>
    <xf numFmtId="4" fontId="4" fillId="0" borderId="44" xfId="1" applyNumberFormat="1" applyFont="1" applyBorder="1" applyAlignment="1">
      <alignment horizontal="right" vertical="top"/>
    </xf>
    <xf numFmtId="0" fontId="11" fillId="0" borderId="33" xfId="0" applyNumberFormat="1" applyFont="1" applyBorder="1" applyAlignment="1">
      <alignment horizontal="center" vertical="center" wrapText="1"/>
    </xf>
    <xf numFmtId="4" fontId="11" fillId="0" borderId="44" xfId="1" applyNumberFormat="1" applyFont="1" applyBorder="1" applyAlignment="1">
      <alignment horizontal="center" vertical="center"/>
    </xf>
    <xf numFmtId="4" fontId="11" fillId="0" borderId="29" xfId="1" applyNumberFormat="1" applyFont="1" applyBorder="1" applyAlignment="1">
      <alignment horizontal="center" vertical="center"/>
    </xf>
    <xf numFmtId="4" fontId="11" fillId="0" borderId="63" xfId="1" applyNumberFormat="1" applyFont="1" applyBorder="1" applyAlignment="1">
      <alignment horizontal="center" vertical="center"/>
    </xf>
    <xf numFmtId="4" fontId="5" fillId="4" borderId="22" xfId="0" applyNumberFormat="1" applyFont="1" applyFill="1" applyBorder="1" applyAlignment="1">
      <alignment horizontal="center" vertical="top" wrapText="1"/>
    </xf>
    <xf numFmtId="4" fontId="5" fillId="4" borderId="20" xfId="0" applyNumberFormat="1" applyFont="1" applyFill="1" applyBorder="1" applyAlignment="1">
      <alignment horizontal="center" vertical="top" wrapText="1"/>
    </xf>
    <xf numFmtId="0" fontId="6" fillId="6" borderId="29" xfId="0" applyFont="1" applyFill="1" applyBorder="1" applyAlignment="1">
      <alignment horizontal="center"/>
    </xf>
    <xf numFmtId="0" fontId="6" fillId="6" borderId="4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6" fillId="6" borderId="51" xfId="0" applyFont="1" applyFill="1" applyBorder="1" applyAlignment="1">
      <alignment horizontal="center" vertical="center" wrapText="1"/>
    </xf>
    <xf numFmtId="0" fontId="6" fillId="6" borderId="62" xfId="0" applyFont="1" applyFill="1" applyBorder="1" applyAlignment="1">
      <alignment horizontal="center" vertical="center" wrapText="1"/>
    </xf>
    <xf numFmtId="0" fontId="6" fillId="6" borderId="52" xfId="0" applyFont="1" applyFill="1" applyBorder="1" applyAlignment="1">
      <alignment horizontal="center" vertical="center" wrapText="1"/>
    </xf>
    <xf numFmtId="0" fontId="6" fillId="6" borderId="5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 wrapText="1"/>
    </xf>
    <xf numFmtId="0" fontId="1" fillId="3" borderId="52" xfId="0" applyFont="1" applyFill="1" applyBorder="1" applyAlignment="1">
      <alignment horizontal="center" vertical="center" wrapText="1"/>
    </xf>
    <xf numFmtId="0" fontId="1" fillId="3" borderId="54" xfId="0" applyFont="1" applyFill="1" applyBorder="1" applyAlignment="1">
      <alignment horizontal="center" vertical="center" wrapText="1"/>
    </xf>
    <xf numFmtId="4" fontId="1" fillId="4" borderId="40" xfId="0" applyNumberFormat="1" applyFont="1" applyFill="1" applyBorder="1" applyAlignment="1" applyProtection="1">
      <alignment horizontal="right" vertical="center" wrapText="1"/>
    </xf>
    <xf numFmtId="4" fontId="1" fillId="4" borderId="38" xfId="0" applyNumberFormat="1" applyFont="1" applyFill="1" applyBorder="1" applyAlignment="1" applyProtection="1">
      <alignment horizontal="right" vertical="center" wrapText="1"/>
    </xf>
    <xf numFmtId="4" fontId="1" fillId="4" borderId="37" xfId="0" applyNumberFormat="1" applyFont="1" applyFill="1" applyBorder="1" applyAlignment="1" applyProtection="1">
      <alignment horizontal="right" vertical="center" wrapText="1"/>
    </xf>
    <xf numFmtId="4" fontId="2" fillId="4" borderId="18" xfId="0" applyNumberFormat="1" applyFont="1" applyFill="1" applyBorder="1" applyAlignment="1" applyProtection="1">
      <alignment horizontal="right" vertical="top" wrapText="1"/>
    </xf>
    <xf numFmtId="4" fontId="2" fillId="4" borderId="19" xfId="0" applyNumberFormat="1" applyFont="1" applyFill="1" applyBorder="1" applyAlignment="1" applyProtection="1">
      <alignment horizontal="right" vertical="top" wrapText="1"/>
    </xf>
    <xf numFmtId="4" fontId="2" fillId="4" borderId="14" xfId="0" applyNumberFormat="1" applyFont="1" applyFill="1" applyBorder="1" applyAlignment="1" applyProtection="1">
      <alignment horizontal="right" vertical="top" wrapText="1"/>
    </xf>
    <xf numFmtId="0" fontId="10" fillId="2" borderId="0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2" fillId="4" borderId="17" xfId="0" applyNumberFormat="1" applyFont="1" applyFill="1" applyBorder="1" applyAlignment="1" applyProtection="1">
      <alignment horizontal="right" vertical="top" wrapText="1"/>
    </xf>
    <xf numFmtId="4" fontId="2" fillId="4" borderId="16" xfId="0" applyNumberFormat="1" applyFont="1" applyFill="1" applyBorder="1" applyAlignment="1" applyProtection="1">
      <alignment horizontal="right" vertical="top" wrapText="1"/>
    </xf>
    <xf numFmtId="0" fontId="6" fillId="6" borderId="29" xfId="0" applyFont="1" applyFill="1" applyBorder="1" applyAlignment="1">
      <alignment horizontal="left"/>
    </xf>
    <xf numFmtId="0" fontId="5" fillId="6" borderId="50" xfId="0" applyFont="1" applyFill="1" applyBorder="1" applyAlignment="1">
      <alignment horizontal="left"/>
    </xf>
    <xf numFmtId="0" fontId="5" fillId="6" borderId="29" xfId="0" applyFont="1" applyFill="1" applyBorder="1" applyAlignment="1">
      <alignment horizontal="left"/>
    </xf>
    <xf numFmtId="0" fontId="6" fillId="5" borderId="29" xfId="0" applyFont="1" applyFill="1" applyBorder="1" applyAlignment="1">
      <alignment horizontal="left"/>
    </xf>
    <xf numFmtId="0" fontId="6" fillId="6" borderId="28" xfId="0" applyFont="1" applyFill="1" applyBorder="1" applyAlignment="1">
      <alignment horizontal="left"/>
    </xf>
    <xf numFmtId="0" fontId="6" fillId="6" borderId="36" xfId="0" applyFont="1" applyFill="1" applyBorder="1" applyAlignment="1">
      <alignment horizontal="left"/>
    </xf>
    <xf numFmtId="0" fontId="6" fillId="6" borderId="21" xfId="0" applyFont="1" applyFill="1" applyBorder="1" applyAlignment="1">
      <alignment horizontal="left"/>
    </xf>
    <xf numFmtId="0" fontId="6" fillId="6" borderId="12" xfId="0" applyFont="1" applyFill="1" applyBorder="1" applyAlignment="1">
      <alignment horizontal="left"/>
    </xf>
    <xf numFmtId="0" fontId="6" fillId="5" borderId="28" xfId="0" applyFont="1" applyFill="1" applyBorder="1" applyAlignment="1">
      <alignment horizontal="left"/>
    </xf>
    <xf numFmtId="0" fontId="5" fillId="5" borderId="21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left"/>
    </xf>
    <xf numFmtId="0" fontId="6" fillId="6" borderId="60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/>
    </xf>
    <xf numFmtId="0" fontId="5" fillId="6" borderId="58" xfId="0" applyFont="1" applyFill="1" applyBorder="1" applyAlignment="1">
      <alignment horizontal="left"/>
    </xf>
    <xf numFmtId="0" fontId="5" fillId="6" borderId="49" xfId="0" applyFont="1" applyFill="1" applyBorder="1" applyAlignment="1">
      <alignment horizontal="left"/>
    </xf>
    <xf numFmtId="0" fontId="6" fillId="5" borderId="60" xfId="0" applyFont="1" applyFill="1" applyBorder="1" applyAlignment="1">
      <alignment horizontal="left"/>
    </xf>
    <xf numFmtId="0" fontId="5" fillId="5" borderId="58" xfId="0" applyFont="1" applyFill="1" applyBorder="1" applyAlignment="1">
      <alignment horizontal="left"/>
    </xf>
    <xf numFmtId="0" fontId="5" fillId="5" borderId="61" xfId="0" applyFont="1" applyFill="1" applyBorder="1" applyAlignment="1">
      <alignment horizontal="left"/>
    </xf>
    <xf numFmtId="0" fontId="6" fillId="6" borderId="46" xfId="0" applyFont="1" applyFill="1" applyBorder="1" applyAlignment="1">
      <alignment horizontal="center"/>
    </xf>
    <xf numFmtId="0" fontId="6" fillId="6" borderId="58" xfId="0" applyFont="1" applyFill="1" applyBorder="1" applyAlignment="1">
      <alignment horizontal="center"/>
    </xf>
    <xf numFmtId="0" fontId="6" fillId="6" borderId="47" xfId="0" applyFont="1" applyFill="1" applyBorder="1" applyAlignment="1">
      <alignment horizontal="center"/>
    </xf>
    <xf numFmtId="0" fontId="6" fillId="6" borderId="33" xfId="0" applyFont="1" applyFill="1" applyBorder="1" applyAlignment="1">
      <alignment horizontal="center"/>
    </xf>
    <xf numFmtId="0" fontId="6" fillId="6" borderId="34" xfId="0" applyFont="1" applyFill="1" applyBorder="1" applyAlignment="1">
      <alignment horizontal="center"/>
    </xf>
    <xf numFmtId="0" fontId="12" fillId="0" borderId="29" xfId="0" applyFont="1" applyBorder="1" applyAlignment="1">
      <alignment vertical="center" wrapText="1"/>
    </xf>
    <xf numFmtId="1" fontId="7" fillId="0" borderId="0" xfId="0" applyNumberFormat="1" applyFont="1" applyBorder="1" applyAlignment="1">
      <alignment horizontal="center" vertical="top" wrapText="1"/>
    </xf>
    <xf numFmtId="1" fontId="9" fillId="0" borderId="0" xfId="0" applyNumberFormat="1" applyFont="1" applyBorder="1" applyAlignment="1">
      <alignment horizontal="center" vertical="top" wrapText="1"/>
    </xf>
    <xf numFmtId="1" fontId="6" fillId="4" borderId="31" xfId="0" applyNumberFormat="1" applyFont="1" applyFill="1" applyBorder="1" applyAlignment="1">
      <alignment horizontal="center" vertical="center" wrapText="1"/>
    </xf>
    <xf numFmtId="1" fontId="6" fillId="0" borderId="29" xfId="0" applyNumberFormat="1" applyFont="1" applyBorder="1" applyAlignment="1">
      <alignment horizontal="center" vertical="center" wrapText="1"/>
    </xf>
    <xf numFmtId="1" fontId="2" fillId="2" borderId="23" xfId="0" applyNumberFormat="1" applyFont="1" applyFill="1" applyBorder="1" applyAlignment="1" applyProtection="1">
      <alignment horizontal="center" vertical="top" wrapText="1"/>
    </xf>
    <xf numFmtId="1" fontId="7" fillId="0" borderId="0" xfId="0" applyNumberFormat="1" applyFont="1" applyAlignment="1">
      <alignment horizontal="center" vertical="top" wrapText="1"/>
    </xf>
    <xf numFmtId="1" fontId="5" fillId="0" borderId="0" xfId="0" applyNumberFormat="1" applyFo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1"/>
  <sheetViews>
    <sheetView tabSelected="1" zoomScale="70" zoomScaleNormal="70" workbookViewId="0">
      <selection activeCell="E15" sqref="E15"/>
    </sheetView>
  </sheetViews>
  <sheetFormatPr defaultRowHeight="15.75" x14ac:dyDescent="0.25"/>
  <cols>
    <col min="1" max="1" width="4.5703125" style="4" customWidth="1"/>
    <col min="2" max="2" width="9.140625" style="4" customWidth="1"/>
    <col min="3" max="3" width="39.28515625" style="4" customWidth="1"/>
    <col min="4" max="4" width="7.140625" style="4" customWidth="1"/>
    <col min="5" max="5" width="17.140625" style="4" customWidth="1"/>
    <col min="6" max="6" width="16.7109375" style="133" customWidth="1"/>
    <col min="7" max="7" width="22.85546875" style="4" customWidth="1"/>
    <col min="8" max="9" width="9.140625" style="4"/>
    <col min="10" max="10" width="36.5703125" style="4" customWidth="1"/>
    <col min="11" max="11" width="21.28515625" style="4" customWidth="1"/>
    <col min="12" max="12" width="23.5703125" style="4" customWidth="1"/>
    <col min="13" max="13" width="7.28515625" style="4" customWidth="1"/>
    <col min="14" max="14" width="15" style="4" customWidth="1"/>
    <col min="15" max="15" width="13.85546875" style="4" customWidth="1"/>
    <col min="16" max="16" width="8.7109375" style="4" customWidth="1"/>
    <col min="17" max="17" width="22.7109375" style="4" customWidth="1"/>
    <col min="18" max="16384" width="9.140625" style="4"/>
  </cols>
  <sheetData>
    <row r="1" spans="1:27" ht="34.5" customHeight="1" x14ac:dyDescent="0.25">
      <c r="B1" s="85" t="s">
        <v>22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16.5" thickBot="1" x14ac:dyDescent="0.3">
      <c r="B2" s="6"/>
      <c r="C2" s="6"/>
      <c r="D2" s="6"/>
      <c r="E2" s="6"/>
      <c r="F2" s="12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customFormat="1" ht="34.5" customHeight="1" thickBot="1" x14ac:dyDescent="0.3">
      <c r="B3" s="86" t="s">
        <v>10</v>
      </c>
      <c r="C3" s="87"/>
      <c r="D3" s="87"/>
      <c r="E3" s="88"/>
      <c r="F3" s="58">
        <f>G26</f>
        <v>4403782.67</v>
      </c>
      <c r="G3" s="59" t="s">
        <v>2</v>
      </c>
      <c r="H3" s="52"/>
      <c r="I3" s="77" t="s">
        <v>19</v>
      </c>
      <c r="J3" s="78"/>
      <c r="K3" s="78"/>
      <c r="L3" s="78"/>
      <c r="M3" s="78"/>
      <c r="N3" s="78"/>
      <c r="O3" s="78"/>
      <c r="P3" s="78"/>
      <c r="Q3" s="79"/>
      <c r="R3" s="52"/>
      <c r="S3" s="52"/>
      <c r="T3" s="52"/>
      <c r="U3" s="52"/>
      <c r="V3" s="52"/>
      <c r="W3" s="52"/>
      <c r="X3" s="52"/>
      <c r="Y3" s="52"/>
      <c r="Z3" s="52"/>
      <c r="AA3" s="52"/>
    </row>
    <row r="4" spans="1:27" customFormat="1" ht="33.75" customHeight="1" x14ac:dyDescent="0.25">
      <c r="B4" s="95"/>
      <c r="C4" s="95"/>
      <c r="D4" s="95"/>
      <c r="E4" s="95"/>
      <c r="F4" s="95"/>
      <c r="G4" s="95"/>
      <c r="H4" s="52"/>
      <c r="I4" s="80" t="s">
        <v>20</v>
      </c>
      <c r="J4" s="80"/>
      <c r="K4" s="80"/>
      <c r="L4" s="80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</row>
    <row r="5" spans="1:27" customFormat="1" ht="21.75" customHeight="1" x14ac:dyDescent="0.25">
      <c r="B5" s="52"/>
      <c r="C5" s="52"/>
      <c r="D5" s="52"/>
      <c r="E5" s="52"/>
      <c r="F5" s="128"/>
      <c r="G5" s="52"/>
      <c r="H5" s="52"/>
      <c r="I5" s="53" t="s">
        <v>21</v>
      </c>
      <c r="J5" s="53"/>
      <c r="K5" s="53"/>
      <c r="L5" s="53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</row>
    <row r="6" spans="1:27" ht="16.5" thickBot="1" x14ac:dyDescent="0.3">
      <c r="B6" s="6"/>
      <c r="C6" s="6"/>
      <c r="D6" s="6"/>
      <c r="E6" s="6"/>
      <c r="F6" s="127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32.25" customHeight="1" thickBot="1" x14ac:dyDescent="0.3">
      <c r="B7" s="96" t="s">
        <v>11</v>
      </c>
      <c r="C7" s="97"/>
      <c r="D7" s="98"/>
      <c r="E7" s="98"/>
      <c r="F7" s="99"/>
      <c r="G7" s="100"/>
      <c r="H7" s="7"/>
      <c r="I7" s="77" t="s">
        <v>26</v>
      </c>
      <c r="J7" s="78"/>
      <c r="K7" s="78"/>
      <c r="L7" s="78"/>
      <c r="M7" s="78"/>
      <c r="N7" s="78"/>
      <c r="O7" s="78"/>
      <c r="P7" s="78"/>
      <c r="Q7" s="79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182.25" customHeight="1" thickBot="1" x14ac:dyDescent="0.3">
      <c r="B8" s="54" t="s">
        <v>3</v>
      </c>
      <c r="C8" s="55" t="s">
        <v>0</v>
      </c>
      <c r="D8" s="55" t="s">
        <v>7</v>
      </c>
      <c r="E8" s="56" t="s">
        <v>8</v>
      </c>
      <c r="F8" s="129" t="s">
        <v>4</v>
      </c>
      <c r="G8" s="57" t="s">
        <v>9</v>
      </c>
      <c r="H8" s="60"/>
      <c r="I8" s="54" t="s">
        <v>3</v>
      </c>
      <c r="J8" s="55" t="s">
        <v>1</v>
      </c>
      <c r="K8" s="9" t="s">
        <v>24</v>
      </c>
      <c r="L8" s="8" t="s">
        <v>25</v>
      </c>
      <c r="M8" s="55" t="s">
        <v>7</v>
      </c>
      <c r="N8" s="56" t="s">
        <v>8</v>
      </c>
      <c r="O8" s="56" t="s">
        <v>12</v>
      </c>
      <c r="P8" s="56" t="s">
        <v>4</v>
      </c>
      <c r="Q8" s="57" t="s">
        <v>13</v>
      </c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15.75" customHeight="1" thickBot="1" x14ac:dyDescent="0.3">
      <c r="B9" s="81" t="s">
        <v>23</v>
      </c>
      <c r="C9" s="82"/>
      <c r="D9" s="83"/>
      <c r="E9" s="83"/>
      <c r="F9" s="82"/>
      <c r="G9" s="84"/>
      <c r="H9" s="61"/>
      <c r="I9" s="81" t="s">
        <v>23</v>
      </c>
      <c r="J9" s="83"/>
      <c r="K9" s="83"/>
      <c r="L9" s="83"/>
      <c r="M9" s="83"/>
      <c r="N9" s="83"/>
      <c r="O9" s="83"/>
      <c r="P9" s="83"/>
      <c r="Q9" s="84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33.75" customHeight="1" x14ac:dyDescent="0.25">
      <c r="A10" s="10"/>
      <c r="B10" s="11">
        <v>1</v>
      </c>
      <c r="C10" s="126" t="s">
        <v>31</v>
      </c>
      <c r="D10" s="69" t="s">
        <v>33</v>
      </c>
      <c r="E10" s="70">
        <v>64166.67</v>
      </c>
      <c r="F10" s="130">
        <v>4</v>
      </c>
      <c r="G10" s="2">
        <f>E10*F10</f>
        <v>256666.68</v>
      </c>
      <c r="H10" s="6"/>
      <c r="I10" s="12">
        <f>B10</f>
        <v>1</v>
      </c>
      <c r="J10" s="13" t="str">
        <f>C10</f>
        <v>Трансформатор напряжения НАМИ 10-95 (10000) (антирезонансный)</v>
      </c>
      <c r="K10" s="14"/>
      <c r="L10" s="14"/>
      <c r="M10" s="15" t="str">
        <f>D10</f>
        <v>шт.</v>
      </c>
      <c r="N10" s="16">
        <f>E10</f>
        <v>64166.67</v>
      </c>
      <c r="O10" s="17"/>
      <c r="P10" s="18">
        <f>F10</f>
        <v>4</v>
      </c>
      <c r="Q10" s="19">
        <f>O10*P10</f>
        <v>0</v>
      </c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33.75" customHeight="1" x14ac:dyDescent="0.25">
      <c r="A11" s="10"/>
      <c r="B11" s="11">
        <v>2</v>
      </c>
      <c r="C11" s="126" t="s">
        <v>32</v>
      </c>
      <c r="D11" s="69" t="s">
        <v>33</v>
      </c>
      <c r="E11" s="71">
        <v>335577</v>
      </c>
      <c r="F11" s="130">
        <v>5</v>
      </c>
      <c r="G11" s="3">
        <f t="shared" ref="G11" si="0">E11*F11</f>
        <v>1677885</v>
      </c>
      <c r="H11" s="6"/>
      <c r="I11" s="21">
        <f t="shared" ref="I11" si="1">B11</f>
        <v>2</v>
      </c>
      <c r="J11" s="22" t="str">
        <f t="shared" ref="J11:J24" si="2">C11</f>
        <v xml:space="preserve">Трансформатор напряжения НАМИ-35 УХЛ1 (антирезонансный) </v>
      </c>
      <c r="K11" s="23"/>
      <c r="L11" s="23"/>
      <c r="M11" s="24" t="str">
        <f t="shared" ref="M11:M24" si="3">D11</f>
        <v>шт.</v>
      </c>
      <c r="N11" s="25">
        <f t="shared" ref="N11:N24" si="4">E11</f>
        <v>335577</v>
      </c>
      <c r="O11" s="26"/>
      <c r="P11" s="27">
        <f t="shared" ref="P11:P24" si="5">F11</f>
        <v>5</v>
      </c>
      <c r="Q11" s="19">
        <f t="shared" ref="Q11" si="6">O11*P11</f>
        <v>0</v>
      </c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x14ac:dyDescent="0.25">
      <c r="A12" s="10"/>
      <c r="B12" s="107" t="s">
        <v>15</v>
      </c>
      <c r="C12" s="108"/>
      <c r="D12" s="109"/>
      <c r="E12" s="108"/>
      <c r="F12" s="110"/>
      <c r="G12" s="30">
        <f>SUM(G10:G11)</f>
        <v>1934551.68</v>
      </c>
      <c r="H12" s="60"/>
      <c r="I12" s="111" t="s">
        <v>15</v>
      </c>
      <c r="J12" s="112"/>
      <c r="K12" s="112"/>
      <c r="L12" s="112"/>
      <c r="M12" s="112"/>
      <c r="N12" s="112"/>
      <c r="O12" s="112"/>
      <c r="P12" s="113"/>
      <c r="Q12" s="31">
        <f>SUM(Q10:Q11)</f>
        <v>0</v>
      </c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x14ac:dyDescent="0.25">
      <c r="A13" s="10"/>
      <c r="B13" s="121" t="s">
        <v>27</v>
      </c>
      <c r="C13" s="122"/>
      <c r="D13" s="123"/>
      <c r="E13" s="123"/>
      <c r="F13" s="122"/>
      <c r="G13" s="123"/>
      <c r="H13" s="62"/>
      <c r="I13" s="124" t="s">
        <v>27</v>
      </c>
      <c r="J13" s="124"/>
      <c r="K13" s="124"/>
      <c r="L13" s="124"/>
      <c r="M13" s="124"/>
      <c r="N13" s="124"/>
      <c r="O13" s="124"/>
      <c r="P13" s="124"/>
      <c r="Q13" s="125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ht="31.5" x14ac:dyDescent="0.25">
      <c r="A14" s="10"/>
      <c r="B14" s="11">
        <v>1</v>
      </c>
      <c r="C14" s="126" t="s">
        <v>31</v>
      </c>
      <c r="D14" s="69" t="s">
        <v>33</v>
      </c>
      <c r="E14" s="72">
        <v>64166.62</v>
      </c>
      <c r="F14" s="130">
        <v>2</v>
      </c>
      <c r="G14" s="2">
        <f t="shared" ref="G14:G24" si="7">E14*F14</f>
        <v>128333.24</v>
      </c>
      <c r="H14" s="6"/>
      <c r="I14" s="12">
        <f>B14</f>
        <v>1</v>
      </c>
      <c r="J14" s="13" t="str">
        <f t="shared" si="2"/>
        <v>Трансформатор напряжения НАМИ 10-95 (10000) (антирезонансный)</v>
      </c>
      <c r="K14" s="32"/>
      <c r="L14" s="32"/>
      <c r="M14" s="15" t="str">
        <f>D14</f>
        <v>шт.</v>
      </c>
      <c r="N14" s="16">
        <f>E14</f>
        <v>64166.62</v>
      </c>
      <c r="O14" s="33"/>
      <c r="P14" s="18">
        <f>F14</f>
        <v>2</v>
      </c>
      <c r="Q14" s="34">
        <f>O14*P14</f>
        <v>0</v>
      </c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ht="31.5" x14ac:dyDescent="0.25">
      <c r="A15" s="10"/>
      <c r="B15" s="20">
        <v>2</v>
      </c>
      <c r="C15" s="126" t="s">
        <v>34</v>
      </c>
      <c r="D15" s="69" t="s">
        <v>33</v>
      </c>
      <c r="E15" s="72">
        <v>64166.67</v>
      </c>
      <c r="F15" s="130">
        <v>5</v>
      </c>
      <c r="G15" s="3">
        <f t="shared" si="7"/>
        <v>320833.34999999998</v>
      </c>
      <c r="H15" s="6"/>
      <c r="I15" s="21">
        <f>B15</f>
        <v>2</v>
      </c>
      <c r="J15" s="22" t="str">
        <f t="shared" si="2"/>
        <v>Трансформатор напряжения НАМИ 10-95 (6000) (антирезонансный)</v>
      </c>
      <c r="K15" s="28"/>
      <c r="L15" s="28"/>
      <c r="M15" s="24" t="str">
        <f t="shared" ref="M15:M16" si="8">D15</f>
        <v>шт.</v>
      </c>
      <c r="N15" s="25">
        <f t="shared" ref="N15:N16" si="9">E15</f>
        <v>64166.67</v>
      </c>
      <c r="O15" s="29"/>
      <c r="P15" s="27">
        <f t="shared" ref="P15:P16" si="10">F15</f>
        <v>5</v>
      </c>
      <c r="Q15" s="35">
        <f t="shared" ref="Q15:Q16" si="11">O15*P15</f>
        <v>0</v>
      </c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 ht="31.5" x14ac:dyDescent="0.25">
      <c r="A16" s="10"/>
      <c r="B16" s="20">
        <v>3</v>
      </c>
      <c r="C16" s="126" t="s">
        <v>32</v>
      </c>
      <c r="D16" s="69" t="s">
        <v>33</v>
      </c>
      <c r="E16" s="71">
        <v>335577</v>
      </c>
      <c r="F16" s="130">
        <v>3</v>
      </c>
      <c r="G16" s="3">
        <f t="shared" si="7"/>
        <v>1006731</v>
      </c>
      <c r="H16" s="6"/>
      <c r="I16" s="21">
        <f t="shared" ref="I16" si="12">B16</f>
        <v>3</v>
      </c>
      <c r="J16" s="22" t="str">
        <f t="shared" si="2"/>
        <v xml:space="preserve">Трансформатор напряжения НАМИ-35 УХЛ1 (антирезонансный) </v>
      </c>
      <c r="K16" s="28"/>
      <c r="L16" s="28"/>
      <c r="M16" s="24" t="str">
        <f t="shared" si="8"/>
        <v>шт.</v>
      </c>
      <c r="N16" s="25">
        <f t="shared" si="9"/>
        <v>335577</v>
      </c>
      <c r="O16" s="29"/>
      <c r="P16" s="27">
        <f t="shared" si="10"/>
        <v>3</v>
      </c>
      <c r="Q16" s="35">
        <f t="shared" si="11"/>
        <v>0</v>
      </c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x14ac:dyDescent="0.25">
      <c r="A17" s="10"/>
      <c r="B17" s="114" t="s">
        <v>16</v>
      </c>
      <c r="C17" s="115"/>
      <c r="D17" s="116"/>
      <c r="E17" s="115"/>
      <c r="F17" s="117"/>
      <c r="G17" s="63">
        <f>SUM(G14:G16)</f>
        <v>1455897.5899999999</v>
      </c>
      <c r="H17" s="60"/>
      <c r="I17" s="118" t="s">
        <v>16</v>
      </c>
      <c r="J17" s="119"/>
      <c r="K17" s="119"/>
      <c r="L17" s="119"/>
      <c r="M17" s="119"/>
      <c r="N17" s="119"/>
      <c r="O17" s="119"/>
      <c r="P17" s="120"/>
      <c r="Q17" s="64">
        <f>SUM(Q14:Q16)</f>
        <v>0</v>
      </c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x14ac:dyDescent="0.25">
      <c r="A18" s="10"/>
      <c r="B18" s="75" t="s">
        <v>28</v>
      </c>
      <c r="C18" s="75"/>
      <c r="D18" s="75"/>
      <c r="E18" s="75"/>
      <c r="F18" s="75"/>
      <c r="G18" s="75"/>
      <c r="H18" s="62"/>
      <c r="I18" s="75" t="s">
        <v>28</v>
      </c>
      <c r="J18" s="75"/>
      <c r="K18" s="75"/>
      <c r="L18" s="75"/>
      <c r="M18" s="75"/>
      <c r="N18" s="75"/>
      <c r="O18" s="75"/>
      <c r="P18" s="75"/>
      <c r="Q18" s="75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x14ac:dyDescent="0.25">
      <c r="A19" s="10"/>
      <c r="B19" s="75" t="s">
        <v>29</v>
      </c>
      <c r="C19" s="76"/>
      <c r="D19" s="75"/>
      <c r="E19" s="75"/>
      <c r="F19" s="76"/>
      <c r="G19" s="75"/>
      <c r="H19" s="62"/>
      <c r="I19" s="75" t="s">
        <v>29</v>
      </c>
      <c r="J19" s="75"/>
      <c r="K19" s="75"/>
      <c r="L19" s="75"/>
      <c r="M19" s="75"/>
      <c r="N19" s="75"/>
      <c r="O19" s="75"/>
      <c r="P19" s="75"/>
      <c r="Q19" s="75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31.5" x14ac:dyDescent="0.25">
      <c r="A20" s="10"/>
      <c r="B20" s="65">
        <v>1</v>
      </c>
      <c r="C20" s="126" t="s">
        <v>31</v>
      </c>
      <c r="D20" s="69" t="s">
        <v>33</v>
      </c>
      <c r="E20" s="72">
        <v>63055.56</v>
      </c>
      <c r="F20" s="130">
        <v>3</v>
      </c>
      <c r="G20" s="67">
        <f t="shared" si="7"/>
        <v>189166.68</v>
      </c>
      <c r="H20" s="6"/>
      <c r="I20" s="40">
        <f t="shared" ref="I20:I24" si="13">B20</f>
        <v>1</v>
      </c>
      <c r="J20" s="36" t="str">
        <f t="shared" si="2"/>
        <v>Трансформатор напряжения НАМИ 10-95 (10000) (антирезонансный)</v>
      </c>
      <c r="K20" s="49"/>
      <c r="L20" s="49"/>
      <c r="M20" s="37" t="str">
        <f t="shared" si="3"/>
        <v>шт.</v>
      </c>
      <c r="N20" s="38">
        <f t="shared" si="4"/>
        <v>63055.56</v>
      </c>
      <c r="O20" s="50"/>
      <c r="P20" s="39">
        <f t="shared" si="5"/>
        <v>3</v>
      </c>
      <c r="Q20" s="38">
        <f t="shared" ref="Q20:Q24" si="14">O20*P20</f>
        <v>0</v>
      </c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ht="31.5" x14ac:dyDescent="0.25">
      <c r="A21" s="10"/>
      <c r="B21" s="65">
        <v>2</v>
      </c>
      <c r="C21" s="126" t="s">
        <v>34</v>
      </c>
      <c r="D21" s="69" t="s">
        <v>33</v>
      </c>
      <c r="E21" s="72">
        <v>63055.56</v>
      </c>
      <c r="F21" s="130">
        <v>9</v>
      </c>
      <c r="G21" s="67">
        <f t="shared" si="7"/>
        <v>567500.04</v>
      </c>
      <c r="H21" s="6"/>
      <c r="I21" s="40">
        <f t="shared" si="13"/>
        <v>2</v>
      </c>
      <c r="J21" s="36" t="str">
        <f t="shared" si="2"/>
        <v>Трансформатор напряжения НАМИ 10-95 (6000) (антирезонансный)</v>
      </c>
      <c r="K21" s="49"/>
      <c r="L21" s="49"/>
      <c r="M21" s="37" t="str">
        <f t="shared" si="3"/>
        <v>шт.</v>
      </c>
      <c r="N21" s="38">
        <f t="shared" si="4"/>
        <v>63055.56</v>
      </c>
      <c r="O21" s="50"/>
      <c r="P21" s="39">
        <f t="shared" si="5"/>
        <v>9</v>
      </c>
      <c r="Q21" s="38">
        <f t="shared" si="14"/>
        <v>0</v>
      </c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x14ac:dyDescent="0.25">
      <c r="A22" s="10"/>
      <c r="B22" s="103" t="s">
        <v>18</v>
      </c>
      <c r="C22" s="104"/>
      <c r="D22" s="105"/>
      <c r="E22" s="105"/>
      <c r="F22" s="104"/>
      <c r="G22" s="41">
        <f>SUM(G20:G21)</f>
        <v>756666.72</v>
      </c>
      <c r="H22" s="6"/>
      <c r="I22" s="106" t="s">
        <v>18</v>
      </c>
      <c r="J22" s="106"/>
      <c r="K22" s="106"/>
      <c r="L22" s="106"/>
      <c r="M22" s="106"/>
      <c r="N22" s="106"/>
      <c r="O22" s="106"/>
      <c r="P22" s="106"/>
      <c r="Q22" s="42">
        <f>SUM(Q20:Q21)</f>
        <v>0</v>
      </c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x14ac:dyDescent="0.25">
      <c r="A23" s="10"/>
      <c r="B23" s="75" t="s">
        <v>30</v>
      </c>
      <c r="C23" s="76"/>
      <c r="D23" s="75"/>
      <c r="E23" s="75"/>
      <c r="F23" s="76"/>
      <c r="G23" s="75"/>
      <c r="H23" s="62"/>
      <c r="I23" s="75" t="s">
        <v>30</v>
      </c>
      <c r="J23" s="75"/>
      <c r="K23" s="75"/>
      <c r="L23" s="75"/>
      <c r="M23" s="75"/>
      <c r="N23" s="75"/>
      <c r="O23" s="75"/>
      <c r="P23" s="75"/>
      <c r="Q23" s="75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ht="36.75" customHeight="1" x14ac:dyDescent="0.25">
      <c r="A24" s="10"/>
      <c r="B24" s="65">
        <v>1</v>
      </c>
      <c r="C24" s="126" t="s">
        <v>31</v>
      </c>
      <c r="D24" s="69" t="s">
        <v>33</v>
      </c>
      <c r="E24" s="72">
        <v>64166.67</v>
      </c>
      <c r="F24" s="130">
        <v>4</v>
      </c>
      <c r="G24" s="51">
        <f t="shared" si="7"/>
        <v>256666.68</v>
      </c>
      <c r="H24" s="6"/>
      <c r="I24" s="40">
        <f t="shared" si="13"/>
        <v>1</v>
      </c>
      <c r="J24" s="36" t="str">
        <f t="shared" si="2"/>
        <v>Трансформатор напряжения НАМИ 10-95 (10000) (антирезонансный)</v>
      </c>
      <c r="K24" s="49"/>
      <c r="L24" s="49"/>
      <c r="M24" s="37" t="str">
        <f t="shared" si="3"/>
        <v>шт.</v>
      </c>
      <c r="N24" s="38">
        <f t="shared" si="4"/>
        <v>64166.67</v>
      </c>
      <c r="O24" s="50"/>
      <c r="P24" s="39">
        <f t="shared" si="5"/>
        <v>4</v>
      </c>
      <c r="Q24" s="38">
        <f t="shared" si="14"/>
        <v>0</v>
      </c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x14ac:dyDescent="0.25">
      <c r="A25" s="10"/>
      <c r="B25" s="103" t="s">
        <v>17</v>
      </c>
      <c r="C25" s="104"/>
      <c r="D25" s="105"/>
      <c r="E25" s="105"/>
      <c r="F25" s="104"/>
      <c r="G25" s="41">
        <f>SUM(G24:G24)</f>
        <v>256666.68</v>
      </c>
      <c r="H25" s="66"/>
      <c r="I25" s="106" t="s">
        <v>17</v>
      </c>
      <c r="J25" s="106"/>
      <c r="K25" s="106"/>
      <c r="L25" s="106"/>
      <c r="M25" s="106"/>
      <c r="N25" s="106"/>
      <c r="O25" s="106"/>
      <c r="P25" s="106"/>
      <c r="Q25" s="42">
        <f>SUM(Q24:Q24)</f>
        <v>0</v>
      </c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ht="21" customHeight="1" thickBot="1" x14ac:dyDescent="0.3">
      <c r="A26" s="10"/>
      <c r="B26" s="89" t="s">
        <v>5</v>
      </c>
      <c r="C26" s="90"/>
      <c r="D26" s="90"/>
      <c r="E26" s="90"/>
      <c r="F26" s="91"/>
      <c r="G26" s="43">
        <f>G25+G22+G17+G12</f>
        <v>4403782.67</v>
      </c>
      <c r="H26" s="6"/>
      <c r="I26" s="89" t="s">
        <v>5</v>
      </c>
      <c r="J26" s="90"/>
      <c r="K26" s="90"/>
      <c r="L26" s="90"/>
      <c r="M26" s="90"/>
      <c r="N26" s="90"/>
      <c r="O26" s="90"/>
      <c r="P26" s="91"/>
      <c r="Q26" s="43">
        <f>Q25+Q22+Q17+Q12</f>
        <v>0</v>
      </c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27" ht="15" customHeight="1" x14ac:dyDescent="0.25">
      <c r="A27" s="10"/>
      <c r="B27" s="101" t="s">
        <v>14</v>
      </c>
      <c r="C27" s="102"/>
      <c r="D27" s="102"/>
      <c r="E27" s="102"/>
      <c r="F27" s="131">
        <v>0.2</v>
      </c>
      <c r="G27" s="73">
        <f>G26*F27</f>
        <v>880756.53399999999</v>
      </c>
      <c r="H27" s="6"/>
      <c r="I27" s="101" t="s">
        <v>14</v>
      </c>
      <c r="J27" s="102"/>
      <c r="K27" s="102"/>
      <c r="L27" s="102"/>
      <c r="M27" s="102"/>
      <c r="N27" s="102"/>
      <c r="O27" s="102"/>
      <c r="P27" s="44">
        <v>0.2</v>
      </c>
      <c r="Q27" s="45">
        <f>Q26*P27</f>
        <v>0</v>
      </c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ht="15.75" customHeight="1" thickBot="1" x14ac:dyDescent="0.3">
      <c r="A28" s="10"/>
      <c r="B28" s="92" t="s">
        <v>6</v>
      </c>
      <c r="C28" s="93"/>
      <c r="D28" s="93"/>
      <c r="E28" s="93"/>
      <c r="F28" s="94"/>
      <c r="G28" s="74">
        <f>G26+G27</f>
        <v>5284539.2039999999</v>
      </c>
      <c r="H28" s="6"/>
      <c r="I28" s="92" t="s">
        <v>6</v>
      </c>
      <c r="J28" s="93"/>
      <c r="K28" s="93"/>
      <c r="L28" s="93"/>
      <c r="M28" s="93"/>
      <c r="N28" s="93"/>
      <c r="O28" s="93"/>
      <c r="P28" s="94"/>
      <c r="Q28" s="46">
        <f>Q26+Q27</f>
        <v>0</v>
      </c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ht="33.75" customHeight="1" x14ac:dyDescent="0.25">
      <c r="B29" s="6"/>
      <c r="C29" s="6"/>
      <c r="D29" s="6"/>
      <c r="E29" s="6"/>
      <c r="F29" s="127"/>
      <c r="G29" s="47"/>
      <c r="H29" s="47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27" ht="151.5" customHeight="1" x14ac:dyDescent="0.25">
      <c r="B30" s="48"/>
      <c r="C30" s="48"/>
      <c r="D30" s="48"/>
      <c r="E30" s="48"/>
      <c r="F30" s="132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6"/>
    </row>
    <row r="31" spans="1:27" x14ac:dyDescent="0.25">
      <c r="AA31" s="6"/>
    </row>
  </sheetData>
  <mergeCells count="31">
    <mergeCell ref="I18:Q18"/>
    <mergeCell ref="I19:Q19"/>
    <mergeCell ref="I13:Q13"/>
    <mergeCell ref="B1:Q1"/>
    <mergeCell ref="B3:E3"/>
    <mergeCell ref="B26:F26"/>
    <mergeCell ref="B28:F28"/>
    <mergeCell ref="B4:G4"/>
    <mergeCell ref="B7:G7"/>
    <mergeCell ref="I28:P28"/>
    <mergeCell ref="B27:E27"/>
    <mergeCell ref="I27:O27"/>
    <mergeCell ref="B25:F25"/>
    <mergeCell ref="I25:P25"/>
    <mergeCell ref="I7:Q7"/>
    <mergeCell ref="I26:P26"/>
    <mergeCell ref="B12:F12"/>
    <mergeCell ref="B23:G23"/>
    <mergeCell ref="I23:Q23"/>
    <mergeCell ref="I3:Q3"/>
    <mergeCell ref="I4:L4"/>
    <mergeCell ref="B9:G9"/>
    <mergeCell ref="I9:Q9"/>
    <mergeCell ref="I12:P12"/>
    <mergeCell ref="B17:F17"/>
    <mergeCell ref="I17:P17"/>
    <mergeCell ref="B22:F22"/>
    <mergeCell ref="I22:P22"/>
    <mergeCell ref="B13:G13"/>
    <mergeCell ref="B18:G18"/>
    <mergeCell ref="B19:G19"/>
  </mergeCells>
  <pageMargins left="0.7" right="0.7" top="0.75" bottom="0.75" header="0.3" footer="0.3"/>
  <pageSetup paperSize="9" scale="45" fitToHeight="0" orientation="landscape" r:id="rId1"/>
  <ignoredErrors>
    <ignoredError sqref="M10:M1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A7" sqref="A7:A10"/>
    </sheetView>
  </sheetViews>
  <sheetFormatPr defaultRowHeight="15" x14ac:dyDescent="0.25"/>
  <sheetData>
    <row r="1" spans="1:2" x14ac:dyDescent="0.25">
      <c r="A1" s="68">
        <v>955844.4</v>
      </c>
      <c r="B1" s="1"/>
    </row>
    <row r="2" spans="1:2" x14ac:dyDescent="0.25">
      <c r="A2" s="68">
        <v>715615.38</v>
      </c>
      <c r="B2" s="1"/>
    </row>
    <row r="3" spans="1:2" x14ac:dyDescent="0.25">
      <c r="A3" s="68">
        <v>599500</v>
      </c>
      <c r="B3" s="1"/>
    </row>
    <row r="4" spans="1:2" x14ac:dyDescent="0.25">
      <c r="A4" s="68">
        <v>1287160.82</v>
      </c>
      <c r="B4" s="1"/>
    </row>
    <row r="5" spans="1:2" x14ac:dyDescent="0.25">
      <c r="A5" s="68"/>
      <c r="B5" s="1"/>
    </row>
    <row r="6" spans="1:2" x14ac:dyDescent="0.25">
      <c r="A6" s="68"/>
      <c r="B6" s="1"/>
    </row>
    <row r="7" spans="1:2" x14ac:dyDescent="0.25">
      <c r="A7" s="68">
        <v>826004.68</v>
      </c>
      <c r="B7" s="1"/>
    </row>
    <row r="8" spans="1:2" x14ac:dyDescent="0.25">
      <c r="A8" s="68">
        <v>455699.59</v>
      </c>
      <c r="B8" s="1"/>
    </row>
    <row r="9" spans="1:2" x14ac:dyDescent="0.25">
      <c r="A9" s="68">
        <v>836580.61</v>
      </c>
      <c r="B9" s="1"/>
    </row>
    <row r="10" spans="1:2" x14ac:dyDescent="0.25">
      <c r="A10" s="68">
        <v>814954.43</v>
      </c>
      <c r="B10" s="1"/>
    </row>
    <row r="11" spans="1:2" x14ac:dyDescent="0.25">
      <c r="A11" s="68"/>
      <c r="B11" s="1"/>
    </row>
    <row r="12" spans="1:2" x14ac:dyDescent="0.25">
      <c r="A12" s="68"/>
      <c r="B12" s="1"/>
    </row>
    <row r="13" spans="1:2" x14ac:dyDescent="0.25">
      <c r="A13" s="68"/>
      <c r="B13" s="1"/>
    </row>
    <row r="14" spans="1:2" x14ac:dyDescent="0.25">
      <c r="A14" s="68"/>
      <c r="B14" s="1"/>
    </row>
    <row r="15" spans="1:2" x14ac:dyDescent="0.25">
      <c r="A15" s="68"/>
      <c r="B15" s="1"/>
    </row>
    <row r="16" spans="1:2" x14ac:dyDescent="0.25">
      <c r="A16" s="68"/>
      <c r="B16" s="1"/>
    </row>
    <row r="17" spans="1:2" x14ac:dyDescent="0.25">
      <c r="A17" s="68"/>
      <c r="B17" s="1"/>
    </row>
    <row r="18" spans="1:2" x14ac:dyDescent="0.25">
      <c r="B18" s="1"/>
    </row>
    <row r="19" spans="1:2" x14ac:dyDescent="0.25">
      <c r="B19" s="1"/>
    </row>
    <row r="20" spans="1:2" x14ac:dyDescent="0.25">
      <c r="B20" s="1"/>
    </row>
    <row r="21" spans="1:2" x14ac:dyDescent="0.25">
      <c r="B21" s="1"/>
    </row>
    <row r="22" spans="1:2" x14ac:dyDescent="0.25">
      <c r="B2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НМЦ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Балак Дмитрий Алексеевич</cp:lastModifiedBy>
  <cp:lastPrinted>2019-08-27T00:43:30Z</cp:lastPrinted>
  <dcterms:created xsi:type="dcterms:W3CDTF">2018-05-22T01:14:50Z</dcterms:created>
  <dcterms:modified xsi:type="dcterms:W3CDTF">2020-09-29T04:51:11Z</dcterms:modified>
</cp:coreProperties>
</file>