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rivobokov_ag\Desktop\Мои документы\Закупки АО ДРСК 2021\ЛКП\Закупочная документация на ЛКП\"/>
    </mc:Choice>
  </mc:AlternateContent>
  <bookViews>
    <workbookView xWindow="0" yWindow="0" windowWidth="21570" windowHeight="805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1" l="1"/>
  <c r="P344" i="1" l="1"/>
  <c r="Q344" i="1" s="1"/>
  <c r="P345" i="1"/>
  <c r="Q345" i="1" s="1"/>
  <c r="P346" i="1"/>
  <c r="Q346" i="1" s="1"/>
  <c r="P347" i="1"/>
  <c r="Q347" i="1" s="1"/>
  <c r="P348" i="1"/>
  <c r="Q348" i="1" s="1"/>
  <c r="P349" i="1"/>
  <c r="Q349" i="1" s="1"/>
  <c r="P350" i="1"/>
  <c r="Q350" i="1" s="1"/>
  <c r="P351" i="1"/>
  <c r="Q351" i="1" s="1"/>
  <c r="P352" i="1"/>
  <c r="Q352" i="1" s="1"/>
  <c r="P353" i="1"/>
  <c r="Q353" i="1" s="1"/>
  <c r="P354" i="1"/>
  <c r="Q354" i="1" s="1"/>
  <c r="P355" i="1"/>
  <c r="Q355" i="1" s="1"/>
  <c r="P356" i="1"/>
  <c r="Q356" i="1" s="1"/>
  <c r="P357" i="1"/>
  <c r="Q357" i="1" s="1"/>
  <c r="P358" i="1"/>
  <c r="Q358" i="1" s="1"/>
  <c r="P359" i="1"/>
  <c r="Q359" i="1" s="1"/>
  <c r="P360" i="1"/>
  <c r="Q360" i="1" s="1"/>
  <c r="P361" i="1"/>
  <c r="Q361" i="1" s="1"/>
  <c r="P362" i="1"/>
  <c r="Q362" i="1" s="1"/>
  <c r="P363" i="1"/>
  <c r="Q363" i="1" s="1"/>
  <c r="P364" i="1"/>
  <c r="Q364" i="1" s="1"/>
  <c r="P365" i="1"/>
  <c r="Q365" i="1" s="1"/>
  <c r="P366" i="1"/>
  <c r="Q366" i="1" s="1"/>
  <c r="P367" i="1"/>
  <c r="Q367" i="1" s="1"/>
  <c r="P368" i="1"/>
  <c r="Q368" i="1" s="1"/>
  <c r="P369" i="1"/>
  <c r="Q369" i="1" s="1"/>
  <c r="P370" i="1"/>
  <c r="Q370" i="1" s="1"/>
  <c r="P371" i="1"/>
  <c r="Q371" i="1" s="1"/>
  <c r="P372" i="1"/>
  <c r="Q372" i="1" s="1"/>
  <c r="P373" i="1"/>
  <c r="Q373" i="1" s="1"/>
  <c r="P374" i="1"/>
  <c r="Q374" i="1" s="1"/>
  <c r="P375" i="1"/>
  <c r="Q375" i="1" s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P318" i="1"/>
  <c r="Q318" i="1" s="1"/>
  <c r="P319" i="1"/>
  <c r="Q319" i="1" s="1"/>
  <c r="P320" i="1"/>
  <c r="Q320" i="1" s="1"/>
  <c r="P321" i="1"/>
  <c r="Q321" i="1" s="1"/>
  <c r="P322" i="1"/>
  <c r="Q322" i="1" s="1"/>
  <c r="P323" i="1"/>
  <c r="Q323" i="1" s="1"/>
  <c r="P324" i="1"/>
  <c r="Q324" i="1" s="1"/>
  <c r="P325" i="1"/>
  <c r="Q325" i="1" s="1"/>
  <c r="P326" i="1"/>
  <c r="Q326" i="1" s="1"/>
  <c r="P327" i="1"/>
  <c r="Q327" i="1" s="1"/>
  <c r="P328" i="1"/>
  <c r="Q328" i="1" s="1"/>
  <c r="P329" i="1"/>
  <c r="Q329" i="1" s="1"/>
  <c r="P330" i="1"/>
  <c r="Q330" i="1" s="1"/>
  <c r="P331" i="1"/>
  <c r="Q331" i="1" s="1"/>
  <c r="P332" i="1"/>
  <c r="Q332" i="1" s="1"/>
  <c r="P333" i="1"/>
  <c r="Q333" i="1" s="1"/>
  <c r="P334" i="1"/>
  <c r="Q334" i="1" s="1"/>
  <c r="P335" i="1"/>
  <c r="Q335" i="1" s="1"/>
  <c r="P336" i="1"/>
  <c r="Q336" i="1" s="1"/>
  <c r="M336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N252" i="1"/>
  <c r="N253" i="1"/>
  <c r="N254" i="1"/>
  <c r="N255" i="1"/>
  <c r="N256" i="1"/>
  <c r="N257" i="1"/>
  <c r="N258" i="1"/>
  <c r="N259" i="1"/>
  <c r="M252" i="1"/>
  <c r="M253" i="1"/>
  <c r="M254" i="1"/>
  <c r="M255" i="1"/>
  <c r="M256" i="1"/>
  <c r="M257" i="1"/>
  <c r="M258" i="1"/>
  <c r="M259" i="1"/>
  <c r="J252" i="1"/>
  <c r="J253" i="1"/>
  <c r="J254" i="1"/>
  <c r="J255" i="1"/>
  <c r="J256" i="1"/>
  <c r="J257" i="1"/>
  <c r="J258" i="1"/>
  <c r="J259" i="1"/>
  <c r="I252" i="1"/>
  <c r="I253" i="1"/>
  <c r="I254" i="1"/>
  <c r="I255" i="1"/>
  <c r="I256" i="1"/>
  <c r="I257" i="1"/>
  <c r="I258" i="1"/>
  <c r="I259" i="1"/>
  <c r="G252" i="1"/>
  <c r="G253" i="1"/>
  <c r="G254" i="1"/>
  <c r="G255" i="1"/>
  <c r="G256" i="1"/>
  <c r="G257" i="1"/>
  <c r="G258" i="1"/>
  <c r="G259" i="1"/>
  <c r="P221" i="1"/>
  <c r="Q221" i="1" s="1"/>
  <c r="P222" i="1"/>
  <c r="Q222" i="1" s="1"/>
  <c r="P223" i="1"/>
  <c r="Q223" i="1" s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5" i="1"/>
  <c r="Q235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Q178" i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200" i="1"/>
  <c r="Q200" i="1" s="1"/>
  <c r="P201" i="1"/>
  <c r="Q201" i="1" s="1"/>
  <c r="P202" i="1"/>
  <c r="Q202" i="1" s="1"/>
  <c r="P203" i="1"/>
  <c r="Q203" i="1" s="1"/>
  <c r="P204" i="1"/>
  <c r="Q204" i="1" s="1"/>
  <c r="P205" i="1"/>
  <c r="Q205" i="1" s="1"/>
  <c r="P206" i="1"/>
  <c r="Q206" i="1" s="1"/>
  <c r="P207" i="1"/>
  <c r="Q207" i="1" s="1"/>
  <c r="P208" i="1"/>
  <c r="Q208" i="1" s="1"/>
  <c r="P209" i="1"/>
  <c r="Q209" i="1" s="1"/>
  <c r="P210" i="1"/>
  <c r="Q210" i="1" s="1"/>
  <c r="P211" i="1"/>
  <c r="Q211" i="1" s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G26" i="1"/>
  <c r="G27" i="1"/>
  <c r="G28" i="1"/>
  <c r="G29" i="1"/>
  <c r="G30" i="1"/>
  <c r="G31" i="1"/>
  <c r="G32" i="1"/>
  <c r="G33" i="1"/>
  <c r="G34" i="1"/>
  <c r="G35" i="1"/>
  <c r="G36" i="1"/>
  <c r="G3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25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P376" i="1" l="1"/>
  <c r="Q376" i="1" s="1"/>
  <c r="N376" i="1"/>
  <c r="I376" i="1"/>
  <c r="I340" i="1" l="1"/>
  <c r="I341" i="1"/>
  <c r="I342" i="1"/>
  <c r="I343" i="1"/>
  <c r="I339" i="1"/>
  <c r="I311" i="1"/>
  <c r="I312" i="1"/>
  <c r="I313" i="1"/>
  <c r="I314" i="1"/>
  <c r="I315" i="1"/>
  <c r="I316" i="1"/>
  <c r="I317" i="1"/>
  <c r="I310" i="1"/>
  <c r="I263" i="1"/>
  <c r="I264" i="1"/>
  <c r="I265" i="1"/>
  <c r="I266" i="1"/>
  <c r="I267" i="1"/>
  <c r="I307" i="1"/>
  <c r="I262" i="1"/>
  <c r="I251" i="1"/>
  <c r="I250" i="1"/>
  <c r="G250" i="1"/>
  <c r="J250" i="1"/>
  <c r="M250" i="1"/>
  <c r="N250" i="1"/>
  <c r="P250" i="1"/>
  <c r="Q250" i="1" s="1"/>
  <c r="G251" i="1"/>
  <c r="J251" i="1"/>
  <c r="M251" i="1"/>
  <c r="N251" i="1"/>
  <c r="P251" i="1"/>
  <c r="Q251" i="1" s="1"/>
  <c r="G262" i="1"/>
  <c r="J262" i="1"/>
  <c r="M262" i="1"/>
  <c r="N262" i="1"/>
  <c r="P262" i="1"/>
  <c r="Q262" i="1" s="1"/>
  <c r="G263" i="1"/>
  <c r="J263" i="1"/>
  <c r="M263" i="1"/>
  <c r="N263" i="1"/>
  <c r="P263" i="1"/>
  <c r="Q263" i="1" s="1"/>
  <c r="I216" i="1"/>
  <c r="I217" i="1"/>
  <c r="I218" i="1"/>
  <c r="I219" i="1"/>
  <c r="I220" i="1"/>
  <c r="I21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05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G260" i="1" l="1"/>
  <c r="P340" i="1"/>
  <c r="Q340" i="1" s="1"/>
  <c r="P341" i="1"/>
  <c r="Q341" i="1" s="1"/>
  <c r="P342" i="1"/>
  <c r="Q342" i="1" s="1"/>
  <c r="P343" i="1"/>
  <c r="Q343" i="1" s="1"/>
  <c r="P339" i="1"/>
  <c r="Q339" i="1" s="1"/>
  <c r="N340" i="1"/>
  <c r="N341" i="1"/>
  <c r="N342" i="1"/>
  <c r="N343" i="1"/>
  <c r="N339" i="1"/>
  <c r="M340" i="1"/>
  <c r="M341" i="1"/>
  <c r="M342" i="1"/>
  <c r="M343" i="1"/>
  <c r="M339" i="1"/>
  <c r="J340" i="1"/>
  <c r="J341" i="1"/>
  <c r="J342" i="1"/>
  <c r="J343" i="1"/>
  <c r="J339" i="1"/>
  <c r="G340" i="1"/>
  <c r="G341" i="1"/>
  <c r="G342" i="1"/>
  <c r="G343" i="1"/>
  <c r="G339" i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0" i="1"/>
  <c r="Q310" i="1" s="1"/>
  <c r="N311" i="1"/>
  <c r="N312" i="1"/>
  <c r="N313" i="1"/>
  <c r="N314" i="1"/>
  <c r="N315" i="1"/>
  <c r="N316" i="1"/>
  <c r="N317" i="1"/>
  <c r="N310" i="1"/>
  <c r="M311" i="1"/>
  <c r="M312" i="1"/>
  <c r="M313" i="1"/>
  <c r="M314" i="1"/>
  <c r="M315" i="1"/>
  <c r="M316" i="1"/>
  <c r="M317" i="1"/>
  <c r="M310" i="1"/>
  <c r="J311" i="1"/>
  <c r="J312" i="1"/>
  <c r="J313" i="1"/>
  <c r="J314" i="1"/>
  <c r="J315" i="1"/>
  <c r="J316" i="1"/>
  <c r="J317" i="1"/>
  <c r="J310" i="1"/>
  <c r="G311" i="1"/>
  <c r="G312" i="1"/>
  <c r="G313" i="1"/>
  <c r="G314" i="1"/>
  <c r="G315" i="1"/>
  <c r="G316" i="1"/>
  <c r="G317" i="1"/>
  <c r="G310" i="1"/>
  <c r="P216" i="1"/>
  <c r="Q216" i="1" s="1"/>
  <c r="P217" i="1"/>
  <c r="Q217" i="1" s="1"/>
  <c r="P218" i="1"/>
  <c r="Q218" i="1" s="1"/>
  <c r="P219" i="1"/>
  <c r="Q219" i="1" s="1"/>
  <c r="P220" i="1"/>
  <c r="Q220" i="1" s="1"/>
  <c r="N216" i="1"/>
  <c r="N217" i="1"/>
  <c r="N218" i="1"/>
  <c r="N219" i="1"/>
  <c r="N220" i="1"/>
  <c r="M216" i="1"/>
  <c r="M217" i="1"/>
  <c r="M218" i="1"/>
  <c r="M219" i="1"/>
  <c r="M220" i="1"/>
  <c r="P215" i="1"/>
  <c r="Q215" i="1" s="1"/>
  <c r="N215" i="1"/>
  <c r="M215" i="1"/>
  <c r="J216" i="1"/>
  <c r="J217" i="1"/>
  <c r="J218" i="1"/>
  <c r="J219" i="1"/>
  <c r="J220" i="1"/>
  <c r="J215" i="1"/>
  <c r="G216" i="1"/>
  <c r="G217" i="1"/>
  <c r="G218" i="1"/>
  <c r="G219" i="1"/>
  <c r="G220" i="1"/>
  <c r="G215" i="1"/>
  <c r="P264" i="1"/>
  <c r="Q264" i="1" s="1"/>
  <c r="P265" i="1"/>
  <c r="Q265" i="1" s="1"/>
  <c r="P266" i="1"/>
  <c r="Q266" i="1" s="1"/>
  <c r="P267" i="1"/>
  <c r="Q267" i="1" s="1"/>
  <c r="N264" i="1"/>
  <c r="N265" i="1"/>
  <c r="N266" i="1"/>
  <c r="N267" i="1"/>
  <c r="M264" i="1"/>
  <c r="M265" i="1"/>
  <c r="M266" i="1"/>
  <c r="M267" i="1"/>
  <c r="J264" i="1"/>
  <c r="J265" i="1"/>
  <c r="J266" i="1"/>
  <c r="J267" i="1"/>
  <c r="G264" i="1"/>
  <c r="G265" i="1"/>
  <c r="G266" i="1"/>
  <c r="G267" i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05" i="1"/>
  <c r="Q105" i="1" s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05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10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10" i="1"/>
  <c r="G377" i="1" l="1"/>
  <c r="G337" i="1"/>
  <c r="G248" i="1"/>
  <c r="G308" i="1"/>
  <c r="G212" i="1"/>
  <c r="G103" i="1"/>
  <c r="G378" i="1" s="1"/>
  <c r="F3" i="1" l="1"/>
  <c r="M10" i="1"/>
  <c r="N10" i="1"/>
  <c r="P10" i="1"/>
  <c r="Q10" i="1" s="1"/>
  <c r="I10" i="1" l="1"/>
  <c r="Q378" i="1" l="1"/>
  <c r="G379" i="1" l="1"/>
  <c r="G380" i="1" s="1"/>
  <c r="Q379" i="1"/>
  <c r="Q380" i="1" s="1"/>
</calcChain>
</file>

<file path=xl/sharedStrings.xml><?xml version="1.0" encoding="utf-8"?>
<sst xmlns="http://schemas.openxmlformats.org/spreadsheetml/2006/main" count="753" uniqueCount="213">
  <si>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</si>
  <si>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</si>
  <si>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</si>
  <si>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</si>
  <si>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</si>
  <si>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</si>
  <si>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</si>
  <si>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</si>
  <si>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</si>
  <si>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</si>
  <si>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</si>
  <si>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</si>
  <si>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</si>
  <si>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</si>
  <si>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</si>
  <si>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</si>
  <si>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</si>
  <si>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</si>
  <si>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</si>
  <si>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</si>
  <si>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</si>
  <si>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</si>
  <si>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</si>
  <si>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</si>
  <si>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1.1. филиал АО «ДРСК» «Амурские электрические сети»</t>
  </si>
  <si>
    <t xml:space="preserve">Итого по филиалу "АЭС"  </t>
  </si>
  <si>
    <t>1.2. филиал АО «ДРСК» «Приморские электрические сети»</t>
  </si>
  <si>
    <t xml:space="preserve">Итого по филиалу "ПЭС"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</si>
  <si>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</si>
  <si>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</si>
  <si>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СП "ЦЭС" ХЭС  </t>
  </si>
  <si>
    <t xml:space="preserve">Итого по СП "СЭС" ХЭС  </t>
  </si>
  <si>
    <t>1.3.2 СП «Северные электрические сети» Николаевский РЭС г. Комсомольск-на-Амуре</t>
  </si>
  <si>
    <t>1.3.3 СП «Центральные электрические сети» г. Хабаровск</t>
  </si>
  <si>
    <t xml:space="preserve">Итого по СП "СЭС" Николаевский РЭС ХЭС  </t>
  </si>
  <si>
    <t>1.4. филиал АО «ДРСК» «Электрические сети ЕАО»</t>
  </si>
  <si>
    <t>1.5. филиал АО «ДРСК» «Южно-Якутские электрические сети»</t>
  </si>
  <si>
    <t xml:space="preserve">Итого по филиалу "ЭС ЕАО"  </t>
  </si>
  <si>
    <t xml:space="preserve">Итого по филиалу "ЮЯЭС ЭС"  </t>
  </si>
  <si>
    <t>Ацетон, ГОСТ 2768-84</t>
  </si>
  <si>
    <t>Бензин Галоша Нефраз, С2-80/120 ТУ 2319-006-71371272-2006</t>
  </si>
  <si>
    <t>Герметик "Гермокрон-гидро", ТУ 2513-001-20504464-99</t>
  </si>
  <si>
    <t>Герметик автомобильный (180 мл) белый, Авто-прокладка</t>
  </si>
  <si>
    <t>Герметик автомобильный (черный), Авто-прокладка 65г</t>
  </si>
  <si>
    <t>Герметик белый , 300мл</t>
  </si>
  <si>
    <t>Герметик для прокладок красный высокотемпературный, 11АВ ABRO (85г)</t>
  </si>
  <si>
    <t>Герметик санитарный силиконовый белый, Ceresit CS 15 280 мл</t>
  </si>
  <si>
    <t>Герметик силиконовый (290мл), MACTERTEX N</t>
  </si>
  <si>
    <t>Герметик силиконовый бесцветный,  V- 0,26 л</t>
  </si>
  <si>
    <t>Герметик силиконовый серый, SS-999 ABRO (картридж)</t>
  </si>
  <si>
    <t>Грунт акриловый, П-Праймер</t>
  </si>
  <si>
    <t>Грунт акриловый 10 л, Парад G30</t>
  </si>
  <si>
    <t>Грунт глубокого проникновения, ВД-АК универсальный</t>
  </si>
  <si>
    <t>Грунт по металлу, коричневый, ВД-АК-0301</t>
  </si>
  <si>
    <t>Грунт полиуретановый, ПУ 555</t>
  </si>
  <si>
    <t>Грунтовка, П-Праймер (4л)</t>
  </si>
  <si>
    <t>Грунтовка, ГФ-0119  ГОСТ 23343</t>
  </si>
  <si>
    <t>Грунтовка красно-коричневая, ГФ-021 ГОСТ 25129</t>
  </si>
  <si>
    <t>Грунтовка универсальная, ВД-АК-0301 с антисептиком</t>
  </si>
  <si>
    <t>Грунтовка универсальная, БСА-024</t>
  </si>
  <si>
    <t>Клей, Момент 750 мл</t>
  </si>
  <si>
    <t>Клей , Titebond Heavy Duty 311мл</t>
  </si>
  <si>
    <t>Клей, Жидкие гвозди 311мл</t>
  </si>
  <si>
    <t>Клей , № 88 СА</t>
  </si>
  <si>
    <t>Клей , 88Н</t>
  </si>
  <si>
    <t>Клей, ПВА</t>
  </si>
  <si>
    <t>Клей Момент, 30 мл</t>
  </si>
  <si>
    <t>Клей монтажный (жидкие гвозди), "Момент" 400 г</t>
  </si>
  <si>
    <t>Клей обойный, Метилан Флизелин ультра премиум 500 гр</t>
  </si>
  <si>
    <t>Колер-краска "Палиж", 0,36 л</t>
  </si>
  <si>
    <t>Краска автомобильная желтая, SADOLIN</t>
  </si>
  <si>
    <t>Краска автомобильная красная, SADOLIN</t>
  </si>
  <si>
    <t>Краска автомобильная светло-серая, SADOLIN</t>
  </si>
  <si>
    <t>Краска автомобильная синяя, SADOLIN</t>
  </si>
  <si>
    <t>Краска автомобильная Хаки, SADOLIN</t>
  </si>
  <si>
    <t>Краска автомобильная черная, SADOLIN</t>
  </si>
  <si>
    <t>Краска аэрозольная белая, 265 г</t>
  </si>
  <si>
    <t>Краска аэрозольная зеленая, 265 г</t>
  </si>
  <si>
    <t>Краска аэрозольная красная, 265 г</t>
  </si>
  <si>
    <t>Краска аэрозольная черная, V - 420  г</t>
  </si>
  <si>
    <t>Краска аэрозольная черная, 520 мл</t>
  </si>
  <si>
    <t>Краска аэрозольная черная, 265 г</t>
  </si>
  <si>
    <t>Краска аэрозольная черная терм., 520 мл</t>
  </si>
  <si>
    <t>Краска аэрозольная черная термостойкая, 400 мл</t>
  </si>
  <si>
    <t>Краска дорожная белая, АК-585 ТУ 2312-002-12975793-98</t>
  </si>
  <si>
    <t>Краска масляная  белая, МА-15 ГОСТ 10503-71</t>
  </si>
  <si>
    <t>Краска масляная желтая, МА-15 ГОСТ 10503-71</t>
  </si>
  <si>
    <t>Краска масляная зеленая, МА-15 ГОСТ 10503-71</t>
  </si>
  <si>
    <t>Краска масляная красная, МА-15 ГОСТ 10503-71</t>
  </si>
  <si>
    <t>Краска масляная серая, МА-15 ГОСТ 10503-71</t>
  </si>
  <si>
    <t>Краска масляная сурик железный, МА-15 ГОСТ 10503-71</t>
  </si>
  <si>
    <t>Краска масляная черная, МА-15 ГОСТ 10503-71</t>
  </si>
  <si>
    <t>Краска полиуретановая черная, ТУ Текнофлор</t>
  </si>
  <si>
    <t>Лак бакелитовый, ЛБС-4 ГОСТ 901-78</t>
  </si>
  <si>
    <t>Нитроэмаль черная, НЦ-132 ГОСТ 9198-83</t>
  </si>
  <si>
    <t>Олифа "Оксоль", ГОСТ 190-78</t>
  </si>
  <si>
    <t>Олифа натуральная, ГОСТ 7931-76</t>
  </si>
  <si>
    <t>Растворитель - 647, ГОСТ 18188-72</t>
  </si>
  <si>
    <t>Растворитель 646, ГОСТ 18188-72</t>
  </si>
  <si>
    <t>Толуол, ГОСТ 5789-78</t>
  </si>
  <si>
    <t>Уайт-спирит, ГОСТ 3134-78</t>
  </si>
  <si>
    <t>Шпатлевка акриловая, Хэндикоат 25кг</t>
  </si>
  <si>
    <t>Шпатлевка для фасадных работ, СТИРОБОНД 25кг</t>
  </si>
  <si>
    <t>Шпатлевка финишная, 20кг</t>
  </si>
  <si>
    <t>Штукатурка, Ротбанд</t>
  </si>
  <si>
    <t>Эмаль алкидная красная, ПФ-115 М Эксперт</t>
  </si>
  <si>
    <t>Эмаль алкидная черная, ПФ-115 М Эксперт</t>
  </si>
  <si>
    <t>Эмаль антикоррозийная для металла по ржавчине серая, RAL 7040 ТУ 2313-003-17955654-05</t>
  </si>
  <si>
    <t>Эмаль для бетонных полов, желто-коричневая, износостойкая</t>
  </si>
  <si>
    <t>Эмаль меламиновая желтая, МЛ-12 ГОСТ 9754-76</t>
  </si>
  <si>
    <t>Эмаль меламиновая зеленая, МЛ-12 ГОСТ 9754-76</t>
  </si>
  <si>
    <t>Эмаль меламиновая красная, МЛ-12 ГОСТ 9754-76</t>
  </si>
  <si>
    <t>Эмаль меламиновая серая, МЛ-165 ГОСТ 12034-77</t>
  </si>
  <si>
    <t>Эмаль меламиновая серая, МЛ-12 ГОСТ 9754-76</t>
  </si>
  <si>
    <t>Эмаль меламиновая черная, МЛ-165 ГОСТ 12034-77</t>
  </si>
  <si>
    <t>Эмаль меламиновая черная, МЛ-12 ГОСТ 9754-76</t>
  </si>
  <si>
    <t>Эмаль органосиликатная, Белая</t>
  </si>
  <si>
    <t>Эмаль органосиликатная желтая, ОС-12-03 ТУ 2312-012-23354769-2009</t>
  </si>
  <si>
    <t>Эмаль органосиликатная серая, ОС-12-03 ТУ 2312-012-23354769-2009</t>
  </si>
  <si>
    <t>Эмаль органосиликатная черная, ОС-12-03 ТУ 2312-012-23354769-2009</t>
  </si>
  <si>
    <t>Эмаль пентафталевая белая, ПФ-115 ГОСТ 6465-76</t>
  </si>
  <si>
    <t>Эмаль пентафталевая голубая, ПФ-115 ГОСТ 6465-76</t>
  </si>
  <si>
    <t>Эмаль пентафталевая желтая, ПФ-115 ГОСТ 6465-76</t>
  </si>
  <si>
    <t>Эмаль пентафталевая зеленая, ПФ-115 ГОСТ 6465-76</t>
  </si>
  <si>
    <t>Эмаль пентафталевая красная, ПФ-115 ГОСТ 6465-76</t>
  </si>
  <si>
    <t>Эмаль пентафталевая салатная, ПФ-115 ГОСТ 6465-76</t>
  </si>
  <si>
    <t>Эмаль пентафталевая светло-голубая, ПФ-115 ГОСТ 6465-76</t>
  </si>
  <si>
    <t>Эмаль пентафталевая серая, ПФ-115 ГОСТ 6465-76</t>
  </si>
  <si>
    <t>Эмаль пентафталевая синяя, ПФ-115 ГОСТ 6465-76</t>
  </si>
  <si>
    <t>Эмаль пентафталевая черная, ПФ-115 ГОСТ 6465-76</t>
  </si>
  <si>
    <t>Эмаль пентафталиевая красно-коричневая (для пола), ПФ-266 ГОСТ 6465-76</t>
  </si>
  <si>
    <t>Эмаль химически стойкая белая, ХВ-785 ГОСТ 7313-75</t>
  </si>
  <si>
    <t>л.</t>
  </si>
  <si>
    <t>кг</t>
  </si>
  <si>
    <t>Бензин авиационный Б-70, ГОСТ 8505-80</t>
  </si>
  <si>
    <t>Герметик акриловый белый, Ceresit CS 11 280 мл</t>
  </si>
  <si>
    <t>Герметик для кровли битумный, HAUSER SAN 260мл</t>
  </si>
  <si>
    <t>Герметик для кровли каучуковый, TYTAN 280мл</t>
  </si>
  <si>
    <t>Герметик силиконовый универсальный белый, Ceresit CS 24 280 мл</t>
  </si>
  <si>
    <t>Клей, FA-500</t>
  </si>
  <si>
    <t>Клей , С-501 (50мл)</t>
  </si>
  <si>
    <t>Клей, МОМЕНТ-1 (125мл)</t>
  </si>
  <si>
    <t>Клей, Момент 50мл</t>
  </si>
  <si>
    <t>Клей "холодная сварка"HG 6002 57г, "холодная сварка"HG 6002 57г</t>
  </si>
  <si>
    <t>Клей монтажный(жидкие гвозди) сверхсильный, Titebond Heavy Duty (желтый) 310 мл</t>
  </si>
  <si>
    <t>Колер,  20 мл</t>
  </si>
  <si>
    <t>Краситель Миксол №13 травянисто-зеленый 20гр, Миксол №13</t>
  </si>
  <si>
    <t>Краситель Миксол №19 верблюжий 20гр, Миксол №19</t>
  </si>
  <si>
    <t>Краситель Миксол №21 землянистый 20гр, Миксол №21</t>
  </si>
  <si>
    <t>Краситель Миксол №42 персиковый 20гр, Миксол №42</t>
  </si>
  <si>
    <t>Краска аэрозольная белая, 520 мл</t>
  </si>
  <si>
    <t>Краска аэрозольная желтая, 520 мл</t>
  </si>
  <si>
    <t>Краска аэрозольная желтая, 265 г</t>
  </si>
  <si>
    <t>Краска аэрозольная Зеленая, 520 мл</t>
  </si>
  <si>
    <t>Краска аэрозольная красная, 520 мл</t>
  </si>
  <si>
    <t>Краска аэрозольная серая, 265 г</t>
  </si>
  <si>
    <t>Краска масляная голубая, МА-15 ГОСТ 10503-71</t>
  </si>
  <si>
    <t>Ксилол, ГОСТ</t>
  </si>
  <si>
    <t>Лак "Кузбасслак", БТ-577 ГОСТ 5631-79</t>
  </si>
  <si>
    <t>Лак бакелитовый, ЛБС-1 ГОСТ 901-78</t>
  </si>
  <si>
    <t>Лак химстойкий, ХВ-784 ГОСТ 7313-75</t>
  </si>
  <si>
    <t>Нефрас С2 -80/120, ТУ 38-401-67-108-92</t>
  </si>
  <si>
    <t>Нитроэмаль желтая, НЦ-132 ГОСТ 9198-83</t>
  </si>
  <si>
    <t>Нитроэмаль зеленая, НЦ-132 ГОСТ 9198-83</t>
  </si>
  <si>
    <t>Нитроэмаль красная, НЦ-132 ГОСТ 9198-83</t>
  </si>
  <si>
    <t>Нитроэмаль серая, НЦ-132 ГОСТ 9198-83</t>
  </si>
  <si>
    <t>Нитроэмаль синяя, НЦ-132 ГОСТ 9198-83</t>
  </si>
  <si>
    <t>Нитроэмаль черная, НЦ-11 ГОСТ 9198-76</t>
  </si>
  <si>
    <t>Огнезащитная краска "Эврика", ТУ 2316-024-40366225-00 (25кг)</t>
  </si>
  <si>
    <t>Пудра алюминевая, ПАП-2</t>
  </si>
  <si>
    <t>Пудра алюминиевая ПАП-1, ГОСТ 5494-74</t>
  </si>
  <si>
    <t>Разбавитель, Р-670</t>
  </si>
  <si>
    <t>Растворитель Р-4 , ГОСТ 7827-74</t>
  </si>
  <si>
    <t>Шпатлевка, "Террако"</t>
  </si>
  <si>
    <t>Эмаль, Нержамет-9005 (черный) ТУ 2213-003-17955654-05</t>
  </si>
  <si>
    <t>Эмаль алкидная (серебрянка), БТ-177</t>
  </si>
  <si>
    <t>Эмаль антикоррозийная, Нержамет-6029(ярко-зеленый) ТУ2313-003-17955654-05</t>
  </si>
  <si>
    <t>Эмаль антикоррозийная, Нержамет-1018 (желтый) ТУ2313-003-17955654-05</t>
  </si>
  <si>
    <t>Эмаль антикоррозийнная для металла по ржавчине, Нержамет - 3020, ТУ 2313-003-17955654-05</t>
  </si>
  <si>
    <t>Эмаль антикоррозийнная для металла по ржавчине, Нержамет - 6004, ТУ 2313-003-17955654-05</t>
  </si>
  <si>
    <t>Эмаль для металла по ржавчине, ХВ-0278 красная</t>
  </si>
  <si>
    <t>Эмаль для металла по ржавчине, ХВ-0278 серая (произв-ль не Кворум-Белоруссия)</t>
  </si>
  <si>
    <t>Эмаль КЧ -136 белая, ТУ 301-10-1172-74</t>
  </si>
  <si>
    <t>Эмаль меламиновая белая, МЛ-12 ГОСТ 9754-76</t>
  </si>
  <si>
    <t>Эмаль меламиновая желтая, МЛ-165 ГОСТ 12034-77</t>
  </si>
  <si>
    <t>Эмаль меламиновая зеленая, МЛ-165 ГОСТ 12034-77</t>
  </si>
  <si>
    <t>Эмаль меламиновая красная, МЛ-165 ГОСТ 12034-77</t>
  </si>
  <si>
    <t>Эмаль пентафталевая бежевая, ПФ-115 ГОСТ 6465-76</t>
  </si>
  <si>
    <t>Эмаль пентафталевая красно-коричневая, ПФ-115 ГОСТ 6465-76</t>
  </si>
  <si>
    <t>Эмаль фасадная  белая, КО-174 ТУ 6-02-576-87</t>
  </si>
  <si>
    <t>Эмаль химически стойкая серая, ХВ-785 ГОСТ 7313-75</t>
  </si>
  <si>
    <t>Эмаль химически стойкая серая, ХВ-161 ГОСТ 25129-82</t>
  </si>
  <si>
    <t>Эмаль электроизоляционная серая, ГФ-92 ХС ГОСТ 9151-75</t>
  </si>
  <si>
    <t>л</t>
  </si>
  <si>
    <t>шт</t>
  </si>
  <si>
    <t>Герметик  автомобильный (59 мл) красный, "Pit Crew"</t>
  </si>
  <si>
    <t>Герметик автомобильный 95г./75мл., (прокладка)</t>
  </si>
  <si>
    <t>Герметик силиконовый (85 мл), ТУ2513-003-50643915-2002</t>
  </si>
  <si>
    <t>Клей универсальный 88, 125 мл</t>
  </si>
  <si>
    <t>тюб</t>
  </si>
  <si>
    <t>Герметик-прокладка, Автосил 65гр</t>
  </si>
  <si>
    <t>Клей, БФ-88</t>
  </si>
  <si>
    <t>Краска интерьерная, 14-15кг белая</t>
  </si>
  <si>
    <t>Пропитка для древесины, Здоровый дом ОгнеБио (9 кг )</t>
  </si>
  <si>
    <t>Эмаль алкидная синяя, ПФ-115 М Эксперт</t>
  </si>
  <si>
    <t>Эмаль антикоррозийнная для металла по ржавчине, Нержамет - 9003, ТУ 2313-003-17955654-05</t>
  </si>
  <si>
    <t>Краска акриловая фасадная, ВД-АК-1190 фасадная белая</t>
  </si>
  <si>
    <t>Краска водоэмульсионная, белая</t>
  </si>
  <si>
    <t>Лак ПФ-283,  ГОСТ 5470-75</t>
  </si>
  <si>
    <t>Нитроэмаль белая, НЦ-132 ГОСТ 9198-83</t>
  </si>
  <si>
    <t>Эмаль однокомпонетная полиуритановая для бетона, Моноуретан ТУ 2313-004-54859061-2005</t>
  </si>
  <si>
    <t>Эмаль органосиликатная зеленая, ОС-12-03 ТУ 2312-012-23354769-2009</t>
  </si>
  <si>
    <t>Эмаль органосиликатная красная, ОС-12-03 ТУ 2312-012-23354769-2009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</si>
</sst>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206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27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8" fillId="2" borderId="33" xfId="0" applyNumberFormat="1" applyFont="1" applyFill="1" applyBorder="1" applyAlignment="1" applyProtection="1">
      <alignment horizontal="center" vertical="top" wrapText="1"/>
      <protection locked="0"/>
    </xf>
    <xf numFmtId="4" fontId="8" fillId="5" borderId="34" xfId="0" applyNumberFormat="1" applyFont="1" applyFill="1" applyBorder="1" applyAlignment="1" applyProtection="1">
      <alignment horizontal="center" vertical="top" wrapText="1"/>
    </xf>
    <xf numFmtId="0" fontId="4" fillId="0" borderId="35" xfId="0" applyFont="1" applyBorder="1" applyAlignment="1">
      <alignment horizontal="center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2" fillId="6" borderId="14" xfId="0" applyNumberFormat="1" applyFont="1" applyFill="1" applyBorder="1" applyAlignment="1">
      <alignment horizontal="left" vertical="top" wrapText="1"/>
    </xf>
    <xf numFmtId="4" fontId="20" fillId="5" borderId="9" xfId="0" applyNumberFormat="1" applyFont="1" applyFill="1" applyBorder="1" applyAlignment="1" applyProtection="1">
      <alignment horizontal="center" vertical="top" wrapText="1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4" fontId="8" fillId="2" borderId="32" xfId="0" applyNumberFormat="1" applyFont="1" applyFill="1" applyBorder="1" applyAlignment="1" applyProtection="1">
      <alignment horizontal="center" vertical="top" wrapText="1"/>
      <protection locked="0"/>
    </xf>
    <xf numFmtId="4" fontId="8" fillId="5" borderId="32" xfId="0" applyNumberFormat="1" applyFont="1" applyFill="1" applyBorder="1" applyAlignment="1" applyProtection="1">
      <alignment horizontal="center" vertical="top" wrapText="1"/>
    </xf>
    <xf numFmtId="4" fontId="8" fillId="2" borderId="40" xfId="0" applyNumberFormat="1" applyFont="1" applyFill="1" applyBorder="1" applyAlignment="1" applyProtection="1">
      <alignment horizontal="center" vertical="top" wrapText="1"/>
      <protection locked="0"/>
    </xf>
    <xf numFmtId="4" fontId="20" fillId="5" borderId="41" xfId="0" applyNumberFormat="1" applyFont="1" applyFill="1" applyBorder="1" applyAlignment="1" applyProtection="1">
      <alignment horizontal="center" vertical="top" wrapText="1"/>
    </xf>
    <xf numFmtId="0" fontId="4" fillId="5" borderId="42" xfId="0" applyFont="1" applyFill="1" applyBorder="1" applyAlignment="1">
      <alignment horizontal="center"/>
    </xf>
    <xf numFmtId="49" fontId="2" fillId="6" borderId="43" xfId="0" applyNumberFormat="1" applyFont="1" applyFill="1" applyBorder="1" applyAlignment="1">
      <alignment horizontal="left" vertical="top" wrapText="1"/>
    </xf>
    <xf numFmtId="3" fontId="2" fillId="5" borderId="27" xfId="0" applyNumberFormat="1" applyFont="1" applyFill="1" applyBorder="1" applyAlignment="1">
      <alignment horizontal="center" vertical="top" wrapText="1"/>
    </xf>
    <xf numFmtId="4" fontId="2" fillId="5" borderId="27" xfId="0" applyNumberFormat="1" applyFont="1" applyFill="1" applyBorder="1" applyAlignment="1">
      <alignment horizontal="center" vertical="top" wrapText="1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4" fontId="2" fillId="5" borderId="44" xfId="0" applyNumberFormat="1" applyFont="1" applyFill="1" applyBorder="1" applyAlignment="1">
      <alignment horizontal="center" vertical="top" wrapText="1"/>
    </xf>
    <xf numFmtId="0" fontId="4" fillId="0" borderId="32" xfId="0" applyFont="1" applyBorder="1" applyAlignment="1">
      <alignment horizontal="left" vertical="top" wrapText="1" indent="2"/>
    </xf>
    <xf numFmtId="0" fontId="4" fillId="5" borderId="28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0" fontId="4" fillId="0" borderId="45" xfId="0" applyFont="1" applyBorder="1" applyAlignment="1">
      <alignment horizontal="center"/>
    </xf>
    <xf numFmtId="4" fontId="8" fillId="2" borderId="46" xfId="0" applyNumberFormat="1" applyFont="1" applyFill="1" applyBorder="1" applyAlignment="1" applyProtection="1">
      <alignment horizontal="center" vertical="top" wrapText="1"/>
      <protection locked="0"/>
    </xf>
    <xf numFmtId="4" fontId="8" fillId="5" borderId="25" xfId="0" applyNumberFormat="1" applyFont="1" applyFill="1" applyBorder="1" applyAlignment="1" applyProtection="1">
      <alignment horizontal="center" vertical="top" wrapText="1"/>
    </xf>
    <xf numFmtId="4" fontId="8" fillId="4" borderId="4" xfId="0" applyNumberFormat="1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left" vertical="top" wrapText="1" indent="2"/>
    </xf>
    <xf numFmtId="0" fontId="4" fillId="0" borderId="47" xfId="0" applyFont="1" applyBorder="1" applyAlignment="1">
      <alignment horizontal="center" vertical="top"/>
    </xf>
    <xf numFmtId="4" fontId="8" fillId="2" borderId="24" xfId="0" applyNumberFormat="1" applyFont="1" applyFill="1" applyBorder="1" applyAlignment="1" applyProtection="1">
      <alignment horizontal="center" vertical="top" wrapText="1"/>
      <protection locked="0"/>
    </xf>
    <xf numFmtId="0" fontId="4" fillId="0" borderId="32" xfId="0" applyFont="1" applyBorder="1" applyAlignment="1">
      <alignment horizontal="center" vertical="top"/>
    </xf>
    <xf numFmtId="0" fontId="4" fillId="0" borderId="3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4" fontId="8" fillId="2" borderId="24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34" xfId="0" applyNumberFormat="1" applyFont="1" applyFill="1" applyBorder="1" applyAlignment="1" applyProtection="1">
      <alignment horizontal="center" vertical="center" wrapText="1"/>
    </xf>
    <xf numFmtId="3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40" xfId="0" applyNumberFormat="1" applyFont="1" applyFill="1" applyBorder="1" applyAlignment="1" applyProtection="1">
      <alignment horizontal="center" vertical="center" wrapText="1"/>
      <protection locked="0"/>
    </xf>
    <xf numFmtId="9" fontId="8" fillId="2" borderId="26" xfId="0" applyNumberFormat="1" applyFont="1" applyFill="1" applyBorder="1" applyAlignment="1" applyProtection="1">
      <alignment horizontal="center" vertical="center" wrapText="1"/>
    </xf>
    <xf numFmtId="1" fontId="4" fillId="0" borderId="32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38" xfId="0" applyNumberFormat="1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6" fillId="8" borderId="30" xfId="0" applyFont="1" applyFill="1" applyBorder="1" applyAlignment="1">
      <alignment horizontal="center"/>
    </xf>
    <xf numFmtId="0" fontId="17" fillId="8" borderId="0" xfId="0" applyFont="1" applyFill="1" applyAlignment="1"/>
    <xf numFmtId="0" fontId="17" fillId="8" borderId="31" xfId="0" applyFont="1" applyFill="1" applyBorder="1" applyAlignment="1"/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16" fillId="7" borderId="31" xfId="0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horizontal="center"/>
    </xf>
    <xf numFmtId="0" fontId="16" fillId="7" borderId="0" xfId="0" applyFont="1" applyFill="1" applyAlignment="1"/>
    <xf numFmtId="0" fontId="16" fillId="7" borderId="31" xfId="0" applyFont="1" applyFill="1" applyBorder="1" applyAlignment="1"/>
    <xf numFmtId="0" fontId="16" fillId="8" borderId="32" xfId="0" applyFont="1" applyFill="1" applyBorder="1" applyAlignment="1">
      <alignment horizontal="center"/>
    </xf>
    <xf numFmtId="0" fontId="17" fillId="8" borderId="32" xfId="0" applyFont="1" applyFill="1" applyBorder="1" applyAlignment="1"/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6" fillId="7" borderId="30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center" vertical="center" wrapText="1"/>
    </xf>
    <xf numFmtId="0" fontId="17" fillId="7" borderId="31" xfId="0" applyFont="1" applyFill="1" applyBorder="1" applyAlignment="1">
      <alignment horizontal="center" vertical="center" wrapText="1"/>
    </xf>
    <xf numFmtId="0" fontId="18" fillId="0" borderId="36" xfId="0" applyNumberFormat="1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6" fillId="7" borderId="32" xfId="0" applyFont="1" applyFill="1" applyBorder="1" applyAlignment="1">
      <alignment horizontal="center"/>
    </xf>
    <xf numFmtId="0" fontId="17" fillId="7" borderId="32" xfId="0" applyFont="1" applyFill="1" applyBorder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48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5"/>
  <sheetViews>
    <sheetView tabSelected="1" topLeftCell="A82" zoomScaleNormal="100" workbookViewId="0">
      <selection activeCell="K88" sqref="K88"/>
    </sheetView>
  </sheetViews>
  <sheetFormatPr defaultRowHeight="15" x14ac:dyDescent="0.25"/>
  <cols>
    <col min="1" max="1" width="4.5703125" customWidth="1"/>
    <col min="2" max="2" width="9.140625" customWidth="1"/>
    <col min="3" max="3" width="64.85546875" customWidth="1"/>
    <col min="4" max="4" width="7.140625" customWidth="1"/>
    <col min="5" max="5" width="15.7109375" customWidth="1"/>
    <col min="6" max="6" width="12.140625" style="71" customWidth="1"/>
    <col min="7" max="7" width="22.85546875" customWidth="1"/>
    <col min="10" max="10" width="67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77" t="s">
        <v>17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78" t="s">
        <v>10</v>
      </c>
      <c r="C3" s="79"/>
      <c r="D3" s="79"/>
      <c r="E3" s="80"/>
      <c r="F3" s="55">
        <f>G378</f>
        <v>5984049.9189473689</v>
      </c>
      <c r="G3" s="19" t="s">
        <v>2</v>
      </c>
      <c r="H3" s="1"/>
      <c r="I3" s="78" t="s">
        <v>22</v>
      </c>
      <c r="J3" s="79"/>
      <c r="K3" s="79"/>
      <c r="L3" s="79"/>
      <c r="M3" s="79"/>
      <c r="N3" s="79"/>
      <c r="O3" s="79"/>
      <c r="P3" s="79"/>
      <c r="Q3" s="8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96"/>
      <c r="C4" s="96"/>
      <c r="D4" s="96"/>
      <c r="E4" s="96"/>
      <c r="F4" s="96"/>
      <c r="G4" s="96"/>
      <c r="H4" s="1"/>
      <c r="I4" s="103" t="s">
        <v>18</v>
      </c>
      <c r="J4" s="103"/>
      <c r="K4" s="103"/>
      <c r="L4" s="10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5"/>
      <c r="G5" s="1"/>
      <c r="H5" s="1"/>
      <c r="I5" s="26" t="s">
        <v>19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97" t="s">
        <v>11</v>
      </c>
      <c r="C7" s="80"/>
      <c r="D7" s="98"/>
      <c r="E7" s="98"/>
      <c r="F7" s="99"/>
      <c r="G7" s="100"/>
      <c r="H7" s="5"/>
      <c r="I7" s="78" t="s">
        <v>21</v>
      </c>
      <c r="J7" s="79"/>
      <c r="K7" s="79"/>
      <c r="L7" s="79"/>
      <c r="M7" s="79"/>
      <c r="N7" s="79"/>
      <c r="O7" s="79"/>
      <c r="P7" s="79"/>
      <c r="Q7" s="8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x14ac:dyDescent="0.25">
      <c r="B9" s="104" t="s">
        <v>24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6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0">
        <v>1</v>
      </c>
      <c r="C10" s="45" t="s">
        <v>39</v>
      </c>
      <c r="D10" s="31" t="s">
        <v>132</v>
      </c>
      <c r="E10" s="28">
        <v>97.458382352941172</v>
      </c>
      <c r="F10" s="67">
        <v>340</v>
      </c>
      <c r="G10" s="29">
        <f>E10*F10</f>
        <v>33135.85</v>
      </c>
      <c r="H10" s="1"/>
      <c r="I10" s="16">
        <f>B10</f>
        <v>1</v>
      </c>
      <c r="J10" s="32" t="str">
        <f>C10</f>
        <v>Ацетон, ГОСТ 2768-84</v>
      </c>
      <c r="K10" s="12"/>
      <c r="L10" s="12"/>
      <c r="M10" s="17" t="str">
        <f>D10</f>
        <v>л.</v>
      </c>
      <c r="N10" s="20">
        <f>E10</f>
        <v>97.458382352941172</v>
      </c>
      <c r="O10" s="11"/>
      <c r="P10" s="17">
        <f>F10</f>
        <v>340</v>
      </c>
      <c r="Q10" s="18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30">
        <v>2</v>
      </c>
      <c r="C11" s="45" t="s">
        <v>40</v>
      </c>
      <c r="D11" s="31" t="s">
        <v>132</v>
      </c>
      <c r="E11" s="28">
        <v>97.457999999999998</v>
      </c>
      <c r="F11" s="67">
        <v>5</v>
      </c>
      <c r="G11" s="29">
        <f t="shared" ref="G11:G74" si="0">E11*F11</f>
        <v>487.28999999999996</v>
      </c>
      <c r="H11" s="1"/>
      <c r="I11" s="16">
        <f t="shared" ref="I11:J102" si="1">B11</f>
        <v>2</v>
      </c>
      <c r="J11" s="32" t="str">
        <f t="shared" ref="J11:J74" si="2">C11</f>
        <v>Бензин Галоша Нефраз, С2-80/120 ТУ 2319-006-71371272-2006</v>
      </c>
      <c r="K11" s="12"/>
      <c r="L11" s="12"/>
      <c r="M11" s="17" t="str">
        <f t="shared" ref="M11:M74" si="3">D11</f>
        <v>л.</v>
      </c>
      <c r="N11" s="20">
        <f t="shared" ref="N11:N74" si="4">E11</f>
        <v>97.457999999999998</v>
      </c>
      <c r="O11" s="11"/>
      <c r="P11" s="17">
        <f t="shared" ref="P11:P74" si="5">F11</f>
        <v>5</v>
      </c>
      <c r="Q11" s="18">
        <f t="shared" ref="Q11:Q74" si="6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30">
        <v>3</v>
      </c>
      <c r="C12" s="45" t="s">
        <v>41</v>
      </c>
      <c r="D12" s="31" t="s">
        <v>133</v>
      </c>
      <c r="E12" s="28">
        <v>769.87617021276594</v>
      </c>
      <c r="F12" s="67">
        <v>94</v>
      </c>
      <c r="G12" s="29">
        <f t="shared" si="0"/>
        <v>72368.36</v>
      </c>
      <c r="H12" s="1"/>
      <c r="I12" s="16">
        <f t="shared" si="1"/>
        <v>3</v>
      </c>
      <c r="J12" s="32" t="str">
        <f t="shared" si="2"/>
        <v>Герметик "Гермокрон-гидро", ТУ 2513-001-20504464-99</v>
      </c>
      <c r="K12" s="12"/>
      <c r="L12" s="12"/>
      <c r="M12" s="17" t="str">
        <f t="shared" si="3"/>
        <v>кг</v>
      </c>
      <c r="N12" s="20">
        <f t="shared" si="4"/>
        <v>769.87617021276594</v>
      </c>
      <c r="O12" s="11"/>
      <c r="P12" s="17">
        <f t="shared" si="5"/>
        <v>94</v>
      </c>
      <c r="Q12" s="18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30">
        <v>4</v>
      </c>
      <c r="C13" s="45" t="s">
        <v>42</v>
      </c>
      <c r="D13" s="31" t="s">
        <v>12</v>
      </c>
      <c r="E13" s="28">
        <v>156.04095238095238</v>
      </c>
      <c r="F13" s="67">
        <v>21</v>
      </c>
      <c r="G13" s="29">
        <f t="shared" si="0"/>
        <v>3276.8599999999997</v>
      </c>
      <c r="H13" s="1"/>
      <c r="I13" s="16">
        <f t="shared" si="1"/>
        <v>4</v>
      </c>
      <c r="J13" s="32" t="str">
        <f t="shared" si="2"/>
        <v>Герметик автомобильный (180 мл) белый, Авто-прокладка</v>
      </c>
      <c r="K13" s="12"/>
      <c r="L13" s="12"/>
      <c r="M13" s="17" t="str">
        <f t="shared" si="3"/>
        <v>шт.</v>
      </c>
      <c r="N13" s="20">
        <f t="shared" si="4"/>
        <v>156.04095238095238</v>
      </c>
      <c r="O13" s="11"/>
      <c r="P13" s="17">
        <f t="shared" si="5"/>
        <v>21</v>
      </c>
      <c r="Q13" s="18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" customHeight="1" x14ac:dyDescent="0.25">
      <c r="A14" s="6"/>
      <c r="B14" s="30">
        <v>5</v>
      </c>
      <c r="C14" s="45" t="s">
        <v>43</v>
      </c>
      <c r="D14" s="31" t="s">
        <v>12</v>
      </c>
      <c r="E14" s="28">
        <v>109.96700000000001</v>
      </c>
      <c r="F14" s="67">
        <v>10</v>
      </c>
      <c r="G14" s="29">
        <f t="shared" si="0"/>
        <v>1099.67</v>
      </c>
      <c r="H14" s="1"/>
      <c r="I14" s="16">
        <f t="shared" si="1"/>
        <v>5</v>
      </c>
      <c r="J14" s="32" t="str">
        <f t="shared" si="2"/>
        <v>Герметик автомобильный (черный), Авто-прокладка 65г</v>
      </c>
      <c r="K14" s="12"/>
      <c r="L14" s="12"/>
      <c r="M14" s="17" t="str">
        <f t="shared" si="3"/>
        <v>шт.</v>
      </c>
      <c r="N14" s="20">
        <f t="shared" si="4"/>
        <v>109.96700000000001</v>
      </c>
      <c r="O14" s="11"/>
      <c r="P14" s="17">
        <f t="shared" si="5"/>
        <v>10</v>
      </c>
      <c r="Q14" s="18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" customHeight="1" x14ac:dyDescent="0.25">
      <c r="A15" s="6"/>
      <c r="B15" s="30">
        <v>6</v>
      </c>
      <c r="C15" s="45" t="s">
        <v>44</v>
      </c>
      <c r="D15" s="31" t="s">
        <v>12</v>
      </c>
      <c r="E15" s="28">
        <v>218.358</v>
      </c>
      <c r="F15" s="67">
        <v>5</v>
      </c>
      <c r="G15" s="29">
        <f t="shared" si="0"/>
        <v>1091.79</v>
      </c>
      <c r="H15" s="1"/>
      <c r="I15" s="16">
        <f t="shared" si="1"/>
        <v>6</v>
      </c>
      <c r="J15" s="32" t="str">
        <f t="shared" si="2"/>
        <v>Герметик белый , 300мл</v>
      </c>
      <c r="K15" s="12"/>
      <c r="L15" s="12"/>
      <c r="M15" s="17" t="str">
        <f t="shared" si="3"/>
        <v>шт.</v>
      </c>
      <c r="N15" s="20">
        <f t="shared" si="4"/>
        <v>218.358</v>
      </c>
      <c r="O15" s="11"/>
      <c r="P15" s="17">
        <f t="shared" si="5"/>
        <v>5</v>
      </c>
      <c r="Q15" s="18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" customHeight="1" x14ac:dyDescent="0.25">
      <c r="A16" s="6"/>
      <c r="B16" s="30">
        <v>7</v>
      </c>
      <c r="C16" s="45" t="s">
        <v>45</v>
      </c>
      <c r="D16" s="31" t="s">
        <v>12</v>
      </c>
      <c r="E16" s="28">
        <v>166.66659999999999</v>
      </c>
      <c r="F16" s="67">
        <v>100</v>
      </c>
      <c r="G16" s="29">
        <f t="shared" si="0"/>
        <v>16666.66</v>
      </c>
      <c r="H16" s="1"/>
      <c r="I16" s="16">
        <f t="shared" si="1"/>
        <v>7</v>
      </c>
      <c r="J16" s="32" t="str">
        <f t="shared" si="2"/>
        <v>Герметик для прокладок красный высокотемпературный, 11АВ ABRO (85г)</v>
      </c>
      <c r="K16" s="12"/>
      <c r="L16" s="12"/>
      <c r="M16" s="17" t="str">
        <f t="shared" si="3"/>
        <v>шт.</v>
      </c>
      <c r="N16" s="20">
        <f t="shared" si="4"/>
        <v>166.66659999999999</v>
      </c>
      <c r="O16" s="11"/>
      <c r="P16" s="17">
        <f t="shared" si="5"/>
        <v>100</v>
      </c>
      <c r="Q16" s="18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" customHeight="1" x14ac:dyDescent="0.25">
      <c r="A17" s="6"/>
      <c r="B17" s="30">
        <v>8</v>
      </c>
      <c r="C17" s="45" t="s">
        <v>46</v>
      </c>
      <c r="D17" s="31" t="s">
        <v>12</v>
      </c>
      <c r="E17" s="28">
        <v>186.50749999999999</v>
      </c>
      <c r="F17" s="67">
        <v>4</v>
      </c>
      <c r="G17" s="29">
        <f t="shared" si="0"/>
        <v>746.03</v>
      </c>
      <c r="H17" s="1"/>
      <c r="I17" s="16">
        <f t="shared" si="1"/>
        <v>8</v>
      </c>
      <c r="J17" s="32" t="str">
        <f t="shared" si="2"/>
        <v>Герметик санитарный силиконовый белый, Ceresit CS 15 280 мл</v>
      </c>
      <c r="K17" s="12"/>
      <c r="L17" s="12"/>
      <c r="M17" s="17" t="str">
        <f t="shared" si="3"/>
        <v>шт.</v>
      </c>
      <c r="N17" s="20">
        <f t="shared" si="4"/>
        <v>186.50749999999999</v>
      </c>
      <c r="O17" s="11"/>
      <c r="P17" s="17">
        <f t="shared" si="5"/>
        <v>4</v>
      </c>
      <c r="Q17" s="18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customHeight="1" x14ac:dyDescent="0.25">
      <c r="A18" s="6"/>
      <c r="B18" s="30">
        <v>9</v>
      </c>
      <c r="C18" s="45" t="s">
        <v>47</v>
      </c>
      <c r="D18" s="31" t="s">
        <v>12</v>
      </c>
      <c r="E18" s="28">
        <v>251.00880000000001</v>
      </c>
      <c r="F18" s="67">
        <v>25</v>
      </c>
      <c r="G18" s="29">
        <f t="shared" si="0"/>
        <v>6275.22</v>
      </c>
      <c r="H18" s="1"/>
      <c r="I18" s="16">
        <f t="shared" si="1"/>
        <v>9</v>
      </c>
      <c r="J18" s="32" t="str">
        <f t="shared" si="2"/>
        <v>Герметик силиконовый (290мл), MACTERTEX N</v>
      </c>
      <c r="K18" s="12"/>
      <c r="L18" s="12"/>
      <c r="M18" s="17" t="str">
        <f t="shared" si="3"/>
        <v>шт.</v>
      </c>
      <c r="N18" s="20">
        <f t="shared" si="4"/>
        <v>251.00880000000001</v>
      </c>
      <c r="O18" s="11"/>
      <c r="P18" s="17">
        <f t="shared" si="5"/>
        <v>25</v>
      </c>
      <c r="Q18" s="18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" customHeight="1" x14ac:dyDescent="0.25">
      <c r="A19" s="6"/>
      <c r="B19" s="30">
        <v>10</v>
      </c>
      <c r="C19" s="45" t="s">
        <v>48</v>
      </c>
      <c r="D19" s="31" t="s">
        <v>12</v>
      </c>
      <c r="E19" s="28">
        <v>102.3</v>
      </c>
      <c r="F19" s="67">
        <v>4</v>
      </c>
      <c r="G19" s="29">
        <f t="shared" si="0"/>
        <v>409.2</v>
      </c>
      <c r="H19" s="1"/>
      <c r="I19" s="16">
        <f t="shared" si="1"/>
        <v>10</v>
      </c>
      <c r="J19" s="32" t="str">
        <f t="shared" si="2"/>
        <v>Герметик силиконовый бесцветный,  V- 0,26 л</v>
      </c>
      <c r="K19" s="12"/>
      <c r="L19" s="12"/>
      <c r="M19" s="17" t="str">
        <f t="shared" si="3"/>
        <v>шт.</v>
      </c>
      <c r="N19" s="20">
        <f t="shared" si="4"/>
        <v>102.3</v>
      </c>
      <c r="O19" s="11"/>
      <c r="P19" s="17">
        <f t="shared" si="5"/>
        <v>4</v>
      </c>
      <c r="Q19" s="18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30">
        <v>11</v>
      </c>
      <c r="C20" s="45" t="s">
        <v>49</v>
      </c>
      <c r="D20" s="31" t="s">
        <v>12</v>
      </c>
      <c r="E20" s="28">
        <v>305.83999999999997</v>
      </c>
      <c r="F20" s="67">
        <v>3</v>
      </c>
      <c r="G20" s="29">
        <f t="shared" si="0"/>
        <v>917.52</v>
      </c>
      <c r="H20" s="1"/>
      <c r="I20" s="16">
        <f t="shared" si="1"/>
        <v>11</v>
      </c>
      <c r="J20" s="32" t="str">
        <f t="shared" si="2"/>
        <v>Герметик силиконовый серый, SS-999 ABRO (картридж)</v>
      </c>
      <c r="K20" s="12"/>
      <c r="L20" s="12"/>
      <c r="M20" s="17" t="str">
        <f t="shared" si="3"/>
        <v>шт.</v>
      </c>
      <c r="N20" s="20">
        <f t="shared" si="4"/>
        <v>305.83999999999997</v>
      </c>
      <c r="O20" s="11"/>
      <c r="P20" s="17">
        <f t="shared" si="5"/>
        <v>3</v>
      </c>
      <c r="Q20" s="18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" customHeight="1" x14ac:dyDescent="0.25">
      <c r="A21" s="6"/>
      <c r="B21" s="30">
        <v>12</v>
      </c>
      <c r="C21" s="45" t="s">
        <v>50</v>
      </c>
      <c r="D21" s="31" t="s">
        <v>132</v>
      </c>
      <c r="E21" s="28">
        <v>74.900000000000006</v>
      </c>
      <c r="F21" s="67">
        <v>60</v>
      </c>
      <c r="G21" s="29">
        <f t="shared" si="0"/>
        <v>4494</v>
      </c>
      <c r="H21" s="1"/>
      <c r="I21" s="16">
        <f t="shared" si="1"/>
        <v>12</v>
      </c>
      <c r="J21" s="32" t="str">
        <f t="shared" si="2"/>
        <v>Грунт акриловый, П-Праймер</v>
      </c>
      <c r="K21" s="12"/>
      <c r="L21" s="12"/>
      <c r="M21" s="17" t="str">
        <f t="shared" si="3"/>
        <v>л.</v>
      </c>
      <c r="N21" s="20">
        <f t="shared" si="4"/>
        <v>74.900000000000006</v>
      </c>
      <c r="O21" s="11"/>
      <c r="P21" s="17">
        <f t="shared" si="5"/>
        <v>60</v>
      </c>
      <c r="Q21" s="18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6"/>
      <c r="B22" s="30">
        <v>13</v>
      </c>
      <c r="C22" s="45" t="s">
        <v>51</v>
      </c>
      <c r="D22" s="31" t="s">
        <v>12</v>
      </c>
      <c r="E22" s="28">
        <v>1042.45</v>
      </c>
      <c r="F22" s="67">
        <v>8</v>
      </c>
      <c r="G22" s="29">
        <f t="shared" si="0"/>
        <v>8339.6</v>
      </c>
      <c r="H22" s="1"/>
      <c r="I22" s="16">
        <f t="shared" si="1"/>
        <v>13</v>
      </c>
      <c r="J22" s="32" t="str">
        <f t="shared" si="2"/>
        <v>Грунт акриловый 10 л, Парад G30</v>
      </c>
      <c r="K22" s="12"/>
      <c r="L22" s="12"/>
      <c r="M22" s="17" t="str">
        <f t="shared" si="3"/>
        <v>шт.</v>
      </c>
      <c r="N22" s="20">
        <f t="shared" si="4"/>
        <v>1042.45</v>
      </c>
      <c r="O22" s="11"/>
      <c r="P22" s="17">
        <f t="shared" si="5"/>
        <v>8</v>
      </c>
      <c r="Q22" s="18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" customHeight="1" x14ac:dyDescent="0.25">
      <c r="A23" s="6"/>
      <c r="B23" s="30">
        <v>14</v>
      </c>
      <c r="C23" s="45" t="s">
        <v>52</v>
      </c>
      <c r="D23" s="31" t="s">
        <v>133</v>
      </c>
      <c r="E23" s="28">
        <v>48.108400000000003</v>
      </c>
      <c r="F23" s="67">
        <v>75</v>
      </c>
      <c r="G23" s="29">
        <f t="shared" si="0"/>
        <v>3608.13</v>
      </c>
      <c r="H23" s="1"/>
      <c r="I23" s="16">
        <f t="shared" si="1"/>
        <v>14</v>
      </c>
      <c r="J23" s="32" t="str">
        <f t="shared" si="2"/>
        <v>Грунт глубокого проникновения, ВД-АК универсальный</v>
      </c>
      <c r="K23" s="12"/>
      <c r="L23" s="12"/>
      <c r="M23" s="17" t="str">
        <f t="shared" si="3"/>
        <v>кг</v>
      </c>
      <c r="N23" s="20">
        <f t="shared" si="4"/>
        <v>48.108400000000003</v>
      </c>
      <c r="O23" s="11"/>
      <c r="P23" s="17">
        <f t="shared" si="5"/>
        <v>75</v>
      </c>
      <c r="Q23" s="18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" customHeight="1" x14ac:dyDescent="0.25">
      <c r="A24" s="6"/>
      <c r="B24" s="30">
        <v>15</v>
      </c>
      <c r="C24" s="45" t="s">
        <v>53</v>
      </c>
      <c r="D24" s="31" t="s">
        <v>133</v>
      </c>
      <c r="E24" s="28">
        <v>100.89175</v>
      </c>
      <c r="F24" s="67">
        <v>40</v>
      </c>
      <c r="G24" s="29">
        <f t="shared" si="0"/>
        <v>4035.67</v>
      </c>
      <c r="H24" s="1"/>
      <c r="I24" s="16">
        <f t="shared" si="1"/>
        <v>15</v>
      </c>
      <c r="J24" s="32" t="str">
        <f t="shared" si="2"/>
        <v>Грунт по металлу, коричневый, ВД-АК-0301</v>
      </c>
      <c r="K24" s="12"/>
      <c r="L24" s="12"/>
      <c r="M24" s="17" t="str">
        <f t="shared" si="3"/>
        <v>кг</v>
      </c>
      <c r="N24" s="20">
        <f t="shared" si="4"/>
        <v>100.89175</v>
      </c>
      <c r="O24" s="11"/>
      <c r="P24" s="17">
        <f t="shared" si="5"/>
        <v>40</v>
      </c>
      <c r="Q24" s="18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" customHeight="1" x14ac:dyDescent="0.25">
      <c r="A25" s="6"/>
      <c r="B25" s="30">
        <v>16</v>
      </c>
      <c r="C25" s="45" t="s">
        <v>54</v>
      </c>
      <c r="D25" s="31" t="s">
        <v>133</v>
      </c>
      <c r="E25" s="28">
        <v>340.39173076923078</v>
      </c>
      <c r="F25" s="67">
        <v>52</v>
      </c>
      <c r="G25" s="29">
        <f t="shared" si="0"/>
        <v>17700.37</v>
      </c>
      <c r="H25" s="1"/>
      <c r="I25" s="16">
        <f t="shared" si="1"/>
        <v>16</v>
      </c>
      <c r="J25" s="32" t="str">
        <f t="shared" si="2"/>
        <v>Грунт полиуретановый, ПУ 555</v>
      </c>
      <c r="K25" s="12"/>
      <c r="L25" s="12"/>
      <c r="M25" s="17" t="str">
        <f t="shared" si="3"/>
        <v>кг</v>
      </c>
      <c r="N25" s="20">
        <f t="shared" si="4"/>
        <v>340.39173076923078</v>
      </c>
      <c r="O25" s="11"/>
      <c r="P25" s="17">
        <f t="shared" si="5"/>
        <v>52</v>
      </c>
      <c r="Q25" s="18">
        <f t="shared" si="6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" customHeight="1" x14ac:dyDescent="0.25">
      <c r="A26" s="6"/>
      <c r="B26" s="30">
        <v>17</v>
      </c>
      <c r="C26" s="45" t="s">
        <v>55</v>
      </c>
      <c r="D26" s="31" t="s">
        <v>12</v>
      </c>
      <c r="E26" s="28">
        <v>401.25</v>
      </c>
      <c r="F26" s="67">
        <v>22</v>
      </c>
      <c r="G26" s="29">
        <f t="shared" si="0"/>
        <v>8827.5</v>
      </c>
      <c r="H26" s="1"/>
      <c r="I26" s="16">
        <f t="shared" si="1"/>
        <v>17</v>
      </c>
      <c r="J26" s="32" t="str">
        <f t="shared" si="2"/>
        <v>Грунтовка, П-Праймер (4л)</v>
      </c>
      <c r="K26" s="12"/>
      <c r="L26" s="12"/>
      <c r="M26" s="17" t="str">
        <f t="shared" si="3"/>
        <v>шт.</v>
      </c>
      <c r="N26" s="20">
        <f t="shared" si="4"/>
        <v>401.25</v>
      </c>
      <c r="O26" s="11"/>
      <c r="P26" s="17">
        <f t="shared" si="5"/>
        <v>22</v>
      </c>
      <c r="Q26" s="18">
        <f t="shared" si="6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" customHeight="1" x14ac:dyDescent="0.25">
      <c r="A27" s="6"/>
      <c r="B27" s="30">
        <v>18</v>
      </c>
      <c r="C27" s="45" t="s">
        <v>56</v>
      </c>
      <c r="D27" s="31" t="s">
        <v>133</v>
      </c>
      <c r="E27" s="28">
        <v>72.13300000000001</v>
      </c>
      <c r="F27" s="67">
        <v>10</v>
      </c>
      <c r="G27" s="29">
        <f t="shared" si="0"/>
        <v>721.33000000000015</v>
      </c>
      <c r="H27" s="1"/>
      <c r="I27" s="16">
        <f t="shared" si="1"/>
        <v>18</v>
      </c>
      <c r="J27" s="32" t="str">
        <f t="shared" si="2"/>
        <v>Грунтовка, ГФ-0119  ГОСТ 23343</v>
      </c>
      <c r="K27" s="12"/>
      <c r="L27" s="12"/>
      <c r="M27" s="17" t="str">
        <f t="shared" si="3"/>
        <v>кг</v>
      </c>
      <c r="N27" s="20">
        <f t="shared" si="4"/>
        <v>72.13300000000001</v>
      </c>
      <c r="O27" s="11"/>
      <c r="P27" s="17">
        <f t="shared" si="5"/>
        <v>10</v>
      </c>
      <c r="Q27" s="18">
        <f t="shared" si="6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" customHeight="1" x14ac:dyDescent="0.25">
      <c r="A28" s="6"/>
      <c r="B28" s="30">
        <v>19</v>
      </c>
      <c r="C28" s="45" t="s">
        <v>57</v>
      </c>
      <c r="D28" s="31" t="s">
        <v>133</v>
      </c>
      <c r="E28" s="28">
        <v>119.39200000000001</v>
      </c>
      <c r="F28" s="67">
        <v>10</v>
      </c>
      <c r="G28" s="29">
        <f t="shared" si="0"/>
        <v>1193.92</v>
      </c>
      <c r="H28" s="1"/>
      <c r="I28" s="16">
        <f t="shared" si="1"/>
        <v>19</v>
      </c>
      <c r="J28" s="32" t="str">
        <f t="shared" si="2"/>
        <v>Грунтовка красно-коричневая, ГФ-021 ГОСТ 25129</v>
      </c>
      <c r="K28" s="12"/>
      <c r="L28" s="12"/>
      <c r="M28" s="17" t="str">
        <f t="shared" si="3"/>
        <v>кг</v>
      </c>
      <c r="N28" s="20">
        <f t="shared" si="4"/>
        <v>119.39200000000001</v>
      </c>
      <c r="O28" s="11"/>
      <c r="P28" s="17">
        <f t="shared" si="5"/>
        <v>10</v>
      </c>
      <c r="Q28" s="18">
        <f t="shared" si="6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" customHeight="1" x14ac:dyDescent="0.25">
      <c r="A29" s="6"/>
      <c r="B29" s="30">
        <v>20</v>
      </c>
      <c r="C29" s="45" t="s">
        <v>58</v>
      </c>
      <c r="D29" s="31" t="s">
        <v>133</v>
      </c>
      <c r="E29" s="28">
        <v>76.683000000000007</v>
      </c>
      <c r="F29" s="67">
        <v>10</v>
      </c>
      <c r="G29" s="29">
        <f t="shared" si="0"/>
        <v>766.83</v>
      </c>
      <c r="H29" s="1"/>
      <c r="I29" s="16">
        <f t="shared" si="1"/>
        <v>20</v>
      </c>
      <c r="J29" s="32" t="str">
        <f t="shared" si="2"/>
        <v>Грунтовка универсальная, ВД-АК-0301 с антисептиком</v>
      </c>
      <c r="K29" s="12"/>
      <c r="L29" s="12"/>
      <c r="M29" s="17" t="str">
        <f t="shared" si="3"/>
        <v>кг</v>
      </c>
      <c r="N29" s="20">
        <f t="shared" si="4"/>
        <v>76.683000000000007</v>
      </c>
      <c r="O29" s="11"/>
      <c r="P29" s="17">
        <f t="shared" si="5"/>
        <v>10</v>
      </c>
      <c r="Q29" s="18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" customHeight="1" x14ac:dyDescent="0.25">
      <c r="A30" s="6"/>
      <c r="B30" s="30">
        <v>21</v>
      </c>
      <c r="C30" s="45" t="s">
        <v>59</v>
      </c>
      <c r="D30" s="31" t="s">
        <v>132</v>
      </c>
      <c r="E30" s="28">
        <v>96.808500000000009</v>
      </c>
      <c r="F30" s="67">
        <v>20</v>
      </c>
      <c r="G30" s="29">
        <f t="shared" si="0"/>
        <v>1936.17</v>
      </c>
      <c r="H30" s="1"/>
      <c r="I30" s="16">
        <f t="shared" si="1"/>
        <v>21</v>
      </c>
      <c r="J30" s="32" t="str">
        <f t="shared" si="2"/>
        <v>Грунтовка универсальная, БСА-024</v>
      </c>
      <c r="K30" s="12"/>
      <c r="L30" s="12"/>
      <c r="M30" s="17" t="str">
        <f t="shared" si="3"/>
        <v>л.</v>
      </c>
      <c r="N30" s="20">
        <f t="shared" si="4"/>
        <v>96.808500000000009</v>
      </c>
      <c r="O30" s="11"/>
      <c r="P30" s="17">
        <f t="shared" si="5"/>
        <v>20</v>
      </c>
      <c r="Q30" s="18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" customHeight="1" x14ac:dyDescent="0.25">
      <c r="A31" s="6"/>
      <c r="B31" s="30">
        <v>22</v>
      </c>
      <c r="C31" s="45" t="s">
        <v>60</v>
      </c>
      <c r="D31" s="31" t="s">
        <v>12</v>
      </c>
      <c r="E31" s="28">
        <v>415.51666666666665</v>
      </c>
      <c r="F31" s="67">
        <v>12</v>
      </c>
      <c r="G31" s="29">
        <f t="shared" si="0"/>
        <v>4986.2</v>
      </c>
      <c r="H31" s="1"/>
      <c r="I31" s="16">
        <f t="shared" si="1"/>
        <v>22</v>
      </c>
      <c r="J31" s="32" t="str">
        <f t="shared" si="2"/>
        <v>Клей, Момент 750 мл</v>
      </c>
      <c r="K31" s="12"/>
      <c r="L31" s="12"/>
      <c r="M31" s="17" t="str">
        <f t="shared" si="3"/>
        <v>шт.</v>
      </c>
      <c r="N31" s="20">
        <f t="shared" si="4"/>
        <v>415.51666666666665</v>
      </c>
      <c r="O31" s="11"/>
      <c r="P31" s="17">
        <f t="shared" si="5"/>
        <v>12</v>
      </c>
      <c r="Q31" s="18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" customHeight="1" x14ac:dyDescent="0.25">
      <c r="A32" s="6"/>
      <c r="B32" s="30">
        <v>23</v>
      </c>
      <c r="C32" s="45" t="s">
        <v>61</v>
      </c>
      <c r="D32" s="31" t="s">
        <v>12</v>
      </c>
      <c r="E32" s="28">
        <v>256.75</v>
      </c>
      <c r="F32" s="67">
        <v>3</v>
      </c>
      <c r="G32" s="29">
        <f t="shared" si="0"/>
        <v>770.25</v>
      </c>
      <c r="H32" s="1"/>
      <c r="I32" s="16">
        <f t="shared" si="1"/>
        <v>23</v>
      </c>
      <c r="J32" s="32" t="str">
        <f t="shared" si="2"/>
        <v>Клей , Titebond Heavy Duty 311мл</v>
      </c>
      <c r="K32" s="12"/>
      <c r="L32" s="12"/>
      <c r="M32" s="17" t="str">
        <f t="shared" si="3"/>
        <v>шт.</v>
      </c>
      <c r="N32" s="20">
        <f t="shared" si="4"/>
        <v>256.75</v>
      </c>
      <c r="O32" s="11"/>
      <c r="P32" s="17">
        <f t="shared" si="5"/>
        <v>3</v>
      </c>
      <c r="Q32" s="18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" customHeight="1" x14ac:dyDescent="0.25">
      <c r="A33" s="6"/>
      <c r="B33" s="30">
        <v>24</v>
      </c>
      <c r="C33" s="45" t="s">
        <v>62</v>
      </c>
      <c r="D33" s="31" t="s">
        <v>12</v>
      </c>
      <c r="E33" s="28">
        <v>157.785</v>
      </c>
      <c r="F33" s="67">
        <v>2</v>
      </c>
      <c r="G33" s="29">
        <f t="shared" si="0"/>
        <v>315.57</v>
      </c>
      <c r="H33" s="1"/>
      <c r="I33" s="16">
        <f t="shared" si="1"/>
        <v>24</v>
      </c>
      <c r="J33" s="32" t="str">
        <f t="shared" si="2"/>
        <v>Клей, Жидкие гвозди 311мл</v>
      </c>
      <c r="K33" s="12"/>
      <c r="L33" s="12"/>
      <c r="M33" s="17" t="str">
        <f t="shared" si="3"/>
        <v>шт.</v>
      </c>
      <c r="N33" s="20">
        <f t="shared" si="4"/>
        <v>157.785</v>
      </c>
      <c r="O33" s="11"/>
      <c r="P33" s="17">
        <f t="shared" si="5"/>
        <v>2</v>
      </c>
      <c r="Q33" s="18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" customHeight="1" x14ac:dyDescent="0.25">
      <c r="A34" s="6"/>
      <c r="B34" s="30">
        <v>25</v>
      </c>
      <c r="C34" s="45" t="s">
        <v>63</v>
      </c>
      <c r="D34" s="31" t="s">
        <v>133</v>
      </c>
      <c r="E34" s="28">
        <v>342.17666666666668</v>
      </c>
      <c r="F34" s="67">
        <v>3</v>
      </c>
      <c r="G34" s="29">
        <f t="shared" si="0"/>
        <v>1026.53</v>
      </c>
      <c r="H34" s="1"/>
      <c r="I34" s="16">
        <f t="shared" si="1"/>
        <v>25</v>
      </c>
      <c r="J34" s="32" t="str">
        <f t="shared" si="2"/>
        <v>Клей , № 88 СА</v>
      </c>
      <c r="K34" s="12"/>
      <c r="L34" s="12"/>
      <c r="M34" s="17" t="str">
        <f t="shared" si="3"/>
        <v>кг</v>
      </c>
      <c r="N34" s="20">
        <f t="shared" si="4"/>
        <v>342.17666666666668</v>
      </c>
      <c r="O34" s="11"/>
      <c r="P34" s="17">
        <f t="shared" si="5"/>
        <v>3</v>
      </c>
      <c r="Q34" s="18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" customHeight="1" x14ac:dyDescent="0.25">
      <c r="A35" s="6"/>
      <c r="B35" s="30">
        <v>26</v>
      </c>
      <c r="C35" s="45" t="s">
        <v>64</v>
      </c>
      <c r="D35" s="31" t="s">
        <v>133</v>
      </c>
      <c r="E35" s="28">
        <v>261.97500000000002</v>
      </c>
      <c r="F35" s="67">
        <v>2</v>
      </c>
      <c r="G35" s="29">
        <f t="shared" si="0"/>
        <v>523.95000000000005</v>
      </c>
      <c r="H35" s="1"/>
      <c r="I35" s="16">
        <f t="shared" si="1"/>
        <v>26</v>
      </c>
      <c r="J35" s="32" t="str">
        <f t="shared" si="2"/>
        <v>Клей , 88Н</v>
      </c>
      <c r="K35" s="12"/>
      <c r="L35" s="12"/>
      <c r="M35" s="17" t="str">
        <f t="shared" si="3"/>
        <v>кг</v>
      </c>
      <c r="N35" s="20">
        <f t="shared" si="4"/>
        <v>261.97500000000002</v>
      </c>
      <c r="O35" s="11"/>
      <c r="P35" s="17">
        <f t="shared" si="5"/>
        <v>2</v>
      </c>
      <c r="Q35" s="18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" customHeight="1" x14ac:dyDescent="0.25">
      <c r="A36" s="6"/>
      <c r="B36" s="30">
        <v>27</v>
      </c>
      <c r="C36" s="45" t="s">
        <v>65</v>
      </c>
      <c r="D36" s="31" t="s">
        <v>133</v>
      </c>
      <c r="E36" s="28">
        <v>216.23400000000001</v>
      </c>
      <c r="F36" s="67">
        <v>5</v>
      </c>
      <c r="G36" s="29">
        <f t="shared" si="0"/>
        <v>1081.17</v>
      </c>
      <c r="H36" s="1"/>
      <c r="I36" s="16">
        <f t="shared" si="1"/>
        <v>27</v>
      </c>
      <c r="J36" s="32" t="str">
        <f t="shared" si="2"/>
        <v>Клей, ПВА</v>
      </c>
      <c r="K36" s="12"/>
      <c r="L36" s="12"/>
      <c r="M36" s="17" t="str">
        <f t="shared" si="3"/>
        <v>кг</v>
      </c>
      <c r="N36" s="20">
        <f t="shared" si="4"/>
        <v>216.23400000000001</v>
      </c>
      <c r="O36" s="11"/>
      <c r="P36" s="17">
        <f t="shared" si="5"/>
        <v>5</v>
      </c>
      <c r="Q36" s="18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" customHeight="1" x14ac:dyDescent="0.25">
      <c r="A37" s="6"/>
      <c r="B37" s="30">
        <v>28</v>
      </c>
      <c r="C37" s="45" t="s">
        <v>66</v>
      </c>
      <c r="D37" s="31" t="s">
        <v>12</v>
      </c>
      <c r="E37" s="28">
        <v>154.4</v>
      </c>
      <c r="F37" s="67">
        <v>34</v>
      </c>
      <c r="G37" s="29">
        <f t="shared" si="0"/>
        <v>5249.6</v>
      </c>
      <c r="H37" s="1"/>
      <c r="I37" s="16">
        <f t="shared" si="1"/>
        <v>28</v>
      </c>
      <c r="J37" s="32" t="str">
        <f t="shared" si="2"/>
        <v>Клей Момент, 30 мл</v>
      </c>
      <c r="K37" s="12"/>
      <c r="L37" s="12"/>
      <c r="M37" s="17" t="str">
        <f t="shared" si="3"/>
        <v>шт.</v>
      </c>
      <c r="N37" s="20">
        <f t="shared" si="4"/>
        <v>154.4</v>
      </c>
      <c r="O37" s="11"/>
      <c r="P37" s="17">
        <f t="shared" si="5"/>
        <v>34</v>
      </c>
      <c r="Q37" s="18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" customHeight="1" x14ac:dyDescent="0.25">
      <c r="A38" s="6"/>
      <c r="B38" s="30">
        <v>29</v>
      </c>
      <c r="C38" s="45" t="s">
        <v>67</v>
      </c>
      <c r="D38" s="31" t="s">
        <v>12</v>
      </c>
      <c r="E38" s="28">
        <v>218.06</v>
      </c>
      <c r="F38" s="67">
        <v>1</v>
      </c>
      <c r="G38" s="29">
        <f>E38*F38</f>
        <v>218.06</v>
      </c>
      <c r="H38" s="1"/>
      <c r="I38" s="16">
        <f t="shared" si="1"/>
        <v>29</v>
      </c>
      <c r="J38" s="32" t="str">
        <f t="shared" si="2"/>
        <v>Клей монтажный (жидкие гвозди), "Момент" 400 г</v>
      </c>
      <c r="K38" s="12"/>
      <c r="L38" s="12"/>
      <c r="M38" s="17" t="str">
        <f t="shared" si="3"/>
        <v>шт.</v>
      </c>
      <c r="N38" s="20">
        <f t="shared" si="4"/>
        <v>218.06</v>
      </c>
      <c r="O38" s="11"/>
      <c r="P38" s="17">
        <f t="shared" si="5"/>
        <v>1</v>
      </c>
      <c r="Q38" s="18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" customHeight="1" x14ac:dyDescent="0.25">
      <c r="A39" s="6"/>
      <c r="B39" s="30">
        <v>30</v>
      </c>
      <c r="C39" s="45" t="s">
        <v>68</v>
      </c>
      <c r="D39" s="31" t="s">
        <v>12</v>
      </c>
      <c r="E39" s="28">
        <v>289.79333333333335</v>
      </c>
      <c r="F39" s="67">
        <v>3</v>
      </c>
      <c r="G39" s="29">
        <f t="shared" si="0"/>
        <v>869.38000000000011</v>
      </c>
      <c r="H39" s="1"/>
      <c r="I39" s="16">
        <f t="shared" si="1"/>
        <v>30</v>
      </c>
      <c r="J39" s="32" t="str">
        <f t="shared" si="2"/>
        <v>Клей обойный, Метилан Флизелин ультра премиум 500 гр</v>
      </c>
      <c r="K39" s="12"/>
      <c r="L39" s="12"/>
      <c r="M39" s="17" t="str">
        <f t="shared" si="3"/>
        <v>шт.</v>
      </c>
      <c r="N39" s="20">
        <f t="shared" si="4"/>
        <v>289.79333333333335</v>
      </c>
      <c r="O39" s="11"/>
      <c r="P39" s="17">
        <f t="shared" si="5"/>
        <v>3</v>
      </c>
      <c r="Q39" s="18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" customHeight="1" x14ac:dyDescent="0.25">
      <c r="A40" s="6"/>
      <c r="B40" s="30">
        <v>31</v>
      </c>
      <c r="C40" s="45" t="s">
        <v>69</v>
      </c>
      <c r="D40" s="31" t="s">
        <v>12</v>
      </c>
      <c r="E40" s="28">
        <v>254.43333333333331</v>
      </c>
      <c r="F40" s="67">
        <v>33</v>
      </c>
      <c r="G40" s="29">
        <f t="shared" si="0"/>
        <v>8396.2999999999993</v>
      </c>
      <c r="H40" s="1"/>
      <c r="I40" s="16">
        <f t="shared" si="1"/>
        <v>31</v>
      </c>
      <c r="J40" s="32" t="str">
        <f t="shared" si="2"/>
        <v>Колер-краска "Палиж", 0,36 л</v>
      </c>
      <c r="K40" s="12"/>
      <c r="L40" s="12"/>
      <c r="M40" s="17" t="str">
        <f t="shared" si="3"/>
        <v>шт.</v>
      </c>
      <c r="N40" s="20">
        <f t="shared" si="4"/>
        <v>254.43333333333331</v>
      </c>
      <c r="O40" s="11"/>
      <c r="P40" s="17">
        <f t="shared" si="5"/>
        <v>33</v>
      </c>
      <c r="Q40" s="18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" customHeight="1" x14ac:dyDescent="0.25">
      <c r="A41" s="6"/>
      <c r="B41" s="30">
        <v>32</v>
      </c>
      <c r="C41" s="45" t="s">
        <v>70</v>
      </c>
      <c r="D41" s="31" t="s">
        <v>133</v>
      </c>
      <c r="E41" s="28">
        <v>591</v>
      </c>
      <c r="F41" s="67">
        <v>63</v>
      </c>
      <c r="G41" s="29">
        <f t="shared" si="0"/>
        <v>37233</v>
      </c>
      <c r="H41" s="1"/>
      <c r="I41" s="16">
        <f t="shared" si="1"/>
        <v>32</v>
      </c>
      <c r="J41" s="32" t="str">
        <f t="shared" si="2"/>
        <v>Краска автомобильная желтая, SADOLIN</v>
      </c>
      <c r="K41" s="12"/>
      <c r="L41" s="12"/>
      <c r="M41" s="17" t="str">
        <f t="shared" si="3"/>
        <v>кг</v>
      </c>
      <c r="N41" s="20">
        <f t="shared" si="4"/>
        <v>591</v>
      </c>
      <c r="O41" s="11"/>
      <c r="P41" s="17">
        <f t="shared" si="5"/>
        <v>63</v>
      </c>
      <c r="Q41" s="18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" customHeight="1" x14ac:dyDescent="0.25">
      <c r="A42" s="6"/>
      <c r="B42" s="30">
        <v>33</v>
      </c>
      <c r="C42" s="45" t="s">
        <v>71</v>
      </c>
      <c r="D42" s="31" t="s">
        <v>133</v>
      </c>
      <c r="E42" s="28">
        <v>591</v>
      </c>
      <c r="F42" s="67">
        <v>64</v>
      </c>
      <c r="G42" s="29">
        <f t="shared" si="0"/>
        <v>37824</v>
      </c>
      <c r="H42" s="1"/>
      <c r="I42" s="16">
        <f t="shared" si="1"/>
        <v>33</v>
      </c>
      <c r="J42" s="32" t="str">
        <f t="shared" si="2"/>
        <v>Краска автомобильная красная, SADOLIN</v>
      </c>
      <c r="K42" s="12"/>
      <c r="L42" s="12"/>
      <c r="M42" s="17" t="str">
        <f t="shared" si="3"/>
        <v>кг</v>
      </c>
      <c r="N42" s="20">
        <f t="shared" si="4"/>
        <v>591</v>
      </c>
      <c r="O42" s="11"/>
      <c r="P42" s="17">
        <f t="shared" si="5"/>
        <v>64</v>
      </c>
      <c r="Q42" s="18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" customHeight="1" x14ac:dyDescent="0.25">
      <c r="A43" s="6"/>
      <c r="B43" s="30">
        <v>34</v>
      </c>
      <c r="C43" s="45" t="s">
        <v>72</v>
      </c>
      <c r="D43" s="31" t="s">
        <v>133</v>
      </c>
      <c r="E43" s="28">
        <v>457.19</v>
      </c>
      <c r="F43" s="67">
        <v>330</v>
      </c>
      <c r="G43" s="29">
        <f t="shared" si="0"/>
        <v>150872.70000000001</v>
      </c>
      <c r="H43" s="1"/>
      <c r="I43" s="16">
        <f t="shared" si="1"/>
        <v>34</v>
      </c>
      <c r="J43" s="32" t="str">
        <f t="shared" si="2"/>
        <v>Краска автомобильная светло-серая, SADOLIN</v>
      </c>
      <c r="K43" s="12"/>
      <c r="L43" s="12"/>
      <c r="M43" s="17" t="str">
        <f t="shared" si="3"/>
        <v>кг</v>
      </c>
      <c r="N43" s="20">
        <f t="shared" si="4"/>
        <v>457.19</v>
      </c>
      <c r="O43" s="11"/>
      <c r="P43" s="17">
        <f t="shared" si="5"/>
        <v>330</v>
      </c>
      <c r="Q43" s="18">
        <f t="shared" si="6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" customHeight="1" x14ac:dyDescent="0.25">
      <c r="A44" s="6"/>
      <c r="B44" s="30">
        <v>35</v>
      </c>
      <c r="C44" s="45" t="s">
        <v>73</v>
      </c>
      <c r="D44" s="31" t="s">
        <v>133</v>
      </c>
      <c r="E44" s="28">
        <v>569.05799999999999</v>
      </c>
      <c r="F44" s="67">
        <v>10</v>
      </c>
      <c r="G44" s="29">
        <f t="shared" si="0"/>
        <v>5690.58</v>
      </c>
      <c r="H44" s="1"/>
      <c r="I44" s="16">
        <f t="shared" si="1"/>
        <v>35</v>
      </c>
      <c r="J44" s="32" t="str">
        <f t="shared" si="2"/>
        <v>Краска автомобильная синяя, SADOLIN</v>
      </c>
      <c r="K44" s="12"/>
      <c r="L44" s="12"/>
      <c r="M44" s="17" t="str">
        <f t="shared" si="3"/>
        <v>кг</v>
      </c>
      <c r="N44" s="20">
        <f t="shared" si="4"/>
        <v>569.05799999999999</v>
      </c>
      <c r="O44" s="11"/>
      <c r="P44" s="17">
        <f t="shared" si="5"/>
        <v>10</v>
      </c>
      <c r="Q44" s="18">
        <f t="shared" si="6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" customHeight="1" x14ac:dyDescent="0.25">
      <c r="A45" s="6"/>
      <c r="B45" s="30">
        <v>36</v>
      </c>
      <c r="C45" s="45" t="s">
        <v>74</v>
      </c>
      <c r="D45" s="31" t="s">
        <v>133</v>
      </c>
      <c r="E45" s="28">
        <v>508.74208333333331</v>
      </c>
      <c r="F45" s="67">
        <v>72</v>
      </c>
      <c r="G45" s="29">
        <f t="shared" si="0"/>
        <v>36629.43</v>
      </c>
      <c r="H45" s="1"/>
      <c r="I45" s="16">
        <f t="shared" si="1"/>
        <v>36</v>
      </c>
      <c r="J45" s="32" t="str">
        <f t="shared" si="2"/>
        <v>Краска автомобильная Хаки, SADOLIN</v>
      </c>
      <c r="K45" s="12"/>
      <c r="L45" s="12"/>
      <c r="M45" s="17" t="str">
        <f t="shared" si="3"/>
        <v>кг</v>
      </c>
      <c r="N45" s="20">
        <f t="shared" si="4"/>
        <v>508.74208333333331</v>
      </c>
      <c r="O45" s="11"/>
      <c r="P45" s="17">
        <f t="shared" si="5"/>
        <v>72</v>
      </c>
      <c r="Q45" s="18">
        <f t="shared" si="6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" customHeight="1" x14ac:dyDescent="0.25">
      <c r="A46" s="6"/>
      <c r="B46" s="30">
        <v>37</v>
      </c>
      <c r="C46" s="45" t="s">
        <v>75</v>
      </c>
      <c r="D46" s="31" t="s">
        <v>133</v>
      </c>
      <c r="E46" s="28">
        <v>458.29217948717951</v>
      </c>
      <c r="F46" s="67">
        <v>78</v>
      </c>
      <c r="G46" s="29">
        <f t="shared" si="0"/>
        <v>35746.79</v>
      </c>
      <c r="H46" s="1"/>
      <c r="I46" s="16">
        <f t="shared" si="1"/>
        <v>37</v>
      </c>
      <c r="J46" s="32" t="str">
        <f t="shared" si="2"/>
        <v>Краска автомобильная черная, SADOLIN</v>
      </c>
      <c r="K46" s="12"/>
      <c r="L46" s="12"/>
      <c r="M46" s="17" t="str">
        <f t="shared" si="3"/>
        <v>кг</v>
      </c>
      <c r="N46" s="20">
        <f t="shared" si="4"/>
        <v>458.29217948717951</v>
      </c>
      <c r="O46" s="11"/>
      <c r="P46" s="17">
        <f t="shared" si="5"/>
        <v>78</v>
      </c>
      <c r="Q46" s="18">
        <f t="shared" si="6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" customHeight="1" x14ac:dyDescent="0.25">
      <c r="A47" s="6"/>
      <c r="B47" s="30">
        <v>38</v>
      </c>
      <c r="C47" s="45" t="s">
        <v>76</v>
      </c>
      <c r="D47" s="31" t="s">
        <v>12</v>
      </c>
      <c r="E47" s="28">
        <v>128.30830188679246</v>
      </c>
      <c r="F47" s="67">
        <v>106</v>
      </c>
      <c r="G47" s="29">
        <f t="shared" si="0"/>
        <v>13600.68</v>
      </c>
      <c r="H47" s="1"/>
      <c r="I47" s="16">
        <f t="shared" si="1"/>
        <v>38</v>
      </c>
      <c r="J47" s="32" t="str">
        <f t="shared" si="2"/>
        <v>Краска аэрозольная белая, 265 г</v>
      </c>
      <c r="K47" s="12"/>
      <c r="L47" s="12"/>
      <c r="M47" s="17" t="str">
        <f t="shared" si="3"/>
        <v>шт.</v>
      </c>
      <c r="N47" s="20">
        <f t="shared" si="4"/>
        <v>128.30830188679246</v>
      </c>
      <c r="O47" s="11"/>
      <c r="P47" s="17">
        <f t="shared" si="5"/>
        <v>106</v>
      </c>
      <c r="Q47" s="18">
        <f t="shared" si="6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" customHeight="1" x14ac:dyDescent="0.25">
      <c r="A48" s="6"/>
      <c r="B48" s="30">
        <v>39</v>
      </c>
      <c r="C48" s="45" t="s">
        <v>77</v>
      </c>
      <c r="D48" s="31" t="s">
        <v>12</v>
      </c>
      <c r="E48" s="28">
        <v>127.075</v>
      </c>
      <c r="F48" s="67">
        <v>10</v>
      </c>
      <c r="G48" s="29">
        <f t="shared" si="0"/>
        <v>1270.75</v>
      </c>
      <c r="H48" s="1"/>
      <c r="I48" s="16">
        <f t="shared" si="1"/>
        <v>39</v>
      </c>
      <c r="J48" s="32" t="str">
        <f t="shared" si="2"/>
        <v>Краска аэрозольная зеленая, 265 г</v>
      </c>
      <c r="K48" s="12"/>
      <c r="L48" s="12"/>
      <c r="M48" s="17" t="str">
        <f t="shared" si="3"/>
        <v>шт.</v>
      </c>
      <c r="N48" s="20">
        <f t="shared" si="4"/>
        <v>127.075</v>
      </c>
      <c r="O48" s="11"/>
      <c r="P48" s="17">
        <f t="shared" si="5"/>
        <v>10</v>
      </c>
      <c r="Q48" s="18">
        <f t="shared" si="6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" customHeight="1" x14ac:dyDescent="0.25">
      <c r="A49" s="6"/>
      <c r="B49" s="30">
        <v>40</v>
      </c>
      <c r="C49" s="45" t="s">
        <v>78</v>
      </c>
      <c r="D49" s="31" t="s">
        <v>12</v>
      </c>
      <c r="E49" s="28">
        <v>127.075</v>
      </c>
      <c r="F49" s="67">
        <v>70</v>
      </c>
      <c r="G49" s="29">
        <f t="shared" si="0"/>
        <v>8895.25</v>
      </c>
      <c r="H49" s="1"/>
      <c r="I49" s="16">
        <f t="shared" si="1"/>
        <v>40</v>
      </c>
      <c r="J49" s="32" t="str">
        <f t="shared" si="2"/>
        <v>Краска аэрозольная красная, 265 г</v>
      </c>
      <c r="K49" s="12"/>
      <c r="L49" s="12"/>
      <c r="M49" s="17" t="str">
        <f t="shared" si="3"/>
        <v>шт.</v>
      </c>
      <c r="N49" s="20">
        <f t="shared" si="4"/>
        <v>127.075</v>
      </c>
      <c r="O49" s="11"/>
      <c r="P49" s="17">
        <f t="shared" si="5"/>
        <v>70</v>
      </c>
      <c r="Q49" s="18">
        <f t="shared" si="6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" customHeight="1" x14ac:dyDescent="0.25">
      <c r="A50" s="6"/>
      <c r="B50" s="30">
        <v>41</v>
      </c>
      <c r="C50" s="45" t="s">
        <v>79</v>
      </c>
      <c r="D50" s="31" t="s">
        <v>12</v>
      </c>
      <c r="E50" s="28">
        <v>127.075</v>
      </c>
      <c r="F50" s="67">
        <v>100</v>
      </c>
      <c r="G50" s="29">
        <f t="shared" si="0"/>
        <v>12707.5</v>
      </c>
      <c r="H50" s="1"/>
      <c r="I50" s="16">
        <f t="shared" si="1"/>
        <v>41</v>
      </c>
      <c r="J50" s="32" t="str">
        <f t="shared" si="2"/>
        <v>Краска аэрозольная черная, V - 420  г</v>
      </c>
      <c r="K50" s="12"/>
      <c r="L50" s="12"/>
      <c r="M50" s="17" t="str">
        <f t="shared" si="3"/>
        <v>шт.</v>
      </c>
      <c r="N50" s="20">
        <f t="shared" si="4"/>
        <v>127.075</v>
      </c>
      <c r="O50" s="11"/>
      <c r="P50" s="17">
        <f t="shared" si="5"/>
        <v>100</v>
      </c>
      <c r="Q50" s="18">
        <f t="shared" si="6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" customHeight="1" x14ac:dyDescent="0.25">
      <c r="A51" s="6"/>
      <c r="B51" s="30">
        <v>42</v>
      </c>
      <c r="C51" s="45" t="s">
        <v>80</v>
      </c>
      <c r="D51" s="31" t="s">
        <v>12</v>
      </c>
      <c r="E51" s="28">
        <v>127.075</v>
      </c>
      <c r="F51" s="67">
        <v>60</v>
      </c>
      <c r="G51" s="29">
        <f t="shared" si="0"/>
        <v>7624.5</v>
      </c>
      <c r="H51" s="1"/>
      <c r="I51" s="16">
        <f t="shared" si="1"/>
        <v>42</v>
      </c>
      <c r="J51" s="32" t="str">
        <f t="shared" si="2"/>
        <v>Краска аэрозольная черная, 520 мл</v>
      </c>
      <c r="K51" s="12"/>
      <c r="L51" s="12"/>
      <c r="M51" s="17" t="str">
        <f t="shared" si="3"/>
        <v>шт.</v>
      </c>
      <c r="N51" s="20">
        <f t="shared" si="4"/>
        <v>127.075</v>
      </c>
      <c r="O51" s="11"/>
      <c r="P51" s="17">
        <f t="shared" si="5"/>
        <v>60</v>
      </c>
      <c r="Q51" s="18">
        <f t="shared" si="6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" customHeight="1" x14ac:dyDescent="0.25">
      <c r="A52" s="6"/>
      <c r="B52" s="30">
        <v>43</v>
      </c>
      <c r="C52" s="45" t="s">
        <v>81</v>
      </c>
      <c r="D52" s="31" t="s">
        <v>12</v>
      </c>
      <c r="E52" s="28">
        <v>127.075</v>
      </c>
      <c r="F52" s="67">
        <v>126</v>
      </c>
      <c r="G52" s="29">
        <f t="shared" si="0"/>
        <v>16011.45</v>
      </c>
      <c r="H52" s="1"/>
      <c r="I52" s="16">
        <f t="shared" si="1"/>
        <v>43</v>
      </c>
      <c r="J52" s="32" t="str">
        <f t="shared" si="2"/>
        <v>Краска аэрозольная черная, 265 г</v>
      </c>
      <c r="K52" s="12"/>
      <c r="L52" s="12"/>
      <c r="M52" s="17" t="str">
        <f t="shared" si="3"/>
        <v>шт.</v>
      </c>
      <c r="N52" s="20">
        <f t="shared" si="4"/>
        <v>127.075</v>
      </c>
      <c r="O52" s="11"/>
      <c r="P52" s="17">
        <f t="shared" si="5"/>
        <v>126</v>
      </c>
      <c r="Q52" s="18">
        <f t="shared" si="6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" customHeight="1" x14ac:dyDescent="0.25">
      <c r="A53" s="6"/>
      <c r="B53" s="30">
        <v>44</v>
      </c>
      <c r="C53" s="45" t="s">
        <v>82</v>
      </c>
      <c r="D53" s="31" t="s">
        <v>12</v>
      </c>
      <c r="E53" s="28">
        <v>182.00833333333333</v>
      </c>
      <c r="F53" s="67">
        <v>150</v>
      </c>
      <c r="G53" s="29">
        <f t="shared" si="0"/>
        <v>27301.25</v>
      </c>
      <c r="H53" s="1"/>
      <c r="I53" s="16">
        <f t="shared" si="1"/>
        <v>44</v>
      </c>
      <c r="J53" s="32" t="str">
        <f t="shared" si="2"/>
        <v>Краска аэрозольная черная терм., 520 мл</v>
      </c>
      <c r="K53" s="12"/>
      <c r="L53" s="12"/>
      <c r="M53" s="17" t="str">
        <f t="shared" si="3"/>
        <v>шт.</v>
      </c>
      <c r="N53" s="20">
        <f t="shared" si="4"/>
        <v>182.00833333333333</v>
      </c>
      <c r="O53" s="11"/>
      <c r="P53" s="17">
        <f t="shared" si="5"/>
        <v>150</v>
      </c>
      <c r="Q53" s="18">
        <f t="shared" si="6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" customHeight="1" x14ac:dyDescent="0.25">
      <c r="A54" s="6"/>
      <c r="B54" s="30">
        <v>45</v>
      </c>
      <c r="C54" s="45" t="s">
        <v>83</v>
      </c>
      <c r="D54" s="31" t="s">
        <v>12</v>
      </c>
      <c r="E54" s="28">
        <v>168.75</v>
      </c>
      <c r="F54" s="67">
        <v>14</v>
      </c>
      <c r="G54" s="29">
        <f t="shared" si="0"/>
        <v>2362.5</v>
      </c>
      <c r="H54" s="1"/>
      <c r="I54" s="16">
        <f t="shared" si="1"/>
        <v>45</v>
      </c>
      <c r="J54" s="32" t="str">
        <f t="shared" si="2"/>
        <v>Краска аэрозольная черная термостойкая, 400 мл</v>
      </c>
      <c r="K54" s="12"/>
      <c r="L54" s="12"/>
      <c r="M54" s="17" t="str">
        <f t="shared" si="3"/>
        <v>шт.</v>
      </c>
      <c r="N54" s="20">
        <f t="shared" si="4"/>
        <v>168.75</v>
      </c>
      <c r="O54" s="11"/>
      <c r="P54" s="17">
        <f t="shared" si="5"/>
        <v>14</v>
      </c>
      <c r="Q54" s="18">
        <f t="shared" si="6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" customHeight="1" x14ac:dyDescent="0.25">
      <c r="A55" s="6"/>
      <c r="B55" s="30">
        <v>46</v>
      </c>
      <c r="C55" s="45" t="s">
        <v>84</v>
      </c>
      <c r="D55" s="31" t="s">
        <v>133</v>
      </c>
      <c r="E55" s="28">
        <v>100.8917</v>
      </c>
      <c r="F55" s="67">
        <v>100</v>
      </c>
      <c r="G55" s="29">
        <f t="shared" si="0"/>
        <v>10089.17</v>
      </c>
      <c r="H55" s="1"/>
      <c r="I55" s="16">
        <f t="shared" si="1"/>
        <v>46</v>
      </c>
      <c r="J55" s="32" t="str">
        <f t="shared" si="2"/>
        <v>Краска дорожная белая, АК-585 ТУ 2312-002-12975793-98</v>
      </c>
      <c r="K55" s="12"/>
      <c r="L55" s="12"/>
      <c r="M55" s="17" t="str">
        <f t="shared" si="3"/>
        <v>кг</v>
      </c>
      <c r="N55" s="20">
        <f t="shared" si="4"/>
        <v>100.8917</v>
      </c>
      <c r="O55" s="11"/>
      <c r="P55" s="17">
        <f t="shared" si="5"/>
        <v>100</v>
      </c>
      <c r="Q55" s="18">
        <f t="shared" si="6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" customHeight="1" x14ac:dyDescent="0.25">
      <c r="A56" s="6"/>
      <c r="B56" s="30">
        <v>47</v>
      </c>
      <c r="C56" s="45" t="s">
        <v>85</v>
      </c>
      <c r="D56" s="31" t="s">
        <v>133</v>
      </c>
      <c r="E56" s="28">
        <v>81.00800000000001</v>
      </c>
      <c r="F56" s="67">
        <v>5</v>
      </c>
      <c r="G56" s="29">
        <f t="shared" si="0"/>
        <v>405.04000000000008</v>
      </c>
      <c r="H56" s="1"/>
      <c r="I56" s="16">
        <f t="shared" si="1"/>
        <v>47</v>
      </c>
      <c r="J56" s="32" t="str">
        <f t="shared" si="2"/>
        <v>Краска масляная  белая, МА-15 ГОСТ 10503-71</v>
      </c>
      <c r="K56" s="12"/>
      <c r="L56" s="12"/>
      <c r="M56" s="17" t="str">
        <f t="shared" si="3"/>
        <v>кг</v>
      </c>
      <c r="N56" s="20">
        <f t="shared" si="4"/>
        <v>81.00800000000001</v>
      </c>
      <c r="O56" s="11"/>
      <c r="P56" s="17">
        <f t="shared" si="5"/>
        <v>5</v>
      </c>
      <c r="Q56" s="18">
        <f t="shared" si="6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" customHeight="1" x14ac:dyDescent="0.25">
      <c r="A57" s="6"/>
      <c r="B57" s="30">
        <v>48</v>
      </c>
      <c r="C57" s="45" t="s">
        <v>86</v>
      </c>
      <c r="D57" s="31" t="s">
        <v>133</v>
      </c>
      <c r="E57" s="28">
        <v>75.525000000000006</v>
      </c>
      <c r="F57" s="67">
        <v>8</v>
      </c>
      <c r="G57" s="29">
        <f t="shared" si="0"/>
        <v>604.20000000000005</v>
      </c>
      <c r="H57" s="1"/>
      <c r="I57" s="16">
        <f t="shared" si="1"/>
        <v>48</v>
      </c>
      <c r="J57" s="32" t="str">
        <f t="shared" si="2"/>
        <v>Краска масляная желтая, МА-15 ГОСТ 10503-71</v>
      </c>
      <c r="K57" s="12"/>
      <c r="L57" s="12"/>
      <c r="M57" s="17" t="str">
        <f t="shared" si="3"/>
        <v>кг</v>
      </c>
      <c r="N57" s="20">
        <f t="shared" si="4"/>
        <v>75.525000000000006</v>
      </c>
      <c r="O57" s="11"/>
      <c r="P57" s="17">
        <f t="shared" si="5"/>
        <v>8</v>
      </c>
      <c r="Q57" s="18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" customHeight="1" x14ac:dyDescent="0.25">
      <c r="A58" s="6"/>
      <c r="B58" s="30">
        <v>49</v>
      </c>
      <c r="C58" s="45" t="s">
        <v>87</v>
      </c>
      <c r="D58" s="31" t="s">
        <v>133</v>
      </c>
      <c r="E58" s="28">
        <v>97.46</v>
      </c>
      <c r="F58" s="67">
        <v>3</v>
      </c>
      <c r="G58" s="29">
        <f t="shared" si="0"/>
        <v>292.38</v>
      </c>
      <c r="H58" s="1"/>
      <c r="I58" s="16">
        <f t="shared" si="1"/>
        <v>49</v>
      </c>
      <c r="J58" s="32" t="str">
        <f t="shared" si="2"/>
        <v>Краска масляная зеленая, МА-15 ГОСТ 10503-71</v>
      </c>
      <c r="K58" s="12"/>
      <c r="L58" s="12"/>
      <c r="M58" s="17" t="str">
        <f t="shared" si="3"/>
        <v>кг</v>
      </c>
      <c r="N58" s="20">
        <f t="shared" si="4"/>
        <v>97.46</v>
      </c>
      <c r="O58" s="11"/>
      <c r="P58" s="17">
        <f t="shared" si="5"/>
        <v>3</v>
      </c>
      <c r="Q58" s="18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" customHeight="1" x14ac:dyDescent="0.25">
      <c r="A59" s="6"/>
      <c r="B59" s="30">
        <v>50</v>
      </c>
      <c r="C59" s="45" t="s">
        <v>88</v>
      </c>
      <c r="D59" s="31" t="s">
        <v>133</v>
      </c>
      <c r="E59" s="28">
        <v>75.526666666666671</v>
      </c>
      <c r="F59" s="67">
        <v>3</v>
      </c>
      <c r="G59" s="29">
        <f t="shared" si="0"/>
        <v>226.58</v>
      </c>
      <c r="H59" s="1"/>
      <c r="I59" s="16">
        <f t="shared" si="1"/>
        <v>50</v>
      </c>
      <c r="J59" s="32" t="str">
        <f t="shared" si="2"/>
        <v>Краска масляная красная, МА-15 ГОСТ 10503-71</v>
      </c>
      <c r="K59" s="12"/>
      <c r="L59" s="12"/>
      <c r="M59" s="17" t="str">
        <f t="shared" si="3"/>
        <v>кг</v>
      </c>
      <c r="N59" s="20">
        <f t="shared" si="4"/>
        <v>75.526666666666671</v>
      </c>
      <c r="O59" s="11"/>
      <c r="P59" s="17">
        <f t="shared" si="5"/>
        <v>3</v>
      </c>
      <c r="Q59" s="18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" customHeight="1" x14ac:dyDescent="0.25">
      <c r="A60" s="6"/>
      <c r="B60" s="30">
        <v>51</v>
      </c>
      <c r="C60" s="45" t="s">
        <v>89</v>
      </c>
      <c r="D60" s="31" t="s">
        <v>133</v>
      </c>
      <c r="E60" s="28">
        <v>70.04165217391305</v>
      </c>
      <c r="F60" s="67">
        <v>115</v>
      </c>
      <c r="G60" s="29">
        <f t="shared" si="0"/>
        <v>8054.7900000000009</v>
      </c>
      <c r="H60" s="1"/>
      <c r="I60" s="16">
        <f t="shared" si="1"/>
        <v>51</v>
      </c>
      <c r="J60" s="32" t="str">
        <f t="shared" si="2"/>
        <v>Краска масляная серая, МА-15 ГОСТ 10503-71</v>
      </c>
      <c r="K60" s="12"/>
      <c r="L60" s="12"/>
      <c r="M60" s="17" t="str">
        <f t="shared" si="3"/>
        <v>кг</v>
      </c>
      <c r="N60" s="20">
        <f t="shared" si="4"/>
        <v>70.04165217391305</v>
      </c>
      <c r="O60" s="11"/>
      <c r="P60" s="17">
        <f t="shared" si="5"/>
        <v>115</v>
      </c>
      <c r="Q60" s="18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" customHeight="1" x14ac:dyDescent="0.25">
      <c r="A61" s="6"/>
      <c r="B61" s="30">
        <v>52</v>
      </c>
      <c r="C61" s="45" t="s">
        <v>90</v>
      </c>
      <c r="D61" s="31" t="s">
        <v>133</v>
      </c>
      <c r="E61" s="28">
        <v>75.525405405405408</v>
      </c>
      <c r="F61" s="67">
        <v>37</v>
      </c>
      <c r="G61" s="29">
        <f t="shared" si="0"/>
        <v>2794.44</v>
      </c>
      <c r="H61" s="1"/>
      <c r="I61" s="16">
        <f t="shared" si="1"/>
        <v>52</v>
      </c>
      <c r="J61" s="32" t="str">
        <f t="shared" si="2"/>
        <v>Краска масляная сурик железный, МА-15 ГОСТ 10503-71</v>
      </c>
      <c r="K61" s="12"/>
      <c r="L61" s="12"/>
      <c r="M61" s="17" t="str">
        <f t="shared" si="3"/>
        <v>кг</v>
      </c>
      <c r="N61" s="20">
        <f t="shared" si="4"/>
        <v>75.525405405405408</v>
      </c>
      <c r="O61" s="11"/>
      <c r="P61" s="17">
        <f t="shared" si="5"/>
        <v>37</v>
      </c>
      <c r="Q61" s="18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" customHeight="1" x14ac:dyDescent="0.25">
      <c r="A62" s="6"/>
      <c r="B62" s="30">
        <v>53</v>
      </c>
      <c r="C62" s="45" t="s">
        <v>91</v>
      </c>
      <c r="D62" s="31" t="s">
        <v>133</v>
      </c>
      <c r="E62" s="28">
        <v>86.49199999999999</v>
      </c>
      <c r="F62" s="67">
        <v>20</v>
      </c>
      <c r="G62" s="29">
        <f t="shared" si="0"/>
        <v>1729.8399999999997</v>
      </c>
      <c r="H62" s="1"/>
      <c r="I62" s="16">
        <f t="shared" si="1"/>
        <v>53</v>
      </c>
      <c r="J62" s="32" t="str">
        <f t="shared" si="2"/>
        <v>Краска масляная черная, МА-15 ГОСТ 10503-71</v>
      </c>
      <c r="K62" s="12"/>
      <c r="L62" s="12"/>
      <c r="M62" s="17" t="str">
        <f t="shared" si="3"/>
        <v>кг</v>
      </c>
      <c r="N62" s="20">
        <f t="shared" si="4"/>
        <v>86.49199999999999</v>
      </c>
      <c r="O62" s="11"/>
      <c r="P62" s="17">
        <f t="shared" si="5"/>
        <v>20</v>
      </c>
      <c r="Q62" s="18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customHeight="1" x14ac:dyDescent="0.25">
      <c r="A63" s="6"/>
      <c r="B63" s="30">
        <v>54</v>
      </c>
      <c r="C63" s="45" t="s">
        <v>92</v>
      </c>
      <c r="D63" s="31" t="s">
        <v>132</v>
      </c>
      <c r="E63" s="28">
        <v>1993.7669999999998</v>
      </c>
      <c r="F63" s="67">
        <v>10</v>
      </c>
      <c r="G63" s="29">
        <f t="shared" si="0"/>
        <v>19937.669999999998</v>
      </c>
      <c r="H63" s="1"/>
      <c r="I63" s="16">
        <f t="shared" si="1"/>
        <v>54</v>
      </c>
      <c r="J63" s="32" t="str">
        <f t="shared" si="2"/>
        <v>Краска полиуретановая черная, ТУ Текнофлор</v>
      </c>
      <c r="K63" s="12"/>
      <c r="L63" s="12"/>
      <c r="M63" s="17" t="str">
        <f t="shared" si="3"/>
        <v>л.</v>
      </c>
      <c r="N63" s="20">
        <f t="shared" si="4"/>
        <v>1993.7669999999998</v>
      </c>
      <c r="O63" s="11"/>
      <c r="P63" s="17">
        <f t="shared" si="5"/>
        <v>10</v>
      </c>
      <c r="Q63" s="18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" customHeight="1" x14ac:dyDescent="0.25">
      <c r="A64" s="6"/>
      <c r="B64" s="30">
        <v>55</v>
      </c>
      <c r="C64" s="45" t="s">
        <v>93</v>
      </c>
      <c r="D64" s="31" t="s">
        <v>133</v>
      </c>
      <c r="E64" s="28">
        <v>172.09</v>
      </c>
      <c r="F64" s="67">
        <v>2</v>
      </c>
      <c r="G64" s="29">
        <f t="shared" si="0"/>
        <v>344.18</v>
      </c>
      <c r="H64" s="1"/>
      <c r="I64" s="16">
        <f t="shared" si="1"/>
        <v>55</v>
      </c>
      <c r="J64" s="32" t="str">
        <f t="shared" si="2"/>
        <v>Лак бакелитовый, ЛБС-4 ГОСТ 901-78</v>
      </c>
      <c r="K64" s="12"/>
      <c r="L64" s="12"/>
      <c r="M64" s="17" t="str">
        <f t="shared" si="3"/>
        <v>кг</v>
      </c>
      <c r="N64" s="20">
        <f t="shared" si="4"/>
        <v>172.09</v>
      </c>
      <c r="O64" s="11"/>
      <c r="P64" s="17">
        <f t="shared" si="5"/>
        <v>2</v>
      </c>
      <c r="Q64" s="18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" customHeight="1" x14ac:dyDescent="0.25">
      <c r="A65" s="6"/>
      <c r="B65" s="30">
        <v>56</v>
      </c>
      <c r="C65" s="45" t="s">
        <v>94</v>
      </c>
      <c r="D65" s="31" t="s">
        <v>133</v>
      </c>
      <c r="E65" s="28">
        <v>141.33500000000001</v>
      </c>
      <c r="F65" s="67">
        <v>18</v>
      </c>
      <c r="G65" s="29">
        <f t="shared" si="0"/>
        <v>2544.0300000000002</v>
      </c>
      <c r="H65" s="1"/>
      <c r="I65" s="16">
        <f t="shared" si="1"/>
        <v>56</v>
      </c>
      <c r="J65" s="32" t="str">
        <f t="shared" si="2"/>
        <v>Нитроэмаль черная, НЦ-132 ГОСТ 9198-83</v>
      </c>
      <c r="K65" s="12"/>
      <c r="L65" s="12"/>
      <c r="M65" s="17" t="str">
        <f t="shared" si="3"/>
        <v>кг</v>
      </c>
      <c r="N65" s="20">
        <f t="shared" si="4"/>
        <v>141.33500000000001</v>
      </c>
      <c r="O65" s="11"/>
      <c r="P65" s="17">
        <f t="shared" si="5"/>
        <v>18</v>
      </c>
      <c r="Q65" s="18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 x14ac:dyDescent="0.25">
      <c r="A66" s="6"/>
      <c r="B66" s="30">
        <v>57</v>
      </c>
      <c r="C66" s="45" t="s">
        <v>95</v>
      </c>
      <c r="D66" s="31" t="s">
        <v>133</v>
      </c>
      <c r="E66" s="28">
        <v>75.525000000000006</v>
      </c>
      <c r="F66" s="67">
        <v>40</v>
      </c>
      <c r="G66" s="29">
        <f t="shared" si="0"/>
        <v>3021</v>
      </c>
      <c r="H66" s="1"/>
      <c r="I66" s="16">
        <f t="shared" si="1"/>
        <v>57</v>
      </c>
      <c r="J66" s="32" t="str">
        <f t="shared" si="2"/>
        <v>Олифа "Оксоль", ГОСТ 190-78</v>
      </c>
      <c r="K66" s="12"/>
      <c r="L66" s="12"/>
      <c r="M66" s="17" t="str">
        <f t="shared" si="3"/>
        <v>кг</v>
      </c>
      <c r="N66" s="20">
        <f t="shared" si="4"/>
        <v>75.525000000000006</v>
      </c>
      <c r="O66" s="11"/>
      <c r="P66" s="17">
        <f t="shared" si="5"/>
        <v>40</v>
      </c>
      <c r="Q66" s="18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" customHeight="1" x14ac:dyDescent="0.25">
      <c r="A67" s="6"/>
      <c r="B67" s="30">
        <v>58</v>
      </c>
      <c r="C67" s="45" t="s">
        <v>96</v>
      </c>
      <c r="D67" s="31" t="s">
        <v>133</v>
      </c>
      <c r="E67" s="28">
        <v>141.33333333333334</v>
      </c>
      <c r="F67" s="67">
        <v>6</v>
      </c>
      <c r="G67" s="29">
        <f t="shared" si="0"/>
        <v>848</v>
      </c>
      <c r="H67" s="1"/>
      <c r="I67" s="16">
        <f t="shared" si="1"/>
        <v>58</v>
      </c>
      <c r="J67" s="32" t="str">
        <f t="shared" si="2"/>
        <v>Олифа натуральная, ГОСТ 7931-76</v>
      </c>
      <c r="K67" s="12"/>
      <c r="L67" s="12"/>
      <c r="M67" s="17" t="str">
        <f t="shared" si="3"/>
        <v>кг</v>
      </c>
      <c r="N67" s="20">
        <f t="shared" si="4"/>
        <v>141.33333333333334</v>
      </c>
      <c r="O67" s="11"/>
      <c r="P67" s="17">
        <f t="shared" si="5"/>
        <v>6</v>
      </c>
      <c r="Q67" s="18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" customHeight="1" x14ac:dyDescent="0.25">
      <c r="A68" s="6"/>
      <c r="B68" s="30">
        <v>59</v>
      </c>
      <c r="C68" s="45" t="s">
        <v>97</v>
      </c>
      <c r="D68" s="31" t="s">
        <v>132</v>
      </c>
      <c r="E68" s="28">
        <v>97.458356321839091</v>
      </c>
      <c r="F68" s="67">
        <v>870</v>
      </c>
      <c r="G68" s="29">
        <f t="shared" si="0"/>
        <v>84788.77</v>
      </c>
      <c r="H68" s="1"/>
      <c r="I68" s="16">
        <f t="shared" si="1"/>
        <v>59</v>
      </c>
      <c r="J68" s="32" t="str">
        <f t="shared" si="2"/>
        <v>Растворитель - 647, ГОСТ 18188-72</v>
      </c>
      <c r="K68" s="12"/>
      <c r="L68" s="12"/>
      <c r="M68" s="17" t="str">
        <f t="shared" si="3"/>
        <v>л.</v>
      </c>
      <c r="N68" s="20">
        <f t="shared" si="4"/>
        <v>97.458356321839091</v>
      </c>
      <c r="O68" s="11"/>
      <c r="P68" s="17">
        <f t="shared" si="5"/>
        <v>870</v>
      </c>
      <c r="Q68" s="18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" customHeight="1" x14ac:dyDescent="0.25">
      <c r="A69" s="6"/>
      <c r="B69" s="30">
        <v>60</v>
      </c>
      <c r="C69" s="45" t="s">
        <v>98</v>
      </c>
      <c r="D69" s="31" t="s">
        <v>132</v>
      </c>
      <c r="E69" s="28">
        <v>81.00833333333334</v>
      </c>
      <c r="F69" s="67">
        <v>30</v>
      </c>
      <c r="G69" s="29">
        <f t="shared" si="0"/>
        <v>2430.25</v>
      </c>
      <c r="H69" s="1"/>
      <c r="I69" s="16">
        <f t="shared" si="1"/>
        <v>60</v>
      </c>
      <c r="J69" s="32" t="str">
        <f t="shared" si="2"/>
        <v>Растворитель 646, ГОСТ 18188-72</v>
      </c>
      <c r="K69" s="12"/>
      <c r="L69" s="12"/>
      <c r="M69" s="17" t="str">
        <f t="shared" si="3"/>
        <v>л.</v>
      </c>
      <c r="N69" s="20">
        <f t="shared" si="4"/>
        <v>81.00833333333334</v>
      </c>
      <c r="O69" s="11"/>
      <c r="P69" s="17">
        <f t="shared" si="5"/>
        <v>30</v>
      </c>
      <c r="Q69" s="18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" customHeight="1" x14ac:dyDescent="0.25">
      <c r="A70" s="6"/>
      <c r="B70" s="30">
        <v>61</v>
      </c>
      <c r="C70" s="45" t="s">
        <v>99</v>
      </c>
      <c r="D70" s="31" t="s">
        <v>133</v>
      </c>
      <c r="E70" s="28">
        <v>119.39</v>
      </c>
      <c r="F70" s="67">
        <v>3</v>
      </c>
      <c r="G70" s="29">
        <f t="shared" si="0"/>
        <v>358.17</v>
      </c>
      <c r="H70" s="1"/>
      <c r="I70" s="16">
        <f t="shared" si="1"/>
        <v>61</v>
      </c>
      <c r="J70" s="32" t="str">
        <f t="shared" si="2"/>
        <v>Толуол, ГОСТ 5789-78</v>
      </c>
      <c r="K70" s="12"/>
      <c r="L70" s="12"/>
      <c r="M70" s="17" t="str">
        <f t="shared" si="3"/>
        <v>кг</v>
      </c>
      <c r="N70" s="20">
        <f t="shared" si="4"/>
        <v>119.39</v>
      </c>
      <c r="O70" s="11"/>
      <c r="P70" s="17">
        <f t="shared" si="5"/>
        <v>3</v>
      </c>
      <c r="Q70" s="18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" customHeight="1" x14ac:dyDescent="0.25">
      <c r="A71" s="6"/>
      <c r="B71" s="30">
        <v>62</v>
      </c>
      <c r="C71" s="45" t="s">
        <v>100</v>
      </c>
      <c r="D71" s="31" t="s">
        <v>132</v>
      </c>
      <c r="E71" s="28">
        <v>88.23335185185185</v>
      </c>
      <c r="F71" s="67">
        <v>540</v>
      </c>
      <c r="G71" s="29">
        <f t="shared" si="0"/>
        <v>47646.01</v>
      </c>
      <c r="H71" s="1"/>
      <c r="I71" s="16">
        <f t="shared" si="1"/>
        <v>62</v>
      </c>
      <c r="J71" s="32" t="str">
        <f t="shared" si="2"/>
        <v>Уайт-спирит, ГОСТ 3134-78</v>
      </c>
      <c r="K71" s="12"/>
      <c r="L71" s="12"/>
      <c r="M71" s="17" t="str">
        <f t="shared" si="3"/>
        <v>л.</v>
      </c>
      <c r="N71" s="20">
        <f t="shared" si="4"/>
        <v>88.23335185185185</v>
      </c>
      <c r="O71" s="11"/>
      <c r="P71" s="17">
        <f t="shared" si="5"/>
        <v>540</v>
      </c>
      <c r="Q71" s="18">
        <f t="shared" si="6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" customHeight="1" x14ac:dyDescent="0.25">
      <c r="A72" s="6"/>
      <c r="B72" s="30">
        <v>63</v>
      </c>
      <c r="C72" s="45" t="s">
        <v>101</v>
      </c>
      <c r="D72" s="31" t="s">
        <v>12</v>
      </c>
      <c r="E72" s="28">
        <v>952.3</v>
      </c>
      <c r="F72" s="67">
        <v>4</v>
      </c>
      <c r="G72" s="29">
        <f t="shared" si="0"/>
        <v>3809.2</v>
      </c>
      <c r="H72" s="1"/>
      <c r="I72" s="16">
        <f t="shared" si="1"/>
        <v>63</v>
      </c>
      <c r="J72" s="32" t="str">
        <f t="shared" si="2"/>
        <v>Шпатлевка акриловая, Хэндикоат 25кг</v>
      </c>
      <c r="K72" s="12"/>
      <c r="L72" s="12"/>
      <c r="M72" s="17" t="str">
        <f t="shared" si="3"/>
        <v>шт.</v>
      </c>
      <c r="N72" s="20">
        <f t="shared" si="4"/>
        <v>952.3</v>
      </c>
      <c r="O72" s="11"/>
      <c r="P72" s="17">
        <f t="shared" si="5"/>
        <v>4</v>
      </c>
      <c r="Q72" s="18">
        <f t="shared" si="6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" customHeight="1" x14ac:dyDescent="0.25">
      <c r="A73" s="6"/>
      <c r="B73" s="30">
        <v>64</v>
      </c>
      <c r="C73" s="45" t="s">
        <v>102</v>
      </c>
      <c r="D73" s="31" t="s">
        <v>12</v>
      </c>
      <c r="E73" s="28">
        <v>912.48400000000004</v>
      </c>
      <c r="F73" s="67">
        <v>5</v>
      </c>
      <c r="G73" s="29">
        <f t="shared" si="0"/>
        <v>4562.42</v>
      </c>
      <c r="H73" s="1"/>
      <c r="I73" s="16">
        <f t="shared" si="1"/>
        <v>64</v>
      </c>
      <c r="J73" s="32" t="str">
        <f t="shared" si="2"/>
        <v>Шпатлевка для фасадных работ, СТИРОБОНД 25кг</v>
      </c>
      <c r="K73" s="12"/>
      <c r="L73" s="12"/>
      <c r="M73" s="17" t="str">
        <f t="shared" si="3"/>
        <v>шт.</v>
      </c>
      <c r="N73" s="20">
        <f t="shared" si="4"/>
        <v>912.48400000000004</v>
      </c>
      <c r="O73" s="11"/>
      <c r="P73" s="17">
        <f t="shared" si="5"/>
        <v>5</v>
      </c>
      <c r="Q73" s="18">
        <f t="shared" si="6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" customHeight="1" x14ac:dyDescent="0.25">
      <c r="A74" s="6"/>
      <c r="B74" s="30">
        <v>65</v>
      </c>
      <c r="C74" s="45" t="s">
        <v>103</v>
      </c>
      <c r="D74" s="31" t="s">
        <v>12</v>
      </c>
      <c r="E74" s="28">
        <v>502.42615384615385</v>
      </c>
      <c r="F74" s="67">
        <v>13</v>
      </c>
      <c r="G74" s="29">
        <f t="shared" si="0"/>
        <v>6531.54</v>
      </c>
      <c r="H74" s="1"/>
      <c r="I74" s="16">
        <f t="shared" si="1"/>
        <v>65</v>
      </c>
      <c r="J74" s="32" t="str">
        <f t="shared" si="2"/>
        <v>Шпатлевка финишная, 20кг</v>
      </c>
      <c r="K74" s="12"/>
      <c r="L74" s="12"/>
      <c r="M74" s="17" t="str">
        <f t="shared" si="3"/>
        <v>шт.</v>
      </c>
      <c r="N74" s="20">
        <f t="shared" si="4"/>
        <v>502.42615384615385</v>
      </c>
      <c r="O74" s="11"/>
      <c r="P74" s="17">
        <f t="shared" si="5"/>
        <v>13</v>
      </c>
      <c r="Q74" s="18">
        <f t="shared" si="6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customHeight="1" x14ac:dyDescent="0.25">
      <c r="A75" s="6"/>
      <c r="B75" s="30">
        <v>66</v>
      </c>
      <c r="C75" s="45" t="s">
        <v>104</v>
      </c>
      <c r="D75" s="31" t="s">
        <v>133</v>
      </c>
      <c r="E75" s="28">
        <v>24.8</v>
      </c>
      <c r="F75" s="68">
        <v>2100</v>
      </c>
      <c r="G75" s="29">
        <f t="shared" ref="G75:G102" si="7">E75*F75</f>
        <v>52080</v>
      </c>
      <c r="H75" s="1"/>
      <c r="I75" s="16">
        <f t="shared" si="1"/>
        <v>66</v>
      </c>
      <c r="J75" s="32" t="str">
        <f t="shared" si="1"/>
        <v>Штукатурка, Ротбанд</v>
      </c>
      <c r="K75" s="12"/>
      <c r="L75" s="12"/>
      <c r="M75" s="17" t="str">
        <f t="shared" ref="M75:N102" si="8">D75</f>
        <v>кг</v>
      </c>
      <c r="N75" s="20">
        <f t="shared" si="8"/>
        <v>24.8</v>
      </c>
      <c r="O75" s="11"/>
      <c r="P75" s="17">
        <f t="shared" ref="P75:P102" si="9">F75</f>
        <v>2100</v>
      </c>
      <c r="Q75" s="18">
        <f t="shared" ref="Q75:Q102" si="10">O75*P75</f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" customHeight="1" x14ac:dyDescent="0.25">
      <c r="A76" s="6"/>
      <c r="B76" s="30">
        <v>67</v>
      </c>
      <c r="C76" s="56" t="s">
        <v>105</v>
      </c>
      <c r="D76" s="31" t="s">
        <v>133</v>
      </c>
      <c r="E76" s="28">
        <v>118.32583333333334</v>
      </c>
      <c r="F76" s="67">
        <v>12</v>
      </c>
      <c r="G76" s="29">
        <f t="shared" si="7"/>
        <v>1419.91</v>
      </c>
      <c r="H76" s="1"/>
      <c r="I76" s="16">
        <f t="shared" si="1"/>
        <v>67</v>
      </c>
      <c r="J76" s="32" t="str">
        <f t="shared" si="1"/>
        <v>Эмаль алкидная красная, ПФ-115 М Эксперт</v>
      </c>
      <c r="K76" s="12"/>
      <c r="L76" s="12"/>
      <c r="M76" s="17" t="str">
        <f t="shared" si="8"/>
        <v>кг</v>
      </c>
      <c r="N76" s="20">
        <f t="shared" si="8"/>
        <v>118.32583333333334</v>
      </c>
      <c r="O76" s="11"/>
      <c r="P76" s="17">
        <f t="shared" si="9"/>
        <v>12</v>
      </c>
      <c r="Q76" s="18">
        <f t="shared" si="10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" customHeight="1" x14ac:dyDescent="0.25">
      <c r="A77" s="6"/>
      <c r="B77" s="30">
        <v>68</v>
      </c>
      <c r="C77" s="56" t="s">
        <v>106</v>
      </c>
      <c r="D77" s="31" t="s">
        <v>133</v>
      </c>
      <c r="E77" s="28">
        <v>108.425</v>
      </c>
      <c r="F77" s="67">
        <v>60</v>
      </c>
      <c r="G77" s="29">
        <f t="shared" si="7"/>
        <v>6505.5</v>
      </c>
      <c r="H77" s="1"/>
      <c r="I77" s="16">
        <f t="shared" si="1"/>
        <v>68</v>
      </c>
      <c r="J77" s="32" t="str">
        <f t="shared" si="1"/>
        <v>Эмаль алкидная черная, ПФ-115 М Эксперт</v>
      </c>
      <c r="K77" s="12"/>
      <c r="L77" s="12"/>
      <c r="M77" s="17" t="str">
        <f t="shared" si="8"/>
        <v>кг</v>
      </c>
      <c r="N77" s="20">
        <f t="shared" si="8"/>
        <v>108.425</v>
      </c>
      <c r="O77" s="11"/>
      <c r="P77" s="17">
        <f t="shared" si="9"/>
        <v>60</v>
      </c>
      <c r="Q77" s="18">
        <f t="shared" si="10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27.75" customHeight="1" x14ac:dyDescent="0.25">
      <c r="A78" s="6"/>
      <c r="B78" s="30">
        <v>69</v>
      </c>
      <c r="C78" s="45" t="s">
        <v>107</v>
      </c>
      <c r="D78" s="31" t="s">
        <v>133</v>
      </c>
      <c r="E78" s="28">
        <v>174.23347222222222</v>
      </c>
      <c r="F78" s="67">
        <v>72</v>
      </c>
      <c r="G78" s="29">
        <f t="shared" si="7"/>
        <v>12544.81</v>
      </c>
      <c r="H78" s="1"/>
      <c r="I78" s="16">
        <f t="shared" si="1"/>
        <v>69</v>
      </c>
      <c r="J78" s="32" t="str">
        <f t="shared" si="1"/>
        <v>Эмаль антикоррозийная для металла по ржавчине серая, RAL 7040 ТУ 2313-003-17955654-05</v>
      </c>
      <c r="K78" s="12"/>
      <c r="L78" s="12"/>
      <c r="M78" s="17" t="str">
        <f t="shared" si="8"/>
        <v>кг</v>
      </c>
      <c r="N78" s="20">
        <f t="shared" si="8"/>
        <v>174.23347222222222</v>
      </c>
      <c r="O78" s="11"/>
      <c r="P78" s="17">
        <f t="shared" si="9"/>
        <v>72</v>
      </c>
      <c r="Q78" s="18">
        <f t="shared" si="10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" customHeight="1" x14ac:dyDescent="0.25">
      <c r="A79" s="6"/>
      <c r="B79" s="30">
        <v>70</v>
      </c>
      <c r="C79" s="45" t="s">
        <v>108</v>
      </c>
      <c r="D79" s="31" t="s">
        <v>132</v>
      </c>
      <c r="E79" s="28">
        <v>271.86666666666667</v>
      </c>
      <c r="F79" s="67">
        <v>60</v>
      </c>
      <c r="G79" s="29">
        <f t="shared" si="7"/>
        <v>16312</v>
      </c>
      <c r="H79" s="1"/>
      <c r="I79" s="16">
        <f t="shared" si="1"/>
        <v>70</v>
      </c>
      <c r="J79" s="32" t="str">
        <f t="shared" si="1"/>
        <v>Эмаль для бетонных полов, желто-коричневая, износостойкая</v>
      </c>
      <c r="K79" s="12"/>
      <c r="L79" s="12"/>
      <c r="M79" s="17" t="str">
        <f t="shared" si="8"/>
        <v>л.</v>
      </c>
      <c r="N79" s="20">
        <f t="shared" si="8"/>
        <v>271.86666666666667</v>
      </c>
      <c r="O79" s="11"/>
      <c r="P79" s="17">
        <f t="shared" si="9"/>
        <v>60</v>
      </c>
      <c r="Q79" s="18">
        <f t="shared" si="10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" customHeight="1" x14ac:dyDescent="0.25">
      <c r="A80" s="6"/>
      <c r="B80" s="30">
        <v>71</v>
      </c>
      <c r="C80" s="45" t="s">
        <v>109</v>
      </c>
      <c r="D80" s="31" t="s">
        <v>133</v>
      </c>
      <c r="E80" s="28">
        <v>479.12783333333329</v>
      </c>
      <c r="F80" s="67">
        <v>60</v>
      </c>
      <c r="G80" s="29">
        <f t="shared" si="7"/>
        <v>28747.67</v>
      </c>
      <c r="H80" s="1"/>
      <c r="I80" s="16">
        <f t="shared" si="1"/>
        <v>71</v>
      </c>
      <c r="J80" s="32" t="str">
        <f t="shared" si="1"/>
        <v>Эмаль меламиновая желтая, МЛ-12 ГОСТ 9754-76</v>
      </c>
      <c r="K80" s="12"/>
      <c r="L80" s="12"/>
      <c r="M80" s="17" t="str">
        <f t="shared" si="8"/>
        <v>кг</v>
      </c>
      <c r="N80" s="20">
        <f t="shared" si="8"/>
        <v>479.12783333333329</v>
      </c>
      <c r="O80" s="11"/>
      <c r="P80" s="17">
        <f t="shared" si="9"/>
        <v>60</v>
      </c>
      <c r="Q80" s="18">
        <f t="shared" si="10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" customHeight="1" x14ac:dyDescent="0.25">
      <c r="A81" s="6"/>
      <c r="B81" s="30">
        <v>72</v>
      </c>
      <c r="C81" s="45" t="s">
        <v>110</v>
      </c>
      <c r="D81" s="31" t="s">
        <v>133</v>
      </c>
      <c r="E81" s="28">
        <v>322.29166666666669</v>
      </c>
      <c r="F81" s="67">
        <v>60</v>
      </c>
      <c r="G81" s="29">
        <f t="shared" si="7"/>
        <v>19337.5</v>
      </c>
      <c r="H81" s="1"/>
      <c r="I81" s="16">
        <f t="shared" si="1"/>
        <v>72</v>
      </c>
      <c r="J81" s="32" t="str">
        <f t="shared" si="1"/>
        <v>Эмаль меламиновая зеленая, МЛ-12 ГОСТ 9754-76</v>
      </c>
      <c r="K81" s="12"/>
      <c r="L81" s="12"/>
      <c r="M81" s="17" t="str">
        <f t="shared" si="8"/>
        <v>кг</v>
      </c>
      <c r="N81" s="20">
        <f t="shared" si="8"/>
        <v>322.29166666666669</v>
      </c>
      <c r="O81" s="11"/>
      <c r="P81" s="17">
        <f t="shared" si="9"/>
        <v>60</v>
      </c>
      <c r="Q81" s="18">
        <f t="shared" si="10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" customHeight="1" x14ac:dyDescent="0.25">
      <c r="A82" s="6"/>
      <c r="B82" s="30">
        <v>73</v>
      </c>
      <c r="C82" s="45" t="s">
        <v>111</v>
      </c>
      <c r="D82" s="31" t="s">
        <v>133</v>
      </c>
      <c r="E82" s="28">
        <v>457.19150000000002</v>
      </c>
      <c r="F82" s="67">
        <v>80</v>
      </c>
      <c r="G82" s="29">
        <f t="shared" si="7"/>
        <v>36575.32</v>
      </c>
      <c r="H82" s="1"/>
      <c r="I82" s="16">
        <f t="shared" si="1"/>
        <v>73</v>
      </c>
      <c r="J82" s="32" t="str">
        <f t="shared" si="1"/>
        <v>Эмаль меламиновая красная, МЛ-12 ГОСТ 9754-76</v>
      </c>
      <c r="K82" s="12"/>
      <c r="L82" s="12"/>
      <c r="M82" s="17" t="str">
        <f t="shared" si="8"/>
        <v>кг</v>
      </c>
      <c r="N82" s="20">
        <f t="shared" si="8"/>
        <v>457.19150000000002</v>
      </c>
      <c r="O82" s="11"/>
      <c r="P82" s="17">
        <f t="shared" si="9"/>
        <v>80</v>
      </c>
      <c r="Q82" s="18">
        <f t="shared" si="10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" customHeight="1" x14ac:dyDescent="0.25">
      <c r="A83" s="6"/>
      <c r="B83" s="30">
        <v>74</v>
      </c>
      <c r="C83" s="45" t="s">
        <v>112</v>
      </c>
      <c r="D83" s="31" t="s">
        <v>133</v>
      </c>
      <c r="E83" s="28">
        <v>513.63</v>
      </c>
      <c r="F83" s="67">
        <v>300</v>
      </c>
      <c r="G83" s="29">
        <f t="shared" si="7"/>
        <v>154089</v>
      </c>
      <c r="H83" s="1"/>
      <c r="I83" s="16">
        <f t="shared" si="1"/>
        <v>74</v>
      </c>
      <c r="J83" s="32" t="str">
        <f t="shared" si="1"/>
        <v>Эмаль меламиновая серая, МЛ-165 ГОСТ 12034-77</v>
      </c>
      <c r="K83" s="12"/>
      <c r="L83" s="12"/>
      <c r="M83" s="17" t="str">
        <f t="shared" si="8"/>
        <v>кг</v>
      </c>
      <c r="N83" s="20">
        <f t="shared" si="8"/>
        <v>513.63</v>
      </c>
      <c r="O83" s="11"/>
      <c r="P83" s="17">
        <f t="shared" si="9"/>
        <v>300</v>
      </c>
      <c r="Q83" s="18">
        <f t="shared" si="10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" customHeight="1" x14ac:dyDescent="0.25">
      <c r="A84" s="6"/>
      <c r="B84" s="30">
        <v>75</v>
      </c>
      <c r="C84" s="45" t="s">
        <v>113</v>
      </c>
      <c r="D84" s="31" t="s">
        <v>133</v>
      </c>
      <c r="E84" s="28">
        <v>157.78</v>
      </c>
      <c r="F84" s="68">
        <v>3040</v>
      </c>
      <c r="G84" s="29">
        <f t="shared" si="7"/>
        <v>479651.2</v>
      </c>
      <c r="H84" s="1"/>
      <c r="I84" s="16">
        <f t="shared" si="1"/>
        <v>75</v>
      </c>
      <c r="J84" s="32" t="str">
        <f t="shared" si="1"/>
        <v>Эмаль меламиновая серая, МЛ-12 ГОСТ 9754-76</v>
      </c>
      <c r="K84" s="12"/>
      <c r="L84" s="12"/>
      <c r="M84" s="17" t="str">
        <f t="shared" si="8"/>
        <v>кг</v>
      </c>
      <c r="N84" s="20">
        <f t="shared" si="8"/>
        <v>157.78</v>
      </c>
      <c r="O84" s="11"/>
      <c r="P84" s="17">
        <f t="shared" si="9"/>
        <v>3040</v>
      </c>
      <c r="Q84" s="18">
        <f t="shared" si="10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" customHeight="1" x14ac:dyDescent="0.25">
      <c r="A85" s="6"/>
      <c r="B85" s="30">
        <v>76</v>
      </c>
      <c r="C85" s="45" t="s">
        <v>114</v>
      </c>
      <c r="D85" s="31" t="s">
        <v>133</v>
      </c>
      <c r="E85" s="28">
        <v>513.62533333333329</v>
      </c>
      <c r="F85" s="67">
        <v>15</v>
      </c>
      <c r="G85" s="29">
        <f t="shared" si="7"/>
        <v>7704.3799999999992</v>
      </c>
      <c r="H85" s="1"/>
      <c r="I85" s="16">
        <f t="shared" si="1"/>
        <v>76</v>
      </c>
      <c r="J85" s="32" t="str">
        <f t="shared" si="1"/>
        <v>Эмаль меламиновая черная, МЛ-165 ГОСТ 12034-77</v>
      </c>
      <c r="K85" s="12"/>
      <c r="L85" s="12"/>
      <c r="M85" s="17" t="str">
        <f t="shared" si="8"/>
        <v>кг</v>
      </c>
      <c r="N85" s="20">
        <f t="shared" si="8"/>
        <v>513.62533333333329</v>
      </c>
      <c r="O85" s="11"/>
      <c r="P85" s="17">
        <f t="shared" si="9"/>
        <v>15</v>
      </c>
      <c r="Q85" s="18">
        <f t="shared" si="10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" customHeight="1" x14ac:dyDescent="0.25">
      <c r="A86" s="6"/>
      <c r="B86" s="30">
        <v>77</v>
      </c>
      <c r="C86" s="45" t="s">
        <v>115</v>
      </c>
      <c r="D86" s="31" t="s">
        <v>133</v>
      </c>
      <c r="E86" s="28">
        <v>331.0668</v>
      </c>
      <c r="F86" s="67">
        <v>50</v>
      </c>
      <c r="G86" s="29">
        <f t="shared" si="7"/>
        <v>16553.34</v>
      </c>
      <c r="H86" s="1"/>
      <c r="I86" s="16">
        <f t="shared" si="1"/>
        <v>77</v>
      </c>
      <c r="J86" s="32" t="str">
        <f t="shared" si="1"/>
        <v>Эмаль меламиновая черная, МЛ-12 ГОСТ 9754-76</v>
      </c>
      <c r="K86" s="12"/>
      <c r="L86" s="12"/>
      <c r="M86" s="17" t="str">
        <f t="shared" si="8"/>
        <v>кг</v>
      </c>
      <c r="N86" s="20">
        <f t="shared" si="8"/>
        <v>331.0668</v>
      </c>
      <c r="O86" s="11"/>
      <c r="P86" s="17">
        <f t="shared" si="9"/>
        <v>50</v>
      </c>
      <c r="Q86" s="18">
        <f t="shared" si="10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" customHeight="1" x14ac:dyDescent="0.25">
      <c r="A87" s="6"/>
      <c r="B87" s="30">
        <v>78</v>
      </c>
      <c r="C87" s="45" t="s">
        <v>116</v>
      </c>
      <c r="D87" s="31" t="s">
        <v>133</v>
      </c>
      <c r="E87" s="28">
        <v>285.06666666666666</v>
      </c>
      <c r="F87" s="67">
        <v>15</v>
      </c>
      <c r="G87" s="29">
        <f t="shared" si="7"/>
        <v>4276</v>
      </c>
      <c r="H87" s="1"/>
      <c r="I87" s="16">
        <f t="shared" si="1"/>
        <v>78</v>
      </c>
      <c r="J87" s="32" t="str">
        <f t="shared" si="1"/>
        <v>Эмаль органосиликатная, Белая</v>
      </c>
      <c r="K87" s="12"/>
      <c r="L87" s="12"/>
      <c r="M87" s="17" t="str">
        <f t="shared" si="8"/>
        <v>кг</v>
      </c>
      <c r="N87" s="20">
        <f t="shared" si="8"/>
        <v>285.06666666666666</v>
      </c>
      <c r="O87" s="11"/>
      <c r="P87" s="17">
        <f t="shared" si="9"/>
        <v>15</v>
      </c>
      <c r="Q87" s="18">
        <f t="shared" si="10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" customHeight="1" x14ac:dyDescent="0.25">
      <c r="A88" s="6"/>
      <c r="B88" s="30">
        <v>79</v>
      </c>
      <c r="C88" s="45" t="s">
        <v>117</v>
      </c>
      <c r="D88" s="31" t="s">
        <v>133</v>
      </c>
      <c r="E88" s="28">
        <v>257.64999999999998</v>
      </c>
      <c r="F88" s="67">
        <v>50</v>
      </c>
      <c r="G88" s="29">
        <f t="shared" si="7"/>
        <v>12882.499999999998</v>
      </c>
      <c r="H88" s="1"/>
      <c r="I88" s="16">
        <f t="shared" si="1"/>
        <v>79</v>
      </c>
      <c r="J88" s="32" t="str">
        <f t="shared" si="1"/>
        <v>Эмаль органосиликатная желтая, ОС-12-03 ТУ 2312-012-23354769-2009</v>
      </c>
      <c r="K88" s="12"/>
      <c r="L88" s="12"/>
      <c r="M88" s="17" t="str">
        <f t="shared" si="8"/>
        <v>кг</v>
      </c>
      <c r="N88" s="20">
        <f t="shared" si="8"/>
        <v>257.64999999999998</v>
      </c>
      <c r="O88" s="11"/>
      <c r="P88" s="17">
        <f t="shared" si="9"/>
        <v>50</v>
      </c>
      <c r="Q88" s="18">
        <f t="shared" si="10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" customHeight="1" x14ac:dyDescent="0.25">
      <c r="A89" s="6"/>
      <c r="B89" s="30">
        <v>80</v>
      </c>
      <c r="C89" s="45" t="s">
        <v>118</v>
      </c>
      <c r="D89" s="31" t="s">
        <v>133</v>
      </c>
      <c r="E89" s="28">
        <v>224.74160000000001</v>
      </c>
      <c r="F89" s="67">
        <v>25</v>
      </c>
      <c r="G89" s="29">
        <f t="shared" si="7"/>
        <v>5618.54</v>
      </c>
      <c r="H89" s="1"/>
      <c r="I89" s="16">
        <f t="shared" si="1"/>
        <v>80</v>
      </c>
      <c r="J89" s="32" t="str">
        <f t="shared" si="1"/>
        <v>Эмаль органосиликатная серая, ОС-12-03 ТУ 2312-012-23354769-2009</v>
      </c>
      <c r="K89" s="12"/>
      <c r="L89" s="12"/>
      <c r="M89" s="17" t="str">
        <f t="shared" si="8"/>
        <v>кг</v>
      </c>
      <c r="N89" s="20">
        <f t="shared" si="8"/>
        <v>224.74160000000001</v>
      </c>
      <c r="O89" s="11"/>
      <c r="P89" s="17">
        <f t="shared" si="9"/>
        <v>25</v>
      </c>
      <c r="Q89" s="18">
        <f t="shared" si="10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" customHeight="1" x14ac:dyDescent="0.25">
      <c r="A90" s="6"/>
      <c r="B90" s="30">
        <v>81</v>
      </c>
      <c r="C90" s="45" t="s">
        <v>119</v>
      </c>
      <c r="D90" s="31" t="s">
        <v>133</v>
      </c>
      <c r="E90" s="28">
        <v>248.95</v>
      </c>
      <c r="F90" s="67">
        <v>25</v>
      </c>
      <c r="G90" s="29">
        <f t="shared" si="7"/>
        <v>6223.75</v>
      </c>
      <c r="H90" s="1"/>
      <c r="I90" s="16">
        <f t="shared" si="1"/>
        <v>81</v>
      </c>
      <c r="J90" s="32" t="str">
        <f t="shared" si="1"/>
        <v>Эмаль органосиликатная черная, ОС-12-03 ТУ 2312-012-23354769-2009</v>
      </c>
      <c r="K90" s="12"/>
      <c r="L90" s="12"/>
      <c r="M90" s="17" t="str">
        <f t="shared" si="8"/>
        <v>кг</v>
      </c>
      <c r="N90" s="20">
        <f t="shared" si="8"/>
        <v>248.95</v>
      </c>
      <c r="O90" s="11"/>
      <c r="P90" s="17">
        <f t="shared" si="9"/>
        <v>25</v>
      </c>
      <c r="Q90" s="18">
        <f t="shared" si="10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" customHeight="1" x14ac:dyDescent="0.25">
      <c r="A91" s="6"/>
      <c r="B91" s="30">
        <v>82</v>
      </c>
      <c r="C91" s="45" t="s">
        <v>120</v>
      </c>
      <c r="D91" s="31" t="s">
        <v>133</v>
      </c>
      <c r="E91" s="28">
        <v>140.27510000000001</v>
      </c>
      <c r="F91" s="67">
        <v>100</v>
      </c>
      <c r="G91" s="29">
        <f t="shared" si="7"/>
        <v>14027.51</v>
      </c>
      <c r="H91" s="1"/>
      <c r="I91" s="16">
        <f t="shared" si="1"/>
        <v>82</v>
      </c>
      <c r="J91" s="32" t="str">
        <f t="shared" si="1"/>
        <v>Эмаль пентафталевая белая, ПФ-115 ГОСТ 6465-76</v>
      </c>
      <c r="K91" s="12"/>
      <c r="L91" s="12"/>
      <c r="M91" s="17" t="str">
        <f t="shared" si="8"/>
        <v>кг</v>
      </c>
      <c r="N91" s="20">
        <f t="shared" si="8"/>
        <v>140.27510000000001</v>
      </c>
      <c r="O91" s="11"/>
      <c r="P91" s="17">
        <f t="shared" si="9"/>
        <v>100</v>
      </c>
      <c r="Q91" s="18">
        <f t="shared" si="10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" customHeight="1" x14ac:dyDescent="0.25">
      <c r="A92" s="6"/>
      <c r="B92" s="30">
        <v>83</v>
      </c>
      <c r="C92" s="45" t="s">
        <v>121</v>
      </c>
      <c r="D92" s="31" t="s">
        <v>133</v>
      </c>
      <c r="E92" s="28">
        <v>75.525000000000006</v>
      </c>
      <c r="F92" s="67">
        <v>100</v>
      </c>
      <c r="G92" s="29">
        <f t="shared" si="7"/>
        <v>7552.5000000000009</v>
      </c>
      <c r="H92" s="1"/>
      <c r="I92" s="16">
        <f t="shared" si="1"/>
        <v>83</v>
      </c>
      <c r="J92" s="32" t="str">
        <f t="shared" si="1"/>
        <v>Эмаль пентафталевая голубая, ПФ-115 ГОСТ 6465-76</v>
      </c>
      <c r="K92" s="12"/>
      <c r="L92" s="12"/>
      <c r="M92" s="17" t="str">
        <f t="shared" si="8"/>
        <v>кг</v>
      </c>
      <c r="N92" s="20">
        <f t="shared" si="8"/>
        <v>75.525000000000006</v>
      </c>
      <c r="O92" s="11"/>
      <c r="P92" s="17">
        <f t="shared" si="9"/>
        <v>100</v>
      </c>
      <c r="Q92" s="18">
        <f t="shared" si="10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" customHeight="1" x14ac:dyDescent="0.25">
      <c r="A93" s="6"/>
      <c r="B93" s="30">
        <v>84</v>
      </c>
      <c r="C93" s="45" t="s">
        <v>122</v>
      </c>
      <c r="D93" s="31" t="s">
        <v>133</v>
      </c>
      <c r="E93" s="28">
        <v>75.52525</v>
      </c>
      <c r="F93" s="67">
        <v>80</v>
      </c>
      <c r="G93" s="29">
        <f t="shared" si="7"/>
        <v>6042.02</v>
      </c>
      <c r="H93" s="1"/>
      <c r="I93" s="16">
        <f t="shared" si="1"/>
        <v>84</v>
      </c>
      <c r="J93" s="32" t="str">
        <f t="shared" si="1"/>
        <v>Эмаль пентафталевая желтая, ПФ-115 ГОСТ 6465-76</v>
      </c>
      <c r="K93" s="12"/>
      <c r="L93" s="12"/>
      <c r="M93" s="17" t="str">
        <f t="shared" si="8"/>
        <v>кг</v>
      </c>
      <c r="N93" s="20">
        <f t="shared" si="8"/>
        <v>75.52525</v>
      </c>
      <c r="O93" s="11"/>
      <c r="P93" s="17">
        <f t="shared" si="9"/>
        <v>80</v>
      </c>
      <c r="Q93" s="18">
        <f t="shared" si="10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" customHeight="1" x14ac:dyDescent="0.25">
      <c r="A94" s="6"/>
      <c r="B94" s="30">
        <v>85</v>
      </c>
      <c r="C94" s="45" t="s">
        <v>123</v>
      </c>
      <c r="D94" s="31" t="s">
        <v>133</v>
      </c>
      <c r="E94" s="28">
        <v>75.52525</v>
      </c>
      <c r="F94" s="67">
        <v>80</v>
      </c>
      <c r="G94" s="29">
        <f t="shared" si="7"/>
        <v>6042.02</v>
      </c>
      <c r="H94" s="1"/>
      <c r="I94" s="16">
        <f t="shared" si="1"/>
        <v>85</v>
      </c>
      <c r="J94" s="32" t="str">
        <f t="shared" si="1"/>
        <v>Эмаль пентафталевая зеленая, ПФ-115 ГОСТ 6465-76</v>
      </c>
      <c r="K94" s="12"/>
      <c r="L94" s="12"/>
      <c r="M94" s="17" t="str">
        <f t="shared" si="8"/>
        <v>кг</v>
      </c>
      <c r="N94" s="20">
        <f t="shared" si="8"/>
        <v>75.52525</v>
      </c>
      <c r="O94" s="11"/>
      <c r="P94" s="17">
        <f t="shared" si="9"/>
        <v>80</v>
      </c>
      <c r="Q94" s="18">
        <f t="shared" si="10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" customHeight="1" x14ac:dyDescent="0.25">
      <c r="A95" s="6"/>
      <c r="B95" s="30">
        <v>86</v>
      </c>
      <c r="C95" s="45" t="s">
        <v>124</v>
      </c>
      <c r="D95" s="31" t="s">
        <v>133</v>
      </c>
      <c r="E95" s="28">
        <v>75.525222222222226</v>
      </c>
      <c r="F95" s="67">
        <v>90</v>
      </c>
      <c r="G95" s="29">
        <f t="shared" si="7"/>
        <v>6797.27</v>
      </c>
      <c r="H95" s="1"/>
      <c r="I95" s="16">
        <f t="shared" si="1"/>
        <v>86</v>
      </c>
      <c r="J95" s="32" t="str">
        <f t="shared" si="1"/>
        <v>Эмаль пентафталевая красная, ПФ-115 ГОСТ 6465-76</v>
      </c>
      <c r="K95" s="12"/>
      <c r="L95" s="12"/>
      <c r="M95" s="17" t="str">
        <f t="shared" si="8"/>
        <v>кг</v>
      </c>
      <c r="N95" s="20">
        <f t="shared" si="8"/>
        <v>75.525222222222226</v>
      </c>
      <c r="O95" s="11"/>
      <c r="P95" s="17">
        <f t="shared" si="9"/>
        <v>90</v>
      </c>
      <c r="Q95" s="18">
        <f t="shared" si="10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" customHeight="1" x14ac:dyDescent="0.25">
      <c r="A96" s="6"/>
      <c r="B96" s="30">
        <v>87</v>
      </c>
      <c r="C96" s="45" t="s">
        <v>125</v>
      </c>
      <c r="D96" s="31" t="s">
        <v>133</v>
      </c>
      <c r="E96" s="28">
        <v>111.8575</v>
      </c>
      <c r="F96" s="67">
        <v>4</v>
      </c>
      <c r="G96" s="29">
        <f t="shared" si="7"/>
        <v>447.43</v>
      </c>
      <c r="H96" s="1"/>
      <c r="I96" s="16">
        <f t="shared" si="1"/>
        <v>87</v>
      </c>
      <c r="J96" s="32" t="str">
        <f t="shared" si="1"/>
        <v>Эмаль пентафталевая салатная, ПФ-115 ГОСТ 6465-76</v>
      </c>
      <c r="K96" s="12"/>
      <c r="L96" s="12"/>
      <c r="M96" s="17" t="str">
        <f t="shared" si="8"/>
        <v>кг</v>
      </c>
      <c r="N96" s="20">
        <f t="shared" si="8"/>
        <v>111.8575</v>
      </c>
      <c r="O96" s="11"/>
      <c r="P96" s="17">
        <f t="shared" si="9"/>
        <v>4</v>
      </c>
      <c r="Q96" s="18">
        <f t="shared" si="10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" customHeight="1" x14ac:dyDescent="0.25">
      <c r="A97" s="6"/>
      <c r="B97" s="30">
        <v>88</v>
      </c>
      <c r="C97" s="45" t="s">
        <v>126</v>
      </c>
      <c r="D97" s="31" t="s">
        <v>133</v>
      </c>
      <c r="E97" s="28">
        <v>78.958500000000001</v>
      </c>
      <c r="F97" s="67">
        <v>20</v>
      </c>
      <c r="G97" s="29">
        <f t="shared" si="7"/>
        <v>1579.17</v>
      </c>
      <c r="H97" s="1"/>
      <c r="I97" s="16">
        <f t="shared" si="1"/>
        <v>88</v>
      </c>
      <c r="J97" s="32" t="str">
        <f t="shared" si="1"/>
        <v>Эмаль пентафталевая светло-голубая, ПФ-115 ГОСТ 6465-76</v>
      </c>
      <c r="K97" s="12"/>
      <c r="L97" s="12"/>
      <c r="M97" s="17" t="str">
        <f t="shared" si="8"/>
        <v>кг</v>
      </c>
      <c r="N97" s="20">
        <f t="shared" si="8"/>
        <v>78.958500000000001</v>
      </c>
      <c r="O97" s="11"/>
      <c r="P97" s="17">
        <f t="shared" si="9"/>
        <v>20</v>
      </c>
      <c r="Q97" s="18">
        <f t="shared" si="10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" customHeight="1" x14ac:dyDescent="0.25">
      <c r="A98" s="6"/>
      <c r="B98" s="30">
        <v>89</v>
      </c>
      <c r="C98" s="45" t="s">
        <v>127</v>
      </c>
      <c r="D98" s="31" t="s">
        <v>133</v>
      </c>
      <c r="E98" s="28">
        <v>110.65</v>
      </c>
      <c r="F98" s="67">
        <v>160</v>
      </c>
      <c r="G98" s="29">
        <f t="shared" si="7"/>
        <v>17704</v>
      </c>
      <c r="H98" s="1"/>
      <c r="I98" s="16">
        <f t="shared" si="1"/>
        <v>89</v>
      </c>
      <c r="J98" s="32" t="str">
        <f t="shared" si="1"/>
        <v>Эмаль пентафталевая серая, ПФ-115 ГОСТ 6465-76</v>
      </c>
      <c r="K98" s="12"/>
      <c r="L98" s="12"/>
      <c r="M98" s="17" t="str">
        <f t="shared" si="8"/>
        <v>кг</v>
      </c>
      <c r="N98" s="20">
        <f t="shared" si="8"/>
        <v>110.65</v>
      </c>
      <c r="O98" s="11"/>
      <c r="P98" s="17">
        <f t="shared" si="9"/>
        <v>160</v>
      </c>
      <c r="Q98" s="18">
        <f t="shared" si="10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" customHeight="1" x14ac:dyDescent="0.25">
      <c r="A99" s="6"/>
      <c r="B99" s="30">
        <v>90</v>
      </c>
      <c r="C99" s="45" t="s">
        <v>128</v>
      </c>
      <c r="D99" s="31" t="s">
        <v>133</v>
      </c>
      <c r="E99" s="28">
        <v>78.957999999999998</v>
      </c>
      <c r="F99" s="67">
        <v>10</v>
      </c>
      <c r="G99" s="29">
        <f t="shared" si="7"/>
        <v>789.57999999999993</v>
      </c>
      <c r="H99" s="1"/>
      <c r="I99" s="16">
        <f t="shared" si="1"/>
        <v>90</v>
      </c>
      <c r="J99" s="32" t="str">
        <f t="shared" si="1"/>
        <v>Эмаль пентафталевая синяя, ПФ-115 ГОСТ 6465-76</v>
      </c>
      <c r="K99" s="12"/>
      <c r="L99" s="12"/>
      <c r="M99" s="17" t="str">
        <f t="shared" si="8"/>
        <v>кг</v>
      </c>
      <c r="N99" s="20">
        <f t="shared" si="8"/>
        <v>78.957999999999998</v>
      </c>
      <c r="O99" s="11"/>
      <c r="P99" s="17">
        <f t="shared" si="9"/>
        <v>10</v>
      </c>
      <c r="Q99" s="18">
        <f t="shared" si="10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" customHeight="1" x14ac:dyDescent="0.25">
      <c r="A100" s="6"/>
      <c r="B100" s="30">
        <v>91</v>
      </c>
      <c r="C100" s="45" t="s">
        <v>129</v>
      </c>
      <c r="D100" s="31" t="s">
        <v>133</v>
      </c>
      <c r="E100" s="28">
        <v>127.1588</v>
      </c>
      <c r="F100" s="67">
        <v>225</v>
      </c>
      <c r="G100" s="29">
        <f t="shared" si="7"/>
        <v>28610.73</v>
      </c>
      <c r="H100" s="1"/>
      <c r="I100" s="16">
        <f t="shared" si="1"/>
        <v>91</v>
      </c>
      <c r="J100" s="32" t="str">
        <f t="shared" si="1"/>
        <v>Эмаль пентафталевая черная, ПФ-115 ГОСТ 6465-76</v>
      </c>
      <c r="K100" s="12"/>
      <c r="L100" s="12"/>
      <c r="M100" s="17" t="str">
        <f t="shared" si="8"/>
        <v>кг</v>
      </c>
      <c r="N100" s="20">
        <f t="shared" si="8"/>
        <v>127.1588</v>
      </c>
      <c r="O100" s="11"/>
      <c r="P100" s="17">
        <f t="shared" si="9"/>
        <v>225</v>
      </c>
      <c r="Q100" s="18">
        <f t="shared" si="10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 customHeight="1" x14ac:dyDescent="0.25">
      <c r="A101" s="6"/>
      <c r="B101" s="30">
        <v>92</v>
      </c>
      <c r="C101" s="45" t="s">
        <v>130</v>
      </c>
      <c r="D101" s="31" t="s">
        <v>133</v>
      </c>
      <c r="E101" s="28">
        <v>86.49166666666666</v>
      </c>
      <c r="F101" s="67">
        <v>30</v>
      </c>
      <c r="G101" s="29">
        <f t="shared" si="7"/>
        <v>2594.75</v>
      </c>
      <c r="H101" s="1"/>
      <c r="I101" s="16">
        <f t="shared" si="1"/>
        <v>92</v>
      </c>
      <c r="J101" s="32" t="str">
        <f t="shared" si="1"/>
        <v>Эмаль пентафталиевая красно-коричневая (для пола), ПФ-266 ГОСТ 6465-76</v>
      </c>
      <c r="K101" s="12"/>
      <c r="L101" s="12"/>
      <c r="M101" s="17" t="str">
        <f t="shared" si="8"/>
        <v>кг</v>
      </c>
      <c r="N101" s="20">
        <f t="shared" si="8"/>
        <v>86.49166666666666</v>
      </c>
      <c r="O101" s="11"/>
      <c r="P101" s="17">
        <f t="shared" si="9"/>
        <v>30</v>
      </c>
      <c r="Q101" s="18">
        <f t="shared" si="10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" customHeight="1" x14ac:dyDescent="0.25">
      <c r="A102" s="6"/>
      <c r="B102" s="30">
        <v>93</v>
      </c>
      <c r="C102" s="45" t="s">
        <v>131</v>
      </c>
      <c r="D102" s="31" t="s">
        <v>133</v>
      </c>
      <c r="E102" s="28">
        <v>726.8</v>
      </c>
      <c r="F102" s="67">
        <v>10</v>
      </c>
      <c r="G102" s="29">
        <f t="shared" si="7"/>
        <v>7268</v>
      </c>
      <c r="H102" s="1"/>
      <c r="I102" s="16">
        <f t="shared" si="1"/>
        <v>93</v>
      </c>
      <c r="J102" s="32" t="str">
        <f t="shared" si="1"/>
        <v>Эмаль химически стойкая белая, ХВ-785 ГОСТ 7313-75</v>
      </c>
      <c r="K102" s="12"/>
      <c r="L102" s="12"/>
      <c r="M102" s="17" t="str">
        <f t="shared" si="8"/>
        <v>кг</v>
      </c>
      <c r="N102" s="20">
        <f t="shared" si="8"/>
        <v>726.8</v>
      </c>
      <c r="O102" s="11"/>
      <c r="P102" s="17">
        <f t="shared" si="9"/>
        <v>10</v>
      </c>
      <c r="Q102" s="18">
        <f t="shared" si="10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6"/>
      <c r="B103" s="107" t="s">
        <v>25</v>
      </c>
      <c r="C103" s="108"/>
      <c r="D103" s="11"/>
      <c r="E103" s="11"/>
      <c r="F103" s="64"/>
      <c r="G103" s="33">
        <f>SUM(G10:G102)</f>
        <v>1766299.4400000002</v>
      </c>
      <c r="H103" s="1"/>
      <c r="I103" s="16"/>
      <c r="J103" s="27"/>
      <c r="K103" s="12"/>
      <c r="L103" s="12"/>
      <c r="M103" s="17"/>
      <c r="N103" s="20"/>
      <c r="O103" s="11"/>
      <c r="P103" s="17"/>
      <c r="Q103" s="18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x14ac:dyDescent="0.25">
      <c r="A104" s="6"/>
      <c r="B104" s="85" t="s">
        <v>26</v>
      </c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7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6"/>
      <c r="B105" s="30">
        <v>1</v>
      </c>
      <c r="C105" s="45" t="s">
        <v>39</v>
      </c>
      <c r="D105" s="57" t="s">
        <v>193</v>
      </c>
      <c r="E105" s="35">
        <v>97.459500000000006</v>
      </c>
      <c r="F105" s="67">
        <v>20</v>
      </c>
      <c r="G105" s="36">
        <f>E105*F105</f>
        <v>1949.19</v>
      </c>
      <c r="H105" s="1"/>
      <c r="I105" s="16">
        <f>B105</f>
        <v>1</v>
      </c>
      <c r="J105" s="27" t="str">
        <f t="shared" ref="J105:J168" si="11">C105</f>
        <v>Ацетон, ГОСТ 2768-84</v>
      </c>
      <c r="K105" s="12"/>
      <c r="L105" s="12"/>
      <c r="M105" s="17" t="str">
        <f>D105</f>
        <v>л</v>
      </c>
      <c r="N105" s="20">
        <f t="shared" ref="N105:N168" si="12">E105</f>
        <v>97.459500000000006</v>
      </c>
      <c r="O105" s="11"/>
      <c r="P105" s="17">
        <f t="shared" ref="P105:P168" si="13">F105</f>
        <v>20</v>
      </c>
      <c r="Q105" s="18">
        <f t="shared" ref="Q105:Q168" si="14">O105*P105</f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6"/>
      <c r="B106" s="30">
        <v>2</v>
      </c>
      <c r="C106" s="45" t="s">
        <v>134</v>
      </c>
      <c r="D106" s="57" t="s">
        <v>133</v>
      </c>
      <c r="E106" s="35">
        <v>163.26655072463768</v>
      </c>
      <c r="F106" s="67">
        <v>345</v>
      </c>
      <c r="G106" s="36">
        <f t="shared" ref="G106:G169" si="15">E106*F106</f>
        <v>56326.96</v>
      </c>
      <c r="H106" s="1"/>
      <c r="I106" s="16">
        <f t="shared" ref="I106:J211" si="16">B106</f>
        <v>2</v>
      </c>
      <c r="J106" s="27" t="str">
        <f t="shared" si="11"/>
        <v>Бензин авиационный Б-70, ГОСТ 8505-80</v>
      </c>
      <c r="K106" s="12"/>
      <c r="L106" s="12"/>
      <c r="M106" s="17" t="str">
        <f t="shared" ref="M106:N169" si="17">D106</f>
        <v>кг</v>
      </c>
      <c r="N106" s="20">
        <f t="shared" si="12"/>
        <v>163.26655072463768</v>
      </c>
      <c r="O106" s="11"/>
      <c r="P106" s="17">
        <f t="shared" si="13"/>
        <v>345</v>
      </c>
      <c r="Q106" s="18">
        <f t="shared" si="14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6"/>
      <c r="B107" s="30">
        <v>3</v>
      </c>
      <c r="C107" s="45" t="s">
        <v>40</v>
      </c>
      <c r="D107" s="57" t="s">
        <v>193</v>
      </c>
      <c r="E107" s="35">
        <v>97.458237885462552</v>
      </c>
      <c r="F107" s="67">
        <v>227</v>
      </c>
      <c r="G107" s="36">
        <f t="shared" si="15"/>
        <v>22123.02</v>
      </c>
      <c r="H107" s="1"/>
      <c r="I107" s="16">
        <f t="shared" si="16"/>
        <v>3</v>
      </c>
      <c r="J107" s="27" t="str">
        <f t="shared" si="11"/>
        <v>Бензин Галоша Нефраз, С2-80/120 ТУ 2319-006-71371272-2006</v>
      </c>
      <c r="K107" s="12"/>
      <c r="L107" s="12"/>
      <c r="M107" s="17" t="str">
        <f t="shared" si="17"/>
        <v>л</v>
      </c>
      <c r="N107" s="20">
        <f t="shared" si="12"/>
        <v>97.458237885462552</v>
      </c>
      <c r="O107" s="11"/>
      <c r="P107" s="17">
        <f t="shared" si="13"/>
        <v>227</v>
      </c>
      <c r="Q107" s="18">
        <f t="shared" si="14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6"/>
      <c r="B108" s="30">
        <v>4</v>
      </c>
      <c r="C108" s="45" t="s">
        <v>41</v>
      </c>
      <c r="D108" s="57" t="s">
        <v>133</v>
      </c>
      <c r="E108" s="35">
        <v>769.87642857142862</v>
      </c>
      <c r="F108" s="67">
        <v>14</v>
      </c>
      <c r="G108" s="36">
        <f t="shared" si="15"/>
        <v>10778.27</v>
      </c>
      <c r="H108" s="1"/>
      <c r="I108" s="16">
        <f t="shared" si="16"/>
        <v>4</v>
      </c>
      <c r="J108" s="27" t="str">
        <f t="shared" si="11"/>
        <v>Герметик "Гермокрон-гидро", ТУ 2513-001-20504464-99</v>
      </c>
      <c r="K108" s="12"/>
      <c r="L108" s="12"/>
      <c r="M108" s="17" t="str">
        <f t="shared" si="17"/>
        <v>кг</v>
      </c>
      <c r="N108" s="20">
        <f t="shared" si="12"/>
        <v>769.87642857142862</v>
      </c>
      <c r="O108" s="11"/>
      <c r="P108" s="17">
        <f t="shared" si="13"/>
        <v>14</v>
      </c>
      <c r="Q108" s="18">
        <f t="shared" si="14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6"/>
      <c r="B109" s="30">
        <v>5</v>
      </c>
      <c r="C109" s="45" t="s">
        <v>42</v>
      </c>
      <c r="D109" s="57" t="s">
        <v>194</v>
      </c>
      <c r="E109" s="35">
        <v>138.37660377358492</v>
      </c>
      <c r="F109" s="67">
        <v>53</v>
      </c>
      <c r="G109" s="36">
        <f t="shared" si="15"/>
        <v>7333.9600000000009</v>
      </c>
      <c r="H109" s="1"/>
      <c r="I109" s="16">
        <f t="shared" si="16"/>
        <v>5</v>
      </c>
      <c r="J109" s="27" t="str">
        <f t="shared" si="11"/>
        <v>Герметик автомобильный (180 мл) белый, Авто-прокладка</v>
      </c>
      <c r="K109" s="12"/>
      <c r="L109" s="12"/>
      <c r="M109" s="17" t="str">
        <f t="shared" si="17"/>
        <v>шт</v>
      </c>
      <c r="N109" s="20">
        <f t="shared" si="12"/>
        <v>138.37660377358492</v>
      </c>
      <c r="O109" s="11"/>
      <c r="P109" s="17">
        <f t="shared" si="13"/>
        <v>53</v>
      </c>
      <c r="Q109" s="18">
        <f t="shared" si="14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6"/>
      <c r="B110" s="30">
        <v>6</v>
      </c>
      <c r="C110" s="45" t="s">
        <v>43</v>
      </c>
      <c r="D110" s="57" t="s">
        <v>194</v>
      </c>
      <c r="E110" s="35">
        <v>109.96749999999999</v>
      </c>
      <c r="F110" s="67">
        <v>24</v>
      </c>
      <c r="G110" s="36">
        <f t="shared" si="15"/>
        <v>2639.22</v>
      </c>
      <c r="H110" s="1"/>
      <c r="I110" s="16">
        <f t="shared" si="16"/>
        <v>6</v>
      </c>
      <c r="J110" s="27" t="str">
        <f t="shared" si="11"/>
        <v>Герметик автомобильный (черный), Авто-прокладка 65г</v>
      </c>
      <c r="K110" s="12"/>
      <c r="L110" s="12"/>
      <c r="M110" s="17" t="str">
        <f t="shared" si="17"/>
        <v>шт</v>
      </c>
      <c r="N110" s="20">
        <f t="shared" si="12"/>
        <v>109.96749999999999</v>
      </c>
      <c r="O110" s="11"/>
      <c r="P110" s="17">
        <f t="shared" si="13"/>
        <v>24</v>
      </c>
      <c r="Q110" s="18">
        <f t="shared" si="14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6"/>
      <c r="B111" s="30">
        <v>7</v>
      </c>
      <c r="C111" s="45" t="s">
        <v>135</v>
      </c>
      <c r="D111" s="57" t="s">
        <v>194</v>
      </c>
      <c r="E111" s="35">
        <v>218.1</v>
      </c>
      <c r="F111" s="67">
        <v>1</v>
      </c>
      <c r="G111" s="36">
        <f t="shared" si="15"/>
        <v>218.1</v>
      </c>
      <c r="H111" s="1"/>
      <c r="I111" s="16">
        <f t="shared" si="16"/>
        <v>7</v>
      </c>
      <c r="J111" s="27" t="str">
        <f t="shared" si="11"/>
        <v>Герметик акриловый белый, Ceresit CS 11 280 мл</v>
      </c>
      <c r="K111" s="12"/>
      <c r="L111" s="12"/>
      <c r="M111" s="17" t="str">
        <f t="shared" si="17"/>
        <v>шт</v>
      </c>
      <c r="N111" s="20">
        <f t="shared" si="12"/>
        <v>218.1</v>
      </c>
      <c r="O111" s="11"/>
      <c r="P111" s="17">
        <f t="shared" si="13"/>
        <v>1</v>
      </c>
      <c r="Q111" s="18">
        <f t="shared" si="14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6"/>
      <c r="B112" s="30">
        <v>8</v>
      </c>
      <c r="C112" s="45" t="s">
        <v>136</v>
      </c>
      <c r="D112" s="57" t="s">
        <v>194</v>
      </c>
      <c r="E112" s="35">
        <v>197.92500000000001</v>
      </c>
      <c r="F112" s="67">
        <v>4</v>
      </c>
      <c r="G112" s="36">
        <f t="shared" si="15"/>
        <v>791.7</v>
      </c>
      <c r="H112" s="1"/>
      <c r="I112" s="16">
        <f t="shared" si="16"/>
        <v>8</v>
      </c>
      <c r="J112" s="27" t="str">
        <f t="shared" si="11"/>
        <v>Герметик для кровли битумный, HAUSER SAN 260мл</v>
      </c>
      <c r="K112" s="12"/>
      <c r="L112" s="12"/>
      <c r="M112" s="17" t="str">
        <f t="shared" si="17"/>
        <v>шт</v>
      </c>
      <c r="N112" s="20">
        <f t="shared" si="12"/>
        <v>197.92500000000001</v>
      </c>
      <c r="O112" s="11"/>
      <c r="P112" s="17">
        <f t="shared" si="13"/>
        <v>4</v>
      </c>
      <c r="Q112" s="18">
        <f t="shared" si="14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6"/>
      <c r="B113" s="30">
        <v>9</v>
      </c>
      <c r="C113" s="45" t="s">
        <v>137</v>
      </c>
      <c r="D113" s="57" t="s">
        <v>194</v>
      </c>
      <c r="E113" s="35">
        <v>317.267</v>
      </c>
      <c r="F113" s="67">
        <v>10</v>
      </c>
      <c r="G113" s="36">
        <f t="shared" si="15"/>
        <v>3172.67</v>
      </c>
      <c r="H113" s="1"/>
      <c r="I113" s="16">
        <f t="shared" si="16"/>
        <v>9</v>
      </c>
      <c r="J113" s="27" t="str">
        <f t="shared" si="11"/>
        <v>Герметик для кровли каучуковый, TYTAN 280мл</v>
      </c>
      <c r="K113" s="12"/>
      <c r="L113" s="12"/>
      <c r="M113" s="17" t="str">
        <f t="shared" si="17"/>
        <v>шт</v>
      </c>
      <c r="N113" s="20">
        <f t="shared" si="12"/>
        <v>317.267</v>
      </c>
      <c r="O113" s="11"/>
      <c r="P113" s="17">
        <f t="shared" si="13"/>
        <v>10</v>
      </c>
      <c r="Q113" s="18">
        <f t="shared" si="14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6"/>
      <c r="B114" s="30">
        <v>10</v>
      </c>
      <c r="C114" s="45" t="s">
        <v>46</v>
      </c>
      <c r="D114" s="57" t="s">
        <v>194</v>
      </c>
      <c r="E114" s="35">
        <v>186.51</v>
      </c>
      <c r="F114" s="67">
        <v>3</v>
      </c>
      <c r="G114" s="36">
        <f t="shared" si="15"/>
        <v>559.53</v>
      </c>
      <c r="H114" s="1"/>
      <c r="I114" s="16">
        <f t="shared" si="16"/>
        <v>10</v>
      </c>
      <c r="J114" s="27" t="str">
        <f t="shared" si="11"/>
        <v>Герметик санитарный силиконовый белый, Ceresit CS 15 280 мл</v>
      </c>
      <c r="K114" s="12"/>
      <c r="L114" s="12"/>
      <c r="M114" s="17" t="str">
        <f t="shared" si="17"/>
        <v>шт</v>
      </c>
      <c r="N114" s="20">
        <f t="shared" si="12"/>
        <v>186.51</v>
      </c>
      <c r="O114" s="11"/>
      <c r="P114" s="17">
        <f t="shared" si="13"/>
        <v>3</v>
      </c>
      <c r="Q114" s="18">
        <f t="shared" si="14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6"/>
      <c r="B115" s="30">
        <v>11</v>
      </c>
      <c r="C115" s="45" t="s">
        <v>47</v>
      </c>
      <c r="D115" s="57" t="s">
        <v>194</v>
      </c>
      <c r="E115" s="35">
        <v>251.00842105263158</v>
      </c>
      <c r="F115" s="67">
        <v>19</v>
      </c>
      <c r="G115" s="36">
        <f t="shared" si="15"/>
        <v>4769.16</v>
      </c>
      <c r="H115" s="1"/>
      <c r="I115" s="16">
        <f t="shared" si="16"/>
        <v>11</v>
      </c>
      <c r="J115" s="27" t="str">
        <f t="shared" si="11"/>
        <v>Герметик силиконовый (290мл), MACTERTEX N</v>
      </c>
      <c r="K115" s="12"/>
      <c r="L115" s="12"/>
      <c r="M115" s="17" t="str">
        <f t="shared" si="17"/>
        <v>шт</v>
      </c>
      <c r="N115" s="20">
        <f t="shared" si="12"/>
        <v>251.00842105263158</v>
      </c>
      <c r="O115" s="11"/>
      <c r="P115" s="17">
        <f t="shared" si="13"/>
        <v>19</v>
      </c>
      <c r="Q115" s="18">
        <f t="shared" si="14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6"/>
      <c r="B116" s="30">
        <v>12</v>
      </c>
      <c r="C116" s="45" t="s">
        <v>138</v>
      </c>
      <c r="D116" s="57" t="s">
        <v>194</v>
      </c>
      <c r="E116" s="35">
        <v>263.13421052631583</v>
      </c>
      <c r="F116" s="67">
        <v>19</v>
      </c>
      <c r="G116" s="36">
        <f t="shared" si="15"/>
        <v>4999.5500000000011</v>
      </c>
      <c r="H116" s="1"/>
      <c r="I116" s="16">
        <f t="shared" si="16"/>
        <v>12</v>
      </c>
      <c r="J116" s="27" t="str">
        <f t="shared" si="11"/>
        <v>Герметик силиконовый универсальный белый, Ceresit CS 24 280 мл</v>
      </c>
      <c r="K116" s="12"/>
      <c r="L116" s="12"/>
      <c r="M116" s="17" t="str">
        <f t="shared" si="17"/>
        <v>шт</v>
      </c>
      <c r="N116" s="20">
        <f t="shared" si="12"/>
        <v>263.13421052631583</v>
      </c>
      <c r="O116" s="11"/>
      <c r="P116" s="17">
        <f t="shared" si="13"/>
        <v>19</v>
      </c>
      <c r="Q116" s="18">
        <f t="shared" si="14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6"/>
      <c r="B117" s="30">
        <v>13</v>
      </c>
      <c r="C117" s="45" t="s">
        <v>139</v>
      </c>
      <c r="D117" s="57" t="s">
        <v>133</v>
      </c>
      <c r="E117" s="35">
        <v>258.584</v>
      </c>
      <c r="F117" s="67">
        <v>5</v>
      </c>
      <c r="G117" s="36">
        <f t="shared" si="15"/>
        <v>1292.92</v>
      </c>
      <c r="H117" s="1"/>
      <c r="I117" s="16">
        <f t="shared" si="16"/>
        <v>13</v>
      </c>
      <c r="J117" s="27" t="str">
        <f t="shared" si="11"/>
        <v>Клей, FA-500</v>
      </c>
      <c r="K117" s="12"/>
      <c r="L117" s="12"/>
      <c r="M117" s="17" t="str">
        <f t="shared" si="17"/>
        <v>кг</v>
      </c>
      <c r="N117" s="20">
        <f t="shared" si="12"/>
        <v>258.584</v>
      </c>
      <c r="O117" s="11"/>
      <c r="P117" s="17">
        <f t="shared" si="13"/>
        <v>5</v>
      </c>
      <c r="Q117" s="18">
        <f t="shared" si="14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6"/>
      <c r="B118" s="30">
        <v>14</v>
      </c>
      <c r="C118" s="45" t="s">
        <v>140</v>
      </c>
      <c r="D118" s="57" t="s">
        <v>194</v>
      </c>
      <c r="E118" s="35">
        <v>248.05799999999999</v>
      </c>
      <c r="F118" s="67">
        <v>5</v>
      </c>
      <c r="G118" s="36">
        <f t="shared" si="15"/>
        <v>1240.29</v>
      </c>
      <c r="H118" s="1"/>
      <c r="I118" s="16">
        <f t="shared" si="16"/>
        <v>14</v>
      </c>
      <c r="J118" s="27" t="str">
        <f t="shared" si="11"/>
        <v>Клей , С-501 (50мл)</v>
      </c>
      <c r="K118" s="12"/>
      <c r="L118" s="12"/>
      <c r="M118" s="17" t="str">
        <f t="shared" si="17"/>
        <v>шт</v>
      </c>
      <c r="N118" s="20">
        <f t="shared" si="12"/>
        <v>248.05799999999999</v>
      </c>
      <c r="O118" s="11"/>
      <c r="P118" s="17">
        <f t="shared" si="13"/>
        <v>5</v>
      </c>
      <c r="Q118" s="18">
        <f t="shared" si="14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6"/>
      <c r="B119" s="30">
        <v>15</v>
      </c>
      <c r="C119" s="45" t="s">
        <v>141</v>
      </c>
      <c r="D119" s="57" t="s">
        <v>194</v>
      </c>
      <c r="E119" s="35">
        <v>128.79999999999998</v>
      </c>
      <c r="F119" s="67">
        <v>12</v>
      </c>
      <c r="G119" s="36">
        <f t="shared" si="15"/>
        <v>1545.6</v>
      </c>
      <c r="H119" s="1"/>
      <c r="I119" s="16">
        <f t="shared" si="16"/>
        <v>15</v>
      </c>
      <c r="J119" s="27" t="str">
        <f t="shared" si="11"/>
        <v>Клей, МОМЕНТ-1 (125мл)</v>
      </c>
      <c r="K119" s="12"/>
      <c r="L119" s="12"/>
      <c r="M119" s="17" t="str">
        <f t="shared" si="17"/>
        <v>шт</v>
      </c>
      <c r="N119" s="20">
        <f t="shared" si="12"/>
        <v>128.79999999999998</v>
      </c>
      <c r="O119" s="11"/>
      <c r="P119" s="17">
        <f t="shared" si="13"/>
        <v>12</v>
      </c>
      <c r="Q119" s="18">
        <f t="shared" si="14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6"/>
      <c r="B120" s="30">
        <v>16</v>
      </c>
      <c r="C120" s="45" t="s">
        <v>64</v>
      </c>
      <c r="D120" s="57" t="s">
        <v>133</v>
      </c>
      <c r="E120" s="35">
        <v>261.97750000000002</v>
      </c>
      <c r="F120" s="67">
        <v>4</v>
      </c>
      <c r="G120" s="36">
        <f t="shared" si="15"/>
        <v>1047.9100000000001</v>
      </c>
      <c r="H120" s="1"/>
      <c r="I120" s="16">
        <f t="shared" si="16"/>
        <v>16</v>
      </c>
      <c r="J120" s="27" t="str">
        <f t="shared" si="11"/>
        <v>Клей , 88Н</v>
      </c>
      <c r="K120" s="12"/>
      <c r="L120" s="12"/>
      <c r="M120" s="17" t="str">
        <f t="shared" si="17"/>
        <v>кг</v>
      </c>
      <c r="N120" s="20">
        <f t="shared" si="12"/>
        <v>261.97750000000002</v>
      </c>
      <c r="O120" s="11"/>
      <c r="P120" s="17">
        <f t="shared" si="13"/>
        <v>4</v>
      </c>
      <c r="Q120" s="18">
        <f t="shared" si="14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6"/>
      <c r="B121" s="30">
        <v>17</v>
      </c>
      <c r="C121" s="45" t="s">
        <v>142</v>
      </c>
      <c r="D121" s="57" t="s">
        <v>194</v>
      </c>
      <c r="E121" s="35">
        <v>154.4</v>
      </c>
      <c r="F121" s="67">
        <v>52</v>
      </c>
      <c r="G121" s="36">
        <f t="shared" si="15"/>
        <v>8028.8</v>
      </c>
      <c r="H121" s="1"/>
      <c r="I121" s="16">
        <f t="shared" si="16"/>
        <v>17</v>
      </c>
      <c r="J121" s="27" t="str">
        <f t="shared" si="11"/>
        <v>Клей, Момент 50мл</v>
      </c>
      <c r="K121" s="12"/>
      <c r="L121" s="12"/>
      <c r="M121" s="17" t="str">
        <f t="shared" si="17"/>
        <v>шт</v>
      </c>
      <c r="N121" s="20">
        <f t="shared" si="12"/>
        <v>154.4</v>
      </c>
      <c r="O121" s="11"/>
      <c r="P121" s="17">
        <f t="shared" si="13"/>
        <v>52</v>
      </c>
      <c r="Q121" s="18">
        <f t="shared" si="14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6"/>
      <c r="B122" s="30">
        <v>18</v>
      </c>
      <c r="C122" s="45" t="s">
        <v>143</v>
      </c>
      <c r="D122" s="57" t="s">
        <v>194</v>
      </c>
      <c r="E122" s="35">
        <v>119.39222222222222</v>
      </c>
      <c r="F122" s="67">
        <v>9</v>
      </c>
      <c r="G122" s="36">
        <f t="shared" si="15"/>
        <v>1074.53</v>
      </c>
      <c r="H122" s="1"/>
      <c r="I122" s="16">
        <f t="shared" si="16"/>
        <v>18</v>
      </c>
      <c r="J122" s="27" t="str">
        <f t="shared" si="11"/>
        <v>Клей "холодная сварка"HG 6002 57г, "холодная сварка"HG 6002 57г</v>
      </c>
      <c r="K122" s="12"/>
      <c r="L122" s="12"/>
      <c r="M122" s="17" t="str">
        <f t="shared" si="17"/>
        <v>шт</v>
      </c>
      <c r="N122" s="20">
        <f t="shared" si="12"/>
        <v>119.39222222222222</v>
      </c>
      <c r="O122" s="11"/>
      <c r="P122" s="17">
        <f t="shared" si="13"/>
        <v>9</v>
      </c>
      <c r="Q122" s="18">
        <f t="shared" si="14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6"/>
      <c r="B123" s="30">
        <v>19</v>
      </c>
      <c r="C123" s="45" t="s">
        <v>67</v>
      </c>
      <c r="D123" s="57" t="s">
        <v>194</v>
      </c>
      <c r="E123" s="35">
        <v>212.61714285714285</v>
      </c>
      <c r="F123" s="67">
        <v>7</v>
      </c>
      <c r="G123" s="36">
        <f t="shared" si="15"/>
        <v>1488.32</v>
      </c>
      <c r="H123" s="1"/>
      <c r="I123" s="16">
        <f t="shared" si="16"/>
        <v>19</v>
      </c>
      <c r="J123" s="27" t="str">
        <f t="shared" si="11"/>
        <v>Клей монтажный (жидкие гвозди), "Момент" 400 г</v>
      </c>
      <c r="K123" s="12"/>
      <c r="L123" s="12"/>
      <c r="M123" s="17" t="str">
        <f t="shared" si="17"/>
        <v>шт</v>
      </c>
      <c r="N123" s="20">
        <f t="shared" si="12"/>
        <v>212.61714285714285</v>
      </c>
      <c r="O123" s="11"/>
      <c r="P123" s="17">
        <f t="shared" si="13"/>
        <v>7</v>
      </c>
      <c r="Q123" s="18">
        <f t="shared" si="14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5.5" x14ac:dyDescent="0.25">
      <c r="A124" s="6"/>
      <c r="B124" s="30">
        <v>20</v>
      </c>
      <c r="C124" s="45" t="s">
        <v>144</v>
      </c>
      <c r="D124" s="57" t="s">
        <v>194</v>
      </c>
      <c r="E124" s="35">
        <v>228.26750000000001</v>
      </c>
      <c r="F124" s="67">
        <v>4</v>
      </c>
      <c r="G124" s="36">
        <f t="shared" si="15"/>
        <v>913.07</v>
      </c>
      <c r="H124" s="1"/>
      <c r="I124" s="16">
        <f t="shared" si="16"/>
        <v>20</v>
      </c>
      <c r="J124" s="27" t="str">
        <f t="shared" si="11"/>
        <v>Клей монтажный(жидкие гвозди) сверхсильный, Titebond Heavy Duty (желтый) 310 мл</v>
      </c>
      <c r="K124" s="12"/>
      <c r="L124" s="12"/>
      <c r="M124" s="17" t="str">
        <f t="shared" si="17"/>
        <v>шт</v>
      </c>
      <c r="N124" s="20">
        <f t="shared" si="12"/>
        <v>228.26750000000001</v>
      </c>
      <c r="O124" s="11"/>
      <c r="P124" s="17">
        <f t="shared" si="13"/>
        <v>4</v>
      </c>
      <c r="Q124" s="18">
        <f t="shared" si="14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 x14ac:dyDescent="0.25">
      <c r="A125" s="6"/>
      <c r="B125" s="30">
        <v>21</v>
      </c>
      <c r="C125" s="45" t="s">
        <v>68</v>
      </c>
      <c r="D125" s="57" t="s">
        <v>194</v>
      </c>
      <c r="E125" s="35">
        <v>289.79176470588237</v>
      </c>
      <c r="F125" s="67">
        <v>17</v>
      </c>
      <c r="G125" s="36">
        <f t="shared" si="15"/>
        <v>4926.46</v>
      </c>
      <c r="H125" s="1"/>
      <c r="I125" s="16">
        <f t="shared" si="16"/>
        <v>21</v>
      </c>
      <c r="J125" s="27" t="str">
        <f t="shared" si="11"/>
        <v>Клей обойный, Метилан Флизелин ультра премиум 500 гр</v>
      </c>
      <c r="K125" s="12"/>
      <c r="L125" s="12"/>
      <c r="M125" s="17" t="str">
        <f t="shared" si="17"/>
        <v>шт</v>
      </c>
      <c r="N125" s="20">
        <f t="shared" si="12"/>
        <v>289.79176470588237</v>
      </c>
      <c r="O125" s="11"/>
      <c r="P125" s="17">
        <f t="shared" si="13"/>
        <v>17</v>
      </c>
      <c r="Q125" s="18">
        <f t="shared" si="14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6"/>
      <c r="B126" s="30">
        <v>22</v>
      </c>
      <c r="C126" s="45" t="s">
        <v>145</v>
      </c>
      <c r="D126" s="57" t="s">
        <v>194</v>
      </c>
      <c r="E126" s="35">
        <v>112.35</v>
      </c>
      <c r="F126" s="67">
        <v>1</v>
      </c>
      <c r="G126" s="36">
        <f t="shared" si="15"/>
        <v>112.35</v>
      </c>
      <c r="H126" s="1"/>
      <c r="I126" s="16">
        <f t="shared" si="16"/>
        <v>22</v>
      </c>
      <c r="J126" s="27" t="str">
        <f t="shared" si="11"/>
        <v>Колер,  20 мл</v>
      </c>
      <c r="K126" s="12"/>
      <c r="L126" s="12"/>
      <c r="M126" s="17" t="str">
        <f t="shared" si="17"/>
        <v>шт</v>
      </c>
      <c r="N126" s="20">
        <f t="shared" si="12"/>
        <v>112.35</v>
      </c>
      <c r="O126" s="11"/>
      <c r="P126" s="17">
        <f t="shared" si="13"/>
        <v>1</v>
      </c>
      <c r="Q126" s="18">
        <f t="shared" si="14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6"/>
      <c r="B127" s="30">
        <v>23</v>
      </c>
      <c r="C127" s="45" t="s">
        <v>69</v>
      </c>
      <c r="D127" s="57" t="s">
        <v>194</v>
      </c>
      <c r="E127" s="35">
        <v>254.43299999999999</v>
      </c>
      <c r="F127" s="67">
        <v>10</v>
      </c>
      <c r="G127" s="36">
        <f t="shared" si="15"/>
        <v>2544.33</v>
      </c>
      <c r="H127" s="1"/>
      <c r="I127" s="16">
        <f t="shared" si="16"/>
        <v>23</v>
      </c>
      <c r="J127" s="27" t="str">
        <f t="shared" si="11"/>
        <v>Колер-краска "Палиж", 0,36 л</v>
      </c>
      <c r="K127" s="12"/>
      <c r="L127" s="12"/>
      <c r="M127" s="17" t="str">
        <f t="shared" si="17"/>
        <v>шт</v>
      </c>
      <c r="N127" s="20">
        <f t="shared" si="12"/>
        <v>254.43299999999999</v>
      </c>
      <c r="O127" s="11"/>
      <c r="P127" s="17">
        <f t="shared" si="13"/>
        <v>10</v>
      </c>
      <c r="Q127" s="18">
        <f t="shared" si="14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6"/>
      <c r="B128" s="30">
        <v>24</v>
      </c>
      <c r="C128" s="45" t="s">
        <v>146</v>
      </c>
      <c r="D128" s="57" t="s">
        <v>194</v>
      </c>
      <c r="E128" s="35">
        <v>240.03299999999999</v>
      </c>
      <c r="F128" s="67">
        <v>10</v>
      </c>
      <c r="G128" s="36">
        <f t="shared" si="15"/>
        <v>2400.33</v>
      </c>
      <c r="H128" s="1"/>
      <c r="I128" s="16">
        <f t="shared" si="16"/>
        <v>24</v>
      </c>
      <c r="J128" s="27" t="str">
        <f t="shared" si="11"/>
        <v>Краситель Миксол №13 травянисто-зеленый 20гр, Миксол №13</v>
      </c>
      <c r="K128" s="12"/>
      <c r="L128" s="12"/>
      <c r="M128" s="17" t="str">
        <f t="shared" si="17"/>
        <v>шт</v>
      </c>
      <c r="N128" s="20">
        <f t="shared" si="12"/>
        <v>240.03299999999999</v>
      </c>
      <c r="O128" s="11"/>
      <c r="P128" s="17">
        <f t="shared" si="13"/>
        <v>10</v>
      </c>
      <c r="Q128" s="18">
        <f t="shared" si="14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6"/>
      <c r="B129" s="30">
        <v>25</v>
      </c>
      <c r="C129" s="45" t="s">
        <v>147</v>
      </c>
      <c r="D129" s="57" t="s">
        <v>194</v>
      </c>
      <c r="E129" s="35">
        <v>240.03299999999999</v>
      </c>
      <c r="F129" s="67">
        <v>10</v>
      </c>
      <c r="G129" s="36">
        <f t="shared" si="15"/>
        <v>2400.33</v>
      </c>
      <c r="H129" s="1"/>
      <c r="I129" s="16">
        <f t="shared" si="16"/>
        <v>25</v>
      </c>
      <c r="J129" s="27" t="str">
        <f t="shared" si="11"/>
        <v>Краситель Миксол №19 верблюжий 20гр, Миксол №19</v>
      </c>
      <c r="K129" s="12"/>
      <c r="L129" s="12"/>
      <c r="M129" s="17" t="str">
        <f t="shared" si="17"/>
        <v>шт</v>
      </c>
      <c r="N129" s="20">
        <f t="shared" si="12"/>
        <v>240.03299999999999</v>
      </c>
      <c r="O129" s="11"/>
      <c r="P129" s="17">
        <f t="shared" si="13"/>
        <v>10</v>
      </c>
      <c r="Q129" s="18">
        <f t="shared" si="14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6"/>
      <c r="B130" s="30">
        <v>26</v>
      </c>
      <c r="C130" s="45" t="s">
        <v>148</v>
      </c>
      <c r="D130" s="57" t="s">
        <v>194</v>
      </c>
      <c r="E130" s="35">
        <v>240.0335</v>
      </c>
      <c r="F130" s="67">
        <v>40</v>
      </c>
      <c r="G130" s="36">
        <f t="shared" si="15"/>
        <v>9601.34</v>
      </c>
      <c r="H130" s="1"/>
      <c r="I130" s="16">
        <f t="shared" si="16"/>
        <v>26</v>
      </c>
      <c r="J130" s="27" t="str">
        <f t="shared" si="11"/>
        <v>Краситель Миксол №21 землянистый 20гр, Миксол №21</v>
      </c>
      <c r="K130" s="12"/>
      <c r="L130" s="12"/>
      <c r="M130" s="17" t="str">
        <f t="shared" si="17"/>
        <v>шт</v>
      </c>
      <c r="N130" s="20">
        <f t="shared" si="12"/>
        <v>240.0335</v>
      </c>
      <c r="O130" s="11"/>
      <c r="P130" s="17">
        <f t="shared" si="13"/>
        <v>40</v>
      </c>
      <c r="Q130" s="18">
        <f t="shared" si="14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6"/>
      <c r="B131" s="30">
        <v>27</v>
      </c>
      <c r="C131" s="45" t="s">
        <v>149</v>
      </c>
      <c r="D131" s="57" t="s">
        <v>194</v>
      </c>
      <c r="E131" s="35">
        <v>240.03333333333333</v>
      </c>
      <c r="F131" s="67">
        <v>15</v>
      </c>
      <c r="G131" s="36">
        <f t="shared" si="15"/>
        <v>3600.5</v>
      </c>
      <c r="H131" s="1"/>
      <c r="I131" s="16">
        <f t="shared" si="16"/>
        <v>27</v>
      </c>
      <c r="J131" s="27" t="str">
        <f t="shared" si="11"/>
        <v>Краситель Миксол №42 персиковый 20гр, Миксол №42</v>
      </c>
      <c r="K131" s="12"/>
      <c r="L131" s="12"/>
      <c r="M131" s="17" t="str">
        <f t="shared" si="17"/>
        <v>шт</v>
      </c>
      <c r="N131" s="20">
        <f t="shared" si="12"/>
        <v>240.03333333333333</v>
      </c>
      <c r="O131" s="11"/>
      <c r="P131" s="17">
        <f t="shared" si="13"/>
        <v>15</v>
      </c>
      <c r="Q131" s="18">
        <f t="shared" si="14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6"/>
      <c r="B132" s="30">
        <v>28</v>
      </c>
      <c r="C132" s="45" t="s">
        <v>150</v>
      </c>
      <c r="D132" s="57" t="s">
        <v>194</v>
      </c>
      <c r="E132" s="35">
        <v>129.40833333333333</v>
      </c>
      <c r="F132" s="67">
        <v>60</v>
      </c>
      <c r="G132" s="36">
        <f t="shared" si="15"/>
        <v>7764.5</v>
      </c>
      <c r="H132" s="1"/>
      <c r="I132" s="16">
        <f t="shared" si="16"/>
        <v>28</v>
      </c>
      <c r="J132" s="27" t="str">
        <f t="shared" si="11"/>
        <v>Краска аэрозольная белая, 520 мл</v>
      </c>
      <c r="K132" s="12"/>
      <c r="L132" s="12"/>
      <c r="M132" s="17" t="str">
        <f t="shared" si="17"/>
        <v>шт</v>
      </c>
      <c r="N132" s="20">
        <f t="shared" si="12"/>
        <v>129.40833333333333</v>
      </c>
      <c r="O132" s="11"/>
      <c r="P132" s="17">
        <f t="shared" si="13"/>
        <v>60</v>
      </c>
      <c r="Q132" s="18">
        <f t="shared" si="14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6"/>
      <c r="B133" s="30">
        <v>29</v>
      </c>
      <c r="C133" s="45" t="s">
        <v>151</v>
      </c>
      <c r="D133" s="57" t="s">
        <v>194</v>
      </c>
      <c r="E133" s="35">
        <v>127.07627906976744</v>
      </c>
      <c r="F133" s="67">
        <v>43</v>
      </c>
      <c r="G133" s="36">
        <f t="shared" si="15"/>
        <v>5464.28</v>
      </c>
      <c r="H133" s="1"/>
      <c r="I133" s="16">
        <f t="shared" si="16"/>
        <v>29</v>
      </c>
      <c r="J133" s="27" t="str">
        <f t="shared" si="11"/>
        <v>Краска аэрозольная желтая, 520 мл</v>
      </c>
      <c r="K133" s="12"/>
      <c r="L133" s="12"/>
      <c r="M133" s="17" t="str">
        <f t="shared" si="17"/>
        <v>шт</v>
      </c>
      <c r="N133" s="20">
        <f t="shared" si="12"/>
        <v>127.07627906976744</v>
      </c>
      <c r="O133" s="11"/>
      <c r="P133" s="17">
        <f t="shared" si="13"/>
        <v>43</v>
      </c>
      <c r="Q133" s="18">
        <f t="shared" si="14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6"/>
      <c r="B134" s="30">
        <v>30</v>
      </c>
      <c r="C134" s="45" t="s">
        <v>152</v>
      </c>
      <c r="D134" s="57" t="s">
        <v>194</v>
      </c>
      <c r="E134" s="35">
        <v>127.075</v>
      </c>
      <c r="F134" s="67">
        <v>8</v>
      </c>
      <c r="G134" s="36">
        <f t="shared" si="15"/>
        <v>1016.6</v>
      </c>
      <c r="H134" s="1"/>
      <c r="I134" s="16">
        <f t="shared" si="16"/>
        <v>30</v>
      </c>
      <c r="J134" s="27" t="str">
        <f t="shared" si="11"/>
        <v>Краска аэрозольная желтая, 265 г</v>
      </c>
      <c r="K134" s="12"/>
      <c r="L134" s="12"/>
      <c r="M134" s="17" t="str">
        <f t="shared" si="17"/>
        <v>шт</v>
      </c>
      <c r="N134" s="20">
        <f t="shared" si="12"/>
        <v>127.075</v>
      </c>
      <c r="O134" s="11"/>
      <c r="P134" s="17">
        <f t="shared" si="13"/>
        <v>8</v>
      </c>
      <c r="Q134" s="18">
        <f t="shared" si="14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6"/>
      <c r="B135" s="30">
        <v>31</v>
      </c>
      <c r="C135" s="45" t="s">
        <v>153</v>
      </c>
      <c r="D135" s="57" t="s">
        <v>194</v>
      </c>
      <c r="E135" s="35">
        <v>127.07607142857144</v>
      </c>
      <c r="F135" s="67">
        <v>28</v>
      </c>
      <c r="G135" s="36">
        <f t="shared" si="15"/>
        <v>3558.13</v>
      </c>
      <c r="H135" s="1"/>
      <c r="I135" s="16">
        <f t="shared" si="16"/>
        <v>31</v>
      </c>
      <c r="J135" s="27" t="str">
        <f t="shared" si="11"/>
        <v>Краска аэрозольная Зеленая, 520 мл</v>
      </c>
      <c r="K135" s="12"/>
      <c r="L135" s="12"/>
      <c r="M135" s="17" t="str">
        <f t="shared" si="17"/>
        <v>шт</v>
      </c>
      <c r="N135" s="20">
        <f t="shared" si="12"/>
        <v>127.07607142857144</v>
      </c>
      <c r="O135" s="11"/>
      <c r="P135" s="17">
        <f t="shared" si="13"/>
        <v>28</v>
      </c>
      <c r="Q135" s="18">
        <f t="shared" si="14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6"/>
      <c r="B136" s="30">
        <v>32</v>
      </c>
      <c r="C136" s="45" t="s">
        <v>77</v>
      </c>
      <c r="D136" s="57" t="s">
        <v>194</v>
      </c>
      <c r="E136" s="35">
        <v>127.075</v>
      </c>
      <c r="F136" s="67">
        <v>8</v>
      </c>
      <c r="G136" s="36">
        <f t="shared" si="15"/>
        <v>1016.6</v>
      </c>
      <c r="H136" s="1"/>
      <c r="I136" s="16">
        <f t="shared" si="16"/>
        <v>32</v>
      </c>
      <c r="J136" s="27" t="str">
        <f t="shared" si="11"/>
        <v>Краска аэрозольная зеленая, 265 г</v>
      </c>
      <c r="K136" s="12"/>
      <c r="L136" s="12"/>
      <c r="M136" s="17" t="str">
        <f t="shared" si="17"/>
        <v>шт</v>
      </c>
      <c r="N136" s="20">
        <f t="shared" si="12"/>
        <v>127.075</v>
      </c>
      <c r="O136" s="11"/>
      <c r="P136" s="17">
        <f t="shared" si="13"/>
        <v>8</v>
      </c>
      <c r="Q136" s="18">
        <f t="shared" si="14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6"/>
      <c r="B137" s="30">
        <v>33</v>
      </c>
      <c r="C137" s="45" t="s">
        <v>154</v>
      </c>
      <c r="D137" s="57" t="s">
        <v>194</v>
      </c>
      <c r="E137" s="35">
        <v>127.07526041666667</v>
      </c>
      <c r="F137" s="67">
        <v>192</v>
      </c>
      <c r="G137" s="36">
        <f t="shared" si="15"/>
        <v>24398.45</v>
      </c>
      <c r="H137" s="1"/>
      <c r="I137" s="16">
        <f t="shared" si="16"/>
        <v>33</v>
      </c>
      <c r="J137" s="27" t="str">
        <f t="shared" si="11"/>
        <v>Краска аэрозольная красная, 520 мл</v>
      </c>
      <c r="K137" s="12"/>
      <c r="L137" s="12"/>
      <c r="M137" s="17" t="str">
        <f t="shared" si="17"/>
        <v>шт</v>
      </c>
      <c r="N137" s="20">
        <f t="shared" si="12"/>
        <v>127.07526041666667</v>
      </c>
      <c r="O137" s="11"/>
      <c r="P137" s="17">
        <f t="shared" si="13"/>
        <v>192</v>
      </c>
      <c r="Q137" s="18">
        <f t="shared" si="14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6"/>
      <c r="B138" s="30">
        <v>34</v>
      </c>
      <c r="C138" s="45" t="s">
        <v>78</v>
      </c>
      <c r="D138" s="57" t="s">
        <v>194</v>
      </c>
      <c r="E138" s="35">
        <v>127.07521739130435</v>
      </c>
      <c r="F138" s="67">
        <v>23</v>
      </c>
      <c r="G138" s="36">
        <f t="shared" si="15"/>
        <v>2922.73</v>
      </c>
      <c r="H138" s="1"/>
      <c r="I138" s="16">
        <f t="shared" si="16"/>
        <v>34</v>
      </c>
      <c r="J138" s="27" t="str">
        <f t="shared" si="11"/>
        <v>Краска аэрозольная красная, 265 г</v>
      </c>
      <c r="K138" s="12"/>
      <c r="L138" s="12"/>
      <c r="M138" s="17" t="str">
        <f t="shared" si="17"/>
        <v>шт</v>
      </c>
      <c r="N138" s="20">
        <f t="shared" si="12"/>
        <v>127.07521739130435</v>
      </c>
      <c r="O138" s="11"/>
      <c r="P138" s="17">
        <f t="shared" si="13"/>
        <v>23</v>
      </c>
      <c r="Q138" s="18">
        <f t="shared" si="14"/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6"/>
      <c r="B139" s="30">
        <v>35</v>
      </c>
      <c r="C139" s="45" t="s">
        <v>155</v>
      </c>
      <c r="D139" s="57" t="s">
        <v>194</v>
      </c>
      <c r="E139" s="35">
        <v>138.35</v>
      </c>
      <c r="F139" s="67">
        <v>50</v>
      </c>
      <c r="G139" s="36">
        <f t="shared" si="15"/>
        <v>6917.5</v>
      </c>
      <c r="H139" s="1"/>
      <c r="I139" s="16">
        <f t="shared" si="16"/>
        <v>35</v>
      </c>
      <c r="J139" s="27" t="str">
        <f t="shared" si="11"/>
        <v>Краска аэрозольная серая, 265 г</v>
      </c>
      <c r="K139" s="12"/>
      <c r="L139" s="12"/>
      <c r="M139" s="17" t="str">
        <f t="shared" si="17"/>
        <v>шт</v>
      </c>
      <c r="N139" s="20">
        <f t="shared" si="12"/>
        <v>138.35</v>
      </c>
      <c r="O139" s="11"/>
      <c r="P139" s="17">
        <f t="shared" si="13"/>
        <v>50</v>
      </c>
      <c r="Q139" s="18">
        <f t="shared" si="14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6"/>
      <c r="B140" s="30">
        <v>36</v>
      </c>
      <c r="C140" s="45" t="s">
        <v>80</v>
      </c>
      <c r="D140" s="57" t="s">
        <v>194</v>
      </c>
      <c r="E140" s="35">
        <v>127.07506064690028</v>
      </c>
      <c r="F140" s="68">
        <v>1484</v>
      </c>
      <c r="G140" s="36">
        <f t="shared" si="15"/>
        <v>188579.39</v>
      </c>
      <c r="H140" s="1"/>
      <c r="I140" s="16">
        <f t="shared" si="16"/>
        <v>36</v>
      </c>
      <c r="J140" s="27" t="str">
        <f t="shared" si="11"/>
        <v>Краска аэрозольная черная, 520 мл</v>
      </c>
      <c r="K140" s="12"/>
      <c r="L140" s="12"/>
      <c r="M140" s="17" t="str">
        <f t="shared" si="17"/>
        <v>шт</v>
      </c>
      <c r="N140" s="20">
        <f t="shared" si="12"/>
        <v>127.07506064690028</v>
      </c>
      <c r="O140" s="11"/>
      <c r="P140" s="17">
        <f t="shared" si="13"/>
        <v>1484</v>
      </c>
      <c r="Q140" s="18">
        <f t="shared" si="14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6"/>
      <c r="B141" s="30">
        <v>37</v>
      </c>
      <c r="C141" s="45" t="s">
        <v>81</v>
      </c>
      <c r="D141" s="57" t="s">
        <v>194</v>
      </c>
      <c r="E141" s="35">
        <v>127.07510204081633</v>
      </c>
      <c r="F141" s="67">
        <v>49</v>
      </c>
      <c r="G141" s="36">
        <f t="shared" si="15"/>
        <v>6226.68</v>
      </c>
      <c r="H141" s="1"/>
      <c r="I141" s="16">
        <f t="shared" si="16"/>
        <v>37</v>
      </c>
      <c r="J141" s="27" t="str">
        <f t="shared" si="11"/>
        <v>Краска аэрозольная черная, 265 г</v>
      </c>
      <c r="K141" s="12"/>
      <c r="L141" s="12"/>
      <c r="M141" s="17" t="str">
        <f t="shared" si="17"/>
        <v>шт</v>
      </c>
      <c r="N141" s="20">
        <f t="shared" si="12"/>
        <v>127.07510204081633</v>
      </c>
      <c r="O141" s="11"/>
      <c r="P141" s="17">
        <f t="shared" si="13"/>
        <v>49</v>
      </c>
      <c r="Q141" s="18">
        <f t="shared" si="14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6"/>
      <c r="B142" s="30">
        <v>38</v>
      </c>
      <c r="C142" s="45" t="s">
        <v>82</v>
      </c>
      <c r="D142" s="57" t="s">
        <v>194</v>
      </c>
      <c r="E142" s="35">
        <v>182.0085</v>
      </c>
      <c r="F142" s="67">
        <v>20</v>
      </c>
      <c r="G142" s="36">
        <f t="shared" si="15"/>
        <v>3640.17</v>
      </c>
      <c r="H142" s="1"/>
      <c r="I142" s="16">
        <f t="shared" si="16"/>
        <v>38</v>
      </c>
      <c r="J142" s="27" t="str">
        <f t="shared" si="11"/>
        <v>Краска аэрозольная черная терм., 520 мл</v>
      </c>
      <c r="K142" s="12"/>
      <c r="L142" s="12"/>
      <c r="M142" s="17" t="str">
        <f t="shared" si="17"/>
        <v>шт</v>
      </c>
      <c r="N142" s="20">
        <f t="shared" si="12"/>
        <v>182.0085</v>
      </c>
      <c r="O142" s="11"/>
      <c r="P142" s="17">
        <f t="shared" si="13"/>
        <v>20</v>
      </c>
      <c r="Q142" s="18">
        <f t="shared" si="14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6"/>
      <c r="B143" s="30">
        <v>39</v>
      </c>
      <c r="C143" s="45" t="s">
        <v>83</v>
      </c>
      <c r="D143" s="57" t="s">
        <v>194</v>
      </c>
      <c r="E143" s="35">
        <v>168.75</v>
      </c>
      <c r="F143" s="67">
        <v>112</v>
      </c>
      <c r="G143" s="36">
        <f t="shared" si="15"/>
        <v>18900</v>
      </c>
      <c r="H143" s="1"/>
      <c r="I143" s="16">
        <f t="shared" si="16"/>
        <v>39</v>
      </c>
      <c r="J143" s="27" t="str">
        <f t="shared" si="11"/>
        <v>Краска аэрозольная черная термостойкая, 400 мл</v>
      </c>
      <c r="K143" s="12"/>
      <c r="L143" s="12"/>
      <c r="M143" s="17" t="str">
        <f t="shared" si="17"/>
        <v>шт</v>
      </c>
      <c r="N143" s="20">
        <f t="shared" si="12"/>
        <v>168.75</v>
      </c>
      <c r="O143" s="11"/>
      <c r="P143" s="17">
        <f t="shared" si="13"/>
        <v>112</v>
      </c>
      <c r="Q143" s="18">
        <f t="shared" si="14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6"/>
      <c r="B144" s="30">
        <v>40</v>
      </c>
      <c r="C144" s="45" t="s">
        <v>156</v>
      </c>
      <c r="D144" s="57" t="s">
        <v>133</v>
      </c>
      <c r="E144" s="35">
        <v>75.525535714285724</v>
      </c>
      <c r="F144" s="67">
        <v>56</v>
      </c>
      <c r="G144" s="36">
        <f t="shared" si="15"/>
        <v>4229.43</v>
      </c>
      <c r="H144" s="1"/>
      <c r="I144" s="16">
        <f t="shared" si="16"/>
        <v>40</v>
      </c>
      <c r="J144" s="27" t="str">
        <f t="shared" si="11"/>
        <v>Краска масляная голубая, МА-15 ГОСТ 10503-71</v>
      </c>
      <c r="K144" s="12"/>
      <c r="L144" s="12"/>
      <c r="M144" s="17" t="str">
        <f t="shared" si="17"/>
        <v>кг</v>
      </c>
      <c r="N144" s="20">
        <f t="shared" si="12"/>
        <v>75.525535714285724</v>
      </c>
      <c r="O144" s="11"/>
      <c r="P144" s="17">
        <f t="shared" si="13"/>
        <v>56</v>
      </c>
      <c r="Q144" s="18">
        <f t="shared" si="14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6"/>
      <c r="B145" s="30">
        <v>41</v>
      </c>
      <c r="C145" s="45" t="s">
        <v>86</v>
      </c>
      <c r="D145" s="57" t="s">
        <v>133</v>
      </c>
      <c r="E145" s="35">
        <v>75.526666666666671</v>
      </c>
      <c r="F145" s="67">
        <v>9</v>
      </c>
      <c r="G145" s="36">
        <f t="shared" si="15"/>
        <v>679.74</v>
      </c>
      <c r="H145" s="1"/>
      <c r="I145" s="16">
        <f t="shared" si="16"/>
        <v>41</v>
      </c>
      <c r="J145" s="27" t="str">
        <f t="shared" si="11"/>
        <v>Краска масляная желтая, МА-15 ГОСТ 10503-71</v>
      </c>
      <c r="K145" s="12"/>
      <c r="L145" s="12"/>
      <c r="M145" s="17" t="str">
        <f t="shared" si="17"/>
        <v>кг</v>
      </c>
      <c r="N145" s="20">
        <f t="shared" si="12"/>
        <v>75.526666666666671</v>
      </c>
      <c r="O145" s="11"/>
      <c r="P145" s="17">
        <f t="shared" si="13"/>
        <v>9</v>
      </c>
      <c r="Q145" s="18">
        <f t="shared" si="14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6"/>
      <c r="B146" s="30">
        <v>42</v>
      </c>
      <c r="C146" s="45" t="s">
        <v>87</v>
      </c>
      <c r="D146" s="57" t="s">
        <v>133</v>
      </c>
      <c r="E146" s="35">
        <v>97.458888888888893</v>
      </c>
      <c r="F146" s="67">
        <v>9</v>
      </c>
      <c r="G146" s="36">
        <f t="shared" si="15"/>
        <v>877.13</v>
      </c>
      <c r="H146" s="1"/>
      <c r="I146" s="16">
        <f t="shared" si="16"/>
        <v>42</v>
      </c>
      <c r="J146" s="27" t="str">
        <f t="shared" si="11"/>
        <v>Краска масляная зеленая, МА-15 ГОСТ 10503-71</v>
      </c>
      <c r="K146" s="12"/>
      <c r="L146" s="12"/>
      <c r="M146" s="17" t="str">
        <f t="shared" si="17"/>
        <v>кг</v>
      </c>
      <c r="N146" s="20">
        <f t="shared" si="12"/>
        <v>97.458888888888893</v>
      </c>
      <c r="O146" s="11"/>
      <c r="P146" s="17">
        <f t="shared" si="13"/>
        <v>9</v>
      </c>
      <c r="Q146" s="18">
        <f t="shared" si="14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6"/>
      <c r="B147" s="30">
        <v>43</v>
      </c>
      <c r="C147" s="45" t="s">
        <v>88</v>
      </c>
      <c r="D147" s="57" t="s">
        <v>133</v>
      </c>
      <c r="E147" s="35">
        <v>75.526666666666671</v>
      </c>
      <c r="F147" s="67">
        <v>9</v>
      </c>
      <c r="G147" s="36">
        <f t="shared" si="15"/>
        <v>679.74</v>
      </c>
      <c r="H147" s="1"/>
      <c r="I147" s="16">
        <f t="shared" si="16"/>
        <v>43</v>
      </c>
      <c r="J147" s="27" t="str">
        <f t="shared" si="11"/>
        <v>Краска масляная красная, МА-15 ГОСТ 10503-71</v>
      </c>
      <c r="K147" s="12"/>
      <c r="L147" s="12"/>
      <c r="M147" s="17" t="str">
        <f t="shared" si="17"/>
        <v>кг</v>
      </c>
      <c r="N147" s="20">
        <f t="shared" si="12"/>
        <v>75.526666666666671</v>
      </c>
      <c r="O147" s="11"/>
      <c r="P147" s="17">
        <f t="shared" si="13"/>
        <v>9</v>
      </c>
      <c r="Q147" s="18">
        <f t="shared" si="14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6"/>
      <c r="B148" s="30">
        <v>44</v>
      </c>
      <c r="C148" s="45" t="s">
        <v>89</v>
      </c>
      <c r="D148" s="57" t="s">
        <v>133</v>
      </c>
      <c r="E148" s="35">
        <v>70.041639784946241</v>
      </c>
      <c r="F148" s="67">
        <v>372</v>
      </c>
      <c r="G148" s="36">
        <f t="shared" si="15"/>
        <v>26055.49</v>
      </c>
      <c r="H148" s="1"/>
      <c r="I148" s="16">
        <f t="shared" si="16"/>
        <v>44</v>
      </c>
      <c r="J148" s="27" t="str">
        <f t="shared" si="11"/>
        <v>Краска масляная серая, МА-15 ГОСТ 10503-71</v>
      </c>
      <c r="K148" s="12"/>
      <c r="L148" s="12"/>
      <c r="M148" s="17" t="str">
        <f t="shared" si="17"/>
        <v>кг</v>
      </c>
      <c r="N148" s="20">
        <f t="shared" si="12"/>
        <v>70.041639784946241</v>
      </c>
      <c r="O148" s="11"/>
      <c r="P148" s="17">
        <f t="shared" si="13"/>
        <v>372</v>
      </c>
      <c r="Q148" s="18">
        <f t="shared" si="14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6"/>
      <c r="B149" s="30">
        <v>45</v>
      </c>
      <c r="C149" s="45" t="s">
        <v>91</v>
      </c>
      <c r="D149" s="57" t="s">
        <v>133</v>
      </c>
      <c r="E149" s="35">
        <v>86.492800000000003</v>
      </c>
      <c r="F149" s="67">
        <v>25</v>
      </c>
      <c r="G149" s="36">
        <f t="shared" si="15"/>
        <v>2162.3200000000002</v>
      </c>
      <c r="H149" s="1"/>
      <c r="I149" s="16">
        <f t="shared" si="16"/>
        <v>45</v>
      </c>
      <c r="J149" s="27" t="str">
        <f t="shared" si="11"/>
        <v>Краска масляная черная, МА-15 ГОСТ 10503-71</v>
      </c>
      <c r="K149" s="12"/>
      <c r="L149" s="12"/>
      <c r="M149" s="17" t="str">
        <f t="shared" si="17"/>
        <v>кг</v>
      </c>
      <c r="N149" s="20">
        <f t="shared" si="12"/>
        <v>86.492800000000003</v>
      </c>
      <c r="O149" s="11"/>
      <c r="P149" s="17">
        <f t="shared" si="13"/>
        <v>25</v>
      </c>
      <c r="Q149" s="18">
        <f t="shared" si="14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6"/>
      <c r="B150" s="30">
        <v>46</v>
      </c>
      <c r="C150" s="45" t="s">
        <v>157</v>
      </c>
      <c r="D150" s="57" t="s">
        <v>194</v>
      </c>
      <c r="E150" s="35">
        <v>500</v>
      </c>
      <c r="F150" s="67">
        <v>188</v>
      </c>
      <c r="G150" s="36">
        <f t="shared" si="15"/>
        <v>94000</v>
      </c>
      <c r="H150" s="1"/>
      <c r="I150" s="16">
        <f t="shared" si="16"/>
        <v>46</v>
      </c>
      <c r="J150" s="27" t="str">
        <f t="shared" si="11"/>
        <v>Ксилол, ГОСТ</v>
      </c>
      <c r="K150" s="12"/>
      <c r="L150" s="12"/>
      <c r="M150" s="17" t="str">
        <f t="shared" si="17"/>
        <v>шт</v>
      </c>
      <c r="N150" s="20">
        <f t="shared" si="12"/>
        <v>500</v>
      </c>
      <c r="O150" s="11"/>
      <c r="P150" s="17">
        <f t="shared" si="13"/>
        <v>188</v>
      </c>
      <c r="Q150" s="18">
        <f t="shared" si="14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6"/>
      <c r="B151" s="30">
        <v>47</v>
      </c>
      <c r="C151" s="45" t="s">
        <v>158</v>
      </c>
      <c r="D151" s="57" t="s">
        <v>133</v>
      </c>
      <c r="E151" s="35">
        <v>86.491666666666674</v>
      </c>
      <c r="F151" s="67">
        <v>24</v>
      </c>
      <c r="G151" s="36">
        <f t="shared" si="15"/>
        <v>2075.8000000000002</v>
      </c>
      <c r="H151" s="1"/>
      <c r="I151" s="16">
        <f t="shared" si="16"/>
        <v>47</v>
      </c>
      <c r="J151" s="27" t="str">
        <f t="shared" si="11"/>
        <v>Лак "Кузбасслак", БТ-577 ГОСТ 5631-79</v>
      </c>
      <c r="K151" s="12"/>
      <c r="L151" s="12"/>
      <c r="M151" s="17" t="str">
        <f t="shared" si="17"/>
        <v>кг</v>
      </c>
      <c r="N151" s="20">
        <f t="shared" si="12"/>
        <v>86.491666666666674</v>
      </c>
      <c r="O151" s="11"/>
      <c r="P151" s="17">
        <f t="shared" si="13"/>
        <v>24</v>
      </c>
      <c r="Q151" s="18">
        <f t="shared" si="14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6"/>
      <c r="B152" s="30">
        <v>48</v>
      </c>
      <c r="C152" s="45" t="s">
        <v>159</v>
      </c>
      <c r="D152" s="57" t="s">
        <v>133</v>
      </c>
      <c r="E152" s="35">
        <v>152.30000000000001</v>
      </c>
      <c r="F152" s="67">
        <v>5</v>
      </c>
      <c r="G152" s="36">
        <f t="shared" si="15"/>
        <v>761.5</v>
      </c>
      <c r="H152" s="1"/>
      <c r="I152" s="16">
        <f t="shared" si="16"/>
        <v>48</v>
      </c>
      <c r="J152" s="27" t="str">
        <f t="shared" si="11"/>
        <v>Лак бакелитовый, ЛБС-1 ГОСТ 901-78</v>
      </c>
      <c r="K152" s="12"/>
      <c r="L152" s="12"/>
      <c r="M152" s="17" t="str">
        <f t="shared" si="17"/>
        <v>кг</v>
      </c>
      <c r="N152" s="20">
        <f t="shared" si="12"/>
        <v>152.30000000000001</v>
      </c>
      <c r="O152" s="11"/>
      <c r="P152" s="17">
        <f t="shared" si="13"/>
        <v>5</v>
      </c>
      <c r="Q152" s="18">
        <f t="shared" si="14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6"/>
      <c r="B153" s="30">
        <v>49</v>
      </c>
      <c r="C153" s="45" t="s">
        <v>160</v>
      </c>
      <c r="D153" s="57" t="s">
        <v>133</v>
      </c>
      <c r="E153" s="35">
        <v>185.09200000000001</v>
      </c>
      <c r="F153" s="67">
        <v>5</v>
      </c>
      <c r="G153" s="36">
        <f t="shared" si="15"/>
        <v>925.46</v>
      </c>
      <c r="H153" s="1"/>
      <c r="I153" s="16">
        <f t="shared" si="16"/>
        <v>49</v>
      </c>
      <c r="J153" s="27" t="str">
        <f t="shared" si="11"/>
        <v>Лак химстойкий, ХВ-784 ГОСТ 7313-75</v>
      </c>
      <c r="K153" s="12"/>
      <c r="L153" s="12"/>
      <c r="M153" s="17" t="str">
        <f t="shared" si="17"/>
        <v>кг</v>
      </c>
      <c r="N153" s="20">
        <f t="shared" si="12"/>
        <v>185.09200000000001</v>
      </c>
      <c r="O153" s="11"/>
      <c r="P153" s="17">
        <f t="shared" si="13"/>
        <v>5</v>
      </c>
      <c r="Q153" s="18">
        <f t="shared" si="14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6"/>
      <c r="B154" s="30">
        <v>50</v>
      </c>
      <c r="C154" s="45" t="s">
        <v>161</v>
      </c>
      <c r="D154" s="57" t="s">
        <v>193</v>
      </c>
      <c r="E154" s="35">
        <v>114.418125</v>
      </c>
      <c r="F154" s="67">
        <v>32</v>
      </c>
      <c r="G154" s="36">
        <f t="shared" si="15"/>
        <v>3661.38</v>
      </c>
      <c r="H154" s="1"/>
      <c r="I154" s="16">
        <f t="shared" si="16"/>
        <v>50</v>
      </c>
      <c r="J154" s="27" t="str">
        <f t="shared" si="11"/>
        <v>Нефрас С2 -80/120, ТУ 38-401-67-108-92</v>
      </c>
      <c r="K154" s="12"/>
      <c r="L154" s="12"/>
      <c r="M154" s="17" t="str">
        <f t="shared" si="17"/>
        <v>л</v>
      </c>
      <c r="N154" s="20">
        <f t="shared" si="12"/>
        <v>114.418125</v>
      </c>
      <c r="O154" s="11"/>
      <c r="P154" s="17">
        <f t="shared" si="13"/>
        <v>32</v>
      </c>
      <c r="Q154" s="18">
        <f t="shared" si="14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6"/>
      <c r="B155" s="30">
        <v>51</v>
      </c>
      <c r="C155" s="45" t="s">
        <v>162</v>
      </c>
      <c r="D155" s="57" t="s">
        <v>133</v>
      </c>
      <c r="E155" s="35">
        <v>141.33285714285714</v>
      </c>
      <c r="F155" s="67">
        <v>28</v>
      </c>
      <c r="G155" s="36">
        <f t="shared" si="15"/>
        <v>3957.3199999999997</v>
      </c>
      <c r="H155" s="1"/>
      <c r="I155" s="16">
        <f t="shared" si="16"/>
        <v>51</v>
      </c>
      <c r="J155" s="27" t="str">
        <f t="shared" si="11"/>
        <v>Нитроэмаль желтая, НЦ-132 ГОСТ 9198-83</v>
      </c>
      <c r="K155" s="12"/>
      <c r="L155" s="12"/>
      <c r="M155" s="17" t="str">
        <f t="shared" si="17"/>
        <v>кг</v>
      </c>
      <c r="N155" s="20">
        <f t="shared" si="12"/>
        <v>141.33285714285714</v>
      </c>
      <c r="O155" s="11"/>
      <c r="P155" s="17">
        <f t="shared" si="13"/>
        <v>28</v>
      </c>
      <c r="Q155" s="18">
        <f t="shared" si="14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6"/>
      <c r="B156" s="30">
        <v>52</v>
      </c>
      <c r="C156" s="45" t="s">
        <v>163</v>
      </c>
      <c r="D156" s="57" t="s">
        <v>133</v>
      </c>
      <c r="E156" s="35">
        <v>141.33357142857145</v>
      </c>
      <c r="F156" s="67">
        <v>28</v>
      </c>
      <c r="G156" s="36">
        <f t="shared" si="15"/>
        <v>3957.3400000000006</v>
      </c>
      <c r="H156" s="1"/>
      <c r="I156" s="16">
        <f t="shared" si="16"/>
        <v>52</v>
      </c>
      <c r="J156" s="27" t="str">
        <f t="shared" si="11"/>
        <v>Нитроэмаль зеленая, НЦ-132 ГОСТ 9198-83</v>
      </c>
      <c r="K156" s="12"/>
      <c r="L156" s="12"/>
      <c r="M156" s="17" t="str">
        <f t="shared" si="17"/>
        <v>кг</v>
      </c>
      <c r="N156" s="20">
        <f t="shared" si="12"/>
        <v>141.33357142857145</v>
      </c>
      <c r="O156" s="11"/>
      <c r="P156" s="17">
        <f t="shared" si="13"/>
        <v>28</v>
      </c>
      <c r="Q156" s="18">
        <f t="shared" si="14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6"/>
      <c r="B157" s="30">
        <v>53</v>
      </c>
      <c r="C157" s="45" t="s">
        <v>164</v>
      </c>
      <c r="D157" s="57" t="s">
        <v>133</v>
      </c>
      <c r="E157" s="35">
        <v>141.33333333333334</v>
      </c>
      <c r="F157" s="67">
        <v>33</v>
      </c>
      <c r="G157" s="36">
        <f t="shared" si="15"/>
        <v>4664</v>
      </c>
      <c r="H157" s="1"/>
      <c r="I157" s="16">
        <f t="shared" si="16"/>
        <v>53</v>
      </c>
      <c r="J157" s="27" t="str">
        <f t="shared" si="11"/>
        <v>Нитроэмаль красная, НЦ-132 ГОСТ 9198-83</v>
      </c>
      <c r="K157" s="12"/>
      <c r="L157" s="12"/>
      <c r="M157" s="17" t="str">
        <f t="shared" si="17"/>
        <v>кг</v>
      </c>
      <c r="N157" s="20">
        <f t="shared" si="12"/>
        <v>141.33333333333334</v>
      </c>
      <c r="O157" s="11"/>
      <c r="P157" s="17">
        <f t="shared" si="13"/>
        <v>33</v>
      </c>
      <c r="Q157" s="18">
        <f t="shared" si="14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6"/>
      <c r="B158" s="30">
        <v>54</v>
      </c>
      <c r="C158" s="45" t="s">
        <v>165</v>
      </c>
      <c r="D158" s="57" t="s">
        <v>133</v>
      </c>
      <c r="E158" s="35">
        <v>135.84184738955824</v>
      </c>
      <c r="F158" s="67">
        <v>249</v>
      </c>
      <c r="G158" s="36">
        <f t="shared" si="15"/>
        <v>33824.620000000003</v>
      </c>
      <c r="H158" s="1"/>
      <c r="I158" s="16">
        <f t="shared" si="16"/>
        <v>54</v>
      </c>
      <c r="J158" s="27" t="str">
        <f t="shared" si="11"/>
        <v>Нитроэмаль серая, НЦ-132 ГОСТ 9198-83</v>
      </c>
      <c r="K158" s="12"/>
      <c r="L158" s="12"/>
      <c r="M158" s="17" t="str">
        <f t="shared" si="17"/>
        <v>кг</v>
      </c>
      <c r="N158" s="20">
        <f t="shared" si="12"/>
        <v>135.84184738955824</v>
      </c>
      <c r="O158" s="11"/>
      <c r="P158" s="17">
        <f t="shared" si="13"/>
        <v>249</v>
      </c>
      <c r="Q158" s="18">
        <f t="shared" si="14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6"/>
      <c r="B159" s="30">
        <v>55</v>
      </c>
      <c r="C159" s="45" t="s">
        <v>166</v>
      </c>
      <c r="D159" s="57" t="s">
        <v>133</v>
      </c>
      <c r="E159" s="35">
        <v>141.33375000000001</v>
      </c>
      <c r="F159" s="67">
        <v>16</v>
      </c>
      <c r="G159" s="36">
        <f t="shared" si="15"/>
        <v>2261.34</v>
      </c>
      <c r="H159" s="1"/>
      <c r="I159" s="16">
        <f t="shared" si="16"/>
        <v>55</v>
      </c>
      <c r="J159" s="27" t="str">
        <f t="shared" si="11"/>
        <v>Нитроэмаль синяя, НЦ-132 ГОСТ 9198-83</v>
      </c>
      <c r="K159" s="12"/>
      <c r="L159" s="12"/>
      <c r="M159" s="17" t="str">
        <f t="shared" si="17"/>
        <v>кг</v>
      </c>
      <c r="N159" s="20">
        <f t="shared" si="12"/>
        <v>141.33375000000001</v>
      </c>
      <c r="O159" s="11"/>
      <c r="P159" s="17">
        <f t="shared" si="13"/>
        <v>16</v>
      </c>
      <c r="Q159" s="18">
        <f t="shared" si="14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6"/>
      <c r="B160" s="30">
        <v>56</v>
      </c>
      <c r="C160" s="45" t="s">
        <v>167</v>
      </c>
      <c r="D160" s="57" t="s">
        <v>133</v>
      </c>
      <c r="E160" s="35">
        <v>151.22562500000001</v>
      </c>
      <c r="F160" s="67">
        <v>16</v>
      </c>
      <c r="G160" s="36">
        <f t="shared" si="15"/>
        <v>2419.61</v>
      </c>
      <c r="H160" s="1"/>
      <c r="I160" s="16">
        <f t="shared" si="16"/>
        <v>56</v>
      </c>
      <c r="J160" s="27" t="str">
        <f t="shared" si="11"/>
        <v>Нитроэмаль черная, НЦ-11 ГОСТ 9198-76</v>
      </c>
      <c r="K160" s="12"/>
      <c r="L160" s="12"/>
      <c r="M160" s="17" t="str">
        <f t="shared" si="17"/>
        <v>кг</v>
      </c>
      <c r="N160" s="20">
        <f t="shared" si="12"/>
        <v>151.22562500000001</v>
      </c>
      <c r="O160" s="11"/>
      <c r="P160" s="17">
        <f t="shared" si="13"/>
        <v>16</v>
      </c>
      <c r="Q160" s="18">
        <f t="shared" si="14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6"/>
      <c r="B161" s="30">
        <v>57</v>
      </c>
      <c r="C161" s="45" t="s">
        <v>94</v>
      </c>
      <c r="D161" s="57" t="s">
        <v>133</v>
      </c>
      <c r="E161" s="35">
        <v>141.33310344827586</v>
      </c>
      <c r="F161" s="67">
        <v>29</v>
      </c>
      <c r="G161" s="36">
        <f t="shared" si="15"/>
        <v>4098.66</v>
      </c>
      <c r="H161" s="1"/>
      <c r="I161" s="16">
        <f t="shared" si="16"/>
        <v>57</v>
      </c>
      <c r="J161" s="27" t="str">
        <f t="shared" si="11"/>
        <v>Нитроэмаль черная, НЦ-132 ГОСТ 9198-83</v>
      </c>
      <c r="K161" s="12"/>
      <c r="L161" s="12"/>
      <c r="M161" s="17" t="str">
        <f t="shared" si="17"/>
        <v>кг</v>
      </c>
      <c r="N161" s="20">
        <f t="shared" si="12"/>
        <v>141.33310344827586</v>
      </c>
      <c r="O161" s="11"/>
      <c r="P161" s="17">
        <f t="shared" si="13"/>
        <v>29</v>
      </c>
      <c r="Q161" s="18">
        <f t="shared" si="14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6"/>
      <c r="B162" s="30">
        <v>58</v>
      </c>
      <c r="C162" s="45" t="s">
        <v>168</v>
      </c>
      <c r="D162" s="57" t="s">
        <v>194</v>
      </c>
      <c r="E162" s="35">
        <v>9262.19</v>
      </c>
      <c r="F162" s="67">
        <v>2</v>
      </c>
      <c r="G162" s="36">
        <f t="shared" si="15"/>
        <v>18524.38</v>
      </c>
      <c r="H162" s="1"/>
      <c r="I162" s="16">
        <f t="shared" si="16"/>
        <v>58</v>
      </c>
      <c r="J162" s="27" t="str">
        <f t="shared" si="11"/>
        <v>Огнезащитная краска "Эврика", ТУ 2316-024-40366225-00 (25кг)</v>
      </c>
      <c r="K162" s="12"/>
      <c r="L162" s="12"/>
      <c r="M162" s="17" t="str">
        <f t="shared" si="17"/>
        <v>шт</v>
      </c>
      <c r="N162" s="20">
        <f t="shared" si="12"/>
        <v>9262.19</v>
      </c>
      <c r="O162" s="11"/>
      <c r="P162" s="17">
        <f t="shared" si="13"/>
        <v>2</v>
      </c>
      <c r="Q162" s="18">
        <f t="shared" si="14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6"/>
      <c r="B163" s="30">
        <v>59</v>
      </c>
      <c r="C163" s="45" t="s">
        <v>95</v>
      </c>
      <c r="D163" s="57" t="s">
        <v>133</v>
      </c>
      <c r="E163" s="35">
        <v>75.525000000000006</v>
      </c>
      <c r="F163" s="67">
        <v>180</v>
      </c>
      <c r="G163" s="36">
        <f t="shared" si="15"/>
        <v>13594.500000000002</v>
      </c>
      <c r="H163" s="1"/>
      <c r="I163" s="16">
        <f t="shared" si="16"/>
        <v>59</v>
      </c>
      <c r="J163" s="27" t="str">
        <f t="shared" si="11"/>
        <v>Олифа "Оксоль", ГОСТ 190-78</v>
      </c>
      <c r="K163" s="12"/>
      <c r="L163" s="12"/>
      <c r="M163" s="17" t="str">
        <f t="shared" si="17"/>
        <v>кг</v>
      </c>
      <c r="N163" s="20">
        <f t="shared" si="12"/>
        <v>75.525000000000006</v>
      </c>
      <c r="O163" s="11"/>
      <c r="P163" s="17">
        <f t="shared" si="13"/>
        <v>180</v>
      </c>
      <c r="Q163" s="18">
        <f t="shared" si="14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6"/>
      <c r="B164" s="30">
        <v>60</v>
      </c>
      <c r="C164" s="45" t="s">
        <v>169</v>
      </c>
      <c r="D164" s="57" t="s">
        <v>133</v>
      </c>
      <c r="E164" s="35">
        <v>448.416</v>
      </c>
      <c r="F164" s="67">
        <v>5</v>
      </c>
      <c r="G164" s="36">
        <f t="shared" si="15"/>
        <v>2242.08</v>
      </c>
      <c r="H164" s="1"/>
      <c r="I164" s="16">
        <f t="shared" si="16"/>
        <v>60</v>
      </c>
      <c r="J164" s="27" t="str">
        <f t="shared" si="11"/>
        <v>Пудра алюминевая, ПАП-2</v>
      </c>
      <c r="K164" s="12"/>
      <c r="L164" s="12"/>
      <c r="M164" s="17" t="str">
        <f t="shared" si="17"/>
        <v>кг</v>
      </c>
      <c r="N164" s="20">
        <f t="shared" si="12"/>
        <v>448.416</v>
      </c>
      <c r="O164" s="11"/>
      <c r="P164" s="17">
        <f t="shared" si="13"/>
        <v>5</v>
      </c>
      <c r="Q164" s="18">
        <f t="shared" si="14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6"/>
      <c r="B165" s="30">
        <v>61</v>
      </c>
      <c r="C165" s="45" t="s">
        <v>170</v>
      </c>
      <c r="D165" s="57" t="s">
        <v>133</v>
      </c>
      <c r="E165" s="35">
        <v>448.41666666666669</v>
      </c>
      <c r="F165" s="67">
        <v>60</v>
      </c>
      <c r="G165" s="36">
        <f t="shared" si="15"/>
        <v>26905</v>
      </c>
      <c r="H165" s="1"/>
      <c r="I165" s="16">
        <f t="shared" si="16"/>
        <v>61</v>
      </c>
      <c r="J165" s="27" t="str">
        <f t="shared" si="11"/>
        <v>Пудра алюминиевая ПАП-1, ГОСТ 5494-74</v>
      </c>
      <c r="K165" s="12"/>
      <c r="L165" s="12"/>
      <c r="M165" s="17" t="str">
        <f t="shared" si="17"/>
        <v>кг</v>
      </c>
      <c r="N165" s="20">
        <f t="shared" si="12"/>
        <v>448.41666666666669</v>
      </c>
      <c r="O165" s="11"/>
      <c r="P165" s="17">
        <f t="shared" si="13"/>
        <v>60</v>
      </c>
      <c r="Q165" s="18">
        <f t="shared" si="14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6"/>
      <c r="B166" s="30">
        <v>62</v>
      </c>
      <c r="C166" s="45" t="s">
        <v>171</v>
      </c>
      <c r="D166" s="57" t="s">
        <v>193</v>
      </c>
      <c r="E166" s="35">
        <v>95.083749999999995</v>
      </c>
      <c r="F166" s="67">
        <v>8</v>
      </c>
      <c r="G166" s="36">
        <f t="shared" si="15"/>
        <v>760.67</v>
      </c>
      <c r="H166" s="1"/>
      <c r="I166" s="16">
        <f t="shared" si="16"/>
        <v>62</v>
      </c>
      <c r="J166" s="27" t="str">
        <f t="shared" si="11"/>
        <v>Разбавитель, Р-670</v>
      </c>
      <c r="K166" s="12"/>
      <c r="L166" s="12"/>
      <c r="M166" s="17" t="str">
        <f t="shared" si="17"/>
        <v>л</v>
      </c>
      <c r="N166" s="20">
        <f t="shared" si="12"/>
        <v>95.083749999999995</v>
      </c>
      <c r="O166" s="11"/>
      <c r="P166" s="17">
        <f t="shared" si="13"/>
        <v>8</v>
      </c>
      <c r="Q166" s="18">
        <f t="shared" si="14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6"/>
      <c r="B167" s="30">
        <v>63</v>
      </c>
      <c r="C167" s="45" t="s">
        <v>97</v>
      </c>
      <c r="D167" s="57" t="s">
        <v>193</v>
      </c>
      <c r="E167" s="35">
        <v>97.45847619047619</v>
      </c>
      <c r="F167" s="67">
        <v>210</v>
      </c>
      <c r="G167" s="36">
        <f t="shared" si="15"/>
        <v>20466.28</v>
      </c>
      <c r="H167" s="1"/>
      <c r="I167" s="16">
        <f t="shared" si="16"/>
        <v>63</v>
      </c>
      <c r="J167" s="27" t="str">
        <f t="shared" si="11"/>
        <v>Растворитель - 647, ГОСТ 18188-72</v>
      </c>
      <c r="K167" s="12"/>
      <c r="L167" s="12"/>
      <c r="M167" s="17" t="str">
        <f t="shared" si="17"/>
        <v>л</v>
      </c>
      <c r="N167" s="20">
        <f t="shared" si="12"/>
        <v>97.45847619047619</v>
      </c>
      <c r="O167" s="11"/>
      <c r="P167" s="17">
        <f t="shared" si="13"/>
        <v>210</v>
      </c>
      <c r="Q167" s="18">
        <f t="shared" si="14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6"/>
      <c r="B168" s="30">
        <v>64</v>
      </c>
      <c r="C168" s="45" t="s">
        <v>98</v>
      </c>
      <c r="D168" s="57" t="s">
        <v>193</v>
      </c>
      <c r="E168" s="35">
        <v>81.008271604938273</v>
      </c>
      <c r="F168" s="67">
        <v>81</v>
      </c>
      <c r="G168" s="36">
        <f t="shared" si="15"/>
        <v>6561.67</v>
      </c>
      <c r="H168" s="1"/>
      <c r="I168" s="16">
        <f t="shared" si="16"/>
        <v>64</v>
      </c>
      <c r="J168" s="27" t="str">
        <f t="shared" si="11"/>
        <v>Растворитель 646, ГОСТ 18188-72</v>
      </c>
      <c r="K168" s="12"/>
      <c r="L168" s="12"/>
      <c r="M168" s="17" t="str">
        <f t="shared" si="17"/>
        <v>л</v>
      </c>
      <c r="N168" s="20">
        <f t="shared" si="12"/>
        <v>81.008271604938273</v>
      </c>
      <c r="O168" s="11"/>
      <c r="P168" s="17">
        <f t="shared" si="13"/>
        <v>81</v>
      </c>
      <c r="Q168" s="18">
        <f t="shared" si="14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6"/>
      <c r="B169" s="30">
        <v>65</v>
      </c>
      <c r="C169" s="45" t="s">
        <v>172</v>
      </c>
      <c r="D169" s="57" t="s">
        <v>193</v>
      </c>
      <c r="E169" s="35">
        <v>83.334999999999994</v>
      </c>
      <c r="F169" s="67">
        <v>2</v>
      </c>
      <c r="G169" s="36">
        <f t="shared" si="15"/>
        <v>166.67</v>
      </c>
      <c r="H169" s="1"/>
      <c r="I169" s="16">
        <f t="shared" si="16"/>
        <v>65</v>
      </c>
      <c r="J169" s="27" t="str">
        <f t="shared" si="16"/>
        <v>Растворитель Р-4 , ГОСТ 7827-74</v>
      </c>
      <c r="K169" s="12"/>
      <c r="L169" s="12"/>
      <c r="M169" s="17" t="str">
        <f t="shared" si="17"/>
        <v>л</v>
      </c>
      <c r="N169" s="20">
        <f t="shared" si="17"/>
        <v>83.334999999999994</v>
      </c>
      <c r="O169" s="11"/>
      <c r="P169" s="17">
        <f t="shared" ref="P169:P211" si="18">F169</f>
        <v>2</v>
      </c>
      <c r="Q169" s="18">
        <f t="shared" ref="Q169:Q211" si="19">O169*P169</f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6"/>
      <c r="B170" s="30">
        <v>66</v>
      </c>
      <c r="C170" s="45" t="s">
        <v>100</v>
      </c>
      <c r="D170" s="57" t="s">
        <v>193</v>
      </c>
      <c r="E170" s="35">
        <v>88.233294987674611</v>
      </c>
      <c r="F170" s="68">
        <v>3651</v>
      </c>
      <c r="G170" s="36">
        <f t="shared" ref="G170:G211" si="20">E170*F170</f>
        <v>322139.76</v>
      </c>
      <c r="H170" s="1"/>
      <c r="I170" s="16">
        <f t="shared" si="16"/>
        <v>66</v>
      </c>
      <c r="J170" s="27" t="str">
        <f t="shared" si="16"/>
        <v>Уайт-спирит, ГОСТ 3134-78</v>
      </c>
      <c r="K170" s="12"/>
      <c r="L170" s="12"/>
      <c r="M170" s="17" t="str">
        <f t="shared" ref="M170:N211" si="21">D170</f>
        <v>л</v>
      </c>
      <c r="N170" s="20">
        <f t="shared" si="21"/>
        <v>88.233294987674611</v>
      </c>
      <c r="O170" s="11"/>
      <c r="P170" s="17">
        <f t="shared" si="18"/>
        <v>3651</v>
      </c>
      <c r="Q170" s="18">
        <f t="shared" si="19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6"/>
      <c r="B171" s="30">
        <v>67</v>
      </c>
      <c r="C171" s="45" t="s">
        <v>173</v>
      </c>
      <c r="D171" s="57" t="s">
        <v>133</v>
      </c>
      <c r="E171" s="35">
        <v>75.52500378310215</v>
      </c>
      <c r="F171" s="68">
        <v>3965</v>
      </c>
      <c r="G171" s="36">
        <f t="shared" si="20"/>
        <v>299456.64000000001</v>
      </c>
      <c r="H171" s="1"/>
      <c r="I171" s="16">
        <f t="shared" si="16"/>
        <v>67</v>
      </c>
      <c r="J171" s="27" t="str">
        <f t="shared" si="16"/>
        <v>Шпатлевка, "Террако"</v>
      </c>
      <c r="K171" s="12"/>
      <c r="L171" s="12"/>
      <c r="M171" s="17" t="str">
        <f t="shared" si="21"/>
        <v>кг</v>
      </c>
      <c r="N171" s="20">
        <f t="shared" si="21"/>
        <v>75.52500378310215</v>
      </c>
      <c r="O171" s="11"/>
      <c r="P171" s="17">
        <f t="shared" si="18"/>
        <v>3965</v>
      </c>
      <c r="Q171" s="18">
        <f t="shared" si="19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6"/>
      <c r="B172" s="30">
        <v>68</v>
      </c>
      <c r="C172" s="45" t="s">
        <v>101</v>
      </c>
      <c r="D172" s="57" t="s">
        <v>194</v>
      </c>
      <c r="E172" s="35">
        <v>952.3</v>
      </c>
      <c r="F172" s="67">
        <v>30</v>
      </c>
      <c r="G172" s="36">
        <f t="shared" si="20"/>
        <v>28569</v>
      </c>
      <c r="H172" s="1"/>
      <c r="I172" s="16">
        <f t="shared" si="16"/>
        <v>68</v>
      </c>
      <c r="J172" s="27" t="str">
        <f t="shared" si="16"/>
        <v>Шпатлевка акриловая, Хэндикоат 25кг</v>
      </c>
      <c r="K172" s="12"/>
      <c r="L172" s="12"/>
      <c r="M172" s="17" t="str">
        <f t="shared" si="21"/>
        <v>шт</v>
      </c>
      <c r="N172" s="20">
        <f t="shared" si="21"/>
        <v>952.3</v>
      </c>
      <c r="O172" s="11"/>
      <c r="P172" s="17">
        <f t="shared" si="18"/>
        <v>30</v>
      </c>
      <c r="Q172" s="18">
        <f t="shared" si="19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6"/>
      <c r="B173" s="30">
        <v>69</v>
      </c>
      <c r="C173" s="45" t="s">
        <v>102</v>
      </c>
      <c r="D173" s="57" t="s">
        <v>194</v>
      </c>
      <c r="E173" s="35">
        <v>912.48333333333323</v>
      </c>
      <c r="F173" s="67">
        <v>12</v>
      </c>
      <c r="G173" s="36">
        <f t="shared" si="20"/>
        <v>10949.8</v>
      </c>
      <c r="H173" s="1"/>
      <c r="I173" s="16">
        <f t="shared" si="16"/>
        <v>69</v>
      </c>
      <c r="J173" s="27" t="str">
        <f t="shared" si="16"/>
        <v>Шпатлевка для фасадных работ, СТИРОБОНД 25кг</v>
      </c>
      <c r="K173" s="12"/>
      <c r="L173" s="12"/>
      <c r="M173" s="17" t="str">
        <f t="shared" si="21"/>
        <v>шт</v>
      </c>
      <c r="N173" s="20">
        <f t="shared" si="21"/>
        <v>912.48333333333323</v>
      </c>
      <c r="O173" s="11"/>
      <c r="P173" s="17">
        <f t="shared" si="18"/>
        <v>12</v>
      </c>
      <c r="Q173" s="18">
        <f t="shared" si="19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6"/>
      <c r="B174" s="30">
        <v>70</v>
      </c>
      <c r="C174" s="45" t="s">
        <v>104</v>
      </c>
      <c r="D174" s="57" t="s">
        <v>133</v>
      </c>
      <c r="E174" s="35">
        <v>24.8</v>
      </c>
      <c r="F174" s="68">
        <v>1920</v>
      </c>
      <c r="G174" s="36">
        <f t="shared" si="20"/>
        <v>47616</v>
      </c>
      <c r="H174" s="1"/>
      <c r="I174" s="16">
        <f t="shared" si="16"/>
        <v>70</v>
      </c>
      <c r="J174" s="27" t="str">
        <f t="shared" si="16"/>
        <v>Штукатурка, Ротбанд</v>
      </c>
      <c r="K174" s="12"/>
      <c r="L174" s="12"/>
      <c r="M174" s="17" t="str">
        <f t="shared" si="21"/>
        <v>кг</v>
      </c>
      <c r="N174" s="20">
        <f t="shared" si="21"/>
        <v>24.8</v>
      </c>
      <c r="O174" s="11"/>
      <c r="P174" s="17">
        <f t="shared" si="18"/>
        <v>1920</v>
      </c>
      <c r="Q174" s="18">
        <f t="shared" si="19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6"/>
      <c r="B175" s="30">
        <v>71</v>
      </c>
      <c r="C175" s="45" t="s">
        <v>174</v>
      </c>
      <c r="D175" s="57" t="s">
        <v>133</v>
      </c>
      <c r="E175" s="35">
        <v>229.06714285714284</v>
      </c>
      <c r="F175" s="67">
        <v>21</v>
      </c>
      <c r="G175" s="36">
        <f t="shared" si="20"/>
        <v>4810.41</v>
      </c>
      <c r="H175" s="1"/>
      <c r="I175" s="16">
        <f t="shared" si="16"/>
        <v>71</v>
      </c>
      <c r="J175" s="27" t="str">
        <f t="shared" si="16"/>
        <v>Эмаль, Нержамет-9005 (черный) ТУ 2213-003-17955654-05</v>
      </c>
      <c r="K175" s="12"/>
      <c r="L175" s="12"/>
      <c r="M175" s="17" t="str">
        <f t="shared" si="21"/>
        <v>кг</v>
      </c>
      <c r="N175" s="20">
        <f t="shared" si="21"/>
        <v>229.06714285714284</v>
      </c>
      <c r="O175" s="11"/>
      <c r="P175" s="17">
        <f t="shared" si="18"/>
        <v>21</v>
      </c>
      <c r="Q175" s="18">
        <f t="shared" si="19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6"/>
      <c r="B176" s="30">
        <v>72</v>
      </c>
      <c r="C176" s="56" t="s">
        <v>175</v>
      </c>
      <c r="D176" s="57" t="s">
        <v>193</v>
      </c>
      <c r="E176" s="35">
        <v>248.95</v>
      </c>
      <c r="F176" s="67">
        <v>580</v>
      </c>
      <c r="G176" s="36">
        <f t="shared" si="20"/>
        <v>144391</v>
      </c>
      <c r="H176" s="1"/>
      <c r="I176" s="16">
        <f t="shared" si="16"/>
        <v>72</v>
      </c>
      <c r="J176" s="27" t="str">
        <f t="shared" si="16"/>
        <v>Эмаль алкидная (серебрянка), БТ-177</v>
      </c>
      <c r="K176" s="12"/>
      <c r="L176" s="12"/>
      <c r="M176" s="17" t="str">
        <f t="shared" si="21"/>
        <v>л</v>
      </c>
      <c r="N176" s="20">
        <f t="shared" si="21"/>
        <v>248.95</v>
      </c>
      <c r="O176" s="11"/>
      <c r="P176" s="17">
        <f t="shared" si="18"/>
        <v>580</v>
      </c>
      <c r="Q176" s="18">
        <f t="shared" si="19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27.75" customHeight="1" x14ac:dyDescent="0.25">
      <c r="A177" s="6"/>
      <c r="B177" s="30">
        <v>73</v>
      </c>
      <c r="C177" s="45" t="s">
        <v>176</v>
      </c>
      <c r="D177" s="57" t="s">
        <v>133</v>
      </c>
      <c r="E177" s="35">
        <v>217.03315789473686</v>
      </c>
      <c r="F177" s="67">
        <v>19</v>
      </c>
      <c r="G177" s="36">
        <f t="shared" si="20"/>
        <v>4123.63</v>
      </c>
      <c r="H177" s="1"/>
      <c r="I177" s="16">
        <f t="shared" si="16"/>
        <v>73</v>
      </c>
      <c r="J177" s="27" t="str">
        <f t="shared" si="16"/>
        <v>Эмаль антикоррозийная, Нержамет-6029(ярко-зеленый) ТУ2313-003-17955654-05</v>
      </c>
      <c r="K177" s="12"/>
      <c r="L177" s="12"/>
      <c r="M177" s="17" t="str">
        <f t="shared" si="21"/>
        <v>кг</v>
      </c>
      <c r="N177" s="20">
        <f t="shared" si="21"/>
        <v>217.03315789473686</v>
      </c>
      <c r="O177" s="11"/>
      <c r="P177" s="17">
        <f t="shared" si="18"/>
        <v>19</v>
      </c>
      <c r="Q177" s="18">
        <f t="shared" si="19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25.5" x14ac:dyDescent="0.25">
      <c r="A178" s="6"/>
      <c r="B178" s="30">
        <v>74</v>
      </c>
      <c r="C178" s="45" t="s">
        <v>177</v>
      </c>
      <c r="D178" s="57" t="s">
        <v>133</v>
      </c>
      <c r="E178" s="35">
        <v>217.03315789473686</v>
      </c>
      <c r="F178" s="67">
        <v>19</v>
      </c>
      <c r="G178" s="36">
        <f t="shared" si="20"/>
        <v>4123.63</v>
      </c>
      <c r="H178" s="1"/>
      <c r="I178" s="16">
        <f t="shared" si="16"/>
        <v>74</v>
      </c>
      <c r="J178" s="27" t="str">
        <f t="shared" si="16"/>
        <v>Эмаль антикоррозийная, Нержамет-1018 (желтый) ТУ2313-003-17955654-05</v>
      </c>
      <c r="K178" s="12"/>
      <c r="L178" s="12"/>
      <c r="M178" s="17" t="str">
        <f t="shared" si="21"/>
        <v>кг</v>
      </c>
      <c r="N178" s="20">
        <f t="shared" si="21"/>
        <v>217.03315789473686</v>
      </c>
      <c r="O178" s="11"/>
      <c r="P178" s="17">
        <f t="shared" si="18"/>
        <v>19</v>
      </c>
      <c r="Q178" s="18">
        <f t="shared" si="19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25.5" x14ac:dyDescent="0.25">
      <c r="A179" s="6"/>
      <c r="B179" s="30">
        <v>75</v>
      </c>
      <c r="C179" s="45" t="s">
        <v>107</v>
      </c>
      <c r="D179" s="57" t="s">
        <v>133</v>
      </c>
      <c r="E179" s="35">
        <v>174.23332727272728</v>
      </c>
      <c r="F179" s="68">
        <v>2200</v>
      </c>
      <c r="G179" s="36">
        <f t="shared" si="20"/>
        <v>383313.32</v>
      </c>
      <c r="H179" s="1"/>
      <c r="I179" s="16">
        <f t="shared" si="16"/>
        <v>75</v>
      </c>
      <c r="J179" s="27" t="str">
        <f t="shared" si="16"/>
        <v>Эмаль антикоррозийная для металла по ржавчине серая, RAL 7040 ТУ 2313-003-17955654-05</v>
      </c>
      <c r="K179" s="12"/>
      <c r="L179" s="12"/>
      <c r="M179" s="17" t="str">
        <f t="shared" si="21"/>
        <v>кг</v>
      </c>
      <c r="N179" s="20">
        <f t="shared" si="21"/>
        <v>174.23332727272728</v>
      </c>
      <c r="O179" s="11"/>
      <c r="P179" s="17">
        <f t="shared" si="18"/>
        <v>2200</v>
      </c>
      <c r="Q179" s="18">
        <f t="shared" si="19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25.5" x14ac:dyDescent="0.25">
      <c r="A180" s="6"/>
      <c r="B180" s="30">
        <v>76</v>
      </c>
      <c r="C180" s="56" t="s">
        <v>178</v>
      </c>
      <c r="D180" s="57" t="s">
        <v>133</v>
      </c>
      <c r="E180" s="35">
        <v>217.76684210526315</v>
      </c>
      <c r="F180" s="67">
        <v>19</v>
      </c>
      <c r="G180" s="36">
        <f t="shared" si="20"/>
        <v>4137.57</v>
      </c>
      <c r="H180" s="1"/>
      <c r="I180" s="16">
        <f t="shared" si="16"/>
        <v>76</v>
      </c>
      <c r="J180" s="27" t="str">
        <f t="shared" si="16"/>
        <v>Эмаль антикоррозийнная для металла по ржавчине, Нержамет - 3020, ТУ 2313-003-17955654-05</v>
      </c>
      <c r="K180" s="12"/>
      <c r="L180" s="12"/>
      <c r="M180" s="17" t="str">
        <f t="shared" si="21"/>
        <v>кг</v>
      </c>
      <c r="N180" s="20">
        <f t="shared" si="21"/>
        <v>217.76684210526315</v>
      </c>
      <c r="O180" s="11"/>
      <c r="P180" s="17">
        <f t="shared" si="18"/>
        <v>19</v>
      </c>
      <c r="Q180" s="18">
        <f t="shared" si="19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25.5" x14ac:dyDescent="0.25">
      <c r="A181" s="6"/>
      <c r="B181" s="30">
        <v>77</v>
      </c>
      <c r="C181" s="56" t="s">
        <v>179</v>
      </c>
      <c r="D181" s="57" t="s">
        <v>133</v>
      </c>
      <c r="E181" s="35">
        <v>217.03333333333333</v>
      </c>
      <c r="F181" s="67">
        <v>90</v>
      </c>
      <c r="G181" s="36">
        <f t="shared" si="20"/>
        <v>19533</v>
      </c>
      <c r="H181" s="1"/>
      <c r="I181" s="16">
        <f t="shared" si="16"/>
        <v>77</v>
      </c>
      <c r="J181" s="27" t="str">
        <f t="shared" si="16"/>
        <v>Эмаль антикоррозийнная для металла по ржавчине, Нержамет - 6004, ТУ 2313-003-17955654-05</v>
      </c>
      <c r="K181" s="12"/>
      <c r="L181" s="12"/>
      <c r="M181" s="17" t="str">
        <f t="shared" si="21"/>
        <v>кг</v>
      </c>
      <c r="N181" s="20">
        <f t="shared" si="21"/>
        <v>217.03333333333333</v>
      </c>
      <c r="O181" s="11"/>
      <c r="P181" s="17">
        <f t="shared" si="18"/>
        <v>90</v>
      </c>
      <c r="Q181" s="18">
        <f t="shared" si="19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6"/>
      <c r="B182" s="30">
        <v>78</v>
      </c>
      <c r="C182" s="45" t="s">
        <v>180</v>
      </c>
      <c r="D182" s="57" t="s">
        <v>133</v>
      </c>
      <c r="E182" s="35">
        <v>225.80999999999997</v>
      </c>
      <c r="F182" s="67">
        <v>3</v>
      </c>
      <c r="G182" s="36">
        <f t="shared" si="20"/>
        <v>677.43</v>
      </c>
      <c r="H182" s="1"/>
      <c r="I182" s="16">
        <f t="shared" si="16"/>
        <v>78</v>
      </c>
      <c r="J182" s="27" t="str">
        <f t="shared" si="16"/>
        <v>Эмаль для металла по ржавчине, ХВ-0278 красная</v>
      </c>
      <c r="K182" s="12"/>
      <c r="L182" s="12"/>
      <c r="M182" s="17" t="str">
        <f t="shared" si="21"/>
        <v>кг</v>
      </c>
      <c r="N182" s="20">
        <f t="shared" si="21"/>
        <v>225.80999999999997</v>
      </c>
      <c r="O182" s="11"/>
      <c r="P182" s="17">
        <f t="shared" si="18"/>
        <v>3</v>
      </c>
      <c r="Q182" s="18">
        <f t="shared" si="19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24.75" customHeight="1" x14ac:dyDescent="0.25">
      <c r="A183" s="6"/>
      <c r="B183" s="30">
        <v>79</v>
      </c>
      <c r="C183" s="45" t="s">
        <v>181</v>
      </c>
      <c r="D183" s="57" t="s">
        <v>133</v>
      </c>
      <c r="E183" s="35">
        <v>196.16648648648649</v>
      </c>
      <c r="F183" s="67">
        <v>74</v>
      </c>
      <c r="G183" s="36">
        <f t="shared" si="20"/>
        <v>14516.32</v>
      </c>
      <c r="H183" s="1"/>
      <c r="I183" s="16">
        <f t="shared" si="16"/>
        <v>79</v>
      </c>
      <c r="J183" s="27" t="str">
        <f t="shared" si="16"/>
        <v>Эмаль для металла по ржавчине, ХВ-0278 серая (произв-ль не Кворум-Белоруссия)</v>
      </c>
      <c r="K183" s="12"/>
      <c r="L183" s="12"/>
      <c r="M183" s="17" t="str">
        <f t="shared" si="21"/>
        <v>кг</v>
      </c>
      <c r="N183" s="20">
        <f t="shared" si="21"/>
        <v>196.16648648648649</v>
      </c>
      <c r="O183" s="11"/>
      <c r="P183" s="17">
        <f t="shared" si="18"/>
        <v>74</v>
      </c>
      <c r="Q183" s="18">
        <f t="shared" si="19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6"/>
      <c r="B184" s="30">
        <v>80</v>
      </c>
      <c r="C184" s="45" t="s">
        <v>182</v>
      </c>
      <c r="D184" s="57" t="s">
        <v>133</v>
      </c>
      <c r="E184" s="35">
        <v>310.46499999999997</v>
      </c>
      <c r="F184" s="67">
        <v>4</v>
      </c>
      <c r="G184" s="36">
        <f t="shared" si="20"/>
        <v>1241.8599999999999</v>
      </c>
      <c r="H184" s="1"/>
      <c r="I184" s="16">
        <f t="shared" si="16"/>
        <v>80</v>
      </c>
      <c r="J184" s="27" t="str">
        <f t="shared" si="16"/>
        <v>Эмаль КЧ -136 белая, ТУ 301-10-1172-74</v>
      </c>
      <c r="K184" s="12"/>
      <c r="L184" s="12"/>
      <c r="M184" s="17" t="str">
        <f t="shared" si="21"/>
        <v>кг</v>
      </c>
      <c r="N184" s="20">
        <f t="shared" si="21"/>
        <v>310.46499999999997</v>
      </c>
      <c r="O184" s="11"/>
      <c r="P184" s="17">
        <f t="shared" si="18"/>
        <v>4</v>
      </c>
      <c r="Q184" s="18">
        <f t="shared" si="19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6"/>
      <c r="B185" s="30">
        <v>81</v>
      </c>
      <c r="C185" s="45" t="s">
        <v>183</v>
      </c>
      <c r="D185" s="57" t="s">
        <v>133</v>
      </c>
      <c r="E185" s="35">
        <v>316.81</v>
      </c>
      <c r="F185" s="67">
        <v>1</v>
      </c>
      <c r="G185" s="36">
        <f t="shared" si="20"/>
        <v>316.81</v>
      </c>
      <c r="H185" s="1"/>
      <c r="I185" s="16">
        <f t="shared" si="16"/>
        <v>81</v>
      </c>
      <c r="J185" s="27" t="str">
        <f t="shared" si="16"/>
        <v>Эмаль меламиновая белая, МЛ-12 ГОСТ 9754-76</v>
      </c>
      <c r="K185" s="12"/>
      <c r="L185" s="12"/>
      <c r="M185" s="17" t="str">
        <f t="shared" si="21"/>
        <v>кг</v>
      </c>
      <c r="N185" s="20">
        <f t="shared" si="21"/>
        <v>316.81</v>
      </c>
      <c r="O185" s="11"/>
      <c r="P185" s="17">
        <f t="shared" si="18"/>
        <v>1</v>
      </c>
      <c r="Q185" s="18">
        <f t="shared" si="19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6"/>
      <c r="B186" s="30">
        <v>82</v>
      </c>
      <c r="C186" s="45" t="s">
        <v>184</v>
      </c>
      <c r="D186" s="57" t="s">
        <v>133</v>
      </c>
      <c r="E186" s="35">
        <v>205.12571428571431</v>
      </c>
      <c r="F186" s="67">
        <v>7</v>
      </c>
      <c r="G186" s="36">
        <f t="shared" si="20"/>
        <v>1435.88</v>
      </c>
      <c r="H186" s="1"/>
      <c r="I186" s="16">
        <f t="shared" si="16"/>
        <v>82</v>
      </c>
      <c r="J186" s="27" t="str">
        <f t="shared" si="16"/>
        <v>Эмаль меламиновая желтая, МЛ-165 ГОСТ 12034-77</v>
      </c>
      <c r="K186" s="12"/>
      <c r="L186" s="12"/>
      <c r="M186" s="17" t="str">
        <f t="shared" si="21"/>
        <v>кг</v>
      </c>
      <c r="N186" s="20">
        <f t="shared" si="21"/>
        <v>205.12571428571431</v>
      </c>
      <c r="O186" s="11"/>
      <c r="P186" s="17">
        <f t="shared" si="18"/>
        <v>7</v>
      </c>
      <c r="Q186" s="18">
        <f t="shared" si="19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6"/>
      <c r="B187" s="30">
        <v>83</v>
      </c>
      <c r="C187" s="45" t="s">
        <v>109</v>
      </c>
      <c r="D187" s="57" t="s">
        <v>133</v>
      </c>
      <c r="E187" s="35">
        <v>479.12647058823529</v>
      </c>
      <c r="F187" s="67">
        <v>17</v>
      </c>
      <c r="G187" s="36">
        <f t="shared" si="20"/>
        <v>8145.15</v>
      </c>
      <c r="H187" s="1"/>
      <c r="I187" s="16">
        <f t="shared" si="16"/>
        <v>83</v>
      </c>
      <c r="J187" s="27" t="str">
        <f t="shared" si="16"/>
        <v>Эмаль меламиновая желтая, МЛ-12 ГОСТ 9754-76</v>
      </c>
      <c r="K187" s="12"/>
      <c r="L187" s="12"/>
      <c r="M187" s="17" t="str">
        <f t="shared" si="21"/>
        <v>кг</v>
      </c>
      <c r="N187" s="20">
        <f t="shared" si="21"/>
        <v>479.12647058823529</v>
      </c>
      <c r="O187" s="11"/>
      <c r="P187" s="17">
        <f t="shared" si="18"/>
        <v>17</v>
      </c>
      <c r="Q187" s="18">
        <f t="shared" si="19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6"/>
      <c r="B188" s="30">
        <v>84</v>
      </c>
      <c r="C188" s="45" t="s">
        <v>185</v>
      </c>
      <c r="D188" s="57" t="s">
        <v>133</v>
      </c>
      <c r="E188" s="35">
        <v>266.61</v>
      </c>
      <c r="F188" s="67">
        <v>2</v>
      </c>
      <c r="G188" s="36">
        <f t="shared" si="20"/>
        <v>533.22</v>
      </c>
      <c r="H188" s="1"/>
      <c r="I188" s="16">
        <f t="shared" si="16"/>
        <v>84</v>
      </c>
      <c r="J188" s="27" t="str">
        <f t="shared" si="16"/>
        <v>Эмаль меламиновая зеленая, МЛ-165 ГОСТ 12034-77</v>
      </c>
      <c r="K188" s="12"/>
      <c r="L188" s="12"/>
      <c r="M188" s="17" t="str">
        <f t="shared" si="21"/>
        <v>кг</v>
      </c>
      <c r="N188" s="20">
        <f t="shared" si="21"/>
        <v>266.61</v>
      </c>
      <c r="O188" s="11"/>
      <c r="P188" s="17">
        <f t="shared" si="18"/>
        <v>2</v>
      </c>
      <c r="Q188" s="18">
        <f t="shared" si="19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6"/>
      <c r="B189" s="30">
        <v>85</v>
      </c>
      <c r="C189" s="45" t="s">
        <v>110</v>
      </c>
      <c r="D189" s="57" t="s">
        <v>133</v>
      </c>
      <c r="E189" s="35">
        <v>322.29235294117649</v>
      </c>
      <c r="F189" s="67">
        <v>17</v>
      </c>
      <c r="G189" s="36">
        <f t="shared" si="20"/>
        <v>5478.97</v>
      </c>
      <c r="H189" s="1"/>
      <c r="I189" s="16">
        <f t="shared" si="16"/>
        <v>85</v>
      </c>
      <c r="J189" s="27" t="str">
        <f t="shared" si="16"/>
        <v>Эмаль меламиновая зеленая, МЛ-12 ГОСТ 9754-76</v>
      </c>
      <c r="K189" s="12"/>
      <c r="L189" s="12"/>
      <c r="M189" s="17" t="str">
        <f t="shared" si="21"/>
        <v>кг</v>
      </c>
      <c r="N189" s="20">
        <f t="shared" si="21"/>
        <v>322.29235294117649</v>
      </c>
      <c r="O189" s="11"/>
      <c r="P189" s="17">
        <f t="shared" si="18"/>
        <v>17</v>
      </c>
      <c r="Q189" s="18">
        <f t="shared" si="19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6"/>
      <c r="B190" s="30">
        <v>86</v>
      </c>
      <c r="C190" s="45" t="s">
        <v>186</v>
      </c>
      <c r="D190" s="57" t="s">
        <v>133</v>
      </c>
      <c r="E190" s="35">
        <v>205.125</v>
      </c>
      <c r="F190" s="67">
        <v>2</v>
      </c>
      <c r="G190" s="36">
        <f t="shared" si="20"/>
        <v>410.25</v>
      </c>
      <c r="H190" s="1"/>
      <c r="I190" s="16">
        <f t="shared" si="16"/>
        <v>86</v>
      </c>
      <c r="J190" s="27" t="str">
        <f t="shared" si="16"/>
        <v>Эмаль меламиновая красная, МЛ-165 ГОСТ 12034-77</v>
      </c>
      <c r="K190" s="12"/>
      <c r="L190" s="12"/>
      <c r="M190" s="17" t="str">
        <f t="shared" si="21"/>
        <v>кг</v>
      </c>
      <c r="N190" s="20">
        <f t="shared" si="21"/>
        <v>205.125</v>
      </c>
      <c r="O190" s="11"/>
      <c r="P190" s="17">
        <f t="shared" si="18"/>
        <v>2</v>
      </c>
      <c r="Q190" s="18">
        <f t="shared" si="19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6"/>
      <c r="B191" s="30">
        <v>87</v>
      </c>
      <c r="C191" s="45" t="s">
        <v>111</v>
      </c>
      <c r="D191" s="57" t="s">
        <v>133</v>
      </c>
      <c r="E191" s="35">
        <v>457.1922222222222</v>
      </c>
      <c r="F191" s="67">
        <v>18</v>
      </c>
      <c r="G191" s="36">
        <f t="shared" si="20"/>
        <v>8229.4599999999991</v>
      </c>
      <c r="H191" s="1"/>
      <c r="I191" s="16">
        <f t="shared" si="16"/>
        <v>87</v>
      </c>
      <c r="J191" s="27" t="str">
        <f t="shared" si="16"/>
        <v>Эмаль меламиновая красная, МЛ-12 ГОСТ 9754-76</v>
      </c>
      <c r="K191" s="12"/>
      <c r="L191" s="12"/>
      <c r="M191" s="17" t="str">
        <f t="shared" si="21"/>
        <v>кг</v>
      </c>
      <c r="N191" s="20">
        <f t="shared" si="21"/>
        <v>457.1922222222222</v>
      </c>
      <c r="O191" s="11"/>
      <c r="P191" s="17">
        <f t="shared" si="18"/>
        <v>18</v>
      </c>
      <c r="Q191" s="18">
        <f t="shared" si="19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6"/>
      <c r="B192" s="30">
        <v>88</v>
      </c>
      <c r="C192" s="45" t="s">
        <v>112</v>
      </c>
      <c r="D192" s="57" t="s">
        <v>133</v>
      </c>
      <c r="E192" s="35">
        <v>513.62509677419359</v>
      </c>
      <c r="F192" s="67">
        <v>465</v>
      </c>
      <c r="G192" s="36">
        <f t="shared" si="20"/>
        <v>238835.67</v>
      </c>
      <c r="H192" s="1"/>
      <c r="I192" s="16">
        <f t="shared" si="16"/>
        <v>88</v>
      </c>
      <c r="J192" s="27" t="str">
        <f t="shared" si="16"/>
        <v>Эмаль меламиновая серая, МЛ-165 ГОСТ 12034-77</v>
      </c>
      <c r="K192" s="12"/>
      <c r="L192" s="12"/>
      <c r="M192" s="17" t="str">
        <f t="shared" si="21"/>
        <v>кг</v>
      </c>
      <c r="N192" s="20">
        <f t="shared" si="21"/>
        <v>513.62509677419359</v>
      </c>
      <c r="O192" s="11"/>
      <c r="P192" s="17">
        <f t="shared" si="18"/>
        <v>465</v>
      </c>
      <c r="Q192" s="18">
        <f t="shared" si="19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5">
      <c r="A193" s="6"/>
      <c r="B193" s="30">
        <v>89</v>
      </c>
      <c r="C193" s="45" t="s">
        <v>113</v>
      </c>
      <c r="D193" s="57" t="s">
        <v>133</v>
      </c>
      <c r="E193" s="35">
        <v>157.7832558139535</v>
      </c>
      <c r="F193" s="67">
        <v>86</v>
      </c>
      <c r="G193" s="36">
        <f t="shared" si="20"/>
        <v>13569.36</v>
      </c>
      <c r="H193" s="1"/>
      <c r="I193" s="16">
        <f t="shared" si="16"/>
        <v>89</v>
      </c>
      <c r="J193" s="27" t="str">
        <f t="shared" si="16"/>
        <v>Эмаль меламиновая серая, МЛ-12 ГОСТ 9754-76</v>
      </c>
      <c r="K193" s="12"/>
      <c r="L193" s="12"/>
      <c r="M193" s="17" t="str">
        <f t="shared" si="21"/>
        <v>кг</v>
      </c>
      <c r="N193" s="20">
        <f t="shared" si="21"/>
        <v>157.7832558139535</v>
      </c>
      <c r="O193" s="11"/>
      <c r="P193" s="17">
        <f t="shared" si="18"/>
        <v>86</v>
      </c>
      <c r="Q193" s="18">
        <f t="shared" si="19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5">
      <c r="A194" s="6"/>
      <c r="B194" s="30">
        <v>90</v>
      </c>
      <c r="C194" s="45" t="s">
        <v>114</v>
      </c>
      <c r="D194" s="57" t="s">
        <v>133</v>
      </c>
      <c r="E194" s="35">
        <v>513.625</v>
      </c>
      <c r="F194" s="67">
        <v>2</v>
      </c>
      <c r="G194" s="36">
        <f t="shared" si="20"/>
        <v>1027.25</v>
      </c>
      <c r="H194" s="1"/>
      <c r="I194" s="16">
        <f t="shared" si="16"/>
        <v>90</v>
      </c>
      <c r="J194" s="27" t="str">
        <f t="shared" si="16"/>
        <v>Эмаль меламиновая черная, МЛ-165 ГОСТ 12034-77</v>
      </c>
      <c r="K194" s="12"/>
      <c r="L194" s="12"/>
      <c r="M194" s="17" t="str">
        <f t="shared" si="21"/>
        <v>кг</v>
      </c>
      <c r="N194" s="20">
        <f t="shared" si="21"/>
        <v>513.625</v>
      </c>
      <c r="O194" s="11"/>
      <c r="P194" s="17">
        <f t="shared" si="18"/>
        <v>2</v>
      </c>
      <c r="Q194" s="18">
        <f t="shared" si="19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5">
      <c r="A195" s="6"/>
      <c r="B195" s="30">
        <v>91</v>
      </c>
      <c r="C195" s="45" t="s">
        <v>115</v>
      </c>
      <c r="D195" s="57" t="s">
        <v>133</v>
      </c>
      <c r="E195" s="35">
        <v>331.0675</v>
      </c>
      <c r="F195" s="67">
        <v>12</v>
      </c>
      <c r="G195" s="36">
        <f t="shared" si="20"/>
        <v>3972.81</v>
      </c>
      <c r="H195" s="1"/>
      <c r="I195" s="16">
        <f t="shared" si="16"/>
        <v>91</v>
      </c>
      <c r="J195" s="27" t="str">
        <f t="shared" si="16"/>
        <v>Эмаль меламиновая черная, МЛ-12 ГОСТ 9754-76</v>
      </c>
      <c r="K195" s="12"/>
      <c r="L195" s="12"/>
      <c r="M195" s="17" t="str">
        <f t="shared" si="21"/>
        <v>кг</v>
      </c>
      <c r="N195" s="20">
        <f t="shared" si="21"/>
        <v>331.0675</v>
      </c>
      <c r="O195" s="11"/>
      <c r="P195" s="17">
        <f t="shared" si="18"/>
        <v>12</v>
      </c>
      <c r="Q195" s="18">
        <f t="shared" si="19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5">
      <c r="A196" s="6"/>
      <c r="B196" s="30">
        <v>92</v>
      </c>
      <c r="C196" s="45" t="s">
        <v>118</v>
      </c>
      <c r="D196" s="57" t="s">
        <v>133</v>
      </c>
      <c r="E196" s="35">
        <v>224.74166666666667</v>
      </c>
      <c r="F196" s="67">
        <v>270</v>
      </c>
      <c r="G196" s="36">
        <f t="shared" si="20"/>
        <v>60680.25</v>
      </c>
      <c r="H196" s="1"/>
      <c r="I196" s="16">
        <f t="shared" si="16"/>
        <v>92</v>
      </c>
      <c r="J196" s="27" t="str">
        <f t="shared" si="16"/>
        <v>Эмаль органосиликатная серая, ОС-12-03 ТУ 2312-012-23354769-2009</v>
      </c>
      <c r="K196" s="12"/>
      <c r="L196" s="12"/>
      <c r="M196" s="17" t="str">
        <f t="shared" si="21"/>
        <v>кг</v>
      </c>
      <c r="N196" s="20">
        <f t="shared" si="21"/>
        <v>224.74166666666667</v>
      </c>
      <c r="O196" s="11"/>
      <c r="P196" s="17">
        <f t="shared" si="18"/>
        <v>270</v>
      </c>
      <c r="Q196" s="18">
        <f t="shared" si="19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5">
      <c r="A197" s="6"/>
      <c r="B197" s="30">
        <v>93</v>
      </c>
      <c r="C197" s="45" t="s">
        <v>187</v>
      </c>
      <c r="D197" s="57" t="s">
        <v>133</v>
      </c>
      <c r="E197" s="35">
        <v>80.25</v>
      </c>
      <c r="F197" s="67">
        <v>100</v>
      </c>
      <c r="G197" s="36">
        <f t="shared" si="20"/>
        <v>8025</v>
      </c>
      <c r="H197" s="1"/>
      <c r="I197" s="16">
        <f t="shared" si="16"/>
        <v>93</v>
      </c>
      <c r="J197" s="27" t="str">
        <f t="shared" si="16"/>
        <v>Эмаль пентафталевая бежевая, ПФ-115 ГОСТ 6465-76</v>
      </c>
      <c r="K197" s="12"/>
      <c r="L197" s="12"/>
      <c r="M197" s="17" t="str">
        <f t="shared" si="21"/>
        <v>кг</v>
      </c>
      <c r="N197" s="20">
        <f t="shared" si="21"/>
        <v>80.25</v>
      </c>
      <c r="O197" s="11"/>
      <c r="P197" s="17">
        <f t="shared" si="18"/>
        <v>100</v>
      </c>
      <c r="Q197" s="18">
        <f t="shared" si="19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5">
      <c r="A198" s="6"/>
      <c r="B198" s="30">
        <v>94</v>
      </c>
      <c r="C198" s="45" t="s">
        <v>120</v>
      </c>
      <c r="D198" s="57" t="s">
        <v>133</v>
      </c>
      <c r="E198" s="35">
        <v>140.27510040160644</v>
      </c>
      <c r="F198" s="67">
        <v>249</v>
      </c>
      <c r="G198" s="36">
        <f t="shared" si="20"/>
        <v>34928.5</v>
      </c>
      <c r="H198" s="1"/>
      <c r="I198" s="16">
        <f t="shared" si="16"/>
        <v>94</v>
      </c>
      <c r="J198" s="27" t="str">
        <f t="shared" si="16"/>
        <v>Эмаль пентафталевая белая, ПФ-115 ГОСТ 6465-76</v>
      </c>
      <c r="K198" s="12"/>
      <c r="L198" s="12"/>
      <c r="M198" s="17" t="str">
        <f t="shared" si="21"/>
        <v>кг</v>
      </c>
      <c r="N198" s="20">
        <f t="shared" si="21"/>
        <v>140.27510040160644</v>
      </c>
      <c r="O198" s="11"/>
      <c r="P198" s="17">
        <f t="shared" si="18"/>
        <v>249</v>
      </c>
      <c r="Q198" s="18">
        <f t="shared" si="19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5">
      <c r="A199" s="6"/>
      <c r="B199" s="30">
        <v>95</v>
      </c>
      <c r="C199" s="45" t="s">
        <v>121</v>
      </c>
      <c r="D199" s="57" t="s">
        <v>133</v>
      </c>
      <c r="E199" s="35">
        <v>75.525108695652179</v>
      </c>
      <c r="F199" s="67">
        <v>92</v>
      </c>
      <c r="G199" s="36">
        <f t="shared" si="20"/>
        <v>6948.31</v>
      </c>
      <c r="H199" s="1"/>
      <c r="I199" s="16">
        <f t="shared" si="16"/>
        <v>95</v>
      </c>
      <c r="J199" s="27" t="str">
        <f t="shared" si="16"/>
        <v>Эмаль пентафталевая голубая, ПФ-115 ГОСТ 6465-76</v>
      </c>
      <c r="K199" s="12"/>
      <c r="L199" s="12"/>
      <c r="M199" s="17" t="str">
        <f t="shared" si="21"/>
        <v>кг</v>
      </c>
      <c r="N199" s="20">
        <f t="shared" si="21"/>
        <v>75.525108695652179</v>
      </c>
      <c r="O199" s="11"/>
      <c r="P199" s="17">
        <f t="shared" si="18"/>
        <v>92</v>
      </c>
      <c r="Q199" s="18">
        <f t="shared" si="19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5">
      <c r="A200" s="6"/>
      <c r="B200" s="30">
        <v>96</v>
      </c>
      <c r="C200" s="45" t="s">
        <v>122</v>
      </c>
      <c r="D200" s="57" t="s">
        <v>133</v>
      </c>
      <c r="E200" s="35">
        <v>75.527201257861634</v>
      </c>
      <c r="F200" s="67">
        <v>318</v>
      </c>
      <c r="G200" s="36">
        <f t="shared" si="20"/>
        <v>24017.65</v>
      </c>
      <c r="H200" s="1"/>
      <c r="I200" s="16">
        <f t="shared" si="16"/>
        <v>96</v>
      </c>
      <c r="J200" s="27" t="str">
        <f t="shared" si="16"/>
        <v>Эмаль пентафталевая желтая, ПФ-115 ГОСТ 6465-76</v>
      </c>
      <c r="K200" s="12"/>
      <c r="L200" s="12"/>
      <c r="M200" s="17" t="str">
        <f t="shared" si="21"/>
        <v>кг</v>
      </c>
      <c r="N200" s="20">
        <f t="shared" si="21"/>
        <v>75.527201257861634</v>
      </c>
      <c r="O200" s="11"/>
      <c r="P200" s="17">
        <f t="shared" si="18"/>
        <v>318</v>
      </c>
      <c r="Q200" s="18">
        <f t="shared" si="19"/>
        <v>0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5">
      <c r="A201" s="6"/>
      <c r="B201" s="30">
        <v>97</v>
      </c>
      <c r="C201" s="45" t="s">
        <v>123</v>
      </c>
      <c r="D201" s="57" t="s">
        <v>133</v>
      </c>
      <c r="E201" s="35">
        <v>75.527255520504724</v>
      </c>
      <c r="F201" s="67">
        <v>317</v>
      </c>
      <c r="G201" s="36">
        <f t="shared" si="20"/>
        <v>23942.139999999996</v>
      </c>
      <c r="H201" s="1"/>
      <c r="I201" s="16">
        <f t="shared" si="16"/>
        <v>97</v>
      </c>
      <c r="J201" s="27" t="str">
        <f t="shared" si="16"/>
        <v>Эмаль пентафталевая зеленая, ПФ-115 ГОСТ 6465-76</v>
      </c>
      <c r="K201" s="12"/>
      <c r="L201" s="12"/>
      <c r="M201" s="17" t="str">
        <f t="shared" si="21"/>
        <v>кг</v>
      </c>
      <c r="N201" s="20">
        <f t="shared" si="21"/>
        <v>75.527255520504724</v>
      </c>
      <c r="O201" s="11"/>
      <c r="P201" s="17">
        <f t="shared" si="18"/>
        <v>317</v>
      </c>
      <c r="Q201" s="18">
        <f t="shared" si="19"/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5">
      <c r="A202" s="6"/>
      <c r="B202" s="30">
        <v>98</v>
      </c>
      <c r="C202" s="45" t="s">
        <v>124</v>
      </c>
      <c r="D202" s="57" t="s">
        <v>133</v>
      </c>
      <c r="E202" s="35">
        <v>75.527257142857152</v>
      </c>
      <c r="F202" s="67">
        <v>350</v>
      </c>
      <c r="G202" s="36">
        <f t="shared" si="20"/>
        <v>26434.540000000005</v>
      </c>
      <c r="H202" s="1"/>
      <c r="I202" s="16">
        <f t="shared" si="16"/>
        <v>98</v>
      </c>
      <c r="J202" s="27" t="str">
        <f t="shared" si="16"/>
        <v>Эмаль пентафталевая красная, ПФ-115 ГОСТ 6465-76</v>
      </c>
      <c r="K202" s="12"/>
      <c r="L202" s="12"/>
      <c r="M202" s="17" t="str">
        <f t="shared" si="21"/>
        <v>кг</v>
      </c>
      <c r="N202" s="20">
        <f t="shared" si="21"/>
        <v>75.527257142857152</v>
      </c>
      <c r="O202" s="11"/>
      <c r="P202" s="17">
        <f t="shared" si="18"/>
        <v>350</v>
      </c>
      <c r="Q202" s="18">
        <f t="shared" si="19"/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6"/>
      <c r="B203" s="30">
        <v>99</v>
      </c>
      <c r="C203" s="45" t="s">
        <v>188</v>
      </c>
      <c r="D203" s="57" t="s">
        <v>133</v>
      </c>
      <c r="E203" s="35">
        <v>75.525555555555556</v>
      </c>
      <c r="F203" s="67">
        <v>18</v>
      </c>
      <c r="G203" s="36">
        <f t="shared" si="20"/>
        <v>1359.46</v>
      </c>
      <c r="H203" s="1"/>
      <c r="I203" s="16">
        <f t="shared" si="16"/>
        <v>99</v>
      </c>
      <c r="J203" s="27" t="str">
        <f t="shared" si="16"/>
        <v>Эмаль пентафталевая красно-коричневая, ПФ-115 ГОСТ 6465-76</v>
      </c>
      <c r="K203" s="12"/>
      <c r="L203" s="12"/>
      <c r="M203" s="17" t="str">
        <f t="shared" si="21"/>
        <v>кг</v>
      </c>
      <c r="N203" s="20">
        <f t="shared" si="21"/>
        <v>75.525555555555556</v>
      </c>
      <c r="O203" s="11"/>
      <c r="P203" s="17">
        <f t="shared" si="18"/>
        <v>18</v>
      </c>
      <c r="Q203" s="18">
        <f t="shared" si="19"/>
        <v>0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5">
      <c r="A204" s="6"/>
      <c r="B204" s="30">
        <v>100</v>
      </c>
      <c r="C204" s="45" t="s">
        <v>126</v>
      </c>
      <c r="D204" s="57" t="s">
        <v>133</v>
      </c>
      <c r="E204" s="35">
        <v>78.958333333333329</v>
      </c>
      <c r="F204" s="67">
        <v>132</v>
      </c>
      <c r="G204" s="36">
        <f t="shared" si="20"/>
        <v>10422.5</v>
      </c>
      <c r="H204" s="1"/>
      <c r="I204" s="16">
        <f t="shared" si="16"/>
        <v>100</v>
      </c>
      <c r="J204" s="27" t="str">
        <f t="shared" si="16"/>
        <v>Эмаль пентафталевая светло-голубая, ПФ-115 ГОСТ 6465-76</v>
      </c>
      <c r="K204" s="12"/>
      <c r="L204" s="12"/>
      <c r="M204" s="17" t="str">
        <f t="shared" si="21"/>
        <v>кг</v>
      </c>
      <c r="N204" s="20">
        <f t="shared" si="21"/>
        <v>78.958333333333329</v>
      </c>
      <c r="O204" s="11"/>
      <c r="P204" s="17">
        <f t="shared" si="18"/>
        <v>132</v>
      </c>
      <c r="Q204" s="18">
        <f t="shared" si="19"/>
        <v>0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5">
      <c r="A205" s="6"/>
      <c r="B205" s="30">
        <v>101</v>
      </c>
      <c r="C205" s="45" t="s">
        <v>127</v>
      </c>
      <c r="D205" s="57" t="s">
        <v>133</v>
      </c>
      <c r="E205" s="35">
        <v>110.65007588823732</v>
      </c>
      <c r="F205" s="68">
        <v>2899</v>
      </c>
      <c r="G205" s="36">
        <f t="shared" si="20"/>
        <v>320774.57</v>
      </c>
      <c r="H205" s="1"/>
      <c r="I205" s="16">
        <f t="shared" si="16"/>
        <v>101</v>
      </c>
      <c r="J205" s="27" t="str">
        <f t="shared" si="16"/>
        <v>Эмаль пентафталевая серая, ПФ-115 ГОСТ 6465-76</v>
      </c>
      <c r="K205" s="12"/>
      <c r="L205" s="12"/>
      <c r="M205" s="17" t="str">
        <f t="shared" si="21"/>
        <v>кг</v>
      </c>
      <c r="N205" s="20">
        <f t="shared" si="21"/>
        <v>110.65007588823732</v>
      </c>
      <c r="O205" s="11"/>
      <c r="P205" s="17">
        <f t="shared" si="18"/>
        <v>2899</v>
      </c>
      <c r="Q205" s="18">
        <f t="shared" si="19"/>
        <v>0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5">
      <c r="A206" s="6"/>
      <c r="B206" s="30">
        <v>102</v>
      </c>
      <c r="C206" s="45" t="s">
        <v>128</v>
      </c>
      <c r="D206" s="57" t="s">
        <v>133</v>
      </c>
      <c r="E206" s="35">
        <v>78.958749999999995</v>
      </c>
      <c r="F206" s="67">
        <v>8</v>
      </c>
      <c r="G206" s="36">
        <f t="shared" si="20"/>
        <v>631.66999999999996</v>
      </c>
      <c r="H206" s="1"/>
      <c r="I206" s="16">
        <f t="shared" si="16"/>
        <v>102</v>
      </c>
      <c r="J206" s="27" t="str">
        <f t="shared" si="16"/>
        <v>Эмаль пентафталевая синяя, ПФ-115 ГОСТ 6465-76</v>
      </c>
      <c r="K206" s="12"/>
      <c r="L206" s="12"/>
      <c r="M206" s="17" t="str">
        <f t="shared" si="21"/>
        <v>кг</v>
      </c>
      <c r="N206" s="20">
        <f t="shared" si="21"/>
        <v>78.958749999999995</v>
      </c>
      <c r="O206" s="11"/>
      <c r="P206" s="17">
        <f t="shared" si="18"/>
        <v>8</v>
      </c>
      <c r="Q206" s="18">
        <f t="shared" si="19"/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5">
      <c r="A207" s="6"/>
      <c r="B207" s="30">
        <v>103</v>
      </c>
      <c r="C207" s="45" t="s">
        <v>129</v>
      </c>
      <c r="D207" s="57" t="s">
        <v>133</v>
      </c>
      <c r="E207" s="35">
        <v>127.15869109947644</v>
      </c>
      <c r="F207" s="67">
        <v>191</v>
      </c>
      <c r="G207" s="36">
        <f t="shared" si="20"/>
        <v>24287.31</v>
      </c>
      <c r="H207" s="1"/>
      <c r="I207" s="16">
        <f t="shared" si="16"/>
        <v>103</v>
      </c>
      <c r="J207" s="27" t="str">
        <f t="shared" si="16"/>
        <v>Эмаль пентафталевая черная, ПФ-115 ГОСТ 6465-76</v>
      </c>
      <c r="K207" s="12"/>
      <c r="L207" s="12"/>
      <c r="M207" s="17" t="str">
        <f t="shared" si="21"/>
        <v>кг</v>
      </c>
      <c r="N207" s="20">
        <f t="shared" si="21"/>
        <v>127.15869109947644</v>
      </c>
      <c r="O207" s="11"/>
      <c r="P207" s="17">
        <f t="shared" si="18"/>
        <v>191</v>
      </c>
      <c r="Q207" s="18">
        <f t="shared" si="19"/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5">
      <c r="A208" s="6"/>
      <c r="B208" s="30">
        <v>104</v>
      </c>
      <c r="C208" s="45" t="s">
        <v>189</v>
      </c>
      <c r="D208" s="57" t="s">
        <v>133</v>
      </c>
      <c r="E208" s="35">
        <v>147.125</v>
      </c>
      <c r="F208" s="67">
        <v>330</v>
      </c>
      <c r="G208" s="36">
        <f t="shared" si="20"/>
        <v>48551.25</v>
      </c>
      <c r="H208" s="1"/>
      <c r="I208" s="16">
        <f t="shared" si="16"/>
        <v>104</v>
      </c>
      <c r="J208" s="27" t="str">
        <f t="shared" si="16"/>
        <v>Эмаль фасадная  белая, КО-174 ТУ 6-02-576-87</v>
      </c>
      <c r="K208" s="12"/>
      <c r="L208" s="12"/>
      <c r="M208" s="17" t="str">
        <f t="shared" si="21"/>
        <v>кг</v>
      </c>
      <c r="N208" s="20">
        <f t="shared" si="21"/>
        <v>147.125</v>
      </c>
      <c r="O208" s="11"/>
      <c r="P208" s="17">
        <f t="shared" si="18"/>
        <v>330</v>
      </c>
      <c r="Q208" s="18">
        <f t="shared" si="19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5">
      <c r="A209" s="6"/>
      <c r="B209" s="30">
        <v>105</v>
      </c>
      <c r="C209" s="45" t="s">
        <v>190</v>
      </c>
      <c r="D209" s="57" t="s">
        <v>133</v>
      </c>
      <c r="E209" s="35">
        <v>185.2</v>
      </c>
      <c r="F209" s="67">
        <v>80</v>
      </c>
      <c r="G209" s="36">
        <f t="shared" si="20"/>
        <v>14816</v>
      </c>
      <c r="H209" s="1"/>
      <c r="I209" s="16">
        <f t="shared" si="16"/>
        <v>105</v>
      </c>
      <c r="J209" s="27" t="str">
        <f t="shared" si="16"/>
        <v>Эмаль химически стойкая серая, ХВ-785 ГОСТ 7313-75</v>
      </c>
      <c r="K209" s="12"/>
      <c r="L209" s="12"/>
      <c r="M209" s="17" t="str">
        <f t="shared" si="21"/>
        <v>кг</v>
      </c>
      <c r="N209" s="20">
        <f t="shared" si="21"/>
        <v>185.2</v>
      </c>
      <c r="O209" s="11"/>
      <c r="P209" s="17">
        <f t="shared" si="18"/>
        <v>80</v>
      </c>
      <c r="Q209" s="18">
        <f t="shared" si="19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5">
      <c r="A210" s="6"/>
      <c r="B210" s="30">
        <v>106</v>
      </c>
      <c r="C210" s="45" t="s">
        <v>191</v>
      </c>
      <c r="D210" s="57" t="s">
        <v>133</v>
      </c>
      <c r="E210" s="35">
        <v>185.2</v>
      </c>
      <c r="F210" s="67">
        <v>64</v>
      </c>
      <c r="G210" s="36">
        <f t="shared" si="20"/>
        <v>11852.8</v>
      </c>
      <c r="H210" s="1"/>
      <c r="I210" s="16">
        <f t="shared" si="16"/>
        <v>106</v>
      </c>
      <c r="J210" s="27" t="str">
        <f t="shared" si="16"/>
        <v>Эмаль химически стойкая серая, ХВ-161 ГОСТ 25129-82</v>
      </c>
      <c r="K210" s="12"/>
      <c r="L210" s="12"/>
      <c r="M210" s="17" t="str">
        <f t="shared" si="21"/>
        <v>кг</v>
      </c>
      <c r="N210" s="20">
        <f t="shared" si="21"/>
        <v>185.2</v>
      </c>
      <c r="O210" s="11"/>
      <c r="P210" s="17">
        <f t="shared" si="18"/>
        <v>64</v>
      </c>
      <c r="Q210" s="18">
        <f t="shared" si="19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5">
      <c r="A211" s="6"/>
      <c r="B211" s="30">
        <v>107</v>
      </c>
      <c r="C211" s="45" t="s">
        <v>192</v>
      </c>
      <c r="D211" s="57" t="s">
        <v>133</v>
      </c>
      <c r="E211" s="35">
        <v>185.20000000000002</v>
      </c>
      <c r="F211" s="67">
        <v>111</v>
      </c>
      <c r="G211" s="36">
        <f t="shared" si="20"/>
        <v>20557.2</v>
      </c>
      <c r="H211" s="1"/>
      <c r="I211" s="16">
        <f t="shared" si="16"/>
        <v>107</v>
      </c>
      <c r="J211" s="27" t="str">
        <f t="shared" si="16"/>
        <v>Эмаль электроизоляционная серая, ГФ-92 ХС ГОСТ 9151-75</v>
      </c>
      <c r="K211" s="12"/>
      <c r="L211" s="12"/>
      <c r="M211" s="17" t="str">
        <f t="shared" si="21"/>
        <v>кг</v>
      </c>
      <c r="N211" s="20">
        <f t="shared" si="21"/>
        <v>185.20000000000002</v>
      </c>
      <c r="O211" s="11"/>
      <c r="P211" s="17">
        <f t="shared" si="18"/>
        <v>111</v>
      </c>
      <c r="Q211" s="18">
        <f t="shared" si="19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5">
      <c r="A212" s="6"/>
      <c r="B212" s="72" t="s">
        <v>27</v>
      </c>
      <c r="C212" s="73"/>
      <c r="D212" s="37"/>
      <c r="E212" s="37"/>
      <c r="F212" s="65"/>
      <c r="G212" s="38">
        <f>SUM(G105:G211)</f>
        <v>2918578.92</v>
      </c>
      <c r="H212" s="1"/>
      <c r="I212" s="39"/>
      <c r="J212" s="40"/>
      <c r="K212" s="24"/>
      <c r="L212" s="24"/>
      <c r="M212" s="41"/>
      <c r="N212" s="42"/>
      <c r="O212" s="43"/>
      <c r="P212" s="41"/>
      <c r="Q212" s="44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x14ac:dyDescent="0.25">
      <c r="A213" s="6"/>
      <c r="B213" s="109" t="s">
        <v>28</v>
      </c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x14ac:dyDescent="0.25">
      <c r="A214" s="6"/>
      <c r="B214" s="74" t="s">
        <v>29</v>
      </c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6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5">
      <c r="A215" s="6"/>
      <c r="B215" s="30">
        <v>1</v>
      </c>
      <c r="C215" s="45" t="s">
        <v>39</v>
      </c>
      <c r="D215" s="57" t="s">
        <v>193</v>
      </c>
      <c r="E215" s="28">
        <v>97.458626373626373</v>
      </c>
      <c r="F215" s="67">
        <v>364</v>
      </c>
      <c r="G215" s="29">
        <f t="shared" ref="G215:G247" si="22">E215*F215</f>
        <v>35474.94</v>
      </c>
      <c r="H215" s="1"/>
      <c r="I215" s="16">
        <f>B215</f>
        <v>1</v>
      </c>
      <c r="J215" s="27" t="str">
        <f t="shared" ref="J215:J247" si="23">C215</f>
        <v>Ацетон, ГОСТ 2768-84</v>
      </c>
      <c r="K215" s="12"/>
      <c r="L215" s="12"/>
      <c r="M215" s="17" t="str">
        <f t="shared" ref="M215:N230" si="24">D215</f>
        <v>л</v>
      </c>
      <c r="N215" s="20">
        <f t="shared" si="24"/>
        <v>97.458626373626373</v>
      </c>
      <c r="O215" s="11"/>
      <c r="P215" s="17">
        <f t="shared" ref="P215:P247" si="25">F215</f>
        <v>364</v>
      </c>
      <c r="Q215" s="18">
        <f t="shared" ref="Q215:Q247" si="26">O215*P215</f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5">
      <c r="A216" s="6"/>
      <c r="B216" s="30">
        <v>2</v>
      </c>
      <c r="C216" s="45" t="s">
        <v>195</v>
      </c>
      <c r="D216" s="57" t="s">
        <v>194</v>
      </c>
      <c r="E216" s="28">
        <v>142.49</v>
      </c>
      <c r="F216" s="67">
        <v>1</v>
      </c>
      <c r="G216" s="29">
        <f t="shared" si="22"/>
        <v>142.49</v>
      </c>
      <c r="H216" s="1"/>
      <c r="I216" s="16">
        <f t="shared" ref="I216:I247" si="27">B216</f>
        <v>2</v>
      </c>
      <c r="J216" s="27" t="str">
        <f t="shared" si="23"/>
        <v>Герметик  автомобильный (59 мл) красный, "Pit Crew"</v>
      </c>
      <c r="K216" s="12"/>
      <c r="L216" s="12"/>
      <c r="M216" s="17" t="str">
        <f t="shared" si="24"/>
        <v>шт</v>
      </c>
      <c r="N216" s="20">
        <f t="shared" si="24"/>
        <v>142.49</v>
      </c>
      <c r="O216" s="11"/>
      <c r="P216" s="17">
        <f t="shared" si="25"/>
        <v>1</v>
      </c>
      <c r="Q216" s="18">
        <f t="shared" si="26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5">
      <c r="A217" s="6"/>
      <c r="B217" s="30">
        <v>3</v>
      </c>
      <c r="C217" s="45" t="s">
        <v>41</v>
      </c>
      <c r="D217" s="57" t="s">
        <v>133</v>
      </c>
      <c r="E217" s="28">
        <v>769.87666666666667</v>
      </c>
      <c r="F217" s="67">
        <v>3</v>
      </c>
      <c r="G217" s="29">
        <f t="shared" si="22"/>
        <v>2309.63</v>
      </c>
      <c r="H217" s="1"/>
      <c r="I217" s="16">
        <f t="shared" si="27"/>
        <v>3</v>
      </c>
      <c r="J217" s="27" t="str">
        <f t="shared" si="23"/>
        <v>Герметик "Гермокрон-гидро", ТУ 2513-001-20504464-99</v>
      </c>
      <c r="K217" s="12"/>
      <c r="L217" s="12"/>
      <c r="M217" s="17" t="str">
        <f t="shared" si="24"/>
        <v>кг</v>
      </c>
      <c r="N217" s="20">
        <f t="shared" si="24"/>
        <v>769.87666666666667</v>
      </c>
      <c r="O217" s="11"/>
      <c r="P217" s="17">
        <f t="shared" si="25"/>
        <v>3</v>
      </c>
      <c r="Q217" s="18">
        <f t="shared" si="26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5">
      <c r="A218" s="6"/>
      <c r="B218" s="30">
        <v>4</v>
      </c>
      <c r="C218" s="45" t="s">
        <v>42</v>
      </c>
      <c r="D218" s="57" t="s">
        <v>194</v>
      </c>
      <c r="E218" s="28">
        <v>156.04124999999999</v>
      </c>
      <c r="F218" s="67">
        <v>16</v>
      </c>
      <c r="G218" s="29">
        <f t="shared" si="22"/>
        <v>2496.66</v>
      </c>
      <c r="H218" s="1"/>
      <c r="I218" s="16">
        <f t="shared" si="27"/>
        <v>4</v>
      </c>
      <c r="J218" s="27" t="str">
        <f t="shared" si="23"/>
        <v>Герметик автомобильный (180 мл) белый, Авто-прокладка</v>
      </c>
      <c r="K218" s="12"/>
      <c r="L218" s="12"/>
      <c r="M218" s="17" t="str">
        <f t="shared" si="24"/>
        <v>шт</v>
      </c>
      <c r="N218" s="20">
        <f t="shared" si="24"/>
        <v>156.04124999999999</v>
      </c>
      <c r="O218" s="11"/>
      <c r="P218" s="17">
        <f t="shared" si="25"/>
        <v>16</v>
      </c>
      <c r="Q218" s="18">
        <f t="shared" si="26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5">
      <c r="A219" s="6"/>
      <c r="B219" s="30">
        <v>5</v>
      </c>
      <c r="C219" s="45" t="s">
        <v>196</v>
      </c>
      <c r="D219" s="57" t="s">
        <v>194</v>
      </c>
      <c r="E219" s="28">
        <v>109.96600000000001</v>
      </c>
      <c r="F219" s="67">
        <v>5</v>
      </c>
      <c r="G219" s="29">
        <f t="shared" si="22"/>
        <v>549.83000000000004</v>
      </c>
      <c r="H219" s="1"/>
      <c r="I219" s="16">
        <f t="shared" si="27"/>
        <v>5</v>
      </c>
      <c r="J219" s="27" t="str">
        <f t="shared" si="23"/>
        <v>Герметик автомобильный 95г./75мл., (прокладка)</v>
      </c>
      <c r="K219" s="12"/>
      <c r="L219" s="12"/>
      <c r="M219" s="17" t="str">
        <f t="shared" si="24"/>
        <v>шт</v>
      </c>
      <c r="N219" s="20">
        <f t="shared" si="24"/>
        <v>109.96600000000001</v>
      </c>
      <c r="O219" s="11"/>
      <c r="P219" s="17">
        <f t="shared" si="25"/>
        <v>5</v>
      </c>
      <c r="Q219" s="18">
        <f t="shared" si="26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5">
      <c r="A220" s="6"/>
      <c r="B220" s="30">
        <v>6</v>
      </c>
      <c r="C220" s="45" t="s">
        <v>137</v>
      </c>
      <c r="D220" s="57" t="s">
        <v>194</v>
      </c>
      <c r="E220" s="28">
        <v>317.26666666666665</v>
      </c>
      <c r="F220" s="67">
        <v>6</v>
      </c>
      <c r="G220" s="29">
        <f t="shared" si="22"/>
        <v>1903.6</v>
      </c>
      <c r="H220" s="1"/>
      <c r="I220" s="16">
        <f t="shared" si="27"/>
        <v>6</v>
      </c>
      <c r="J220" s="27" t="str">
        <f t="shared" si="23"/>
        <v>Герметик для кровли каучуковый, TYTAN 280мл</v>
      </c>
      <c r="K220" s="12"/>
      <c r="L220" s="12"/>
      <c r="M220" s="17" t="str">
        <f t="shared" si="24"/>
        <v>шт</v>
      </c>
      <c r="N220" s="20">
        <f t="shared" si="24"/>
        <v>317.26666666666665</v>
      </c>
      <c r="O220" s="11"/>
      <c r="P220" s="17">
        <f t="shared" si="25"/>
        <v>6</v>
      </c>
      <c r="Q220" s="18">
        <f t="shared" si="26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5">
      <c r="A221" s="6"/>
      <c r="B221" s="30">
        <v>7</v>
      </c>
      <c r="C221" s="45" t="s">
        <v>47</v>
      </c>
      <c r="D221" s="57" t="s">
        <v>194</v>
      </c>
      <c r="E221" s="28">
        <v>251.01</v>
      </c>
      <c r="F221" s="67">
        <v>1</v>
      </c>
      <c r="G221" s="29">
        <f t="shared" si="22"/>
        <v>251.01</v>
      </c>
      <c r="H221" s="1"/>
      <c r="I221" s="16">
        <f t="shared" si="27"/>
        <v>7</v>
      </c>
      <c r="J221" s="27" t="str">
        <f t="shared" si="23"/>
        <v>Герметик силиконовый (290мл), MACTERTEX N</v>
      </c>
      <c r="K221" s="12"/>
      <c r="L221" s="12"/>
      <c r="M221" s="17" t="str">
        <f t="shared" si="24"/>
        <v>шт</v>
      </c>
      <c r="N221" s="20">
        <f t="shared" si="24"/>
        <v>251.01</v>
      </c>
      <c r="O221" s="11"/>
      <c r="P221" s="17">
        <f t="shared" si="25"/>
        <v>1</v>
      </c>
      <c r="Q221" s="18">
        <f t="shared" si="26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5">
      <c r="A222" s="6"/>
      <c r="B222" s="30">
        <v>8</v>
      </c>
      <c r="C222" s="45" t="s">
        <v>197</v>
      </c>
      <c r="D222" s="57" t="s">
        <v>199</v>
      </c>
      <c r="E222" s="28">
        <v>98.08</v>
      </c>
      <c r="F222" s="67">
        <v>1</v>
      </c>
      <c r="G222" s="29">
        <f t="shared" si="22"/>
        <v>98.08</v>
      </c>
      <c r="H222" s="1"/>
      <c r="I222" s="16">
        <f t="shared" si="27"/>
        <v>8</v>
      </c>
      <c r="J222" s="27" t="str">
        <f t="shared" si="23"/>
        <v>Герметик силиконовый (85 мл), ТУ2513-003-50643915-2002</v>
      </c>
      <c r="K222" s="12"/>
      <c r="L222" s="12"/>
      <c r="M222" s="17" t="str">
        <f t="shared" si="24"/>
        <v>тюб</v>
      </c>
      <c r="N222" s="20">
        <f t="shared" si="24"/>
        <v>98.08</v>
      </c>
      <c r="O222" s="11"/>
      <c r="P222" s="17">
        <f t="shared" si="25"/>
        <v>1</v>
      </c>
      <c r="Q222" s="18">
        <f t="shared" si="26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5">
      <c r="A223" s="6"/>
      <c r="B223" s="30">
        <v>9</v>
      </c>
      <c r="C223" s="45" t="s">
        <v>64</v>
      </c>
      <c r="D223" s="57" t="s">
        <v>133</v>
      </c>
      <c r="E223" s="28">
        <v>261.97000000000003</v>
      </c>
      <c r="F223" s="67">
        <v>2</v>
      </c>
      <c r="G223" s="29">
        <f t="shared" si="22"/>
        <v>523.94000000000005</v>
      </c>
      <c r="H223" s="1"/>
      <c r="I223" s="16">
        <f t="shared" si="27"/>
        <v>9</v>
      </c>
      <c r="J223" s="27" t="str">
        <f t="shared" si="23"/>
        <v>Клей , 88Н</v>
      </c>
      <c r="K223" s="12"/>
      <c r="L223" s="12"/>
      <c r="M223" s="17" t="str">
        <f t="shared" si="24"/>
        <v>кг</v>
      </c>
      <c r="N223" s="20">
        <f t="shared" si="24"/>
        <v>261.97000000000003</v>
      </c>
      <c r="O223" s="11"/>
      <c r="P223" s="17">
        <f t="shared" si="25"/>
        <v>2</v>
      </c>
      <c r="Q223" s="18">
        <f t="shared" si="26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5">
      <c r="A224" s="6"/>
      <c r="B224" s="30">
        <v>10</v>
      </c>
      <c r="C224" s="45" t="s">
        <v>66</v>
      </c>
      <c r="D224" s="57" t="s">
        <v>194</v>
      </c>
      <c r="E224" s="28">
        <v>154.4</v>
      </c>
      <c r="F224" s="67">
        <v>6</v>
      </c>
      <c r="G224" s="29">
        <f t="shared" si="22"/>
        <v>926.40000000000009</v>
      </c>
      <c r="H224" s="1"/>
      <c r="I224" s="16">
        <f t="shared" si="27"/>
        <v>10</v>
      </c>
      <c r="J224" s="27" t="str">
        <f t="shared" si="23"/>
        <v>Клей Момент, 30 мл</v>
      </c>
      <c r="K224" s="12"/>
      <c r="L224" s="12"/>
      <c r="M224" s="17" t="str">
        <f t="shared" si="24"/>
        <v>шт</v>
      </c>
      <c r="N224" s="20">
        <f t="shared" si="24"/>
        <v>154.4</v>
      </c>
      <c r="O224" s="11"/>
      <c r="P224" s="17">
        <f t="shared" si="25"/>
        <v>6</v>
      </c>
      <c r="Q224" s="18">
        <f t="shared" si="26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5">
      <c r="A225" s="6"/>
      <c r="B225" s="30">
        <v>11</v>
      </c>
      <c r="C225" s="45" t="s">
        <v>198</v>
      </c>
      <c r="D225" s="57" t="s">
        <v>194</v>
      </c>
      <c r="E225" s="28">
        <v>151.22999999999999</v>
      </c>
      <c r="F225" s="67">
        <v>9</v>
      </c>
      <c r="G225" s="29">
        <f t="shared" si="22"/>
        <v>1361.07</v>
      </c>
      <c r="H225" s="1"/>
      <c r="I225" s="16">
        <f t="shared" si="27"/>
        <v>11</v>
      </c>
      <c r="J225" s="27" t="str">
        <f t="shared" si="23"/>
        <v>Клей универсальный 88, 125 мл</v>
      </c>
      <c r="K225" s="12"/>
      <c r="L225" s="12"/>
      <c r="M225" s="17" t="str">
        <f t="shared" si="24"/>
        <v>шт</v>
      </c>
      <c r="N225" s="20">
        <f t="shared" si="24"/>
        <v>151.22999999999999</v>
      </c>
      <c r="O225" s="11"/>
      <c r="P225" s="17">
        <f t="shared" si="25"/>
        <v>9</v>
      </c>
      <c r="Q225" s="18">
        <f t="shared" si="26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6"/>
      <c r="B226" s="30">
        <v>12</v>
      </c>
      <c r="C226" s="45" t="s">
        <v>152</v>
      </c>
      <c r="D226" s="57" t="s">
        <v>194</v>
      </c>
      <c r="E226" s="28">
        <v>127.08</v>
      </c>
      <c r="F226" s="67">
        <v>5</v>
      </c>
      <c r="G226" s="29">
        <f t="shared" si="22"/>
        <v>635.4</v>
      </c>
      <c r="H226" s="1"/>
      <c r="I226" s="16">
        <f t="shared" si="27"/>
        <v>12</v>
      </c>
      <c r="J226" s="27" t="str">
        <f t="shared" si="23"/>
        <v>Краска аэрозольная желтая, 265 г</v>
      </c>
      <c r="K226" s="12"/>
      <c r="L226" s="12"/>
      <c r="M226" s="17" t="str">
        <f t="shared" si="24"/>
        <v>шт</v>
      </c>
      <c r="N226" s="20">
        <f t="shared" si="24"/>
        <v>127.08</v>
      </c>
      <c r="O226" s="11"/>
      <c r="P226" s="17">
        <f t="shared" si="25"/>
        <v>5</v>
      </c>
      <c r="Q226" s="18">
        <f t="shared" si="26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6"/>
      <c r="B227" s="30">
        <v>13</v>
      </c>
      <c r="C227" s="45" t="s">
        <v>77</v>
      </c>
      <c r="D227" s="57" t="s">
        <v>194</v>
      </c>
      <c r="E227" s="28">
        <v>127.08</v>
      </c>
      <c r="F227" s="67">
        <v>5</v>
      </c>
      <c r="G227" s="29">
        <f t="shared" si="22"/>
        <v>635.4</v>
      </c>
      <c r="H227" s="1"/>
      <c r="I227" s="16">
        <f t="shared" si="27"/>
        <v>13</v>
      </c>
      <c r="J227" s="27" t="str">
        <f t="shared" si="23"/>
        <v>Краска аэрозольная зеленая, 265 г</v>
      </c>
      <c r="K227" s="12"/>
      <c r="L227" s="12"/>
      <c r="M227" s="17" t="str">
        <f t="shared" si="24"/>
        <v>шт</v>
      </c>
      <c r="N227" s="20">
        <f t="shared" si="24"/>
        <v>127.08</v>
      </c>
      <c r="O227" s="11"/>
      <c r="P227" s="17">
        <f t="shared" si="25"/>
        <v>5</v>
      </c>
      <c r="Q227" s="18">
        <f t="shared" si="26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6"/>
      <c r="B228" s="30">
        <v>14</v>
      </c>
      <c r="C228" s="45" t="s">
        <v>78</v>
      </c>
      <c r="D228" s="57" t="s">
        <v>194</v>
      </c>
      <c r="E228" s="28">
        <v>127.08</v>
      </c>
      <c r="F228" s="67">
        <v>5</v>
      </c>
      <c r="G228" s="29">
        <f t="shared" si="22"/>
        <v>635.4</v>
      </c>
      <c r="H228" s="1"/>
      <c r="I228" s="16">
        <f t="shared" si="27"/>
        <v>14</v>
      </c>
      <c r="J228" s="27" t="str">
        <f t="shared" si="23"/>
        <v>Краска аэрозольная красная, 265 г</v>
      </c>
      <c r="K228" s="12"/>
      <c r="L228" s="12"/>
      <c r="M228" s="17" t="str">
        <f t="shared" si="24"/>
        <v>шт</v>
      </c>
      <c r="N228" s="20">
        <f t="shared" si="24"/>
        <v>127.08</v>
      </c>
      <c r="O228" s="11"/>
      <c r="P228" s="17">
        <f t="shared" si="25"/>
        <v>5</v>
      </c>
      <c r="Q228" s="18">
        <f t="shared" si="26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5">
      <c r="A229" s="6"/>
      <c r="B229" s="30">
        <v>15</v>
      </c>
      <c r="C229" s="45" t="s">
        <v>80</v>
      </c>
      <c r="D229" s="57" t="s">
        <v>194</v>
      </c>
      <c r="E229" s="28">
        <v>127.07666666666667</v>
      </c>
      <c r="F229" s="67">
        <v>9</v>
      </c>
      <c r="G229" s="29">
        <f t="shared" si="22"/>
        <v>1143.69</v>
      </c>
      <c r="H229" s="1"/>
      <c r="I229" s="16">
        <f t="shared" si="27"/>
        <v>15</v>
      </c>
      <c r="J229" s="27" t="str">
        <f t="shared" si="23"/>
        <v>Краска аэрозольная черная, 520 мл</v>
      </c>
      <c r="K229" s="12"/>
      <c r="L229" s="12"/>
      <c r="M229" s="17" t="str">
        <f t="shared" si="24"/>
        <v>шт</v>
      </c>
      <c r="N229" s="20">
        <f t="shared" si="24"/>
        <v>127.07666666666667</v>
      </c>
      <c r="O229" s="11"/>
      <c r="P229" s="17">
        <f t="shared" si="25"/>
        <v>9</v>
      </c>
      <c r="Q229" s="18">
        <f t="shared" si="26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6"/>
      <c r="B230" s="30">
        <v>16</v>
      </c>
      <c r="C230" s="45" t="s">
        <v>81</v>
      </c>
      <c r="D230" s="57" t="s">
        <v>194</v>
      </c>
      <c r="E230" s="28">
        <v>127.07588235294118</v>
      </c>
      <c r="F230" s="67">
        <v>17</v>
      </c>
      <c r="G230" s="29">
        <f t="shared" si="22"/>
        <v>2160.29</v>
      </c>
      <c r="H230" s="1"/>
      <c r="I230" s="16">
        <f t="shared" si="27"/>
        <v>16</v>
      </c>
      <c r="J230" s="27" t="str">
        <f t="shared" si="23"/>
        <v>Краска аэрозольная черная, 265 г</v>
      </c>
      <c r="K230" s="12"/>
      <c r="L230" s="12"/>
      <c r="M230" s="17" t="str">
        <f t="shared" si="24"/>
        <v>шт</v>
      </c>
      <c r="N230" s="20">
        <f t="shared" si="24"/>
        <v>127.07588235294118</v>
      </c>
      <c r="O230" s="11"/>
      <c r="P230" s="17">
        <f t="shared" si="25"/>
        <v>17</v>
      </c>
      <c r="Q230" s="18">
        <f t="shared" si="26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6"/>
      <c r="B231" s="30">
        <v>17</v>
      </c>
      <c r="C231" s="45" t="s">
        <v>159</v>
      </c>
      <c r="D231" s="57" t="s">
        <v>133</v>
      </c>
      <c r="E231" s="28">
        <v>152.30000000000001</v>
      </c>
      <c r="F231" s="67">
        <v>1</v>
      </c>
      <c r="G231" s="29">
        <f t="shared" si="22"/>
        <v>152.30000000000001</v>
      </c>
      <c r="H231" s="1"/>
      <c r="I231" s="16">
        <f t="shared" si="27"/>
        <v>17</v>
      </c>
      <c r="J231" s="27" t="str">
        <f t="shared" si="23"/>
        <v>Лак бакелитовый, ЛБС-1 ГОСТ 901-78</v>
      </c>
      <c r="K231" s="12"/>
      <c r="L231" s="12"/>
      <c r="M231" s="17" t="str">
        <f t="shared" ref="M231:N247" si="28">D231</f>
        <v>кг</v>
      </c>
      <c r="N231" s="20">
        <f t="shared" si="28"/>
        <v>152.30000000000001</v>
      </c>
      <c r="O231" s="11"/>
      <c r="P231" s="17">
        <f t="shared" si="25"/>
        <v>1</v>
      </c>
      <c r="Q231" s="18">
        <f t="shared" si="26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6"/>
      <c r="B232" s="30">
        <v>18</v>
      </c>
      <c r="C232" s="45" t="s">
        <v>161</v>
      </c>
      <c r="D232" s="57" t="s">
        <v>193</v>
      </c>
      <c r="E232" s="28">
        <v>114.41689430894309</v>
      </c>
      <c r="F232" s="67">
        <v>615</v>
      </c>
      <c r="G232" s="29">
        <f t="shared" si="22"/>
        <v>70366.39</v>
      </c>
      <c r="H232" s="1"/>
      <c r="I232" s="16">
        <f t="shared" si="27"/>
        <v>18</v>
      </c>
      <c r="J232" s="27" t="str">
        <f t="shared" si="23"/>
        <v>Нефрас С2 -80/120, ТУ 38-401-67-108-92</v>
      </c>
      <c r="K232" s="12"/>
      <c r="L232" s="12"/>
      <c r="M232" s="17" t="str">
        <f t="shared" si="28"/>
        <v>л</v>
      </c>
      <c r="N232" s="20">
        <f t="shared" si="28"/>
        <v>114.41689430894309</v>
      </c>
      <c r="O232" s="11"/>
      <c r="P232" s="17">
        <f t="shared" si="25"/>
        <v>615</v>
      </c>
      <c r="Q232" s="18">
        <f t="shared" si="26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6"/>
      <c r="B233" s="30">
        <v>19</v>
      </c>
      <c r="C233" s="45" t="s">
        <v>171</v>
      </c>
      <c r="D233" s="57" t="s">
        <v>193</v>
      </c>
      <c r="E233" s="28">
        <v>95.084444444444443</v>
      </c>
      <c r="F233" s="67">
        <v>18</v>
      </c>
      <c r="G233" s="29">
        <f t="shared" si="22"/>
        <v>1711.52</v>
      </c>
      <c r="H233" s="1"/>
      <c r="I233" s="16">
        <f t="shared" si="27"/>
        <v>19</v>
      </c>
      <c r="J233" s="27" t="str">
        <f t="shared" si="23"/>
        <v>Разбавитель, Р-670</v>
      </c>
      <c r="K233" s="12"/>
      <c r="L233" s="12"/>
      <c r="M233" s="17" t="str">
        <f t="shared" si="28"/>
        <v>л</v>
      </c>
      <c r="N233" s="20">
        <f t="shared" si="28"/>
        <v>95.084444444444443</v>
      </c>
      <c r="O233" s="11"/>
      <c r="P233" s="17">
        <f t="shared" si="25"/>
        <v>18</v>
      </c>
      <c r="Q233" s="18">
        <f t="shared" si="26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5">
      <c r="A234" s="6"/>
      <c r="B234" s="30">
        <v>20</v>
      </c>
      <c r="C234" s="45" t="s">
        <v>99</v>
      </c>
      <c r="D234" s="57" t="s">
        <v>133</v>
      </c>
      <c r="E234" s="28">
        <v>119.39</v>
      </c>
      <c r="F234" s="67">
        <v>1</v>
      </c>
      <c r="G234" s="29">
        <f t="shared" si="22"/>
        <v>119.39</v>
      </c>
      <c r="H234" s="1"/>
      <c r="I234" s="16">
        <f t="shared" si="27"/>
        <v>20</v>
      </c>
      <c r="J234" s="27" t="str">
        <f t="shared" si="23"/>
        <v>Толуол, ГОСТ 5789-78</v>
      </c>
      <c r="K234" s="12"/>
      <c r="L234" s="12"/>
      <c r="M234" s="17" t="str">
        <f t="shared" si="28"/>
        <v>кг</v>
      </c>
      <c r="N234" s="20">
        <f t="shared" si="28"/>
        <v>119.39</v>
      </c>
      <c r="O234" s="11"/>
      <c r="P234" s="17">
        <f t="shared" si="25"/>
        <v>1</v>
      </c>
      <c r="Q234" s="18">
        <f t="shared" si="26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6"/>
      <c r="B235" s="30">
        <v>21</v>
      </c>
      <c r="C235" s="45" t="s">
        <v>100</v>
      </c>
      <c r="D235" s="57" t="s">
        <v>193</v>
      </c>
      <c r="E235" s="28">
        <v>88.232727272727274</v>
      </c>
      <c r="F235" s="67">
        <v>11</v>
      </c>
      <c r="G235" s="29">
        <f t="shared" si="22"/>
        <v>970.56000000000006</v>
      </c>
      <c r="H235" s="1"/>
      <c r="I235" s="16">
        <f t="shared" si="27"/>
        <v>21</v>
      </c>
      <c r="J235" s="27" t="str">
        <f t="shared" si="23"/>
        <v>Уайт-спирит, ГОСТ 3134-78</v>
      </c>
      <c r="K235" s="12"/>
      <c r="L235" s="12"/>
      <c r="M235" s="17" t="str">
        <f t="shared" si="28"/>
        <v>л</v>
      </c>
      <c r="N235" s="20">
        <f t="shared" si="28"/>
        <v>88.232727272727274</v>
      </c>
      <c r="O235" s="11"/>
      <c r="P235" s="17">
        <f t="shared" si="25"/>
        <v>11</v>
      </c>
      <c r="Q235" s="18">
        <f t="shared" si="26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6"/>
      <c r="B236" s="30">
        <v>22</v>
      </c>
      <c r="C236" s="45" t="s">
        <v>174</v>
      </c>
      <c r="D236" s="57" t="s">
        <v>133</v>
      </c>
      <c r="E236" s="28">
        <v>229.07</v>
      </c>
      <c r="F236" s="67">
        <v>1</v>
      </c>
      <c r="G236" s="29">
        <f t="shared" si="22"/>
        <v>229.07</v>
      </c>
      <c r="H236" s="1"/>
      <c r="I236" s="16">
        <f t="shared" si="27"/>
        <v>22</v>
      </c>
      <c r="J236" s="27" t="str">
        <f t="shared" si="23"/>
        <v>Эмаль, Нержамет-9005 (черный) ТУ 2213-003-17955654-05</v>
      </c>
      <c r="K236" s="12"/>
      <c r="L236" s="12"/>
      <c r="M236" s="17" t="str">
        <f t="shared" si="28"/>
        <v>кг</v>
      </c>
      <c r="N236" s="20">
        <f t="shared" si="28"/>
        <v>229.07</v>
      </c>
      <c r="O236" s="11"/>
      <c r="P236" s="17">
        <f t="shared" si="25"/>
        <v>1</v>
      </c>
      <c r="Q236" s="18">
        <f t="shared" si="26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25.5" x14ac:dyDescent="0.25">
      <c r="A237" s="6"/>
      <c r="B237" s="30">
        <v>23</v>
      </c>
      <c r="C237" s="45" t="s">
        <v>176</v>
      </c>
      <c r="D237" s="57" t="s">
        <v>133</v>
      </c>
      <c r="E237" s="28">
        <v>217.03411764705882</v>
      </c>
      <c r="F237" s="67">
        <v>17</v>
      </c>
      <c r="G237" s="29">
        <f t="shared" si="22"/>
        <v>3689.58</v>
      </c>
      <c r="H237" s="1"/>
      <c r="I237" s="16">
        <f t="shared" si="27"/>
        <v>23</v>
      </c>
      <c r="J237" s="27" t="str">
        <f t="shared" si="23"/>
        <v>Эмаль антикоррозийная, Нержамет-6029(ярко-зеленый) ТУ2313-003-17955654-05</v>
      </c>
      <c r="K237" s="12"/>
      <c r="L237" s="12"/>
      <c r="M237" s="17" t="str">
        <f t="shared" si="28"/>
        <v>кг</v>
      </c>
      <c r="N237" s="20">
        <f t="shared" si="28"/>
        <v>217.03411764705882</v>
      </c>
      <c r="O237" s="11"/>
      <c r="P237" s="17">
        <f t="shared" si="25"/>
        <v>17</v>
      </c>
      <c r="Q237" s="18">
        <f t="shared" si="26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25.5" x14ac:dyDescent="0.25">
      <c r="A238" s="6"/>
      <c r="B238" s="30">
        <v>24</v>
      </c>
      <c r="C238" s="45" t="s">
        <v>177</v>
      </c>
      <c r="D238" s="57" t="s">
        <v>133</v>
      </c>
      <c r="E238" s="28">
        <v>217.0335294117647</v>
      </c>
      <c r="F238" s="67">
        <v>17</v>
      </c>
      <c r="G238" s="29">
        <f t="shared" si="22"/>
        <v>3689.57</v>
      </c>
      <c r="H238" s="1"/>
      <c r="I238" s="16">
        <f t="shared" si="27"/>
        <v>24</v>
      </c>
      <c r="J238" s="27" t="str">
        <f t="shared" si="23"/>
        <v>Эмаль антикоррозийная, Нержамет-1018 (желтый) ТУ2313-003-17955654-05</v>
      </c>
      <c r="K238" s="12"/>
      <c r="L238" s="12"/>
      <c r="M238" s="17" t="str">
        <f t="shared" si="28"/>
        <v>кг</v>
      </c>
      <c r="N238" s="20">
        <f t="shared" si="28"/>
        <v>217.0335294117647</v>
      </c>
      <c r="O238" s="11"/>
      <c r="P238" s="17">
        <f t="shared" si="25"/>
        <v>17</v>
      </c>
      <c r="Q238" s="18">
        <f t="shared" si="26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25.5" x14ac:dyDescent="0.25">
      <c r="A239" s="6"/>
      <c r="B239" s="30">
        <v>25</v>
      </c>
      <c r="C239" s="45" t="s">
        <v>107</v>
      </c>
      <c r="D239" s="57" t="s">
        <v>133</v>
      </c>
      <c r="E239" s="28">
        <v>174.23335001250939</v>
      </c>
      <c r="F239" s="69">
        <v>399.7</v>
      </c>
      <c r="G239" s="29">
        <f t="shared" si="22"/>
        <v>69641.070000000007</v>
      </c>
      <c r="H239" s="1"/>
      <c r="I239" s="16">
        <f t="shared" si="27"/>
        <v>25</v>
      </c>
      <c r="J239" s="27" t="str">
        <f t="shared" si="23"/>
        <v>Эмаль антикоррозийная для металла по ржавчине серая, RAL 7040 ТУ 2313-003-17955654-05</v>
      </c>
      <c r="K239" s="12"/>
      <c r="L239" s="12"/>
      <c r="M239" s="17" t="str">
        <f t="shared" si="28"/>
        <v>кг</v>
      </c>
      <c r="N239" s="20">
        <f t="shared" si="28"/>
        <v>174.23335001250939</v>
      </c>
      <c r="O239" s="11"/>
      <c r="P239" s="17">
        <f t="shared" si="25"/>
        <v>399.7</v>
      </c>
      <c r="Q239" s="18">
        <f t="shared" si="26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25.5" x14ac:dyDescent="0.25">
      <c r="A240" s="6"/>
      <c r="B240" s="30">
        <v>26</v>
      </c>
      <c r="C240" s="56" t="s">
        <v>178</v>
      </c>
      <c r="D240" s="57" t="s">
        <v>133</v>
      </c>
      <c r="E240" s="28">
        <v>217.76703703703703</v>
      </c>
      <c r="F240" s="67">
        <v>27</v>
      </c>
      <c r="G240" s="29">
        <f t="shared" si="22"/>
        <v>5879.71</v>
      </c>
      <c r="H240" s="1"/>
      <c r="I240" s="16">
        <f t="shared" si="27"/>
        <v>26</v>
      </c>
      <c r="J240" s="27" t="str">
        <f t="shared" si="23"/>
        <v>Эмаль антикоррозийнная для металла по ржавчине, Нержамет - 3020, ТУ 2313-003-17955654-05</v>
      </c>
      <c r="K240" s="12"/>
      <c r="L240" s="12"/>
      <c r="M240" s="17" t="str">
        <f t="shared" si="28"/>
        <v>кг</v>
      </c>
      <c r="N240" s="20">
        <f t="shared" si="28"/>
        <v>217.76703703703703</v>
      </c>
      <c r="O240" s="11"/>
      <c r="P240" s="17">
        <f t="shared" si="25"/>
        <v>27</v>
      </c>
      <c r="Q240" s="18">
        <f t="shared" si="26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5">
      <c r="A241" s="6"/>
      <c r="B241" s="30">
        <v>27</v>
      </c>
      <c r="C241" s="45" t="s">
        <v>120</v>
      </c>
      <c r="D241" s="57" t="s">
        <v>133</v>
      </c>
      <c r="E241" s="28">
        <v>140.30000000000001</v>
      </c>
      <c r="F241" s="67">
        <v>1</v>
      </c>
      <c r="G241" s="29">
        <f t="shared" si="22"/>
        <v>140.30000000000001</v>
      </c>
      <c r="H241" s="1"/>
      <c r="I241" s="16">
        <f t="shared" si="27"/>
        <v>27</v>
      </c>
      <c r="J241" s="27" t="str">
        <f t="shared" si="23"/>
        <v>Эмаль пентафталевая белая, ПФ-115 ГОСТ 6465-76</v>
      </c>
      <c r="K241" s="12"/>
      <c r="L241" s="12"/>
      <c r="M241" s="17" t="str">
        <f t="shared" si="28"/>
        <v>кг</v>
      </c>
      <c r="N241" s="20">
        <f t="shared" si="28"/>
        <v>140.30000000000001</v>
      </c>
      <c r="O241" s="11"/>
      <c r="P241" s="17">
        <f t="shared" si="25"/>
        <v>1</v>
      </c>
      <c r="Q241" s="18">
        <f t="shared" si="26"/>
        <v>0</v>
      </c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5">
      <c r="A242" s="6"/>
      <c r="B242" s="30">
        <v>28</v>
      </c>
      <c r="C242" s="45" t="s">
        <v>122</v>
      </c>
      <c r="D242" s="57" t="s">
        <v>133</v>
      </c>
      <c r="E242" s="28">
        <v>75.526913970007897</v>
      </c>
      <c r="F242" s="70">
        <v>63.35</v>
      </c>
      <c r="G242" s="29">
        <f t="shared" si="22"/>
        <v>4784.63</v>
      </c>
      <c r="H242" s="1"/>
      <c r="I242" s="16">
        <f t="shared" si="27"/>
        <v>28</v>
      </c>
      <c r="J242" s="27" t="str">
        <f t="shared" si="23"/>
        <v>Эмаль пентафталевая желтая, ПФ-115 ГОСТ 6465-76</v>
      </c>
      <c r="K242" s="12"/>
      <c r="L242" s="12"/>
      <c r="M242" s="17" t="str">
        <f t="shared" si="28"/>
        <v>кг</v>
      </c>
      <c r="N242" s="20">
        <f t="shared" si="28"/>
        <v>75.526913970007897</v>
      </c>
      <c r="O242" s="11"/>
      <c r="P242" s="17">
        <f t="shared" si="25"/>
        <v>63.35</v>
      </c>
      <c r="Q242" s="18">
        <f t="shared" si="26"/>
        <v>0</v>
      </c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5">
      <c r="A243" s="6"/>
      <c r="B243" s="30">
        <v>29</v>
      </c>
      <c r="C243" s="45" t="s">
        <v>123</v>
      </c>
      <c r="D243" s="57" t="s">
        <v>133</v>
      </c>
      <c r="E243" s="28">
        <v>75.527024859663186</v>
      </c>
      <c r="F243" s="70">
        <v>62.35</v>
      </c>
      <c r="G243" s="29">
        <f t="shared" si="22"/>
        <v>4709.1099999999997</v>
      </c>
      <c r="H243" s="1"/>
      <c r="I243" s="16">
        <f t="shared" si="27"/>
        <v>29</v>
      </c>
      <c r="J243" s="27" t="str">
        <f t="shared" si="23"/>
        <v>Эмаль пентафталевая зеленая, ПФ-115 ГОСТ 6465-76</v>
      </c>
      <c r="K243" s="12"/>
      <c r="L243" s="12"/>
      <c r="M243" s="17" t="str">
        <f t="shared" si="28"/>
        <v>кг</v>
      </c>
      <c r="N243" s="20">
        <f t="shared" si="28"/>
        <v>75.527024859663186</v>
      </c>
      <c r="O243" s="11"/>
      <c r="P243" s="17">
        <f t="shared" si="25"/>
        <v>62.35</v>
      </c>
      <c r="Q243" s="18">
        <f t="shared" si="26"/>
        <v>0</v>
      </c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5">
      <c r="A244" s="6"/>
      <c r="B244" s="30">
        <v>30</v>
      </c>
      <c r="C244" s="45" t="s">
        <v>124</v>
      </c>
      <c r="D244" s="57" t="s">
        <v>133</v>
      </c>
      <c r="E244" s="28">
        <v>75.526722472633608</v>
      </c>
      <c r="F244" s="70">
        <v>77.650000000000006</v>
      </c>
      <c r="G244" s="29">
        <f t="shared" si="22"/>
        <v>5864.6500000000005</v>
      </c>
      <c r="H244" s="1"/>
      <c r="I244" s="16">
        <f t="shared" si="27"/>
        <v>30</v>
      </c>
      <c r="J244" s="27" t="str">
        <f t="shared" si="23"/>
        <v>Эмаль пентафталевая красная, ПФ-115 ГОСТ 6465-76</v>
      </c>
      <c r="K244" s="12"/>
      <c r="L244" s="12"/>
      <c r="M244" s="17" t="str">
        <f t="shared" si="28"/>
        <v>кг</v>
      </c>
      <c r="N244" s="20">
        <f t="shared" si="28"/>
        <v>75.526722472633608</v>
      </c>
      <c r="O244" s="11"/>
      <c r="P244" s="17">
        <f t="shared" si="25"/>
        <v>77.650000000000006</v>
      </c>
      <c r="Q244" s="18">
        <f t="shared" si="26"/>
        <v>0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5">
      <c r="A245" s="6"/>
      <c r="B245" s="30">
        <v>31</v>
      </c>
      <c r="C245" s="45" t="s">
        <v>127</v>
      </c>
      <c r="D245" s="57" t="s">
        <v>133</v>
      </c>
      <c r="E245" s="28">
        <v>110.64999216423757</v>
      </c>
      <c r="F245" s="69">
        <v>638.1</v>
      </c>
      <c r="G245" s="29">
        <f t="shared" si="22"/>
        <v>70605.759999999995</v>
      </c>
      <c r="H245" s="1"/>
      <c r="I245" s="16">
        <f t="shared" si="27"/>
        <v>31</v>
      </c>
      <c r="J245" s="27" t="str">
        <f t="shared" si="23"/>
        <v>Эмаль пентафталевая серая, ПФ-115 ГОСТ 6465-76</v>
      </c>
      <c r="K245" s="12"/>
      <c r="L245" s="12"/>
      <c r="M245" s="17" t="str">
        <f t="shared" si="28"/>
        <v>кг</v>
      </c>
      <c r="N245" s="20">
        <f t="shared" si="28"/>
        <v>110.64999216423757</v>
      </c>
      <c r="O245" s="11"/>
      <c r="P245" s="17">
        <f t="shared" si="25"/>
        <v>638.1</v>
      </c>
      <c r="Q245" s="18">
        <f t="shared" si="26"/>
        <v>0</v>
      </c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5">
      <c r="A246" s="6"/>
      <c r="B246" s="30">
        <v>32</v>
      </c>
      <c r="C246" s="45" t="s">
        <v>129</v>
      </c>
      <c r="D246" s="57" t="s">
        <v>133</v>
      </c>
      <c r="E246" s="28">
        <v>127.16005917159765</v>
      </c>
      <c r="F246" s="69">
        <v>67.599999999999994</v>
      </c>
      <c r="G246" s="29">
        <f t="shared" si="22"/>
        <v>8596.02</v>
      </c>
      <c r="H246" s="1"/>
      <c r="I246" s="16">
        <f t="shared" si="27"/>
        <v>32</v>
      </c>
      <c r="J246" s="27" t="str">
        <f t="shared" si="23"/>
        <v>Эмаль пентафталевая черная, ПФ-115 ГОСТ 6465-76</v>
      </c>
      <c r="K246" s="12"/>
      <c r="L246" s="12"/>
      <c r="M246" s="17" t="str">
        <f t="shared" si="28"/>
        <v>кг</v>
      </c>
      <c r="N246" s="20">
        <f t="shared" si="28"/>
        <v>127.16005917159765</v>
      </c>
      <c r="O246" s="11"/>
      <c r="P246" s="17">
        <f t="shared" si="25"/>
        <v>67.599999999999994</v>
      </c>
      <c r="Q246" s="18">
        <f t="shared" si="26"/>
        <v>0</v>
      </c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25.5" x14ac:dyDescent="0.25">
      <c r="A247" s="6"/>
      <c r="B247" s="30">
        <v>33</v>
      </c>
      <c r="C247" s="45" t="s">
        <v>130</v>
      </c>
      <c r="D247" s="57" t="s">
        <v>133</v>
      </c>
      <c r="E247" s="28">
        <v>86.491428571428571</v>
      </c>
      <c r="F247" s="67">
        <v>35</v>
      </c>
      <c r="G247" s="29">
        <f t="shared" si="22"/>
        <v>3027.2</v>
      </c>
      <c r="H247" s="1"/>
      <c r="I247" s="16">
        <f t="shared" si="27"/>
        <v>33</v>
      </c>
      <c r="J247" s="27" t="str">
        <f t="shared" si="23"/>
        <v>Эмаль пентафталиевая красно-коричневая (для пола), ПФ-266 ГОСТ 6465-76</v>
      </c>
      <c r="K247" s="12"/>
      <c r="L247" s="12"/>
      <c r="M247" s="17" t="str">
        <f t="shared" si="28"/>
        <v>кг</v>
      </c>
      <c r="N247" s="20">
        <f t="shared" si="28"/>
        <v>86.491428571428571</v>
      </c>
      <c r="O247" s="11"/>
      <c r="P247" s="17">
        <f t="shared" si="25"/>
        <v>35</v>
      </c>
      <c r="Q247" s="18">
        <f t="shared" si="26"/>
        <v>0</v>
      </c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5">
      <c r="A248" s="6"/>
      <c r="B248" s="72" t="s">
        <v>31</v>
      </c>
      <c r="C248" s="73"/>
      <c r="D248" s="11"/>
      <c r="E248" s="11"/>
      <c r="F248" s="64"/>
      <c r="G248" s="33">
        <f>SUM(G215:G247)</f>
        <v>305424.66000000003</v>
      </c>
      <c r="H248" s="1"/>
      <c r="I248" s="16"/>
      <c r="J248" s="27"/>
      <c r="K248" s="12"/>
      <c r="L248" s="12"/>
      <c r="M248" s="17"/>
      <c r="N248" s="20"/>
      <c r="O248" s="11"/>
      <c r="P248" s="17"/>
      <c r="Q248" s="18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x14ac:dyDescent="0.25">
      <c r="A249" s="6"/>
      <c r="B249" s="74" t="s">
        <v>32</v>
      </c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6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5">
      <c r="A250" s="6"/>
      <c r="B250" s="30">
        <v>1</v>
      </c>
      <c r="C250" s="45" t="s">
        <v>197</v>
      </c>
      <c r="D250" s="31" t="s">
        <v>199</v>
      </c>
      <c r="E250" s="28">
        <v>98.083333333333329</v>
      </c>
      <c r="F250" s="67">
        <v>3</v>
      </c>
      <c r="G250" s="29">
        <f t="shared" ref="G250:G259" si="29">E250*F250</f>
        <v>294.25</v>
      </c>
      <c r="H250" s="1"/>
      <c r="I250" s="16">
        <f>B250</f>
        <v>1</v>
      </c>
      <c r="J250" s="27" t="str">
        <f t="shared" ref="J250:J259" si="30">C250</f>
        <v>Герметик силиконовый (85 мл), ТУ2513-003-50643915-2002</v>
      </c>
      <c r="K250" s="12"/>
      <c r="L250" s="12"/>
      <c r="M250" s="17" t="str">
        <f t="shared" ref="M250:N259" si="31">D250</f>
        <v>тюб</v>
      </c>
      <c r="N250" s="20">
        <f t="shared" si="31"/>
        <v>98.083333333333329</v>
      </c>
      <c r="O250" s="11"/>
      <c r="P250" s="17">
        <f t="shared" ref="P250:P259" si="32">F250</f>
        <v>3</v>
      </c>
      <c r="Q250" s="18">
        <f t="shared" ref="Q250:Q259" si="33">O250*P250</f>
        <v>0</v>
      </c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5">
      <c r="A251" s="6"/>
      <c r="B251" s="30">
        <v>2</v>
      </c>
      <c r="C251" s="45" t="s">
        <v>161</v>
      </c>
      <c r="D251" s="31" t="s">
        <v>193</v>
      </c>
      <c r="E251" s="28">
        <v>114.41646017699115</v>
      </c>
      <c r="F251" s="67">
        <v>113</v>
      </c>
      <c r="G251" s="29">
        <f t="shared" si="29"/>
        <v>12929.06</v>
      </c>
      <c r="H251" s="1"/>
      <c r="I251" s="16">
        <f t="shared" ref="I251:I259" si="34">B251</f>
        <v>2</v>
      </c>
      <c r="J251" s="27" t="str">
        <f t="shared" si="30"/>
        <v>Нефрас С2 -80/120, ТУ 38-401-67-108-92</v>
      </c>
      <c r="K251" s="12"/>
      <c r="L251" s="12"/>
      <c r="M251" s="17" t="str">
        <f t="shared" si="31"/>
        <v>л</v>
      </c>
      <c r="N251" s="20">
        <f t="shared" si="31"/>
        <v>114.41646017699115</v>
      </c>
      <c r="O251" s="11"/>
      <c r="P251" s="17">
        <f t="shared" si="32"/>
        <v>113</v>
      </c>
      <c r="Q251" s="18">
        <f t="shared" si="33"/>
        <v>0</v>
      </c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5">
      <c r="A252" s="6"/>
      <c r="B252" s="30">
        <v>3</v>
      </c>
      <c r="C252" s="45" t="s">
        <v>167</v>
      </c>
      <c r="D252" s="31" t="s">
        <v>133</v>
      </c>
      <c r="E252" s="28">
        <v>151.22999999999999</v>
      </c>
      <c r="F252" s="67">
        <v>1</v>
      </c>
      <c r="G252" s="29">
        <f t="shared" si="29"/>
        <v>151.22999999999999</v>
      </c>
      <c r="H252" s="1"/>
      <c r="I252" s="16">
        <f t="shared" si="34"/>
        <v>3</v>
      </c>
      <c r="J252" s="27" t="str">
        <f t="shared" si="30"/>
        <v>Нитроэмаль черная, НЦ-11 ГОСТ 9198-76</v>
      </c>
      <c r="K252" s="12"/>
      <c r="L252" s="12"/>
      <c r="M252" s="17" t="str">
        <f t="shared" si="31"/>
        <v>кг</v>
      </c>
      <c r="N252" s="20">
        <f t="shared" si="31"/>
        <v>151.22999999999999</v>
      </c>
      <c r="O252" s="11"/>
      <c r="P252" s="17">
        <f t="shared" si="32"/>
        <v>1</v>
      </c>
      <c r="Q252" s="18">
        <f t="shared" si="33"/>
        <v>0</v>
      </c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5">
      <c r="A253" s="6"/>
      <c r="B253" s="30">
        <v>4</v>
      </c>
      <c r="C253" s="45" t="s">
        <v>94</v>
      </c>
      <c r="D253" s="31" t="s">
        <v>133</v>
      </c>
      <c r="E253" s="28">
        <v>141.33500000000001</v>
      </c>
      <c r="F253" s="67">
        <v>4</v>
      </c>
      <c r="G253" s="29">
        <f t="shared" si="29"/>
        <v>565.34</v>
      </c>
      <c r="H253" s="1"/>
      <c r="I253" s="16">
        <f t="shared" si="34"/>
        <v>4</v>
      </c>
      <c r="J253" s="27" t="str">
        <f t="shared" si="30"/>
        <v>Нитроэмаль черная, НЦ-132 ГОСТ 9198-83</v>
      </c>
      <c r="K253" s="12"/>
      <c r="L253" s="12"/>
      <c r="M253" s="17" t="str">
        <f t="shared" si="31"/>
        <v>кг</v>
      </c>
      <c r="N253" s="20">
        <f t="shared" si="31"/>
        <v>141.33500000000001</v>
      </c>
      <c r="O253" s="11"/>
      <c r="P253" s="17">
        <f t="shared" si="32"/>
        <v>4</v>
      </c>
      <c r="Q253" s="18">
        <f t="shared" si="33"/>
        <v>0</v>
      </c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25.5" x14ac:dyDescent="0.25">
      <c r="A254" s="6"/>
      <c r="B254" s="30">
        <v>5</v>
      </c>
      <c r="C254" s="45" t="s">
        <v>107</v>
      </c>
      <c r="D254" s="31" t="s">
        <v>133</v>
      </c>
      <c r="E254" s="28">
        <v>174.23255813953489</v>
      </c>
      <c r="F254" s="69">
        <v>4.3</v>
      </c>
      <c r="G254" s="29">
        <f t="shared" si="29"/>
        <v>749.19999999999993</v>
      </c>
      <c r="H254" s="1"/>
      <c r="I254" s="16">
        <f t="shared" si="34"/>
        <v>5</v>
      </c>
      <c r="J254" s="27" t="str">
        <f t="shared" si="30"/>
        <v>Эмаль антикоррозийная для металла по ржавчине серая, RAL 7040 ТУ 2313-003-17955654-05</v>
      </c>
      <c r="K254" s="12"/>
      <c r="L254" s="12"/>
      <c r="M254" s="17" t="str">
        <f t="shared" si="31"/>
        <v>кг</v>
      </c>
      <c r="N254" s="20">
        <f t="shared" si="31"/>
        <v>174.23255813953489</v>
      </c>
      <c r="O254" s="11"/>
      <c r="P254" s="17">
        <f t="shared" si="32"/>
        <v>4.3</v>
      </c>
      <c r="Q254" s="18">
        <f t="shared" si="33"/>
        <v>0</v>
      </c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5">
      <c r="A255" s="6"/>
      <c r="B255" s="30">
        <v>6</v>
      </c>
      <c r="C255" s="45" t="s">
        <v>122</v>
      </c>
      <c r="D255" s="31" t="s">
        <v>133</v>
      </c>
      <c r="E255" s="28">
        <v>75.509433962264154</v>
      </c>
      <c r="F255" s="70">
        <v>2.65</v>
      </c>
      <c r="G255" s="29">
        <f t="shared" si="29"/>
        <v>200.1</v>
      </c>
      <c r="H255" s="1"/>
      <c r="I255" s="16">
        <f t="shared" si="34"/>
        <v>6</v>
      </c>
      <c r="J255" s="27" t="str">
        <f t="shared" si="30"/>
        <v>Эмаль пентафталевая желтая, ПФ-115 ГОСТ 6465-76</v>
      </c>
      <c r="K255" s="12"/>
      <c r="L255" s="12"/>
      <c r="M255" s="17" t="str">
        <f t="shared" si="31"/>
        <v>кг</v>
      </c>
      <c r="N255" s="20">
        <f t="shared" si="31"/>
        <v>75.509433962264154</v>
      </c>
      <c r="O255" s="11"/>
      <c r="P255" s="17">
        <f t="shared" si="32"/>
        <v>2.65</v>
      </c>
      <c r="Q255" s="18">
        <f t="shared" si="33"/>
        <v>0</v>
      </c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5">
      <c r="A256" s="6"/>
      <c r="B256" s="30">
        <v>7</v>
      </c>
      <c r="C256" s="45" t="s">
        <v>123</v>
      </c>
      <c r="D256" s="31" t="s">
        <v>133</v>
      </c>
      <c r="E256" s="28">
        <v>75.538461538461533</v>
      </c>
      <c r="F256" s="70">
        <v>0.65</v>
      </c>
      <c r="G256" s="29">
        <f t="shared" si="29"/>
        <v>49.1</v>
      </c>
      <c r="H256" s="1"/>
      <c r="I256" s="16">
        <f t="shared" si="34"/>
        <v>7</v>
      </c>
      <c r="J256" s="27" t="str">
        <f t="shared" si="30"/>
        <v>Эмаль пентафталевая зеленая, ПФ-115 ГОСТ 6465-76</v>
      </c>
      <c r="K256" s="12"/>
      <c r="L256" s="12"/>
      <c r="M256" s="17" t="str">
        <f t="shared" si="31"/>
        <v>кг</v>
      </c>
      <c r="N256" s="20">
        <f t="shared" si="31"/>
        <v>75.538461538461533</v>
      </c>
      <c r="O256" s="11"/>
      <c r="P256" s="17">
        <f t="shared" si="32"/>
        <v>0.65</v>
      </c>
      <c r="Q256" s="18">
        <f t="shared" si="33"/>
        <v>0</v>
      </c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5">
      <c r="A257" s="6"/>
      <c r="B257" s="30">
        <v>8</v>
      </c>
      <c r="C257" s="45" t="s">
        <v>124</v>
      </c>
      <c r="D257" s="31" t="s">
        <v>133</v>
      </c>
      <c r="E257" s="28">
        <v>75.528358208955225</v>
      </c>
      <c r="F257" s="70">
        <v>3.35</v>
      </c>
      <c r="G257" s="29">
        <f t="shared" si="29"/>
        <v>253.02</v>
      </c>
      <c r="H257" s="1"/>
      <c r="I257" s="16">
        <f t="shared" si="34"/>
        <v>8</v>
      </c>
      <c r="J257" s="27" t="str">
        <f t="shared" si="30"/>
        <v>Эмаль пентафталевая красная, ПФ-115 ГОСТ 6465-76</v>
      </c>
      <c r="K257" s="12"/>
      <c r="L257" s="12"/>
      <c r="M257" s="17" t="str">
        <f t="shared" si="31"/>
        <v>кг</v>
      </c>
      <c r="N257" s="20">
        <f t="shared" si="31"/>
        <v>75.528358208955225</v>
      </c>
      <c r="O257" s="11"/>
      <c r="P257" s="17">
        <f t="shared" si="32"/>
        <v>3.35</v>
      </c>
      <c r="Q257" s="18">
        <f t="shared" si="33"/>
        <v>0</v>
      </c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5">
      <c r="A258" s="6"/>
      <c r="B258" s="30">
        <v>9</v>
      </c>
      <c r="C258" s="45" t="s">
        <v>127</v>
      </c>
      <c r="D258" s="31" t="s">
        <v>133</v>
      </c>
      <c r="E258" s="28">
        <v>110.64990892531877</v>
      </c>
      <c r="F258" s="69">
        <v>54.9</v>
      </c>
      <c r="G258" s="29">
        <f t="shared" si="29"/>
        <v>6074.68</v>
      </c>
      <c r="H258" s="1"/>
      <c r="I258" s="16">
        <f t="shared" si="34"/>
        <v>9</v>
      </c>
      <c r="J258" s="27" t="str">
        <f t="shared" si="30"/>
        <v>Эмаль пентафталевая серая, ПФ-115 ГОСТ 6465-76</v>
      </c>
      <c r="K258" s="12"/>
      <c r="L258" s="12"/>
      <c r="M258" s="17" t="str">
        <f t="shared" si="31"/>
        <v>кг</v>
      </c>
      <c r="N258" s="20">
        <f t="shared" si="31"/>
        <v>110.64990892531877</v>
      </c>
      <c r="O258" s="11"/>
      <c r="P258" s="17">
        <f t="shared" si="32"/>
        <v>54.9</v>
      </c>
      <c r="Q258" s="18">
        <f t="shared" si="33"/>
        <v>0</v>
      </c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5">
      <c r="A259" s="6"/>
      <c r="B259" s="30">
        <v>10</v>
      </c>
      <c r="C259" s="45" t="s">
        <v>129</v>
      </c>
      <c r="D259" s="31" t="s">
        <v>133</v>
      </c>
      <c r="E259" s="28">
        <v>127.16129032258064</v>
      </c>
      <c r="F259" s="69">
        <v>12.4</v>
      </c>
      <c r="G259" s="29">
        <f t="shared" si="29"/>
        <v>1576.8</v>
      </c>
      <c r="H259" s="1"/>
      <c r="I259" s="16">
        <f t="shared" si="34"/>
        <v>10</v>
      </c>
      <c r="J259" s="27" t="str">
        <f t="shared" si="30"/>
        <v>Эмаль пентафталевая черная, ПФ-115 ГОСТ 6465-76</v>
      </c>
      <c r="K259" s="12"/>
      <c r="L259" s="12"/>
      <c r="M259" s="17" t="str">
        <f t="shared" si="31"/>
        <v>кг</v>
      </c>
      <c r="N259" s="20">
        <f t="shared" si="31"/>
        <v>127.16129032258064</v>
      </c>
      <c r="O259" s="11"/>
      <c r="P259" s="17">
        <f t="shared" si="32"/>
        <v>12.4</v>
      </c>
      <c r="Q259" s="18">
        <f t="shared" si="33"/>
        <v>0</v>
      </c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5">
      <c r="A260" s="6"/>
      <c r="B260" s="72" t="s">
        <v>34</v>
      </c>
      <c r="C260" s="73"/>
      <c r="D260" s="11"/>
      <c r="E260" s="11"/>
      <c r="F260" s="64"/>
      <c r="G260" s="33">
        <f>SUM(G250:G259)</f>
        <v>22842.780000000002</v>
      </c>
      <c r="H260" s="1"/>
      <c r="I260" s="16"/>
      <c r="J260" s="27"/>
      <c r="K260" s="12"/>
      <c r="L260" s="12"/>
      <c r="M260" s="17"/>
      <c r="N260" s="20"/>
      <c r="O260" s="11"/>
      <c r="P260" s="17"/>
      <c r="Q260" s="18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x14ac:dyDescent="0.25">
      <c r="A261" s="6"/>
      <c r="B261" s="91" t="s">
        <v>33</v>
      </c>
      <c r="C261" s="92"/>
      <c r="D261" s="92"/>
      <c r="E261" s="92"/>
      <c r="F261" s="92"/>
      <c r="G261" s="92"/>
      <c r="H261" s="92"/>
      <c r="I261" s="92"/>
      <c r="J261" s="92"/>
      <c r="K261" s="92"/>
      <c r="L261" s="92"/>
      <c r="M261" s="92"/>
      <c r="N261" s="92"/>
      <c r="O261" s="92"/>
      <c r="P261" s="92"/>
      <c r="Q261" s="92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5">
      <c r="A262" s="6"/>
      <c r="B262" s="52">
        <v>1</v>
      </c>
      <c r="C262" s="45" t="s">
        <v>40</v>
      </c>
      <c r="D262" s="57" t="s">
        <v>193</v>
      </c>
      <c r="E262" s="53">
        <v>97.458162393162382</v>
      </c>
      <c r="F262" s="67">
        <v>234</v>
      </c>
      <c r="G262" s="54">
        <f t="shared" ref="G262:G307" si="35">E262*F262</f>
        <v>22805.21</v>
      </c>
      <c r="H262" s="1"/>
      <c r="I262" s="46">
        <f>B262</f>
        <v>1</v>
      </c>
      <c r="J262" s="47" t="str">
        <f t="shared" ref="J262:J307" si="36">C262</f>
        <v>Бензин Галоша Нефраз, С2-80/120 ТУ 2319-006-71371272-2006</v>
      </c>
      <c r="K262" s="48"/>
      <c r="L262" s="48"/>
      <c r="M262" s="49" t="str">
        <f t="shared" ref="M262:N307" si="37">D262</f>
        <v>л</v>
      </c>
      <c r="N262" s="50">
        <f t="shared" si="37"/>
        <v>97.458162393162382</v>
      </c>
      <c r="O262" s="34"/>
      <c r="P262" s="49">
        <f t="shared" ref="P262:P307" si="38">F262</f>
        <v>234</v>
      </c>
      <c r="Q262" s="51">
        <f t="shared" ref="Q262:Q307" si="39">O262*P262</f>
        <v>0</v>
      </c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5">
      <c r="A263" s="6"/>
      <c r="B263" s="30">
        <v>2</v>
      </c>
      <c r="C263" s="45" t="s">
        <v>42</v>
      </c>
      <c r="D263" s="57" t="s">
        <v>194</v>
      </c>
      <c r="E263" s="28">
        <v>156.04120689655173</v>
      </c>
      <c r="F263" s="67">
        <v>58</v>
      </c>
      <c r="G263" s="54">
        <f t="shared" si="35"/>
        <v>9050.39</v>
      </c>
      <c r="H263" s="1"/>
      <c r="I263" s="46">
        <f t="shared" ref="I263:I307" si="40">B263</f>
        <v>2</v>
      </c>
      <c r="J263" s="47" t="str">
        <f t="shared" si="36"/>
        <v>Герметик автомобильный (180 мл) белый, Авто-прокладка</v>
      </c>
      <c r="K263" s="12"/>
      <c r="L263" s="12"/>
      <c r="M263" s="49" t="str">
        <f t="shared" si="37"/>
        <v>шт</v>
      </c>
      <c r="N263" s="50">
        <f t="shared" si="37"/>
        <v>156.04120689655173</v>
      </c>
      <c r="O263" s="11"/>
      <c r="P263" s="49">
        <f t="shared" si="38"/>
        <v>58</v>
      </c>
      <c r="Q263" s="51">
        <f t="shared" si="39"/>
        <v>0</v>
      </c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5">
      <c r="A264" s="6"/>
      <c r="B264" s="30">
        <v>3</v>
      </c>
      <c r="C264" s="45" t="s">
        <v>135</v>
      </c>
      <c r="D264" s="57" t="s">
        <v>194</v>
      </c>
      <c r="E264" s="28">
        <v>218.1</v>
      </c>
      <c r="F264" s="67">
        <v>10</v>
      </c>
      <c r="G264" s="54">
        <f t="shared" si="35"/>
        <v>2181</v>
      </c>
      <c r="H264" s="1"/>
      <c r="I264" s="46">
        <f t="shared" si="40"/>
        <v>3</v>
      </c>
      <c r="J264" s="47" t="str">
        <f t="shared" si="36"/>
        <v>Герметик акриловый белый, Ceresit CS 11 280 мл</v>
      </c>
      <c r="K264" s="12"/>
      <c r="L264" s="12"/>
      <c r="M264" s="49" t="str">
        <f t="shared" si="37"/>
        <v>шт</v>
      </c>
      <c r="N264" s="50">
        <f t="shared" si="37"/>
        <v>218.1</v>
      </c>
      <c r="O264" s="11"/>
      <c r="P264" s="49">
        <f t="shared" si="38"/>
        <v>10</v>
      </c>
      <c r="Q264" s="51">
        <f t="shared" si="39"/>
        <v>0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5">
      <c r="A265" s="6"/>
      <c r="B265" s="30">
        <v>4</v>
      </c>
      <c r="C265" s="45" t="s">
        <v>47</v>
      </c>
      <c r="D265" s="57" t="s">
        <v>194</v>
      </c>
      <c r="E265" s="28">
        <v>251.00919191919192</v>
      </c>
      <c r="F265" s="67">
        <v>99</v>
      </c>
      <c r="G265" s="54">
        <f t="shared" si="35"/>
        <v>24849.91</v>
      </c>
      <c r="H265" s="1"/>
      <c r="I265" s="46">
        <f t="shared" si="40"/>
        <v>4</v>
      </c>
      <c r="J265" s="47" t="str">
        <f t="shared" si="36"/>
        <v>Герметик силиконовый (290мл), MACTERTEX N</v>
      </c>
      <c r="K265" s="12"/>
      <c r="L265" s="12"/>
      <c r="M265" s="49" t="str">
        <f t="shared" si="37"/>
        <v>шт</v>
      </c>
      <c r="N265" s="50">
        <f t="shared" si="37"/>
        <v>251.00919191919192</v>
      </c>
      <c r="O265" s="11"/>
      <c r="P265" s="49">
        <f t="shared" si="38"/>
        <v>99</v>
      </c>
      <c r="Q265" s="51">
        <f t="shared" si="39"/>
        <v>0</v>
      </c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5">
      <c r="A266" s="6"/>
      <c r="B266" s="30">
        <v>5</v>
      </c>
      <c r="C266" s="45" t="s">
        <v>200</v>
      </c>
      <c r="D266" s="57" t="s">
        <v>194</v>
      </c>
      <c r="E266" s="28">
        <v>80.25</v>
      </c>
      <c r="F266" s="67">
        <v>25</v>
      </c>
      <c r="G266" s="54">
        <f t="shared" si="35"/>
        <v>2006.25</v>
      </c>
      <c r="H266" s="1"/>
      <c r="I266" s="46">
        <f t="shared" si="40"/>
        <v>5</v>
      </c>
      <c r="J266" s="47" t="str">
        <f t="shared" si="36"/>
        <v>Герметик-прокладка, Автосил 65гр</v>
      </c>
      <c r="K266" s="12"/>
      <c r="L266" s="12"/>
      <c r="M266" s="49" t="str">
        <f t="shared" si="37"/>
        <v>шт</v>
      </c>
      <c r="N266" s="50">
        <f t="shared" si="37"/>
        <v>80.25</v>
      </c>
      <c r="O266" s="11"/>
      <c r="P266" s="49">
        <f t="shared" si="38"/>
        <v>25</v>
      </c>
      <c r="Q266" s="51">
        <f t="shared" si="39"/>
        <v>0</v>
      </c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5">
      <c r="A267" s="6"/>
      <c r="B267" s="30">
        <v>6</v>
      </c>
      <c r="C267" s="45" t="s">
        <v>201</v>
      </c>
      <c r="D267" s="57" t="s">
        <v>133</v>
      </c>
      <c r="E267" s="28">
        <v>359.61250000000001</v>
      </c>
      <c r="F267" s="67">
        <v>4</v>
      </c>
      <c r="G267" s="54">
        <f t="shared" si="35"/>
        <v>1438.45</v>
      </c>
      <c r="H267" s="1"/>
      <c r="I267" s="46">
        <f t="shared" si="40"/>
        <v>6</v>
      </c>
      <c r="J267" s="47" t="str">
        <f t="shared" si="36"/>
        <v>Клей, БФ-88</v>
      </c>
      <c r="K267" s="12"/>
      <c r="L267" s="12"/>
      <c r="M267" s="49" t="str">
        <f t="shared" si="37"/>
        <v>кг</v>
      </c>
      <c r="N267" s="50">
        <f t="shared" si="37"/>
        <v>359.61250000000001</v>
      </c>
      <c r="O267" s="11"/>
      <c r="P267" s="49">
        <f t="shared" si="38"/>
        <v>4</v>
      </c>
      <c r="Q267" s="51">
        <f t="shared" si="39"/>
        <v>0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5">
      <c r="A268" s="6"/>
      <c r="B268" s="30">
        <v>7</v>
      </c>
      <c r="C268" s="45" t="s">
        <v>143</v>
      </c>
      <c r="D268" s="57" t="s">
        <v>194</v>
      </c>
      <c r="E268" s="28">
        <v>119.39</v>
      </c>
      <c r="F268" s="67">
        <v>1</v>
      </c>
      <c r="G268" s="54">
        <f t="shared" si="35"/>
        <v>119.39</v>
      </c>
      <c r="H268" s="1"/>
      <c r="I268" s="46">
        <f t="shared" si="40"/>
        <v>7</v>
      </c>
      <c r="J268" s="47" t="str">
        <f t="shared" si="36"/>
        <v>Клей "холодная сварка"HG 6002 57г, "холодная сварка"HG 6002 57г</v>
      </c>
      <c r="K268" s="12"/>
      <c r="L268" s="12"/>
      <c r="M268" s="49" t="str">
        <f t="shared" si="37"/>
        <v>шт</v>
      </c>
      <c r="N268" s="50">
        <f t="shared" si="37"/>
        <v>119.39</v>
      </c>
      <c r="O268" s="11"/>
      <c r="P268" s="49">
        <f t="shared" si="38"/>
        <v>1</v>
      </c>
      <c r="Q268" s="51">
        <f t="shared" si="39"/>
        <v>0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5">
      <c r="A269" s="6"/>
      <c r="B269" s="30">
        <v>8</v>
      </c>
      <c r="C269" s="45" t="s">
        <v>151</v>
      </c>
      <c r="D269" s="57" t="s">
        <v>194</v>
      </c>
      <c r="E269" s="28">
        <v>127.07607142857144</v>
      </c>
      <c r="F269" s="67">
        <v>56</v>
      </c>
      <c r="G269" s="54">
        <f t="shared" si="35"/>
        <v>7116.26</v>
      </c>
      <c r="H269" s="1"/>
      <c r="I269" s="46">
        <f t="shared" si="40"/>
        <v>8</v>
      </c>
      <c r="J269" s="47" t="str">
        <f t="shared" si="36"/>
        <v>Краска аэрозольная желтая, 520 мл</v>
      </c>
      <c r="K269" s="12"/>
      <c r="L269" s="12"/>
      <c r="M269" s="49" t="str">
        <f t="shared" si="37"/>
        <v>шт</v>
      </c>
      <c r="N269" s="50">
        <f t="shared" si="37"/>
        <v>127.07607142857144</v>
      </c>
      <c r="O269" s="11"/>
      <c r="P269" s="49">
        <f t="shared" si="38"/>
        <v>56</v>
      </c>
      <c r="Q269" s="51">
        <f t="shared" si="39"/>
        <v>0</v>
      </c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5">
      <c r="A270" s="6"/>
      <c r="B270" s="30">
        <v>9</v>
      </c>
      <c r="C270" s="45" t="s">
        <v>152</v>
      </c>
      <c r="D270" s="57" t="s">
        <v>194</v>
      </c>
      <c r="E270" s="28">
        <v>127.07499999999999</v>
      </c>
      <c r="F270" s="67">
        <v>42</v>
      </c>
      <c r="G270" s="54">
        <f t="shared" si="35"/>
        <v>5337.15</v>
      </c>
      <c r="H270" s="1"/>
      <c r="I270" s="46">
        <f t="shared" si="40"/>
        <v>9</v>
      </c>
      <c r="J270" s="47" t="str">
        <f t="shared" si="36"/>
        <v>Краска аэрозольная желтая, 265 г</v>
      </c>
      <c r="K270" s="12"/>
      <c r="L270" s="12"/>
      <c r="M270" s="49" t="str">
        <f t="shared" si="37"/>
        <v>шт</v>
      </c>
      <c r="N270" s="50">
        <f t="shared" si="37"/>
        <v>127.07499999999999</v>
      </c>
      <c r="O270" s="11"/>
      <c r="P270" s="49">
        <f t="shared" si="38"/>
        <v>42</v>
      </c>
      <c r="Q270" s="51">
        <f t="shared" si="39"/>
        <v>0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5">
      <c r="A271" s="6"/>
      <c r="B271" s="30">
        <v>10</v>
      </c>
      <c r="C271" s="45" t="s">
        <v>153</v>
      </c>
      <c r="D271" s="57" t="s">
        <v>194</v>
      </c>
      <c r="E271" s="28">
        <v>127.07590909090909</v>
      </c>
      <c r="F271" s="67">
        <v>44</v>
      </c>
      <c r="G271" s="54">
        <f t="shared" si="35"/>
        <v>5591.34</v>
      </c>
      <c r="H271" s="1"/>
      <c r="I271" s="46">
        <f t="shared" si="40"/>
        <v>10</v>
      </c>
      <c r="J271" s="47" t="str">
        <f t="shared" si="36"/>
        <v>Краска аэрозольная Зеленая, 520 мл</v>
      </c>
      <c r="K271" s="12"/>
      <c r="L271" s="12"/>
      <c r="M271" s="49" t="str">
        <f t="shared" si="37"/>
        <v>шт</v>
      </c>
      <c r="N271" s="50">
        <f t="shared" si="37"/>
        <v>127.07590909090909</v>
      </c>
      <c r="O271" s="11"/>
      <c r="P271" s="49">
        <f t="shared" si="38"/>
        <v>44</v>
      </c>
      <c r="Q271" s="51">
        <f t="shared" si="39"/>
        <v>0</v>
      </c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5">
      <c r="A272" s="6"/>
      <c r="B272" s="30">
        <v>11</v>
      </c>
      <c r="C272" s="45" t="s">
        <v>77</v>
      </c>
      <c r="D272" s="57" t="s">
        <v>194</v>
      </c>
      <c r="E272" s="28">
        <v>127.07511111111111</v>
      </c>
      <c r="F272" s="67">
        <v>45</v>
      </c>
      <c r="G272" s="54">
        <f t="shared" si="35"/>
        <v>5718.38</v>
      </c>
      <c r="H272" s="1"/>
      <c r="I272" s="46">
        <f t="shared" si="40"/>
        <v>11</v>
      </c>
      <c r="J272" s="47" t="str">
        <f t="shared" si="36"/>
        <v>Краска аэрозольная зеленая, 265 г</v>
      </c>
      <c r="K272" s="12"/>
      <c r="L272" s="12"/>
      <c r="M272" s="49" t="str">
        <f t="shared" si="37"/>
        <v>шт</v>
      </c>
      <c r="N272" s="50">
        <f t="shared" si="37"/>
        <v>127.07511111111111</v>
      </c>
      <c r="O272" s="11"/>
      <c r="P272" s="49">
        <f t="shared" si="38"/>
        <v>45</v>
      </c>
      <c r="Q272" s="51">
        <f t="shared" si="39"/>
        <v>0</v>
      </c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5">
      <c r="A273" s="6"/>
      <c r="B273" s="30">
        <v>12</v>
      </c>
      <c r="C273" s="45" t="s">
        <v>154</v>
      </c>
      <c r="D273" s="57" t="s">
        <v>194</v>
      </c>
      <c r="E273" s="28">
        <v>127.07603773584906</v>
      </c>
      <c r="F273" s="67">
        <v>53</v>
      </c>
      <c r="G273" s="54">
        <f t="shared" si="35"/>
        <v>6735.03</v>
      </c>
      <c r="H273" s="1"/>
      <c r="I273" s="46">
        <f t="shared" si="40"/>
        <v>12</v>
      </c>
      <c r="J273" s="47" t="str">
        <f t="shared" si="36"/>
        <v>Краска аэрозольная красная, 520 мл</v>
      </c>
      <c r="K273" s="12"/>
      <c r="L273" s="12"/>
      <c r="M273" s="49" t="str">
        <f t="shared" si="37"/>
        <v>шт</v>
      </c>
      <c r="N273" s="50">
        <f t="shared" si="37"/>
        <v>127.07603773584906</v>
      </c>
      <c r="O273" s="11"/>
      <c r="P273" s="49">
        <f t="shared" si="38"/>
        <v>53</v>
      </c>
      <c r="Q273" s="51">
        <f t="shared" si="39"/>
        <v>0</v>
      </c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5">
      <c r="A274" s="6"/>
      <c r="B274" s="30">
        <v>13</v>
      </c>
      <c r="C274" s="45" t="s">
        <v>78</v>
      </c>
      <c r="D274" s="57" t="s">
        <v>194</v>
      </c>
      <c r="E274" s="28">
        <v>127.07511111111111</v>
      </c>
      <c r="F274" s="67">
        <v>45</v>
      </c>
      <c r="G274" s="54">
        <f t="shared" si="35"/>
        <v>5718.38</v>
      </c>
      <c r="H274" s="1"/>
      <c r="I274" s="46">
        <f t="shared" si="40"/>
        <v>13</v>
      </c>
      <c r="J274" s="47" t="str">
        <f t="shared" si="36"/>
        <v>Краска аэрозольная красная, 265 г</v>
      </c>
      <c r="K274" s="12"/>
      <c r="L274" s="12"/>
      <c r="M274" s="49" t="str">
        <f t="shared" si="37"/>
        <v>шт</v>
      </c>
      <c r="N274" s="50">
        <f t="shared" si="37"/>
        <v>127.07511111111111</v>
      </c>
      <c r="O274" s="11"/>
      <c r="P274" s="49">
        <f t="shared" si="38"/>
        <v>45</v>
      </c>
      <c r="Q274" s="51">
        <f t="shared" si="39"/>
        <v>0</v>
      </c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5">
      <c r="A275" s="6"/>
      <c r="B275" s="30">
        <v>14</v>
      </c>
      <c r="C275" s="45" t="s">
        <v>155</v>
      </c>
      <c r="D275" s="57" t="s">
        <v>194</v>
      </c>
      <c r="E275" s="28">
        <v>138.35</v>
      </c>
      <c r="F275" s="67">
        <v>34</v>
      </c>
      <c r="G275" s="54">
        <f t="shared" si="35"/>
        <v>4703.8999999999996</v>
      </c>
      <c r="H275" s="1"/>
      <c r="I275" s="46">
        <f t="shared" si="40"/>
        <v>14</v>
      </c>
      <c r="J275" s="47" t="str">
        <f t="shared" si="36"/>
        <v>Краска аэрозольная серая, 265 г</v>
      </c>
      <c r="K275" s="12"/>
      <c r="L275" s="12"/>
      <c r="M275" s="49" t="str">
        <f t="shared" si="37"/>
        <v>шт</v>
      </c>
      <c r="N275" s="50">
        <f t="shared" si="37"/>
        <v>138.35</v>
      </c>
      <c r="O275" s="11"/>
      <c r="P275" s="49">
        <f t="shared" si="38"/>
        <v>34</v>
      </c>
      <c r="Q275" s="51">
        <f t="shared" si="39"/>
        <v>0</v>
      </c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5">
      <c r="A276" s="6"/>
      <c r="B276" s="30">
        <v>15</v>
      </c>
      <c r="C276" s="45" t="s">
        <v>80</v>
      </c>
      <c r="D276" s="57" t="s">
        <v>194</v>
      </c>
      <c r="E276" s="28">
        <v>127.07544444444446</v>
      </c>
      <c r="F276" s="67">
        <v>90</v>
      </c>
      <c r="G276" s="54">
        <f t="shared" si="35"/>
        <v>11436.79</v>
      </c>
      <c r="H276" s="1"/>
      <c r="I276" s="46">
        <f t="shared" si="40"/>
        <v>15</v>
      </c>
      <c r="J276" s="47" t="str">
        <f t="shared" si="36"/>
        <v>Краска аэрозольная черная, 520 мл</v>
      </c>
      <c r="K276" s="12"/>
      <c r="L276" s="12"/>
      <c r="M276" s="49" t="str">
        <f t="shared" si="37"/>
        <v>шт</v>
      </c>
      <c r="N276" s="50">
        <f t="shared" si="37"/>
        <v>127.07544444444446</v>
      </c>
      <c r="O276" s="11"/>
      <c r="P276" s="49">
        <f t="shared" si="38"/>
        <v>90</v>
      </c>
      <c r="Q276" s="51">
        <f t="shared" si="39"/>
        <v>0</v>
      </c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5">
      <c r="A277" s="6"/>
      <c r="B277" s="30">
        <v>16</v>
      </c>
      <c r="C277" s="45" t="s">
        <v>81</v>
      </c>
      <c r="D277" s="57" t="s">
        <v>194</v>
      </c>
      <c r="E277" s="28">
        <v>127.07560975609756</v>
      </c>
      <c r="F277" s="67">
        <v>41</v>
      </c>
      <c r="G277" s="54">
        <f t="shared" si="35"/>
        <v>5210.1000000000004</v>
      </c>
      <c r="H277" s="1"/>
      <c r="I277" s="46">
        <f t="shared" si="40"/>
        <v>16</v>
      </c>
      <c r="J277" s="47" t="str">
        <f t="shared" si="36"/>
        <v>Краска аэрозольная черная, 265 г</v>
      </c>
      <c r="K277" s="12"/>
      <c r="L277" s="12"/>
      <c r="M277" s="49" t="str">
        <f t="shared" si="37"/>
        <v>шт</v>
      </c>
      <c r="N277" s="50">
        <f t="shared" si="37"/>
        <v>127.07560975609756</v>
      </c>
      <c r="O277" s="11"/>
      <c r="P277" s="49">
        <f t="shared" si="38"/>
        <v>41</v>
      </c>
      <c r="Q277" s="51">
        <f t="shared" si="39"/>
        <v>0</v>
      </c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5">
      <c r="A278" s="6"/>
      <c r="B278" s="30">
        <v>17</v>
      </c>
      <c r="C278" s="45" t="s">
        <v>202</v>
      </c>
      <c r="D278" s="57" t="s">
        <v>194</v>
      </c>
      <c r="E278" s="28">
        <v>1232.4839999999999</v>
      </c>
      <c r="F278" s="67">
        <v>5</v>
      </c>
      <c r="G278" s="54">
        <f t="shared" si="35"/>
        <v>6162.42</v>
      </c>
      <c r="H278" s="1"/>
      <c r="I278" s="46">
        <f t="shared" si="40"/>
        <v>17</v>
      </c>
      <c r="J278" s="47" t="str">
        <f t="shared" si="36"/>
        <v>Краска интерьерная, 14-15кг белая</v>
      </c>
      <c r="K278" s="12"/>
      <c r="L278" s="12"/>
      <c r="M278" s="49" t="str">
        <f t="shared" si="37"/>
        <v>шт</v>
      </c>
      <c r="N278" s="50">
        <f t="shared" si="37"/>
        <v>1232.4839999999999</v>
      </c>
      <c r="O278" s="11"/>
      <c r="P278" s="49">
        <f t="shared" si="38"/>
        <v>5</v>
      </c>
      <c r="Q278" s="51">
        <f t="shared" si="39"/>
        <v>0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5">
      <c r="A279" s="6"/>
      <c r="B279" s="30">
        <v>18</v>
      </c>
      <c r="C279" s="45" t="s">
        <v>85</v>
      </c>
      <c r="D279" s="57" t="s">
        <v>133</v>
      </c>
      <c r="E279" s="28">
        <v>81</v>
      </c>
      <c r="F279" s="67">
        <v>2</v>
      </c>
      <c r="G279" s="54">
        <f t="shared" si="35"/>
        <v>162</v>
      </c>
      <c r="H279" s="1"/>
      <c r="I279" s="46">
        <f t="shared" si="40"/>
        <v>18</v>
      </c>
      <c r="J279" s="47" t="str">
        <f t="shared" si="36"/>
        <v>Краска масляная  белая, МА-15 ГОСТ 10503-71</v>
      </c>
      <c r="K279" s="12"/>
      <c r="L279" s="12"/>
      <c r="M279" s="49" t="str">
        <f t="shared" si="37"/>
        <v>кг</v>
      </c>
      <c r="N279" s="50">
        <f t="shared" si="37"/>
        <v>81</v>
      </c>
      <c r="O279" s="11"/>
      <c r="P279" s="49">
        <f t="shared" si="38"/>
        <v>2</v>
      </c>
      <c r="Q279" s="51">
        <f t="shared" si="39"/>
        <v>0</v>
      </c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5">
      <c r="A280" s="6"/>
      <c r="B280" s="30">
        <v>19</v>
      </c>
      <c r="C280" s="45" t="s">
        <v>86</v>
      </c>
      <c r="D280" s="57" t="s">
        <v>133</v>
      </c>
      <c r="E280" s="28">
        <v>75.525000000000006</v>
      </c>
      <c r="F280" s="67">
        <v>4</v>
      </c>
      <c r="G280" s="54">
        <f t="shared" si="35"/>
        <v>302.10000000000002</v>
      </c>
      <c r="H280" s="1"/>
      <c r="I280" s="46">
        <f t="shared" si="40"/>
        <v>19</v>
      </c>
      <c r="J280" s="47" t="str">
        <f t="shared" si="36"/>
        <v>Краска масляная желтая, МА-15 ГОСТ 10503-71</v>
      </c>
      <c r="K280" s="12"/>
      <c r="L280" s="12"/>
      <c r="M280" s="49" t="str">
        <f t="shared" si="37"/>
        <v>кг</v>
      </c>
      <c r="N280" s="50">
        <f t="shared" si="37"/>
        <v>75.525000000000006</v>
      </c>
      <c r="O280" s="11"/>
      <c r="P280" s="49">
        <f t="shared" si="38"/>
        <v>4</v>
      </c>
      <c r="Q280" s="51">
        <f t="shared" si="39"/>
        <v>0</v>
      </c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5">
      <c r="A281" s="6"/>
      <c r="B281" s="30">
        <v>20</v>
      </c>
      <c r="C281" s="45" t="s">
        <v>87</v>
      </c>
      <c r="D281" s="57" t="s">
        <v>133</v>
      </c>
      <c r="E281" s="28">
        <v>97.47</v>
      </c>
      <c r="F281" s="67">
        <v>4</v>
      </c>
      <c r="G281" s="54">
        <f t="shared" si="35"/>
        <v>389.88</v>
      </c>
      <c r="H281" s="1"/>
      <c r="I281" s="46">
        <f t="shared" si="40"/>
        <v>20</v>
      </c>
      <c r="J281" s="47" t="str">
        <f t="shared" si="36"/>
        <v>Краска масляная зеленая, МА-15 ГОСТ 10503-71</v>
      </c>
      <c r="K281" s="12"/>
      <c r="L281" s="12"/>
      <c r="M281" s="49" t="str">
        <f t="shared" si="37"/>
        <v>кг</v>
      </c>
      <c r="N281" s="50">
        <f t="shared" si="37"/>
        <v>97.47</v>
      </c>
      <c r="O281" s="11"/>
      <c r="P281" s="49">
        <f t="shared" si="38"/>
        <v>4</v>
      </c>
      <c r="Q281" s="51">
        <f t="shared" si="39"/>
        <v>0</v>
      </c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5">
      <c r="A282" s="6"/>
      <c r="B282" s="30">
        <v>21</v>
      </c>
      <c r="C282" s="45" t="s">
        <v>88</v>
      </c>
      <c r="D282" s="57" t="s">
        <v>133</v>
      </c>
      <c r="E282" s="28">
        <v>75.525000000000006</v>
      </c>
      <c r="F282" s="67">
        <v>4</v>
      </c>
      <c r="G282" s="54">
        <f t="shared" si="35"/>
        <v>302.10000000000002</v>
      </c>
      <c r="H282" s="1"/>
      <c r="I282" s="46">
        <f t="shared" si="40"/>
        <v>21</v>
      </c>
      <c r="J282" s="47" t="str">
        <f t="shared" si="36"/>
        <v>Краска масляная красная, МА-15 ГОСТ 10503-71</v>
      </c>
      <c r="K282" s="12"/>
      <c r="L282" s="12"/>
      <c r="M282" s="49" t="str">
        <f t="shared" si="37"/>
        <v>кг</v>
      </c>
      <c r="N282" s="50">
        <f t="shared" si="37"/>
        <v>75.525000000000006</v>
      </c>
      <c r="O282" s="11"/>
      <c r="P282" s="49">
        <f t="shared" si="38"/>
        <v>4</v>
      </c>
      <c r="Q282" s="51">
        <f t="shared" si="39"/>
        <v>0</v>
      </c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5">
      <c r="A283" s="6"/>
      <c r="B283" s="30">
        <v>22</v>
      </c>
      <c r="C283" s="45" t="s">
        <v>89</v>
      </c>
      <c r="D283" s="57" t="s">
        <v>133</v>
      </c>
      <c r="E283" s="28">
        <v>70.041551724137932</v>
      </c>
      <c r="F283" s="67">
        <v>116</v>
      </c>
      <c r="G283" s="54">
        <f t="shared" si="35"/>
        <v>8124.82</v>
      </c>
      <c r="H283" s="1"/>
      <c r="I283" s="46">
        <f t="shared" si="40"/>
        <v>22</v>
      </c>
      <c r="J283" s="47" t="str">
        <f t="shared" si="36"/>
        <v>Краска масляная серая, МА-15 ГОСТ 10503-71</v>
      </c>
      <c r="K283" s="12"/>
      <c r="L283" s="12"/>
      <c r="M283" s="49" t="str">
        <f t="shared" si="37"/>
        <v>кг</v>
      </c>
      <c r="N283" s="50">
        <f t="shared" si="37"/>
        <v>70.041551724137932</v>
      </c>
      <c r="O283" s="11"/>
      <c r="P283" s="49">
        <f t="shared" si="38"/>
        <v>116</v>
      </c>
      <c r="Q283" s="51">
        <f t="shared" si="39"/>
        <v>0</v>
      </c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5">
      <c r="A284" s="6"/>
      <c r="B284" s="30">
        <v>23</v>
      </c>
      <c r="C284" s="45" t="s">
        <v>91</v>
      </c>
      <c r="D284" s="57" t="s">
        <v>133</v>
      </c>
      <c r="E284" s="28">
        <v>86.493333333333339</v>
      </c>
      <c r="F284" s="67">
        <v>3</v>
      </c>
      <c r="G284" s="54">
        <f t="shared" si="35"/>
        <v>259.48</v>
      </c>
      <c r="H284" s="1"/>
      <c r="I284" s="46">
        <f t="shared" si="40"/>
        <v>23</v>
      </c>
      <c r="J284" s="47" t="str">
        <f t="shared" si="36"/>
        <v>Краска масляная черная, МА-15 ГОСТ 10503-71</v>
      </c>
      <c r="K284" s="12"/>
      <c r="L284" s="12"/>
      <c r="M284" s="49" t="str">
        <f t="shared" si="37"/>
        <v>кг</v>
      </c>
      <c r="N284" s="50">
        <f t="shared" si="37"/>
        <v>86.493333333333339</v>
      </c>
      <c r="O284" s="11"/>
      <c r="P284" s="49">
        <f t="shared" si="38"/>
        <v>3</v>
      </c>
      <c r="Q284" s="51">
        <f t="shared" si="39"/>
        <v>0</v>
      </c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5">
      <c r="A285" s="6"/>
      <c r="B285" s="30">
        <v>24</v>
      </c>
      <c r="C285" s="45" t="s">
        <v>157</v>
      </c>
      <c r="D285" s="57" t="s">
        <v>194</v>
      </c>
      <c r="E285" s="28">
        <v>500</v>
      </c>
      <c r="F285" s="67">
        <v>100</v>
      </c>
      <c r="G285" s="54">
        <f t="shared" si="35"/>
        <v>50000</v>
      </c>
      <c r="H285" s="1"/>
      <c r="I285" s="46">
        <f t="shared" si="40"/>
        <v>24</v>
      </c>
      <c r="J285" s="47" t="str">
        <f t="shared" si="36"/>
        <v>Ксилол, ГОСТ</v>
      </c>
      <c r="K285" s="12"/>
      <c r="L285" s="12"/>
      <c r="M285" s="49" t="str">
        <f t="shared" si="37"/>
        <v>шт</v>
      </c>
      <c r="N285" s="50">
        <f t="shared" si="37"/>
        <v>500</v>
      </c>
      <c r="O285" s="11"/>
      <c r="P285" s="49">
        <f t="shared" si="38"/>
        <v>100</v>
      </c>
      <c r="Q285" s="51">
        <f t="shared" si="39"/>
        <v>0</v>
      </c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5">
      <c r="A286" s="6"/>
      <c r="B286" s="30">
        <v>25</v>
      </c>
      <c r="C286" s="45" t="s">
        <v>162</v>
      </c>
      <c r="D286" s="57" t="s">
        <v>133</v>
      </c>
      <c r="E286" s="28">
        <v>141.33000000000001</v>
      </c>
      <c r="F286" s="67">
        <v>12</v>
      </c>
      <c r="G286" s="54">
        <f t="shared" si="35"/>
        <v>1695.96</v>
      </c>
      <c r="H286" s="1"/>
      <c r="I286" s="46">
        <f t="shared" si="40"/>
        <v>25</v>
      </c>
      <c r="J286" s="47" t="str">
        <f t="shared" si="36"/>
        <v>Нитроэмаль желтая, НЦ-132 ГОСТ 9198-83</v>
      </c>
      <c r="K286" s="12"/>
      <c r="L286" s="12"/>
      <c r="M286" s="49" t="str">
        <f t="shared" si="37"/>
        <v>кг</v>
      </c>
      <c r="N286" s="50">
        <f t="shared" si="37"/>
        <v>141.33000000000001</v>
      </c>
      <c r="O286" s="11"/>
      <c r="P286" s="49">
        <f t="shared" si="38"/>
        <v>12</v>
      </c>
      <c r="Q286" s="51">
        <f t="shared" si="39"/>
        <v>0</v>
      </c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5">
      <c r="A287" s="6"/>
      <c r="B287" s="30">
        <v>26</v>
      </c>
      <c r="C287" s="45" t="s">
        <v>163</v>
      </c>
      <c r="D287" s="57" t="s">
        <v>133</v>
      </c>
      <c r="E287" s="28">
        <v>141.33000000000001</v>
      </c>
      <c r="F287" s="67">
        <v>12</v>
      </c>
      <c r="G287" s="54">
        <f t="shared" si="35"/>
        <v>1695.96</v>
      </c>
      <c r="H287" s="1"/>
      <c r="I287" s="46">
        <f t="shared" si="40"/>
        <v>26</v>
      </c>
      <c r="J287" s="47" t="str">
        <f t="shared" si="36"/>
        <v>Нитроэмаль зеленая, НЦ-132 ГОСТ 9198-83</v>
      </c>
      <c r="K287" s="12"/>
      <c r="L287" s="12"/>
      <c r="M287" s="49" t="str">
        <f t="shared" si="37"/>
        <v>кг</v>
      </c>
      <c r="N287" s="50">
        <f t="shared" si="37"/>
        <v>141.33000000000001</v>
      </c>
      <c r="O287" s="11"/>
      <c r="P287" s="49">
        <f t="shared" si="38"/>
        <v>12</v>
      </c>
      <c r="Q287" s="51">
        <f t="shared" si="39"/>
        <v>0</v>
      </c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5">
      <c r="A288" s="6"/>
      <c r="B288" s="30">
        <v>27</v>
      </c>
      <c r="C288" s="45" t="s">
        <v>164</v>
      </c>
      <c r="D288" s="57" t="s">
        <v>133</v>
      </c>
      <c r="E288" s="28">
        <v>141.33153846153846</v>
      </c>
      <c r="F288" s="67">
        <v>13</v>
      </c>
      <c r="G288" s="54">
        <f t="shared" si="35"/>
        <v>1837.31</v>
      </c>
      <c r="H288" s="1"/>
      <c r="I288" s="46">
        <f t="shared" si="40"/>
        <v>27</v>
      </c>
      <c r="J288" s="47" t="str">
        <f t="shared" si="36"/>
        <v>Нитроэмаль красная, НЦ-132 ГОСТ 9198-83</v>
      </c>
      <c r="K288" s="12"/>
      <c r="L288" s="12"/>
      <c r="M288" s="49" t="str">
        <f t="shared" si="37"/>
        <v>кг</v>
      </c>
      <c r="N288" s="50">
        <f t="shared" si="37"/>
        <v>141.33153846153846</v>
      </c>
      <c r="O288" s="11"/>
      <c r="P288" s="49">
        <f t="shared" si="38"/>
        <v>13</v>
      </c>
      <c r="Q288" s="51">
        <f t="shared" si="39"/>
        <v>0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5">
      <c r="A289" s="6"/>
      <c r="B289" s="30">
        <v>28</v>
      </c>
      <c r="C289" s="45" t="s">
        <v>165</v>
      </c>
      <c r="D289" s="57" t="s">
        <v>133</v>
      </c>
      <c r="E289" s="28">
        <v>135.84166666666667</v>
      </c>
      <c r="F289" s="67">
        <v>66</v>
      </c>
      <c r="G289" s="54">
        <f t="shared" si="35"/>
        <v>8965.5499999999993</v>
      </c>
      <c r="H289" s="1"/>
      <c r="I289" s="46">
        <f t="shared" si="40"/>
        <v>28</v>
      </c>
      <c r="J289" s="47" t="str">
        <f t="shared" si="36"/>
        <v>Нитроэмаль серая, НЦ-132 ГОСТ 9198-83</v>
      </c>
      <c r="K289" s="12"/>
      <c r="L289" s="12"/>
      <c r="M289" s="49" t="str">
        <f t="shared" si="37"/>
        <v>кг</v>
      </c>
      <c r="N289" s="50">
        <f t="shared" si="37"/>
        <v>135.84166666666667</v>
      </c>
      <c r="O289" s="11"/>
      <c r="P289" s="49">
        <f t="shared" si="38"/>
        <v>66</v>
      </c>
      <c r="Q289" s="51">
        <f t="shared" si="39"/>
        <v>0</v>
      </c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5">
      <c r="A290" s="6"/>
      <c r="B290" s="30">
        <v>29</v>
      </c>
      <c r="C290" s="45" t="s">
        <v>94</v>
      </c>
      <c r="D290" s="57" t="s">
        <v>133</v>
      </c>
      <c r="E290" s="28">
        <v>141.33117647058825</v>
      </c>
      <c r="F290" s="67">
        <v>17</v>
      </c>
      <c r="G290" s="54">
        <f t="shared" si="35"/>
        <v>2402.63</v>
      </c>
      <c r="H290" s="1"/>
      <c r="I290" s="46">
        <f t="shared" si="40"/>
        <v>29</v>
      </c>
      <c r="J290" s="47" t="str">
        <f t="shared" si="36"/>
        <v>Нитроэмаль черная, НЦ-132 ГОСТ 9198-83</v>
      </c>
      <c r="K290" s="12"/>
      <c r="L290" s="12"/>
      <c r="M290" s="49" t="str">
        <f t="shared" si="37"/>
        <v>кг</v>
      </c>
      <c r="N290" s="50">
        <f t="shared" si="37"/>
        <v>141.33117647058825</v>
      </c>
      <c r="O290" s="11"/>
      <c r="P290" s="49">
        <f t="shared" si="38"/>
        <v>17</v>
      </c>
      <c r="Q290" s="51">
        <f t="shared" si="39"/>
        <v>0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5">
      <c r="A291" s="6"/>
      <c r="B291" s="30">
        <v>30</v>
      </c>
      <c r="C291" s="45" t="s">
        <v>203</v>
      </c>
      <c r="D291" s="57" t="s">
        <v>194</v>
      </c>
      <c r="E291" s="28">
        <v>535</v>
      </c>
      <c r="F291" s="67">
        <v>3</v>
      </c>
      <c r="G291" s="54">
        <f t="shared" si="35"/>
        <v>1605</v>
      </c>
      <c r="H291" s="1"/>
      <c r="I291" s="46">
        <f t="shared" si="40"/>
        <v>30</v>
      </c>
      <c r="J291" s="47" t="str">
        <f t="shared" si="36"/>
        <v>Пропитка для древесины, Здоровый дом ОгнеБио (9 кг )</v>
      </c>
      <c r="K291" s="12"/>
      <c r="L291" s="12"/>
      <c r="M291" s="49" t="str">
        <f t="shared" si="37"/>
        <v>шт</v>
      </c>
      <c r="N291" s="50">
        <f t="shared" si="37"/>
        <v>535</v>
      </c>
      <c r="O291" s="11"/>
      <c r="P291" s="49">
        <f t="shared" si="38"/>
        <v>3</v>
      </c>
      <c r="Q291" s="51">
        <f t="shared" si="39"/>
        <v>0</v>
      </c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5">
      <c r="A292" s="6"/>
      <c r="B292" s="30">
        <v>31</v>
      </c>
      <c r="C292" s="45" t="s">
        <v>97</v>
      </c>
      <c r="D292" s="57" t="s">
        <v>193</v>
      </c>
      <c r="E292" s="28">
        <v>97.458958333333328</v>
      </c>
      <c r="F292" s="67">
        <v>48</v>
      </c>
      <c r="G292" s="54">
        <f t="shared" si="35"/>
        <v>4678.03</v>
      </c>
      <c r="H292" s="1"/>
      <c r="I292" s="46">
        <f t="shared" si="40"/>
        <v>31</v>
      </c>
      <c r="J292" s="47" t="str">
        <f t="shared" si="36"/>
        <v>Растворитель - 647, ГОСТ 18188-72</v>
      </c>
      <c r="K292" s="12"/>
      <c r="L292" s="12"/>
      <c r="M292" s="49" t="str">
        <f t="shared" si="37"/>
        <v>л</v>
      </c>
      <c r="N292" s="50">
        <f t="shared" si="37"/>
        <v>97.458958333333328</v>
      </c>
      <c r="O292" s="11"/>
      <c r="P292" s="49">
        <f t="shared" si="38"/>
        <v>48</v>
      </c>
      <c r="Q292" s="51">
        <f t="shared" si="39"/>
        <v>0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5">
      <c r="A293" s="6"/>
      <c r="B293" s="30">
        <v>32</v>
      </c>
      <c r="C293" s="45" t="s">
        <v>98</v>
      </c>
      <c r="D293" s="57" t="s">
        <v>193</v>
      </c>
      <c r="E293" s="28">
        <v>81.008214285714288</v>
      </c>
      <c r="F293" s="67">
        <v>28</v>
      </c>
      <c r="G293" s="54">
        <f t="shared" si="35"/>
        <v>2268.23</v>
      </c>
      <c r="H293" s="1"/>
      <c r="I293" s="46">
        <f t="shared" si="40"/>
        <v>32</v>
      </c>
      <c r="J293" s="47" t="str">
        <f t="shared" si="36"/>
        <v>Растворитель 646, ГОСТ 18188-72</v>
      </c>
      <c r="K293" s="12"/>
      <c r="L293" s="12"/>
      <c r="M293" s="49" t="str">
        <f t="shared" si="37"/>
        <v>л</v>
      </c>
      <c r="N293" s="50">
        <f t="shared" si="37"/>
        <v>81.008214285714288</v>
      </c>
      <c r="O293" s="11"/>
      <c r="P293" s="49">
        <f t="shared" si="38"/>
        <v>28</v>
      </c>
      <c r="Q293" s="51">
        <f t="shared" si="39"/>
        <v>0</v>
      </c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5">
      <c r="A294" s="6"/>
      <c r="B294" s="30">
        <v>33</v>
      </c>
      <c r="C294" s="45" t="s">
        <v>100</v>
      </c>
      <c r="D294" s="57" t="s">
        <v>193</v>
      </c>
      <c r="E294" s="28">
        <v>88.233298097251577</v>
      </c>
      <c r="F294" s="67">
        <v>473</v>
      </c>
      <c r="G294" s="54">
        <f t="shared" si="35"/>
        <v>41734.35</v>
      </c>
      <c r="H294" s="1"/>
      <c r="I294" s="46">
        <f t="shared" si="40"/>
        <v>33</v>
      </c>
      <c r="J294" s="47" t="str">
        <f t="shared" si="36"/>
        <v>Уайт-спирит, ГОСТ 3134-78</v>
      </c>
      <c r="K294" s="12"/>
      <c r="L294" s="12"/>
      <c r="M294" s="49" t="str">
        <f t="shared" si="37"/>
        <v>л</v>
      </c>
      <c r="N294" s="50">
        <f t="shared" si="37"/>
        <v>88.233298097251577</v>
      </c>
      <c r="O294" s="11"/>
      <c r="P294" s="49">
        <f t="shared" si="38"/>
        <v>473</v>
      </c>
      <c r="Q294" s="51">
        <f t="shared" si="39"/>
        <v>0</v>
      </c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5">
      <c r="A295" s="6"/>
      <c r="B295" s="30">
        <v>34</v>
      </c>
      <c r="C295" s="45" t="s">
        <v>174</v>
      </c>
      <c r="D295" s="57" t="s">
        <v>133</v>
      </c>
      <c r="E295" s="28">
        <v>229.06714285714287</v>
      </c>
      <c r="F295" s="67">
        <v>7</v>
      </c>
      <c r="G295" s="54">
        <f t="shared" si="35"/>
        <v>1603.47</v>
      </c>
      <c r="H295" s="1"/>
      <c r="I295" s="46">
        <f t="shared" si="40"/>
        <v>34</v>
      </c>
      <c r="J295" s="47" t="str">
        <f t="shared" si="36"/>
        <v>Эмаль, Нержамет-9005 (черный) ТУ 2213-003-17955654-05</v>
      </c>
      <c r="K295" s="12"/>
      <c r="L295" s="12"/>
      <c r="M295" s="49" t="str">
        <f t="shared" si="37"/>
        <v>кг</v>
      </c>
      <c r="N295" s="50">
        <f t="shared" si="37"/>
        <v>229.06714285714287</v>
      </c>
      <c r="O295" s="11"/>
      <c r="P295" s="49">
        <f t="shared" si="38"/>
        <v>7</v>
      </c>
      <c r="Q295" s="51">
        <f t="shared" si="39"/>
        <v>0</v>
      </c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5">
      <c r="A296" s="6"/>
      <c r="B296" s="30">
        <v>35</v>
      </c>
      <c r="C296" s="45" t="s">
        <v>204</v>
      </c>
      <c r="D296" s="57" t="s">
        <v>133</v>
      </c>
      <c r="E296" s="28">
        <v>107.89161764705882</v>
      </c>
      <c r="F296" s="67">
        <v>68</v>
      </c>
      <c r="G296" s="54">
        <f t="shared" si="35"/>
        <v>7336.63</v>
      </c>
      <c r="H296" s="1"/>
      <c r="I296" s="46">
        <f t="shared" si="40"/>
        <v>35</v>
      </c>
      <c r="J296" s="47" t="str">
        <f t="shared" si="36"/>
        <v>Эмаль алкидная синяя, ПФ-115 М Эксперт</v>
      </c>
      <c r="K296" s="12"/>
      <c r="L296" s="12"/>
      <c r="M296" s="49" t="str">
        <f t="shared" si="37"/>
        <v>кг</v>
      </c>
      <c r="N296" s="50">
        <f t="shared" si="37"/>
        <v>107.89161764705882</v>
      </c>
      <c r="O296" s="11"/>
      <c r="P296" s="49">
        <f t="shared" si="38"/>
        <v>68</v>
      </c>
      <c r="Q296" s="51">
        <f t="shared" si="39"/>
        <v>0</v>
      </c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25.5" x14ac:dyDescent="0.25">
      <c r="A297" s="6"/>
      <c r="B297" s="30">
        <v>36</v>
      </c>
      <c r="C297" s="45" t="s">
        <v>176</v>
      </c>
      <c r="D297" s="57" t="s">
        <v>133</v>
      </c>
      <c r="E297" s="28">
        <v>217.03285714285715</v>
      </c>
      <c r="F297" s="67">
        <v>7</v>
      </c>
      <c r="G297" s="54">
        <f t="shared" si="35"/>
        <v>1519.23</v>
      </c>
      <c r="H297" s="1"/>
      <c r="I297" s="46">
        <f t="shared" si="40"/>
        <v>36</v>
      </c>
      <c r="J297" s="47" t="str">
        <f t="shared" si="36"/>
        <v>Эмаль антикоррозийная, Нержамет-6029(ярко-зеленый) ТУ2313-003-17955654-05</v>
      </c>
      <c r="K297" s="12"/>
      <c r="L297" s="12"/>
      <c r="M297" s="49" t="str">
        <f t="shared" si="37"/>
        <v>кг</v>
      </c>
      <c r="N297" s="50">
        <f t="shared" si="37"/>
        <v>217.03285714285715</v>
      </c>
      <c r="O297" s="11"/>
      <c r="P297" s="49">
        <f t="shared" si="38"/>
        <v>7</v>
      </c>
      <c r="Q297" s="51">
        <f t="shared" si="39"/>
        <v>0</v>
      </c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25.5" x14ac:dyDescent="0.25">
      <c r="A298" s="6"/>
      <c r="B298" s="30">
        <v>37</v>
      </c>
      <c r="C298" s="45" t="s">
        <v>177</v>
      </c>
      <c r="D298" s="57" t="s">
        <v>133</v>
      </c>
      <c r="E298" s="28">
        <v>217.03285714285715</v>
      </c>
      <c r="F298" s="67">
        <v>7</v>
      </c>
      <c r="G298" s="54">
        <f t="shared" si="35"/>
        <v>1519.23</v>
      </c>
      <c r="H298" s="1"/>
      <c r="I298" s="46">
        <f t="shared" si="40"/>
        <v>37</v>
      </c>
      <c r="J298" s="47" t="str">
        <f t="shared" si="36"/>
        <v>Эмаль антикоррозийная, Нержамет-1018 (желтый) ТУ2313-003-17955654-05</v>
      </c>
      <c r="K298" s="12"/>
      <c r="L298" s="12"/>
      <c r="M298" s="49" t="str">
        <f t="shared" si="37"/>
        <v>кг</v>
      </c>
      <c r="N298" s="50">
        <f t="shared" si="37"/>
        <v>217.03285714285715</v>
      </c>
      <c r="O298" s="11"/>
      <c r="P298" s="49">
        <f t="shared" si="38"/>
        <v>7</v>
      </c>
      <c r="Q298" s="51">
        <f t="shared" si="39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25.5" x14ac:dyDescent="0.25">
      <c r="A299" s="6"/>
      <c r="B299" s="30">
        <v>38</v>
      </c>
      <c r="C299" s="45" t="s">
        <v>107</v>
      </c>
      <c r="D299" s="57" t="s">
        <v>133</v>
      </c>
      <c r="E299" s="28">
        <v>174.23339826839828</v>
      </c>
      <c r="F299" s="67">
        <v>462</v>
      </c>
      <c r="G299" s="54">
        <f t="shared" si="35"/>
        <v>80495.83</v>
      </c>
      <c r="H299" s="1"/>
      <c r="I299" s="46">
        <f t="shared" si="40"/>
        <v>38</v>
      </c>
      <c r="J299" s="47" t="str">
        <f t="shared" si="36"/>
        <v>Эмаль антикоррозийная для металла по ржавчине серая, RAL 7040 ТУ 2313-003-17955654-05</v>
      </c>
      <c r="K299" s="12"/>
      <c r="L299" s="12"/>
      <c r="M299" s="49" t="str">
        <f t="shared" si="37"/>
        <v>кг</v>
      </c>
      <c r="N299" s="50">
        <f t="shared" si="37"/>
        <v>174.23339826839828</v>
      </c>
      <c r="O299" s="11"/>
      <c r="P299" s="49">
        <f t="shared" si="38"/>
        <v>462</v>
      </c>
      <c r="Q299" s="51">
        <f t="shared" si="39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25.5" x14ac:dyDescent="0.25">
      <c r="A300" s="6"/>
      <c r="B300" s="30">
        <v>39</v>
      </c>
      <c r="C300" s="56" t="s">
        <v>205</v>
      </c>
      <c r="D300" s="57" t="s">
        <v>133</v>
      </c>
      <c r="E300" s="28">
        <v>218.1</v>
      </c>
      <c r="F300" s="67">
        <v>132</v>
      </c>
      <c r="G300" s="54">
        <f t="shared" si="35"/>
        <v>28789.200000000001</v>
      </c>
      <c r="H300" s="1"/>
      <c r="I300" s="46">
        <f t="shared" si="40"/>
        <v>39</v>
      </c>
      <c r="J300" s="47" t="str">
        <f t="shared" si="36"/>
        <v>Эмаль антикоррозийнная для металла по ржавчине, Нержамет - 9003, ТУ 2313-003-17955654-05</v>
      </c>
      <c r="K300" s="12"/>
      <c r="L300" s="12"/>
      <c r="M300" s="49" t="str">
        <f t="shared" si="37"/>
        <v>кг</v>
      </c>
      <c r="N300" s="50">
        <f t="shared" si="37"/>
        <v>218.1</v>
      </c>
      <c r="O300" s="11"/>
      <c r="P300" s="49">
        <f t="shared" si="38"/>
        <v>132</v>
      </c>
      <c r="Q300" s="51">
        <f t="shared" si="39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5">
      <c r="A301" s="6"/>
      <c r="B301" s="30">
        <v>40</v>
      </c>
      <c r="C301" s="45" t="s">
        <v>180</v>
      </c>
      <c r="D301" s="57" t="s">
        <v>133</v>
      </c>
      <c r="E301" s="28">
        <v>225.80857142857144</v>
      </c>
      <c r="F301" s="67">
        <v>7</v>
      </c>
      <c r="G301" s="54">
        <f t="shared" si="35"/>
        <v>1580.66</v>
      </c>
      <c r="H301" s="1"/>
      <c r="I301" s="46">
        <f t="shared" si="40"/>
        <v>40</v>
      </c>
      <c r="J301" s="47" t="str">
        <f t="shared" si="36"/>
        <v>Эмаль для металла по ржавчине, ХВ-0278 красная</v>
      </c>
      <c r="K301" s="12"/>
      <c r="L301" s="12"/>
      <c r="M301" s="49" t="str">
        <f t="shared" si="37"/>
        <v>кг</v>
      </c>
      <c r="N301" s="50">
        <f t="shared" si="37"/>
        <v>225.80857142857144</v>
      </c>
      <c r="O301" s="11"/>
      <c r="P301" s="49">
        <f t="shared" si="38"/>
        <v>7</v>
      </c>
      <c r="Q301" s="51">
        <f t="shared" si="39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5">
      <c r="A302" s="6"/>
      <c r="B302" s="30">
        <v>41</v>
      </c>
      <c r="C302" s="45" t="s">
        <v>120</v>
      </c>
      <c r="D302" s="57" t="s">
        <v>133</v>
      </c>
      <c r="E302" s="28">
        <v>140.27600000000001</v>
      </c>
      <c r="F302" s="67">
        <v>5</v>
      </c>
      <c r="G302" s="54">
        <f t="shared" si="35"/>
        <v>701.38000000000011</v>
      </c>
      <c r="H302" s="1"/>
      <c r="I302" s="46">
        <f t="shared" si="40"/>
        <v>41</v>
      </c>
      <c r="J302" s="47" t="str">
        <f t="shared" si="36"/>
        <v>Эмаль пентафталевая белая, ПФ-115 ГОСТ 6465-76</v>
      </c>
      <c r="K302" s="12"/>
      <c r="L302" s="12"/>
      <c r="M302" s="49" t="str">
        <f t="shared" si="37"/>
        <v>кг</v>
      </c>
      <c r="N302" s="50">
        <f t="shared" si="37"/>
        <v>140.27600000000001</v>
      </c>
      <c r="O302" s="11"/>
      <c r="P302" s="49">
        <f t="shared" si="38"/>
        <v>5</v>
      </c>
      <c r="Q302" s="51">
        <f t="shared" si="39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5">
      <c r="A303" s="6"/>
      <c r="B303" s="30">
        <v>42</v>
      </c>
      <c r="C303" s="45" t="s">
        <v>122</v>
      </c>
      <c r="D303" s="57" t="s">
        <v>133</v>
      </c>
      <c r="E303" s="28">
        <v>75.536666666666676</v>
      </c>
      <c r="F303" s="67">
        <v>9</v>
      </c>
      <c r="G303" s="54">
        <f t="shared" si="35"/>
        <v>679.83</v>
      </c>
      <c r="H303" s="1"/>
      <c r="I303" s="46">
        <f t="shared" si="40"/>
        <v>42</v>
      </c>
      <c r="J303" s="47" t="str">
        <f t="shared" si="36"/>
        <v>Эмаль пентафталевая желтая, ПФ-115 ГОСТ 6465-76</v>
      </c>
      <c r="K303" s="12"/>
      <c r="L303" s="12"/>
      <c r="M303" s="49" t="str">
        <f t="shared" si="37"/>
        <v>кг</v>
      </c>
      <c r="N303" s="50">
        <f t="shared" si="37"/>
        <v>75.536666666666676</v>
      </c>
      <c r="O303" s="11"/>
      <c r="P303" s="49">
        <f t="shared" si="38"/>
        <v>9</v>
      </c>
      <c r="Q303" s="51">
        <f t="shared" si="39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6"/>
      <c r="B304" s="30">
        <v>43</v>
      </c>
      <c r="C304" s="45" t="s">
        <v>123</v>
      </c>
      <c r="D304" s="57" t="s">
        <v>133</v>
      </c>
      <c r="E304" s="28">
        <v>75.536666666666676</v>
      </c>
      <c r="F304" s="67">
        <v>9</v>
      </c>
      <c r="G304" s="54">
        <f t="shared" si="35"/>
        <v>679.83</v>
      </c>
      <c r="H304" s="1"/>
      <c r="I304" s="46">
        <f t="shared" si="40"/>
        <v>43</v>
      </c>
      <c r="J304" s="47" t="str">
        <f t="shared" si="36"/>
        <v>Эмаль пентафталевая зеленая, ПФ-115 ГОСТ 6465-76</v>
      </c>
      <c r="K304" s="12"/>
      <c r="L304" s="12"/>
      <c r="M304" s="49" t="str">
        <f t="shared" si="37"/>
        <v>кг</v>
      </c>
      <c r="N304" s="50">
        <f t="shared" si="37"/>
        <v>75.536666666666676</v>
      </c>
      <c r="O304" s="11"/>
      <c r="P304" s="49">
        <f t="shared" si="38"/>
        <v>9</v>
      </c>
      <c r="Q304" s="51">
        <f t="shared" si="39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6"/>
      <c r="B305" s="30">
        <v>44</v>
      </c>
      <c r="C305" s="45" t="s">
        <v>124</v>
      </c>
      <c r="D305" s="57" t="s">
        <v>133</v>
      </c>
      <c r="E305" s="28">
        <v>75.528387096774196</v>
      </c>
      <c r="F305" s="67">
        <v>31</v>
      </c>
      <c r="G305" s="54">
        <f t="shared" si="35"/>
        <v>2341.38</v>
      </c>
      <c r="H305" s="1"/>
      <c r="I305" s="46">
        <f t="shared" si="40"/>
        <v>44</v>
      </c>
      <c r="J305" s="47" t="str">
        <f t="shared" si="36"/>
        <v>Эмаль пентафталевая красная, ПФ-115 ГОСТ 6465-76</v>
      </c>
      <c r="K305" s="12"/>
      <c r="L305" s="12"/>
      <c r="M305" s="49" t="str">
        <f t="shared" si="37"/>
        <v>кг</v>
      </c>
      <c r="N305" s="50">
        <f t="shared" si="37"/>
        <v>75.528387096774196</v>
      </c>
      <c r="O305" s="11"/>
      <c r="P305" s="49">
        <f t="shared" si="38"/>
        <v>31</v>
      </c>
      <c r="Q305" s="51">
        <f t="shared" si="39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5">
      <c r="A306" s="6"/>
      <c r="B306" s="30">
        <v>45</v>
      </c>
      <c r="C306" s="45" t="s">
        <v>127</v>
      </c>
      <c r="D306" s="57" t="s">
        <v>133</v>
      </c>
      <c r="E306" s="28">
        <v>110.65003115264798</v>
      </c>
      <c r="F306" s="67">
        <v>321</v>
      </c>
      <c r="G306" s="54">
        <f t="shared" si="35"/>
        <v>35518.660000000003</v>
      </c>
      <c r="H306" s="1"/>
      <c r="I306" s="46">
        <f t="shared" si="40"/>
        <v>45</v>
      </c>
      <c r="J306" s="47" t="str">
        <f t="shared" si="36"/>
        <v>Эмаль пентафталевая серая, ПФ-115 ГОСТ 6465-76</v>
      </c>
      <c r="K306" s="12"/>
      <c r="L306" s="12"/>
      <c r="M306" s="49" t="str">
        <f t="shared" si="37"/>
        <v>кг</v>
      </c>
      <c r="N306" s="50">
        <f t="shared" si="37"/>
        <v>110.65003115264798</v>
      </c>
      <c r="O306" s="11"/>
      <c r="P306" s="49">
        <f t="shared" si="38"/>
        <v>321</v>
      </c>
      <c r="Q306" s="51">
        <f t="shared" si="39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5">
      <c r="A307" s="6"/>
      <c r="B307" s="30">
        <v>46</v>
      </c>
      <c r="C307" s="45" t="s">
        <v>129</v>
      </c>
      <c r="D307" s="57" t="s">
        <v>133</v>
      </c>
      <c r="E307" s="28">
        <v>127.15852631578947</v>
      </c>
      <c r="F307" s="67">
        <v>55</v>
      </c>
      <c r="G307" s="54">
        <f t="shared" si="35"/>
        <v>6993.7189473684211</v>
      </c>
      <c r="H307" s="1"/>
      <c r="I307" s="46">
        <f t="shared" si="40"/>
        <v>46</v>
      </c>
      <c r="J307" s="47" t="str">
        <f t="shared" si="36"/>
        <v>Эмаль пентафталевая черная, ПФ-115 ГОСТ 6465-76</v>
      </c>
      <c r="K307" s="12"/>
      <c r="L307" s="12"/>
      <c r="M307" s="49" t="str">
        <f t="shared" si="37"/>
        <v>кг</v>
      </c>
      <c r="N307" s="50">
        <f t="shared" si="37"/>
        <v>127.15852631578947</v>
      </c>
      <c r="O307" s="11"/>
      <c r="P307" s="49">
        <f t="shared" si="38"/>
        <v>55</v>
      </c>
      <c r="Q307" s="51">
        <f t="shared" si="39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5">
      <c r="A308" s="6"/>
      <c r="B308" s="72" t="s">
        <v>30</v>
      </c>
      <c r="C308" s="73"/>
      <c r="D308" s="11"/>
      <c r="E308" s="11"/>
      <c r="F308" s="64"/>
      <c r="G308" s="33">
        <f>SUM(G262:G307)</f>
        <v>422362.79894736852</v>
      </c>
      <c r="H308" s="1"/>
      <c r="I308" s="16"/>
      <c r="J308" s="27"/>
      <c r="K308" s="12"/>
      <c r="L308" s="12"/>
      <c r="M308" s="17"/>
      <c r="N308" s="20"/>
      <c r="O308" s="11"/>
      <c r="P308" s="17"/>
      <c r="Q308" s="18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x14ac:dyDescent="0.25">
      <c r="A309" s="6"/>
      <c r="B309" s="85" t="s">
        <v>35</v>
      </c>
      <c r="C309" s="86"/>
      <c r="D309" s="86"/>
      <c r="E309" s="86"/>
      <c r="F309" s="86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7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5">
      <c r="A310" s="6"/>
      <c r="B310" s="30">
        <v>1</v>
      </c>
      <c r="C310" s="45" t="s">
        <v>134</v>
      </c>
      <c r="D310" s="59" t="s">
        <v>133</v>
      </c>
      <c r="E310" s="58">
        <v>163.26668604651161</v>
      </c>
      <c r="F310" s="67">
        <v>172</v>
      </c>
      <c r="G310" s="29">
        <f t="shared" ref="G310:G336" si="41">E310*F310</f>
        <v>28081.869999999995</v>
      </c>
      <c r="H310" s="1"/>
      <c r="I310" s="16">
        <f>B310</f>
        <v>1</v>
      </c>
      <c r="J310" s="27" t="str">
        <f t="shared" ref="J310:J336" si="42">C310</f>
        <v>Бензин авиационный Б-70, ГОСТ 8505-80</v>
      </c>
      <c r="K310" s="12"/>
      <c r="L310" s="12"/>
      <c r="M310" s="17" t="str">
        <f t="shared" ref="M310:N325" si="43">D310</f>
        <v>кг</v>
      </c>
      <c r="N310" s="20">
        <f t="shared" si="43"/>
        <v>163.26668604651161</v>
      </c>
      <c r="O310" s="11"/>
      <c r="P310" s="17">
        <f t="shared" ref="P310:P336" si="44">F310</f>
        <v>172</v>
      </c>
      <c r="Q310" s="18">
        <f t="shared" ref="Q310:Q336" si="45">O310*P310</f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5">
      <c r="A311" s="6"/>
      <c r="B311" s="30">
        <v>2</v>
      </c>
      <c r="C311" s="45" t="s">
        <v>42</v>
      </c>
      <c r="D311" s="59" t="s">
        <v>194</v>
      </c>
      <c r="E311" s="58">
        <v>156.041875</v>
      </c>
      <c r="F311" s="67">
        <v>16</v>
      </c>
      <c r="G311" s="29">
        <f t="shared" si="41"/>
        <v>2496.67</v>
      </c>
      <c r="H311" s="1"/>
      <c r="I311" s="16">
        <f t="shared" ref="I311:I336" si="46">B311</f>
        <v>2</v>
      </c>
      <c r="J311" s="27" t="str">
        <f t="shared" si="42"/>
        <v>Герметик автомобильный (180 мл) белый, Авто-прокладка</v>
      </c>
      <c r="K311" s="12"/>
      <c r="L311" s="12"/>
      <c r="M311" s="17" t="str">
        <f t="shared" si="43"/>
        <v>шт</v>
      </c>
      <c r="N311" s="20">
        <f t="shared" si="43"/>
        <v>156.041875</v>
      </c>
      <c r="O311" s="11"/>
      <c r="P311" s="17">
        <f t="shared" si="44"/>
        <v>16</v>
      </c>
      <c r="Q311" s="18">
        <f t="shared" si="45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5">
      <c r="A312" s="6"/>
      <c r="B312" s="30">
        <v>3</v>
      </c>
      <c r="C312" s="45" t="s">
        <v>196</v>
      </c>
      <c r="D312" s="59" t="s">
        <v>194</v>
      </c>
      <c r="E312" s="58">
        <v>109.96625</v>
      </c>
      <c r="F312" s="67">
        <v>8</v>
      </c>
      <c r="G312" s="29">
        <f t="shared" si="41"/>
        <v>879.73</v>
      </c>
      <c r="H312" s="1"/>
      <c r="I312" s="16">
        <f t="shared" si="46"/>
        <v>3</v>
      </c>
      <c r="J312" s="27" t="str">
        <f t="shared" si="42"/>
        <v>Герметик автомобильный 95г./75мл., (прокладка)</v>
      </c>
      <c r="K312" s="12"/>
      <c r="L312" s="12"/>
      <c r="M312" s="17" t="str">
        <f t="shared" si="43"/>
        <v>шт</v>
      </c>
      <c r="N312" s="20">
        <f t="shared" si="43"/>
        <v>109.96625</v>
      </c>
      <c r="O312" s="11"/>
      <c r="P312" s="17">
        <f t="shared" si="44"/>
        <v>8</v>
      </c>
      <c r="Q312" s="18">
        <f t="shared" si="45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5">
      <c r="A313" s="6"/>
      <c r="B313" s="30">
        <v>4</v>
      </c>
      <c r="C313" s="45" t="s">
        <v>136</v>
      </c>
      <c r="D313" s="59" t="s">
        <v>194</v>
      </c>
      <c r="E313" s="58">
        <v>197.92500000000001</v>
      </c>
      <c r="F313" s="67">
        <v>4</v>
      </c>
      <c r="G313" s="29">
        <f t="shared" si="41"/>
        <v>791.7</v>
      </c>
      <c r="H313" s="1"/>
      <c r="I313" s="16">
        <f t="shared" si="46"/>
        <v>4</v>
      </c>
      <c r="J313" s="27" t="str">
        <f t="shared" si="42"/>
        <v>Герметик для кровли битумный, HAUSER SAN 260мл</v>
      </c>
      <c r="K313" s="12"/>
      <c r="L313" s="12"/>
      <c r="M313" s="17" t="str">
        <f t="shared" si="43"/>
        <v>шт</v>
      </c>
      <c r="N313" s="20">
        <f t="shared" si="43"/>
        <v>197.92500000000001</v>
      </c>
      <c r="O313" s="11"/>
      <c r="P313" s="17">
        <f t="shared" si="44"/>
        <v>4</v>
      </c>
      <c r="Q313" s="18">
        <f t="shared" si="45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5">
      <c r="A314" s="6"/>
      <c r="B314" s="30">
        <v>5</v>
      </c>
      <c r="C314" s="45" t="s">
        <v>47</v>
      </c>
      <c r="D314" s="59" t="s">
        <v>194</v>
      </c>
      <c r="E314" s="58">
        <v>251.00833333333333</v>
      </c>
      <c r="F314" s="67">
        <v>6</v>
      </c>
      <c r="G314" s="29">
        <f t="shared" si="41"/>
        <v>1506.05</v>
      </c>
      <c r="H314" s="1"/>
      <c r="I314" s="16">
        <f t="shared" si="46"/>
        <v>5</v>
      </c>
      <c r="J314" s="27" t="str">
        <f t="shared" si="42"/>
        <v>Герметик силиконовый (290мл), MACTERTEX N</v>
      </c>
      <c r="K314" s="12"/>
      <c r="L314" s="12"/>
      <c r="M314" s="17" t="str">
        <f t="shared" si="43"/>
        <v>шт</v>
      </c>
      <c r="N314" s="20">
        <f t="shared" si="43"/>
        <v>251.00833333333333</v>
      </c>
      <c r="O314" s="11"/>
      <c r="P314" s="17">
        <f t="shared" si="44"/>
        <v>6</v>
      </c>
      <c r="Q314" s="18">
        <f t="shared" si="45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5">
      <c r="A315" s="6"/>
      <c r="B315" s="30">
        <v>6</v>
      </c>
      <c r="C315" s="45" t="s">
        <v>58</v>
      </c>
      <c r="D315" s="59" t="s">
        <v>133</v>
      </c>
      <c r="E315" s="58">
        <v>76.683333333333337</v>
      </c>
      <c r="F315" s="67">
        <v>30</v>
      </c>
      <c r="G315" s="29">
        <f t="shared" si="41"/>
        <v>2300.5</v>
      </c>
      <c r="H315" s="1"/>
      <c r="I315" s="16">
        <f t="shared" si="46"/>
        <v>6</v>
      </c>
      <c r="J315" s="27" t="str">
        <f t="shared" si="42"/>
        <v>Грунтовка универсальная, ВД-АК-0301 с антисептиком</v>
      </c>
      <c r="K315" s="12"/>
      <c r="L315" s="12"/>
      <c r="M315" s="17" t="str">
        <f t="shared" si="43"/>
        <v>кг</v>
      </c>
      <c r="N315" s="20">
        <f t="shared" si="43"/>
        <v>76.683333333333337</v>
      </c>
      <c r="O315" s="11"/>
      <c r="P315" s="17">
        <f t="shared" si="44"/>
        <v>30</v>
      </c>
      <c r="Q315" s="18">
        <f t="shared" si="45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5">
      <c r="A316" s="6"/>
      <c r="B316" s="30">
        <v>7</v>
      </c>
      <c r="C316" s="45" t="s">
        <v>59</v>
      </c>
      <c r="D316" s="59" t="s">
        <v>193</v>
      </c>
      <c r="E316" s="58">
        <v>96.81</v>
      </c>
      <c r="F316" s="67">
        <v>10</v>
      </c>
      <c r="G316" s="29">
        <f t="shared" si="41"/>
        <v>968.1</v>
      </c>
      <c r="H316" s="1"/>
      <c r="I316" s="16">
        <f t="shared" si="46"/>
        <v>7</v>
      </c>
      <c r="J316" s="27" t="str">
        <f t="shared" si="42"/>
        <v>Грунтовка универсальная, БСА-024</v>
      </c>
      <c r="K316" s="12"/>
      <c r="L316" s="12"/>
      <c r="M316" s="17" t="str">
        <f t="shared" si="43"/>
        <v>л</v>
      </c>
      <c r="N316" s="20">
        <f t="shared" si="43"/>
        <v>96.81</v>
      </c>
      <c r="O316" s="11"/>
      <c r="P316" s="17">
        <f t="shared" si="44"/>
        <v>10</v>
      </c>
      <c r="Q316" s="18">
        <f t="shared" si="45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6"/>
      <c r="B317" s="30">
        <v>8</v>
      </c>
      <c r="C317" s="45" t="s">
        <v>66</v>
      </c>
      <c r="D317" s="59" t="s">
        <v>194</v>
      </c>
      <c r="E317" s="58">
        <v>154.4</v>
      </c>
      <c r="F317" s="67">
        <v>22</v>
      </c>
      <c r="G317" s="29">
        <f t="shared" si="41"/>
        <v>3396.8</v>
      </c>
      <c r="H317" s="1"/>
      <c r="I317" s="16">
        <f t="shared" si="46"/>
        <v>8</v>
      </c>
      <c r="J317" s="27" t="str">
        <f t="shared" si="42"/>
        <v>Клей Момент, 30 мл</v>
      </c>
      <c r="K317" s="12"/>
      <c r="L317" s="12"/>
      <c r="M317" s="17" t="str">
        <f t="shared" si="43"/>
        <v>шт</v>
      </c>
      <c r="N317" s="20">
        <f t="shared" si="43"/>
        <v>154.4</v>
      </c>
      <c r="O317" s="11"/>
      <c r="P317" s="17">
        <f t="shared" si="44"/>
        <v>22</v>
      </c>
      <c r="Q317" s="18">
        <f t="shared" si="45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5">
      <c r="A318" s="6"/>
      <c r="B318" s="30">
        <v>9</v>
      </c>
      <c r="C318" s="45" t="s">
        <v>151</v>
      </c>
      <c r="D318" s="59" t="s">
        <v>194</v>
      </c>
      <c r="E318" s="58">
        <v>127.077</v>
      </c>
      <c r="F318" s="67">
        <v>20</v>
      </c>
      <c r="G318" s="29">
        <f t="shared" si="41"/>
        <v>2541.54</v>
      </c>
      <c r="H318" s="1"/>
      <c r="I318" s="16">
        <f t="shared" si="46"/>
        <v>9</v>
      </c>
      <c r="J318" s="27" t="str">
        <f t="shared" si="42"/>
        <v>Краска аэрозольная желтая, 520 мл</v>
      </c>
      <c r="K318" s="12"/>
      <c r="L318" s="12"/>
      <c r="M318" s="17" t="str">
        <f t="shared" si="43"/>
        <v>шт</v>
      </c>
      <c r="N318" s="20">
        <f t="shared" si="43"/>
        <v>127.077</v>
      </c>
      <c r="O318" s="11"/>
      <c r="P318" s="17">
        <f t="shared" si="44"/>
        <v>20</v>
      </c>
      <c r="Q318" s="18">
        <f t="shared" si="45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5">
      <c r="A319" s="6"/>
      <c r="B319" s="30">
        <v>10</v>
      </c>
      <c r="C319" s="45" t="s">
        <v>154</v>
      </c>
      <c r="D319" s="59" t="s">
        <v>194</v>
      </c>
      <c r="E319" s="58">
        <v>127.08</v>
      </c>
      <c r="F319" s="67">
        <v>4</v>
      </c>
      <c r="G319" s="29">
        <f t="shared" si="41"/>
        <v>508.32</v>
      </c>
      <c r="H319" s="1"/>
      <c r="I319" s="16">
        <f t="shared" si="46"/>
        <v>10</v>
      </c>
      <c r="J319" s="27" t="str">
        <f t="shared" si="42"/>
        <v>Краска аэрозольная красная, 520 мл</v>
      </c>
      <c r="K319" s="12"/>
      <c r="L319" s="12"/>
      <c r="M319" s="17" t="str">
        <f t="shared" si="43"/>
        <v>шт</v>
      </c>
      <c r="N319" s="20">
        <f t="shared" si="43"/>
        <v>127.08</v>
      </c>
      <c r="O319" s="11"/>
      <c r="P319" s="17">
        <f t="shared" si="44"/>
        <v>4</v>
      </c>
      <c r="Q319" s="18">
        <f t="shared" si="45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5">
      <c r="A320" s="6"/>
      <c r="B320" s="30">
        <v>11</v>
      </c>
      <c r="C320" s="45" t="s">
        <v>155</v>
      </c>
      <c r="D320" s="59" t="s">
        <v>194</v>
      </c>
      <c r="E320" s="58">
        <v>138.35</v>
      </c>
      <c r="F320" s="67">
        <v>17</v>
      </c>
      <c r="G320" s="29">
        <f t="shared" si="41"/>
        <v>2351.9499999999998</v>
      </c>
      <c r="H320" s="1"/>
      <c r="I320" s="16">
        <f t="shared" si="46"/>
        <v>11</v>
      </c>
      <c r="J320" s="27" t="str">
        <f t="shared" si="42"/>
        <v>Краска аэрозольная серая, 265 г</v>
      </c>
      <c r="K320" s="12"/>
      <c r="L320" s="12"/>
      <c r="M320" s="17" t="str">
        <f t="shared" si="43"/>
        <v>шт</v>
      </c>
      <c r="N320" s="20">
        <f t="shared" si="43"/>
        <v>138.35</v>
      </c>
      <c r="O320" s="11"/>
      <c r="P320" s="17">
        <f t="shared" si="44"/>
        <v>17</v>
      </c>
      <c r="Q320" s="18">
        <f t="shared" si="45"/>
        <v>0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5">
      <c r="A321" s="6"/>
      <c r="B321" s="30">
        <v>12</v>
      </c>
      <c r="C321" s="45" t="s">
        <v>80</v>
      </c>
      <c r="D321" s="59" t="s">
        <v>194</v>
      </c>
      <c r="E321" s="58">
        <v>127.07548387096774</v>
      </c>
      <c r="F321" s="67">
        <v>31</v>
      </c>
      <c r="G321" s="29">
        <f t="shared" si="41"/>
        <v>3939.34</v>
      </c>
      <c r="H321" s="1"/>
      <c r="I321" s="16">
        <f t="shared" si="46"/>
        <v>12</v>
      </c>
      <c r="J321" s="27" t="str">
        <f t="shared" si="42"/>
        <v>Краска аэрозольная черная, 520 мл</v>
      </c>
      <c r="K321" s="12"/>
      <c r="L321" s="12"/>
      <c r="M321" s="17" t="str">
        <f t="shared" si="43"/>
        <v>шт</v>
      </c>
      <c r="N321" s="20">
        <f t="shared" si="43"/>
        <v>127.07548387096774</v>
      </c>
      <c r="O321" s="11"/>
      <c r="P321" s="17">
        <f t="shared" si="44"/>
        <v>31</v>
      </c>
      <c r="Q321" s="18">
        <f t="shared" si="45"/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5">
      <c r="A322" s="6"/>
      <c r="B322" s="30">
        <v>13</v>
      </c>
      <c r="C322" s="45" t="s">
        <v>82</v>
      </c>
      <c r="D322" s="59" t="s">
        <v>194</v>
      </c>
      <c r="E322" s="58">
        <v>182.01</v>
      </c>
      <c r="F322" s="67">
        <v>8</v>
      </c>
      <c r="G322" s="29">
        <f t="shared" si="41"/>
        <v>1456.08</v>
      </c>
      <c r="H322" s="1"/>
      <c r="I322" s="16">
        <f t="shared" si="46"/>
        <v>13</v>
      </c>
      <c r="J322" s="27" t="str">
        <f t="shared" si="42"/>
        <v>Краска аэрозольная черная терм., 520 мл</v>
      </c>
      <c r="K322" s="12"/>
      <c r="L322" s="12"/>
      <c r="M322" s="17" t="str">
        <f t="shared" si="43"/>
        <v>шт</v>
      </c>
      <c r="N322" s="20">
        <f t="shared" si="43"/>
        <v>182.01</v>
      </c>
      <c r="O322" s="11"/>
      <c r="P322" s="17">
        <f t="shared" si="44"/>
        <v>8</v>
      </c>
      <c r="Q322" s="18">
        <f t="shared" si="45"/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A323" s="6"/>
      <c r="B323" s="30">
        <v>14</v>
      </c>
      <c r="C323" s="45" t="s">
        <v>90</v>
      </c>
      <c r="D323" s="59" t="s">
        <v>133</v>
      </c>
      <c r="E323" s="58">
        <v>75.524999999999991</v>
      </c>
      <c r="F323" s="67">
        <v>48</v>
      </c>
      <c r="G323" s="29">
        <f t="shared" si="41"/>
        <v>3625.2</v>
      </c>
      <c r="H323" s="1"/>
      <c r="I323" s="16">
        <f t="shared" si="46"/>
        <v>14</v>
      </c>
      <c r="J323" s="27" t="str">
        <f t="shared" si="42"/>
        <v>Краска масляная сурик железный, МА-15 ГОСТ 10503-71</v>
      </c>
      <c r="K323" s="12"/>
      <c r="L323" s="12"/>
      <c r="M323" s="17" t="str">
        <f t="shared" si="43"/>
        <v>кг</v>
      </c>
      <c r="N323" s="20">
        <f t="shared" si="43"/>
        <v>75.524999999999991</v>
      </c>
      <c r="O323" s="11"/>
      <c r="P323" s="17">
        <f t="shared" si="44"/>
        <v>48</v>
      </c>
      <c r="Q323" s="18">
        <f t="shared" si="45"/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A324" s="6"/>
      <c r="B324" s="30">
        <v>15</v>
      </c>
      <c r="C324" s="45" t="s">
        <v>161</v>
      </c>
      <c r="D324" s="59" t="s">
        <v>193</v>
      </c>
      <c r="E324" s="58">
        <v>114.41657894736842</v>
      </c>
      <c r="F324" s="67">
        <v>38</v>
      </c>
      <c r="G324" s="29">
        <f t="shared" si="41"/>
        <v>4347.83</v>
      </c>
      <c r="H324" s="1"/>
      <c r="I324" s="16">
        <f t="shared" si="46"/>
        <v>15</v>
      </c>
      <c r="J324" s="27" t="str">
        <f t="shared" si="42"/>
        <v>Нефрас С2 -80/120, ТУ 38-401-67-108-92</v>
      </c>
      <c r="K324" s="12"/>
      <c r="L324" s="12"/>
      <c r="M324" s="17" t="str">
        <f t="shared" si="43"/>
        <v>л</v>
      </c>
      <c r="N324" s="20">
        <f t="shared" si="43"/>
        <v>114.41657894736842</v>
      </c>
      <c r="O324" s="11"/>
      <c r="P324" s="17">
        <f t="shared" si="44"/>
        <v>38</v>
      </c>
      <c r="Q324" s="18">
        <f t="shared" si="45"/>
        <v>0</v>
      </c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5">
      <c r="A325" s="6"/>
      <c r="B325" s="30">
        <v>16</v>
      </c>
      <c r="C325" s="45" t="s">
        <v>97</v>
      </c>
      <c r="D325" s="59" t="s">
        <v>193</v>
      </c>
      <c r="E325" s="58">
        <v>97.459333333333333</v>
      </c>
      <c r="F325" s="67">
        <v>15</v>
      </c>
      <c r="G325" s="29">
        <f t="shared" si="41"/>
        <v>1461.89</v>
      </c>
      <c r="H325" s="1"/>
      <c r="I325" s="16">
        <f t="shared" si="46"/>
        <v>16</v>
      </c>
      <c r="J325" s="27" t="str">
        <f t="shared" si="42"/>
        <v>Растворитель - 647, ГОСТ 18188-72</v>
      </c>
      <c r="K325" s="12"/>
      <c r="L325" s="12"/>
      <c r="M325" s="17" t="str">
        <f t="shared" si="43"/>
        <v>л</v>
      </c>
      <c r="N325" s="20">
        <f t="shared" si="43"/>
        <v>97.459333333333333</v>
      </c>
      <c r="O325" s="11"/>
      <c r="P325" s="17">
        <f t="shared" si="44"/>
        <v>15</v>
      </c>
      <c r="Q325" s="18">
        <f t="shared" si="45"/>
        <v>0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5">
      <c r="A326" s="6"/>
      <c r="B326" s="30">
        <v>17</v>
      </c>
      <c r="C326" s="45" t="s">
        <v>100</v>
      </c>
      <c r="D326" s="59" t="s">
        <v>193</v>
      </c>
      <c r="E326" s="58">
        <v>88.233444444444444</v>
      </c>
      <c r="F326" s="67">
        <v>90</v>
      </c>
      <c r="G326" s="29">
        <f t="shared" si="41"/>
        <v>7941.01</v>
      </c>
      <c r="H326" s="1"/>
      <c r="I326" s="16">
        <f t="shared" si="46"/>
        <v>17</v>
      </c>
      <c r="J326" s="27" t="str">
        <f t="shared" si="42"/>
        <v>Уайт-спирит, ГОСТ 3134-78</v>
      </c>
      <c r="K326" s="12"/>
      <c r="L326" s="12"/>
      <c r="M326" s="17" t="str">
        <f t="shared" ref="M326:N336" si="47">D326</f>
        <v>л</v>
      </c>
      <c r="N326" s="20">
        <f t="shared" si="47"/>
        <v>88.233444444444444</v>
      </c>
      <c r="O326" s="11"/>
      <c r="P326" s="17">
        <f t="shared" si="44"/>
        <v>90</v>
      </c>
      <c r="Q326" s="18">
        <f t="shared" si="45"/>
        <v>0</v>
      </c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5">
      <c r="A327" s="6"/>
      <c r="B327" s="30">
        <v>18</v>
      </c>
      <c r="C327" s="56" t="s">
        <v>175</v>
      </c>
      <c r="D327" s="59" t="s">
        <v>193</v>
      </c>
      <c r="E327" s="58">
        <v>248.95</v>
      </c>
      <c r="F327" s="67">
        <v>60</v>
      </c>
      <c r="G327" s="29">
        <f t="shared" si="41"/>
        <v>14937</v>
      </c>
      <c r="H327" s="1"/>
      <c r="I327" s="16">
        <f t="shared" si="46"/>
        <v>18</v>
      </c>
      <c r="J327" s="27" t="str">
        <f t="shared" si="42"/>
        <v>Эмаль алкидная (серебрянка), БТ-177</v>
      </c>
      <c r="K327" s="12"/>
      <c r="L327" s="12"/>
      <c r="M327" s="17" t="str">
        <f t="shared" si="47"/>
        <v>л</v>
      </c>
      <c r="N327" s="20">
        <f t="shared" si="47"/>
        <v>248.95</v>
      </c>
      <c r="O327" s="11"/>
      <c r="P327" s="17">
        <f t="shared" si="44"/>
        <v>60</v>
      </c>
      <c r="Q327" s="18">
        <f t="shared" si="45"/>
        <v>0</v>
      </c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5">
      <c r="A328" s="6"/>
      <c r="B328" s="30">
        <v>19</v>
      </c>
      <c r="C328" s="45" t="s">
        <v>106</v>
      </c>
      <c r="D328" s="59" t="s">
        <v>133</v>
      </c>
      <c r="E328" s="58">
        <v>108.425</v>
      </c>
      <c r="F328" s="67">
        <v>2</v>
      </c>
      <c r="G328" s="29">
        <f t="shared" si="41"/>
        <v>216.85</v>
      </c>
      <c r="H328" s="1"/>
      <c r="I328" s="16">
        <f t="shared" si="46"/>
        <v>19</v>
      </c>
      <c r="J328" s="27" t="str">
        <f t="shared" si="42"/>
        <v>Эмаль алкидная черная, ПФ-115 М Эксперт</v>
      </c>
      <c r="K328" s="12"/>
      <c r="L328" s="12"/>
      <c r="M328" s="17" t="str">
        <f t="shared" si="47"/>
        <v>кг</v>
      </c>
      <c r="N328" s="20">
        <f t="shared" si="47"/>
        <v>108.425</v>
      </c>
      <c r="O328" s="11"/>
      <c r="P328" s="17">
        <f t="shared" si="44"/>
        <v>2</v>
      </c>
      <c r="Q328" s="18">
        <f t="shared" si="45"/>
        <v>0</v>
      </c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25.5" x14ac:dyDescent="0.25">
      <c r="A329" s="6"/>
      <c r="B329" s="30">
        <v>20</v>
      </c>
      <c r="C329" s="45" t="s">
        <v>107</v>
      </c>
      <c r="D329" s="59" t="s">
        <v>133</v>
      </c>
      <c r="E329" s="58">
        <v>174.23307692307694</v>
      </c>
      <c r="F329" s="67">
        <v>13</v>
      </c>
      <c r="G329" s="29">
        <f t="shared" si="41"/>
        <v>2265.0300000000002</v>
      </c>
      <c r="H329" s="1"/>
      <c r="I329" s="16">
        <f t="shared" si="46"/>
        <v>20</v>
      </c>
      <c r="J329" s="27" t="str">
        <f t="shared" si="42"/>
        <v>Эмаль антикоррозийная для металла по ржавчине серая, RAL 7040 ТУ 2313-003-17955654-05</v>
      </c>
      <c r="K329" s="12"/>
      <c r="L329" s="12"/>
      <c r="M329" s="17" t="str">
        <f t="shared" si="47"/>
        <v>кг</v>
      </c>
      <c r="N329" s="20">
        <f t="shared" si="47"/>
        <v>174.23307692307694</v>
      </c>
      <c r="O329" s="11"/>
      <c r="P329" s="17">
        <f t="shared" si="44"/>
        <v>13</v>
      </c>
      <c r="Q329" s="18">
        <f t="shared" si="45"/>
        <v>0</v>
      </c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5">
      <c r="A330" s="6"/>
      <c r="B330" s="30">
        <v>21</v>
      </c>
      <c r="C330" s="45" t="s">
        <v>118</v>
      </c>
      <c r="D330" s="59" t="s">
        <v>133</v>
      </c>
      <c r="E330" s="58">
        <v>224.74174757281557</v>
      </c>
      <c r="F330" s="69">
        <v>30.9</v>
      </c>
      <c r="G330" s="29">
        <f t="shared" si="41"/>
        <v>6944.52</v>
      </c>
      <c r="H330" s="1"/>
      <c r="I330" s="16">
        <f t="shared" si="46"/>
        <v>21</v>
      </c>
      <c r="J330" s="27" t="str">
        <f t="shared" si="42"/>
        <v>Эмаль органосиликатная серая, ОС-12-03 ТУ 2312-012-23354769-2009</v>
      </c>
      <c r="K330" s="12"/>
      <c r="L330" s="12"/>
      <c r="M330" s="17" t="str">
        <f t="shared" si="47"/>
        <v>кг</v>
      </c>
      <c r="N330" s="20">
        <f t="shared" si="47"/>
        <v>224.74174757281557</v>
      </c>
      <c r="O330" s="11"/>
      <c r="P330" s="17">
        <f t="shared" si="44"/>
        <v>30.9</v>
      </c>
      <c r="Q330" s="18">
        <f t="shared" si="45"/>
        <v>0</v>
      </c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5">
      <c r="A331" s="6"/>
      <c r="B331" s="30">
        <v>22</v>
      </c>
      <c r="C331" s="45" t="s">
        <v>119</v>
      </c>
      <c r="D331" s="59" t="s">
        <v>133</v>
      </c>
      <c r="E331" s="58">
        <v>248.94950495049505</v>
      </c>
      <c r="F331" s="69">
        <v>10.1</v>
      </c>
      <c r="G331" s="29">
        <f t="shared" si="41"/>
        <v>2514.39</v>
      </c>
      <c r="H331" s="1"/>
      <c r="I331" s="16">
        <f t="shared" si="46"/>
        <v>22</v>
      </c>
      <c r="J331" s="27" t="str">
        <f t="shared" si="42"/>
        <v>Эмаль органосиликатная черная, ОС-12-03 ТУ 2312-012-23354769-2009</v>
      </c>
      <c r="K331" s="12"/>
      <c r="L331" s="12"/>
      <c r="M331" s="17" t="str">
        <f t="shared" si="47"/>
        <v>кг</v>
      </c>
      <c r="N331" s="20">
        <f t="shared" si="47"/>
        <v>248.94950495049505</v>
      </c>
      <c r="O331" s="11"/>
      <c r="P331" s="17">
        <f t="shared" si="44"/>
        <v>10.1</v>
      </c>
      <c r="Q331" s="18">
        <f t="shared" si="45"/>
        <v>0</v>
      </c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5">
      <c r="A332" s="6"/>
      <c r="B332" s="30">
        <v>23</v>
      </c>
      <c r="C332" s="45" t="s">
        <v>122</v>
      </c>
      <c r="D332" s="59" t="s">
        <v>133</v>
      </c>
      <c r="E332" s="58">
        <v>75.526666666666671</v>
      </c>
      <c r="F332" s="67">
        <v>39</v>
      </c>
      <c r="G332" s="29">
        <f t="shared" si="41"/>
        <v>2945.54</v>
      </c>
      <c r="H332" s="1"/>
      <c r="I332" s="16">
        <f t="shared" si="46"/>
        <v>23</v>
      </c>
      <c r="J332" s="27" t="str">
        <f t="shared" si="42"/>
        <v>Эмаль пентафталевая желтая, ПФ-115 ГОСТ 6465-76</v>
      </c>
      <c r="K332" s="12"/>
      <c r="L332" s="12"/>
      <c r="M332" s="17" t="str">
        <f t="shared" si="47"/>
        <v>кг</v>
      </c>
      <c r="N332" s="20">
        <f t="shared" si="47"/>
        <v>75.526666666666671</v>
      </c>
      <c r="O332" s="11"/>
      <c r="P332" s="17">
        <f t="shared" si="44"/>
        <v>39</v>
      </c>
      <c r="Q332" s="18">
        <f t="shared" si="45"/>
        <v>0</v>
      </c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5">
      <c r="A333" s="6"/>
      <c r="B333" s="30">
        <v>24</v>
      </c>
      <c r="C333" s="45" t="s">
        <v>123</v>
      </c>
      <c r="D333" s="59" t="s">
        <v>133</v>
      </c>
      <c r="E333" s="58">
        <v>75.526060606060611</v>
      </c>
      <c r="F333" s="67">
        <v>33</v>
      </c>
      <c r="G333" s="29">
        <f t="shared" si="41"/>
        <v>2492.36</v>
      </c>
      <c r="H333" s="1"/>
      <c r="I333" s="16">
        <f t="shared" si="46"/>
        <v>24</v>
      </c>
      <c r="J333" s="27" t="str">
        <f t="shared" si="42"/>
        <v>Эмаль пентафталевая зеленая, ПФ-115 ГОСТ 6465-76</v>
      </c>
      <c r="K333" s="12"/>
      <c r="L333" s="12"/>
      <c r="M333" s="17" t="str">
        <f t="shared" si="47"/>
        <v>кг</v>
      </c>
      <c r="N333" s="20">
        <f t="shared" si="47"/>
        <v>75.526060606060611</v>
      </c>
      <c r="O333" s="11"/>
      <c r="P333" s="17">
        <f t="shared" si="44"/>
        <v>33</v>
      </c>
      <c r="Q333" s="18">
        <f t="shared" si="45"/>
        <v>0</v>
      </c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5">
      <c r="A334" s="6"/>
      <c r="B334" s="30">
        <v>25</v>
      </c>
      <c r="C334" s="45" t="s">
        <v>124</v>
      </c>
      <c r="D334" s="59" t="s">
        <v>133</v>
      </c>
      <c r="E334" s="58">
        <v>75.525970149253723</v>
      </c>
      <c r="F334" s="67">
        <v>67</v>
      </c>
      <c r="G334" s="29">
        <f t="shared" si="41"/>
        <v>5060.24</v>
      </c>
      <c r="H334" s="1"/>
      <c r="I334" s="16">
        <f t="shared" si="46"/>
        <v>25</v>
      </c>
      <c r="J334" s="27" t="str">
        <f t="shared" si="42"/>
        <v>Эмаль пентафталевая красная, ПФ-115 ГОСТ 6465-76</v>
      </c>
      <c r="K334" s="12"/>
      <c r="L334" s="12"/>
      <c r="M334" s="17" t="str">
        <f t="shared" si="47"/>
        <v>кг</v>
      </c>
      <c r="N334" s="20">
        <f t="shared" si="47"/>
        <v>75.525970149253723</v>
      </c>
      <c r="O334" s="11"/>
      <c r="P334" s="17">
        <f t="shared" si="44"/>
        <v>67</v>
      </c>
      <c r="Q334" s="18">
        <f t="shared" si="45"/>
        <v>0</v>
      </c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5">
      <c r="A335" s="6"/>
      <c r="B335" s="30">
        <v>26</v>
      </c>
      <c r="C335" s="45" t="s">
        <v>127</v>
      </c>
      <c r="D335" s="59" t="s">
        <v>133</v>
      </c>
      <c r="E335" s="58">
        <v>110.64999999999999</v>
      </c>
      <c r="F335" s="67">
        <v>274</v>
      </c>
      <c r="G335" s="29">
        <f t="shared" si="41"/>
        <v>30318.1</v>
      </c>
      <c r="H335" s="1"/>
      <c r="I335" s="16">
        <f t="shared" si="46"/>
        <v>26</v>
      </c>
      <c r="J335" s="27" t="str">
        <f t="shared" si="42"/>
        <v>Эмаль пентафталевая серая, ПФ-115 ГОСТ 6465-76</v>
      </c>
      <c r="K335" s="12"/>
      <c r="L335" s="12"/>
      <c r="M335" s="17" t="str">
        <f t="shared" si="47"/>
        <v>кг</v>
      </c>
      <c r="N335" s="20">
        <f t="shared" si="47"/>
        <v>110.64999999999999</v>
      </c>
      <c r="O335" s="11"/>
      <c r="P335" s="17">
        <f t="shared" si="44"/>
        <v>274</v>
      </c>
      <c r="Q335" s="18">
        <f t="shared" si="45"/>
        <v>0</v>
      </c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5">
      <c r="A336" s="6"/>
      <c r="B336" s="30">
        <v>27</v>
      </c>
      <c r="C336" s="45" t="s">
        <v>129</v>
      </c>
      <c r="D336" s="59" t="s">
        <v>133</v>
      </c>
      <c r="E336" s="58">
        <v>127.15925925925927</v>
      </c>
      <c r="F336" s="67">
        <v>27</v>
      </c>
      <c r="G336" s="29">
        <f t="shared" si="41"/>
        <v>3433.3</v>
      </c>
      <c r="H336" s="1"/>
      <c r="I336" s="16">
        <f t="shared" si="46"/>
        <v>27</v>
      </c>
      <c r="J336" s="27" t="str">
        <f t="shared" si="42"/>
        <v>Эмаль пентафталевая черная, ПФ-115 ГОСТ 6465-76</v>
      </c>
      <c r="K336" s="12"/>
      <c r="L336" s="12"/>
      <c r="M336" s="17" t="str">
        <f t="shared" si="47"/>
        <v>кг</v>
      </c>
      <c r="N336" s="20">
        <f t="shared" si="47"/>
        <v>127.15925925925927</v>
      </c>
      <c r="O336" s="11"/>
      <c r="P336" s="17">
        <f t="shared" si="44"/>
        <v>27</v>
      </c>
      <c r="Q336" s="18">
        <f t="shared" si="45"/>
        <v>0</v>
      </c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" customHeight="1" x14ac:dyDescent="0.25">
      <c r="A337" s="6"/>
      <c r="B337" s="72" t="s">
        <v>37</v>
      </c>
      <c r="C337" s="73"/>
      <c r="D337" s="34"/>
      <c r="E337" s="11"/>
      <c r="F337" s="64"/>
      <c r="G337" s="33">
        <f>SUM(G310:G336)</f>
        <v>139721.90999999997</v>
      </c>
      <c r="H337" s="1"/>
      <c r="I337" s="16"/>
      <c r="J337" s="27"/>
      <c r="K337" s="12"/>
      <c r="L337" s="12"/>
      <c r="M337" s="17"/>
      <c r="N337" s="20"/>
      <c r="O337" s="11"/>
      <c r="P337" s="17"/>
      <c r="Q337" s="18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x14ac:dyDescent="0.25">
      <c r="A338" s="6"/>
      <c r="B338" s="88" t="s">
        <v>36</v>
      </c>
      <c r="C338" s="89"/>
      <c r="D338" s="89"/>
      <c r="E338" s="89"/>
      <c r="F338" s="89"/>
      <c r="G338" s="89"/>
      <c r="H338" s="89"/>
      <c r="I338" s="89"/>
      <c r="J338" s="89"/>
      <c r="K338" s="89"/>
      <c r="L338" s="89"/>
      <c r="M338" s="89"/>
      <c r="N338" s="89"/>
      <c r="O338" s="89"/>
      <c r="P338" s="89"/>
      <c r="Q338" s="90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5">
      <c r="A339" s="6"/>
      <c r="B339" s="30">
        <v>1</v>
      </c>
      <c r="C339" s="45" t="s">
        <v>39</v>
      </c>
      <c r="D339" s="59" t="s">
        <v>193</v>
      </c>
      <c r="E339" s="58">
        <v>97.457999999999998</v>
      </c>
      <c r="F339" s="67">
        <v>5</v>
      </c>
      <c r="G339" s="29">
        <f t="shared" ref="G339:G376" si="48">E339*F339</f>
        <v>487.28999999999996</v>
      </c>
      <c r="H339" s="1"/>
      <c r="I339" s="16">
        <f>B339</f>
        <v>1</v>
      </c>
      <c r="J339" s="27" t="str">
        <f t="shared" ref="J339:J376" si="49">C339</f>
        <v>Ацетон, ГОСТ 2768-84</v>
      </c>
      <c r="K339" s="12"/>
      <c r="L339" s="12"/>
      <c r="M339" s="17" t="str">
        <f t="shared" ref="M339:N376" si="50">D339</f>
        <v>л</v>
      </c>
      <c r="N339" s="20">
        <f t="shared" si="50"/>
        <v>97.457999999999998</v>
      </c>
      <c r="O339" s="11"/>
      <c r="P339" s="17">
        <f t="shared" ref="P339:P376" si="51">F339</f>
        <v>5</v>
      </c>
      <c r="Q339" s="18">
        <f t="shared" ref="Q339:Q376" si="52">O339*P339</f>
        <v>0</v>
      </c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5">
      <c r="A340" s="6"/>
      <c r="B340" s="30">
        <v>2</v>
      </c>
      <c r="C340" s="45" t="s">
        <v>195</v>
      </c>
      <c r="D340" s="59" t="s">
        <v>194</v>
      </c>
      <c r="E340" s="58">
        <v>108.98350000000001</v>
      </c>
      <c r="F340" s="67">
        <v>20</v>
      </c>
      <c r="G340" s="29">
        <f t="shared" si="48"/>
        <v>2179.67</v>
      </c>
      <c r="H340" s="1"/>
      <c r="I340" s="16">
        <f t="shared" ref="I340:I376" si="53">B340</f>
        <v>2</v>
      </c>
      <c r="J340" s="27" t="str">
        <f t="shared" si="49"/>
        <v>Герметик  автомобильный (59 мл) красный, "Pit Crew"</v>
      </c>
      <c r="K340" s="12"/>
      <c r="L340" s="12"/>
      <c r="M340" s="17" t="str">
        <f t="shared" si="50"/>
        <v>шт</v>
      </c>
      <c r="N340" s="20">
        <f t="shared" si="50"/>
        <v>108.98350000000001</v>
      </c>
      <c r="O340" s="11"/>
      <c r="P340" s="17">
        <f t="shared" si="51"/>
        <v>20</v>
      </c>
      <c r="Q340" s="18">
        <f t="shared" si="52"/>
        <v>0</v>
      </c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5">
      <c r="A341" s="6"/>
      <c r="B341" s="30">
        <v>3</v>
      </c>
      <c r="C341" s="45" t="s">
        <v>41</v>
      </c>
      <c r="D341" s="59" t="s">
        <v>133</v>
      </c>
      <c r="E341" s="58">
        <v>769.87666666666667</v>
      </c>
      <c r="F341" s="67">
        <v>9</v>
      </c>
      <c r="G341" s="29">
        <f t="shared" si="48"/>
        <v>6928.89</v>
      </c>
      <c r="H341" s="1"/>
      <c r="I341" s="16">
        <f t="shared" si="53"/>
        <v>3</v>
      </c>
      <c r="J341" s="27" t="str">
        <f t="shared" si="49"/>
        <v>Герметик "Гермокрон-гидро", ТУ 2513-001-20504464-99</v>
      </c>
      <c r="K341" s="12"/>
      <c r="L341" s="12"/>
      <c r="M341" s="17" t="str">
        <f t="shared" si="50"/>
        <v>кг</v>
      </c>
      <c r="N341" s="20">
        <f t="shared" si="50"/>
        <v>769.87666666666667</v>
      </c>
      <c r="O341" s="11"/>
      <c r="P341" s="17">
        <f t="shared" si="51"/>
        <v>9</v>
      </c>
      <c r="Q341" s="18">
        <f t="shared" si="52"/>
        <v>0</v>
      </c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5">
      <c r="A342" s="6"/>
      <c r="B342" s="30">
        <v>4</v>
      </c>
      <c r="C342" s="45" t="s">
        <v>42</v>
      </c>
      <c r="D342" s="59" t="s">
        <v>194</v>
      </c>
      <c r="E342" s="58">
        <v>124.83319999999999</v>
      </c>
      <c r="F342" s="67">
        <v>25</v>
      </c>
      <c r="G342" s="29">
        <f t="shared" si="48"/>
        <v>3120.83</v>
      </c>
      <c r="H342" s="1"/>
      <c r="I342" s="16">
        <f t="shared" si="53"/>
        <v>4</v>
      </c>
      <c r="J342" s="27" t="str">
        <f t="shared" si="49"/>
        <v>Герметик автомобильный (180 мл) белый, Авто-прокладка</v>
      </c>
      <c r="K342" s="12"/>
      <c r="L342" s="12"/>
      <c r="M342" s="17" t="str">
        <f t="shared" si="50"/>
        <v>шт</v>
      </c>
      <c r="N342" s="20">
        <f t="shared" si="50"/>
        <v>124.83319999999999</v>
      </c>
      <c r="O342" s="11"/>
      <c r="P342" s="17">
        <f t="shared" si="51"/>
        <v>25</v>
      </c>
      <c r="Q342" s="18">
        <f t="shared" si="52"/>
        <v>0</v>
      </c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5">
      <c r="A343" s="6"/>
      <c r="B343" s="30">
        <v>5</v>
      </c>
      <c r="C343" s="45" t="s">
        <v>43</v>
      </c>
      <c r="D343" s="59" t="s">
        <v>194</v>
      </c>
      <c r="E343" s="58">
        <v>109.96700000000001</v>
      </c>
      <c r="F343" s="67">
        <v>40</v>
      </c>
      <c r="G343" s="29">
        <f t="shared" si="48"/>
        <v>4398.68</v>
      </c>
      <c r="H343" s="1"/>
      <c r="I343" s="16">
        <f t="shared" si="53"/>
        <v>5</v>
      </c>
      <c r="J343" s="27" t="str">
        <f t="shared" si="49"/>
        <v>Герметик автомобильный (черный), Авто-прокладка 65г</v>
      </c>
      <c r="K343" s="12"/>
      <c r="L343" s="12"/>
      <c r="M343" s="17" t="str">
        <f t="shared" si="50"/>
        <v>шт</v>
      </c>
      <c r="N343" s="20">
        <f t="shared" si="50"/>
        <v>109.96700000000001</v>
      </c>
      <c r="O343" s="11"/>
      <c r="P343" s="17">
        <f t="shared" si="51"/>
        <v>40</v>
      </c>
      <c r="Q343" s="18">
        <f t="shared" si="52"/>
        <v>0</v>
      </c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5">
      <c r="A344" s="6"/>
      <c r="B344" s="30">
        <v>6</v>
      </c>
      <c r="C344" s="45" t="s">
        <v>52</v>
      </c>
      <c r="D344" s="59" t="s">
        <v>133</v>
      </c>
      <c r="E344" s="58">
        <v>48.108333333333334</v>
      </c>
      <c r="F344" s="67">
        <v>90</v>
      </c>
      <c r="G344" s="29">
        <f t="shared" si="48"/>
        <v>4329.75</v>
      </c>
      <c r="H344" s="1"/>
      <c r="I344" s="16">
        <f t="shared" si="53"/>
        <v>6</v>
      </c>
      <c r="J344" s="27" t="str">
        <f t="shared" si="49"/>
        <v>Грунт глубокого проникновения, ВД-АК универсальный</v>
      </c>
      <c r="K344" s="12"/>
      <c r="L344" s="12"/>
      <c r="M344" s="17" t="str">
        <f t="shared" si="50"/>
        <v>кг</v>
      </c>
      <c r="N344" s="20">
        <f t="shared" si="50"/>
        <v>48.108333333333334</v>
      </c>
      <c r="O344" s="11"/>
      <c r="P344" s="17">
        <f t="shared" si="51"/>
        <v>90</v>
      </c>
      <c r="Q344" s="18">
        <f t="shared" si="52"/>
        <v>0</v>
      </c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5">
      <c r="A345" s="6"/>
      <c r="B345" s="30">
        <v>7</v>
      </c>
      <c r="C345" s="45" t="s">
        <v>206</v>
      </c>
      <c r="D345" s="59" t="s">
        <v>133</v>
      </c>
      <c r="E345" s="58">
        <v>59.075200000000002</v>
      </c>
      <c r="F345" s="67">
        <v>25</v>
      </c>
      <c r="G345" s="29">
        <f t="shared" si="48"/>
        <v>1476.88</v>
      </c>
      <c r="H345" s="1"/>
      <c r="I345" s="16">
        <f t="shared" si="53"/>
        <v>7</v>
      </c>
      <c r="J345" s="27" t="str">
        <f t="shared" si="49"/>
        <v>Краска акриловая фасадная, ВД-АК-1190 фасадная белая</v>
      </c>
      <c r="K345" s="12"/>
      <c r="L345" s="12"/>
      <c r="M345" s="17" t="str">
        <f t="shared" si="50"/>
        <v>кг</v>
      </c>
      <c r="N345" s="20">
        <f t="shared" si="50"/>
        <v>59.075200000000002</v>
      </c>
      <c r="O345" s="11"/>
      <c r="P345" s="17">
        <f t="shared" si="51"/>
        <v>25</v>
      </c>
      <c r="Q345" s="18">
        <f t="shared" si="52"/>
        <v>0</v>
      </c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5">
      <c r="A346" s="6"/>
      <c r="B346" s="30">
        <v>8</v>
      </c>
      <c r="C346" s="45" t="s">
        <v>207</v>
      </c>
      <c r="D346" s="59" t="s">
        <v>133</v>
      </c>
      <c r="E346" s="58">
        <v>54.016666666666666</v>
      </c>
      <c r="F346" s="67">
        <v>180</v>
      </c>
      <c r="G346" s="29">
        <f t="shared" si="48"/>
        <v>9723</v>
      </c>
      <c r="H346" s="1"/>
      <c r="I346" s="16">
        <f t="shared" si="53"/>
        <v>8</v>
      </c>
      <c r="J346" s="27" t="str">
        <f t="shared" si="49"/>
        <v>Краска водоэмульсионная, белая</v>
      </c>
      <c r="K346" s="12"/>
      <c r="L346" s="12"/>
      <c r="M346" s="17" t="str">
        <f t="shared" si="50"/>
        <v>кг</v>
      </c>
      <c r="N346" s="20">
        <f t="shared" si="50"/>
        <v>54.016666666666666</v>
      </c>
      <c r="O346" s="11"/>
      <c r="P346" s="17">
        <f t="shared" si="51"/>
        <v>180</v>
      </c>
      <c r="Q346" s="18">
        <f t="shared" si="52"/>
        <v>0</v>
      </c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5">
      <c r="A347" s="6"/>
      <c r="B347" s="30">
        <v>9</v>
      </c>
      <c r="C347" s="45" t="s">
        <v>202</v>
      </c>
      <c r="D347" s="59" t="s">
        <v>194</v>
      </c>
      <c r="E347" s="58">
        <v>1232.4839999999999</v>
      </c>
      <c r="F347" s="67">
        <v>5</v>
      </c>
      <c r="G347" s="29">
        <f t="shared" si="48"/>
        <v>6162.42</v>
      </c>
      <c r="H347" s="1"/>
      <c r="I347" s="16">
        <f t="shared" si="53"/>
        <v>9</v>
      </c>
      <c r="J347" s="27" t="str">
        <f t="shared" si="49"/>
        <v>Краска интерьерная, 14-15кг белая</v>
      </c>
      <c r="K347" s="12"/>
      <c r="L347" s="12"/>
      <c r="M347" s="17" t="str">
        <f t="shared" si="50"/>
        <v>шт</v>
      </c>
      <c r="N347" s="20">
        <f t="shared" si="50"/>
        <v>1232.4839999999999</v>
      </c>
      <c r="O347" s="11"/>
      <c r="P347" s="17">
        <f t="shared" si="51"/>
        <v>5</v>
      </c>
      <c r="Q347" s="18">
        <f t="shared" si="52"/>
        <v>0</v>
      </c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5">
      <c r="A348" s="6"/>
      <c r="B348" s="30">
        <v>10</v>
      </c>
      <c r="C348" s="45" t="s">
        <v>158</v>
      </c>
      <c r="D348" s="59" t="s">
        <v>133</v>
      </c>
      <c r="E348" s="58">
        <v>86.493333333333339</v>
      </c>
      <c r="F348" s="67">
        <v>6</v>
      </c>
      <c r="G348" s="29">
        <f t="shared" si="48"/>
        <v>518.96</v>
      </c>
      <c r="H348" s="1"/>
      <c r="I348" s="16">
        <f t="shared" si="53"/>
        <v>10</v>
      </c>
      <c r="J348" s="27" t="str">
        <f t="shared" si="49"/>
        <v>Лак "Кузбасслак", БТ-577 ГОСТ 5631-79</v>
      </c>
      <c r="K348" s="12"/>
      <c r="L348" s="12"/>
      <c r="M348" s="17" t="str">
        <f t="shared" si="50"/>
        <v>кг</v>
      </c>
      <c r="N348" s="20">
        <f t="shared" si="50"/>
        <v>86.493333333333339</v>
      </c>
      <c r="O348" s="11"/>
      <c r="P348" s="17">
        <f t="shared" si="51"/>
        <v>6</v>
      </c>
      <c r="Q348" s="18">
        <f t="shared" si="52"/>
        <v>0</v>
      </c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5">
      <c r="A349" s="6"/>
      <c r="B349" s="30">
        <v>11</v>
      </c>
      <c r="C349" s="45" t="s">
        <v>208</v>
      </c>
      <c r="D349" s="59" t="s">
        <v>133</v>
      </c>
      <c r="E349" s="58">
        <v>230.22499999999999</v>
      </c>
      <c r="F349" s="67">
        <v>40</v>
      </c>
      <c r="G349" s="29">
        <f t="shared" si="48"/>
        <v>9209</v>
      </c>
      <c r="H349" s="1"/>
      <c r="I349" s="16">
        <f t="shared" si="53"/>
        <v>11</v>
      </c>
      <c r="J349" s="27" t="str">
        <f t="shared" si="49"/>
        <v>Лак ПФ-283,  ГОСТ 5470-75</v>
      </c>
      <c r="K349" s="12"/>
      <c r="L349" s="12"/>
      <c r="M349" s="17" t="str">
        <f t="shared" si="50"/>
        <v>кг</v>
      </c>
      <c r="N349" s="20">
        <f t="shared" si="50"/>
        <v>230.22499999999999</v>
      </c>
      <c r="O349" s="11"/>
      <c r="P349" s="17">
        <f t="shared" si="51"/>
        <v>40</v>
      </c>
      <c r="Q349" s="18">
        <f t="shared" si="52"/>
        <v>0</v>
      </c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5">
      <c r="A350" s="6"/>
      <c r="B350" s="30">
        <v>12</v>
      </c>
      <c r="C350" s="45" t="s">
        <v>209</v>
      </c>
      <c r="D350" s="59" t="s">
        <v>133</v>
      </c>
      <c r="E350" s="58">
        <v>144.75799999999998</v>
      </c>
      <c r="F350" s="67">
        <v>10</v>
      </c>
      <c r="G350" s="29">
        <f t="shared" si="48"/>
        <v>1447.58</v>
      </c>
      <c r="H350" s="1"/>
      <c r="I350" s="16">
        <f t="shared" si="53"/>
        <v>12</v>
      </c>
      <c r="J350" s="27" t="str">
        <f t="shared" si="49"/>
        <v>Нитроэмаль белая, НЦ-132 ГОСТ 9198-83</v>
      </c>
      <c r="K350" s="12"/>
      <c r="L350" s="12"/>
      <c r="M350" s="17" t="str">
        <f t="shared" si="50"/>
        <v>кг</v>
      </c>
      <c r="N350" s="20">
        <f t="shared" si="50"/>
        <v>144.75799999999998</v>
      </c>
      <c r="O350" s="11"/>
      <c r="P350" s="17">
        <f t="shared" si="51"/>
        <v>10</v>
      </c>
      <c r="Q350" s="18">
        <f t="shared" si="52"/>
        <v>0</v>
      </c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5">
      <c r="A351" s="6"/>
      <c r="B351" s="30">
        <v>13</v>
      </c>
      <c r="C351" s="45" t="s">
        <v>162</v>
      </c>
      <c r="D351" s="59" t="s">
        <v>133</v>
      </c>
      <c r="E351" s="58">
        <v>141.333</v>
      </c>
      <c r="F351" s="67">
        <v>10</v>
      </c>
      <c r="G351" s="29">
        <f t="shared" si="48"/>
        <v>1413.33</v>
      </c>
      <c r="H351" s="1"/>
      <c r="I351" s="16">
        <f t="shared" si="53"/>
        <v>13</v>
      </c>
      <c r="J351" s="27" t="str">
        <f t="shared" si="49"/>
        <v>Нитроэмаль желтая, НЦ-132 ГОСТ 9198-83</v>
      </c>
      <c r="K351" s="12"/>
      <c r="L351" s="12"/>
      <c r="M351" s="17" t="str">
        <f t="shared" si="50"/>
        <v>кг</v>
      </c>
      <c r="N351" s="20">
        <f t="shared" si="50"/>
        <v>141.333</v>
      </c>
      <c r="O351" s="11"/>
      <c r="P351" s="17">
        <f t="shared" si="51"/>
        <v>10</v>
      </c>
      <c r="Q351" s="18">
        <f t="shared" si="52"/>
        <v>0</v>
      </c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5">
      <c r="A352" s="6"/>
      <c r="B352" s="30">
        <v>14</v>
      </c>
      <c r="C352" s="45" t="s">
        <v>164</v>
      </c>
      <c r="D352" s="59" t="s">
        <v>133</v>
      </c>
      <c r="E352" s="58">
        <v>141.333</v>
      </c>
      <c r="F352" s="67">
        <v>10</v>
      </c>
      <c r="G352" s="29">
        <f t="shared" si="48"/>
        <v>1413.33</v>
      </c>
      <c r="H352" s="1"/>
      <c r="I352" s="16">
        <f t="shared" si="53"/>
        <v>14</v>
      </c>
      <c r="J352" s="27" t="str">
        <f t="shared" si="49"/>
        <v>Нитроэмаль красная, НЦ-132 ГОСТ 9198-83</v>
      </c>
      <c r="K352" s="12"/>
      <c r="L352" s="12"/>
      <c r="M352" s="17" t="str">
        <f t="shared" si="50"/>
        <v>кг</v>
      </c>
      <c r="N352" s="20">
        <f t="shared" si="50"/>
        <v>141.333</v>
      </c>
      <c r="O352" s="11"/>
      <c r="P352" s="17">
        <f t="shared" si="51"/>
        <v>10</v>
      </c>
      <c r="Q352" s="18">
        <f t="shared" si="52"/>
        <v>0</v>
      </c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5">
      <c r="A353" s="6"/>
      <c r="B353" s="30">
        <v>15</v>
      </c>
      <c r="C353" s="45" t="s">
        <v>166</v>
      </c>
      <c r="D353" s="59" t="s">
        <v>133</v>
      </c>
      <c r="E353" s="58">
        <v>141.333</v>
      </c>
      <c r="F353" s="67">
        <v>10</v>
      </c>
      <c r="G353" s="29">
        <f t="shared" si="48"/>
        <v>1413.33</v>
      </c>
      <c r="H353" s="1"/>
      <c r="I353" s="16">
        <f t="shared" si="53"/>
        <v>15</v>
      </c>
      <c r="J353" s="27" t="str">
        <f t="shared" si="49"/>
        <v>Нитроэмаль синяя, НЦ-132 ГОСТ 9198-83</v>
      </c>
      <c r="K353" s="12"/>
      <c r="L353" s="12"/>
      <c r="M353" s="17" t="str">
        <f t="shared" si="50"/>
        <v>кг</v>
      </c>
      <c r="N353" s="20">
        <f t="shared" si="50"/>
        <v>141.333</v>
      </c>
      <c r="O353" s="11"/>
      <c r="P353" s="17">
        <f t="shared" si="51"/>
        <v>10</v>
      </c>
      <c r="Q353" s="18">
        <f t="shared" si="52"/>
        <v>0</v>
      </c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5">
      <c r="A354" s="6"/>
      <c r="B354" s="30">
        <v>16</v>
      </c>
      <c r="C354" s="45" t="s">
        <v>94</v>
      </c>
      <c r="D354" s="59" t="s">
        <v>133</v>
      </c>
      <c r="E354" s="58">
        <v>141.33350000000002</v>
      </c>
      <c r="F354" s="67">
        <v>20</v>
      </c>
      <c r="G354" s="29">
        <f t="shared" si="48"/>
        <v>2826.67</v>
      </c>
      <c r="H354" s="1"/>
      <c r="I354" s="16">
        <f t="shared" si="53"/>
        <v>16</v>
      </c>
      <c r="J354" s="27" t="str">
        <f t="shared" si="49"/>
        <v>Нитроэмаль черная, НЦ-132 ГОСТ 9198-83</v>
      </c>
      <c r="K354" s="12"/>
      <c r="L354" s="12"/>
      <c r="M354" s="17" t="str">
        <f t="shared" si="50"/>
        <v>кг</v>
      </c>
      <c r="N354" s="20">
        <f t="shared" si="50"/>
        <v>141.33350000000002</v>
      </c>
      <c r="O354" s="11"/>
      <c r="P354" s="17">
        <f t="shared" si="51"/>
        <v>20</v>
      </c>
      <c r="Q354" s="18">
        <f t="shared" si="52"/>
        <v>0</v>
      </c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5">
      <c r="A355" s="6"/>
      <c r="B355" s="30">
        <v>17</v>
      </c>
      <c r="C355" s="45" t="s">
        <v>95</v>
      </c>
      <c r="D355" s="59" t="s">
        <v>133</v>
      </c>
      <c r="E355" s="58">
        <v>75.525000000000006</v>
      </c>
      <c r="F355" s="67">
        <v>10</v>
      </c>
      <c r="G355" s="29">
        <f t="shared" si="48"/>
        <v>755.25</v>
      </c>
      <c r="H355" s="1"/>
      <c r="I355" s="16">
        <f t="shared" si="53"/>
        <v>17</v>
      </c>
      <c r="J355" s="27" t="str">
        <f t="shared" si="49"/>
        <v>Олифа "Оксоль", ГОСТ 190-78</v>
      </c>
      <c r="K355" s="12"/>
      <c r="L355" s="12"/>
      <c r="M355" s="17" t="str">
        <f t="shared" si="50"/>
        <v>кг</v>
      </c>
      <c r="N355" s="20">
        <f t="shared" si="50"/>
        <v>75.525000000000006</v>
      </c>
      <c r="O355" s="11"/>
      <c r="P355" s="17">
        <f t="shared" si="51"/>
        <v>10</v>
      </c>
      <c r="Q355" s="18">
        <f t="shared" si="52"/>
        <v>0</v>
      </c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5">
      <c r="A356" s="6"/>
      <c r="B356" s="30">
        <v>18</v>
      </c>
      <c r="C356" s="45" t="s">
        <v>169</v>
      </c>
      <c r="D356" s="59" t="s">
        <v>133</v>
      </c>
      <c r="E356" s="58">
        <v>448.41700000000003</v>
      </c>
      <c r="F356" s="67">
        <v>10</v>
      </c>
      <c r="G356" s="29">
        <f t="shared" si="48"/>
        <v>4484.17</v>
      </c>
      <c r="H356" s="1"/>
      <c r="I356" s="16">
        <f t="shared" si="53"/>
        <v>18</v>
      </c>
      <c r="J356" s="27" t="str">
        <f t="shared" si="49"/>
        <v>Пудра алюминевая, ПАП-2</v>
      </c>
      <c r="K356" s="12"/>
      <c r="L356" s="12"/>
      <c r="M356" s="17" t="str">
        <f t="shared" si="50"/>
        <v>кг</v>
      </c>
      <c r="N356" s="20">
        <f t="shared" si="50"/>
        <v>448.41700000000003</v>
      </c>
      <c r="O356" s="11"/>
      <c r="P356" s="17">
        <f t="shared" si="51"/>
        <v>10</v>
      </c>
      <c r="Q356" s="18">
        <f t="shared" si="52"/>
        <v>0</v>
      </c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5">
      <c r="A357" s="6"/>
      <c r="B357" s="30">
        <v>19</v>
      </c>
      <c r="C357" s="45" t="s">
        <v>97</v>
      </c>
      <c r="D357" s="59" t="s">
        <v>193</v>
      </c>
      <c r="E357" s="58">
        <v>97.458446969696965</v>
      </c>
      <c r="F357" s="67">
        <v>264</v>
      </c>
      <c r="G357" s="29">
        <f t="shared" si="48"/>
        <v>25729.03</v>
      </c>
      <c r="H357" s="1"/>
      <c r="I357" s="16">
        <f t="shared" si="53"/>
        <v>19</v>
      </c>
      <c r="J357" s="27" t="str">
        <f t="shared" si="49"/>
        <v>Растворитель - 647, ГОСТ 18188-72</v>
      </c>
      <c r="K357" s="12"/>
      <c r="L357" s="12"/>
      <c r="M357" s="17" t="str">
        <f t="shared" si="50"/>
        <v>л</v>
      </c>
      <c r="N357" s="20">
        <f t="shared" si="50"/>
        <v>97.458446969696965</v>
      </c>
      <c r="O357" s="11"/>
      <c r="P357" s="17">
        <f t="shared" si="51"/>
        <v>264</v>
      </c>
      <c r="Q357" s="18">
        <f t="shared" si="52"/>
        <v>0</v>
      </c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5">
      <c r="A358" s="6"/>
      <c r="B358" s="30">
        <v>20</v>
      </c>
      <c r="C358" s="45" t="s">
        <v>98</v>
      </c>
      <c r="D358" s="59" t="s">
        <v>193</v>
      </c>
      <c r="E358" s="58">
        <v>81.00833333333334</v>
      </c>
      <c r="F358" s="67">
        <v>12</v>
      </c>
      <c r="G358" s="29">
        <f t="shared" si="48"/>
        <v>972.10000000000014</v>
      </c>
      <c r="H358" s="1"/>
      <c r="I358" s="16">
        <f t="shared" si="53"/>
        <v>20</v>
      </c>
      <c r="J358" s="27" t="str">
        <f t="shared" si="49"/>
        <v>Растворитель 646, ГОСТ 18188-72</v>
      </c>
      <c r="K358" s="12"/>
      <c r="L358" s="12"/>
      <c r="M358" s="17" t="str">
        <f t="shared" si="50"/>
        <v>л</v>
      </c>
      <c r="N358" s="20">
        <f t="shared" si="50"/>
        <v>81.00833333333334</v>
      </c>
      <c r="O358" s="11"/>
      <c r="P358" s="17">
        <f t="shared" si="51"/>
        <v>12</v>
      </c>
      <c r="Q358" s="18">
        <f t="shared" si="52"/>
        <v>0</v>
      </c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5">
      <c r="A359" s="6"/>
      <c r="B359" s="30">
        <v>21</v>
      </c>
      <c r="C359" s="45" t="s">
        <v>99</v>
      </c>
      <c r="D359" s="59" t="s">
        <v>133</v>
      </c>
      <c r="E359" s="58">
        <v>119.3918087855297</v>
      </c>
      <c r="F359" s="67">
        <v>387</v>
      </c>
      <c r="G359" s="29">
        <f t="shared" si="48"/>
        <v>46204.63</v>
      </c>
      <c r="H359" s="1"/>
      <c r="I359" s="16">
        <f t="shared" si="53"/>
        <v>21</v>
      </c>
      <c r="J359" s="27" t="str">
        <f t="shared" si="49"/>
        <v>Толуол, ГОСТ 5789-78</v>
      </c>
      <c r="K359" s="12"/>
      <c r="L359" s="12"/>
      <c r="M359" s="17" t="str">
        <f t="shared" si="50"/>
        <v>кг</v>
      </c>
      <c r="N359" s="20">
        <f t="shared" si="50"/>
        <v>119.3918087855297</v>
      </c>
      <c r="O359" s="11"/>
      <c r="P359" s="17">
        <f t="shared" si="51"/>
        <v>387</v>
      </c>
      <c r="Q359" s="18">
        <f t="shared" si="52"/>
        <v>0</v>
      </c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5">
      <c r="A360" s="6"/>
      <c r="B360" s="30">
        <v>22</v>
      </c>
      <c r="C360" s="45" t="s">
        <v>100</v>
      </c>
      <c r="D360" s="59" t="s">
        <v>193</v>
      </c>
      <c r="E360" s="58">
        <v>88.233411764705878</v>
      </c>
      <c r="F360" s="67">
        <v>85</v>
      </c>
      <c r="G360" s="29">
        <f t="shared" si="48"/>
        <v>7499.8399999999992</v>
      </c>
      <c r="H360" s="1"/>
      <c r="I360" s="16">
        <f t="shared" si="53"/>
        <v>22</v>
      </c>
      <c r="J360" s="27" t="str">
        <f t="shared" si="49"/>
        <v>Уайт-спирит, ГОСТ 3134-78</v>
      </c>
      <c r="K360" s="12"/>
      <c r="L360" s="12"/>
      <c r="M360" s="17" t="str">
        <f t="shared" si="50"/>
        <v>л</v>
      </c>
      <c r="N360" s="20">
        <f t="shared" si="50"/>
        <v>88.233411764705878</v>
      </c>
      <c r="O360" s="11"/>
      <c r="P360" s="17">
        <f t="shared" si="51"/>
        <v>85</v>
      </c>
      <c r="Q360" s="18">
        <f t="shared" si="52"/>
        <v>0</v>
      </c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5">
      <c r="A361" s="6"/>
      <c r="B361" s="30">
        <v>23</v>
      </c>
      <c r="C361" s="45" t="s">
        <v>103</v>
      </c>
      <c r="D361" s="59" t="s">
        <v>194</v>
      </c>
      <c r="E361" s="58">
        <v>502.42571428571426</v>
      </c>
      <c r="F361" s="67">
        <v>7</v>
      </c>
      <c r="G361" s="29">
        <f t="shared" si="48"/>
        <v>3516.98</v>
      </c>
      <c r="H361" s="1"/>
      <c r="I361" s="16">
        <f t="shared" si="53"/>
        <v>23</v>
      </c>
      <c r="J361" s="27" t="str">
        <f t="shared" si="49"/>
        <v>Шпатлевка финишная, 20кг</v>
      </c>
      <c r="K361" s="12"/>
      <c r="L361" s="12"/>
      <c r="M361" s="17" t="str">
        <f t="shared" si="50"/>
        <v>шт</v>
      </c>
      <c r="N361" s="20">
        <f t="shared" si="50"/>
        <v>502.42571428571426</v>
      </c>
      <c r="O361" s="11"/>
      <c r="P361" s="17">
        <f t="shared" si="51"/>
        <v>7</v>
      </c>
      <c r="Q361" s="18">
        <f t="shared" si="52"/>
        <v>0</v>
      </c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5">
      <c r="A362" s="6"/>
      <c r="B362" s="30">
        <v>24</v>
      </c>
      <c r="C362" s="45" t="s">
        <v>104</v>
      </c>
      <c r="D362" s="59" t="s">
        <v>133</v>
      </c>
      <c r="E362" s="58">
        <v>24.8</v>
      </c>
      <c r="F362" s="67">
        <v>300</v>
      </c>
      <c r="G362" s="29">
        <f t="shared" si="48"/>
        <v>7440</v>
      </c>
      <c r="H362" s="1"/>
      <c r="I362" s="16">
        <f t="shared" si="53"/>
        <v>24</v>
      </c>
      <c r="J362" s="27" t="str">
        <f t="shared" si="49"/>
        <v>Штукатурка, Ротбанд</v>
      </c>
      <c r="K362" s="12"/>
      <c r="L362" s="12"/>
      <c r="M362" s="17" t="str">
        <f t="shared" si="50"/>
        <v>кг</v>
      </c>
      <c r="N362" s="20">
        <f t="shared" si="50"/>
        <v>24.8</v>
      </c>
      <c r="O362" s="11"/>
      <c r="P362" s="17">
        <f t="shared" si="51"/>
        <v>300</v>
      </c>
      <c r="Q362" s="18">
        <f t="shared" si="52"/>
        <v>0</v>
      </c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25.5" x14ac:dyDescent="0.25">
      <c r="A363" s="6"/>
      <c r="B363" s="60">
        <v>25</v>
      </c>
      <c r="C363" s="45" t="s">
        <v>210</v>
      </c>
      <c r="D363" s="61" t="s">
        <v>133</v>
      </c>
      <c r="E363" s="62">
        <v>398.108</v>
      </c>
      <c r="F363" s="67">
        <v>10</v>
      </c>
      <c r="G363" s="63">
        <f t="shared" si="48"/>
        <v>3981.08</v>
      </c>
      <c r="H363" s="1"/>
      <c r="I363" s="16">
        <f t="shared" si="53"/>
        <v>25</v>
      </c>
      <c r="J363" s="27" t="str">
        <f t="shared" si="49"/>
        <v>Эмаль однокомпонетная полиуритановая для бетона, Моноуретан ТУ 2313-004-54859061-2005</v>
      </c>
      <c r="K363" s="12"/>
      <c r="L363" s="12"/>
      <c r="M363" s="17" t="str">
        <f t="shared" si="50"/>
        <v>кг</v>
      </c>
      <c r="N363" s="20">
        <f t="shared" si="50"/>
        <v>398.108</v>
      </c>
      <c r="O363" s="11"/>
      <c r="P363" s="17">
        <f t="shared" si="51"/>
        <v>10</v>
      </c>
      <c r="Q363" s="18">
        <f t="shared" si="52"/>
        <v>0</v>
      </c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5">
      <c r="A364" s="6"/>
      <c r="B364" s="30">
        <v>26</v>
      </c>
      <c r="C364" s="45" t="s">
        <v>117</v>
      </c>
      <c r="D364" s="59" t="s">
        <v>133</v>
      </c>
      <c r="E364" s="58">
        <v>257.65000000000003</v>
      </c>
      <c r="F364" s="67">
        <v>34</v>
      </c>
      <c r="G364" s="29">
        <f t="shared" si="48"/>
        <v>8760.1</v>
      </c>
      <c r="H364" s="1"/>
      <c r="I364" s="16">
        <f t="shared" si="53"/>
        <v>26</v>
      </c>
      <c r="J364" s="27" t="str">
        <f t="shared" si="49"/>
        <v>Эмаль органосиликатная желтая, ОС-12-03 ТУ 2312-012-23354769-2009</v>
      </c>
      <c r="K364" s="12"/>
      <c r="L364" s="12"/>
      <c r="M364" s="17" t="str">
        <f t="shared" si="50"/>
        <v>кг</v>
      </c>
      <c r="N364" s="20">
        <f t="shared" si="50"/>
        <v>257.65000000000003</v>
      </c>
      <c r="O364" s="11"/>
      <c r="P364" s="17">
        <f t="shared" si="51"/>
        <v>34</v>
      </c>
      <c r="Q364" s="18">
        <f t="shared" si="52"/>
        <v>0</v>
      </c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5">
      <c r="A365" s="6"/>
      <c r="B365" s="30">
        <v>27</v>
      </c>
      <c r="C365" s="45" t="s">
        <v>211</v>
      </c>
      <c r="D365" s="59" t="s">
        <v>133</v>
      </c>
      <c r="E365" s="58">
        <v>257.65000000000003</v>
      </c>
      <c r="F365" s="67">
        <v>34</v>
      </c>
      <c r="G365" s="29">
        <f t="shared" si="48"/>
        <v>8760.1</v>
      </c>
      <c r="H365" s="1"/>
      <c r="I365" s="16">
        <f t="shared" si="53"/>
        <v>27</v>
      </c>
      <c r="J365" s="27" t="str">
        <f t="shared" si="49"/>
        <v>Эмаль органосиликатная зеленая, ОС-12-03 ТУ 2312-012-23354769-2009</v>
      </c>
      <c r="K365" s="12"/>
      <c r="L365" s="12"/>
      <c r="M365" s="17" t="str">
        <f t="shared" si="50"/>
        <v>кг</v>
      </c>
      <c r="N365" s="20">
        <f t="shared" si="50"/>
        <v>257.65000000000003</v>
      </c>
      <c r="O365" s="11"/>
      <c r="P365" s="17">
        <f t="shared" si="51"/>
        <v>34</v>
      </c>
      <c r="Q365" s="18">
        <f t="shared" si="52"/>
        <v>0</v>
      </c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5">
      <c r="A366" s="6"/>
      <c r="B366" s="30">
        <v>28</v>
      </c>
      <c r="C366" s="45" t="s">
        <v>212</v>
      </c>
      <c r="D366" s="59" t="s">
        <v>133</v>
      </c>
      <c r="E366" s="58">
        <v>251.62540000000001</v>
      </c>
      <c r="F366" s="67">
        <v>50</v>
      </c>
      <c r="G366" s="29">
        <f t="shared" si="48"/>
        <v>12581.27</v>
      </c>
      <c r="H366" s="1"/>
      <c r="I366" s="16">
        <f t="shared" si="53"/>
        <v>28</v>
      </c>
      <c r="J366" s="27" t="str">
        <f t="shared" si="49"/>
        <v>Эмаль органосиликатная красная, ОС-12-03 ТУ 2312-012-23354769-2009</v>
      </c>
      <c r="K366" s="12"/>
      <c r="L366" s="12"/>
      <c r="M366" s="17" t="str">
        <f t="shared" si="50"/>
        <v>кг</v>
      </c>
      <c r="N366" s="20">
        <f t="shared" si="50"/>
        <v>251.62540000000001</v>
      </c>
      <c r="O366" s="11"/>
      <c r="P366" s="17">
        <f t="shared" si="51"/>
        <v>50</v>
      </c>
      <c r="Q366" s="18">
        <f t="shared" si="52"/>
        <v>0</v>
      </c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5">
      <c r="A367" s="6"/>
      <c r="B367" s="30">
        <v>29</v>
      </c>
      <c r="C367" s="45" t="s">
        <v>118</v>
      </c>
      <c r="D367" s="59" t="s">
        <v>133</v>
      </c>
      <c r="E367" s="58">
        <v>224.74181428571427</v>
      </c>
      <c r="F367" s="67">
        <v>700</v>
      </c>
      <c r="G367" s="29">
        <f t="shared" si="48"/>
        <v>157319.26999999999</v>
      </c>
      <c r="H367" s="1"/>
      <c r="I367" s="16">
        <f t="shared" si="53"/>
        <v>29</v>
      </c>
      <c r="J367" s="27" t="str">
        <f t="shared" si="49"/>
        <v>Эмаль органосиликатная серая, ОС-12-03 ТУ 2312-012-23354769-2009</v>
      </c>
      <c r="K367" s="12"/>
      <c r="L367" s="12"/>
      <c r="M367" s="17" t="str">
        <f t="shared" si="50"/>
        <v>кг</v>
      </c>
      <c r="N367" s="20">
        <f t="shared" si="50"/>
        <v>224.74181428571427</v>
      </c>
      <c r="O367" s="11"/>
      <c r="P367" s="17">
        <f t="shared" si="51"/>
        <v>700</v>
      </c>
      <c r="Q367" s="18">
        <f t="shared" si="52"/>
        <v>0</v>
      </c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5">
      <c r="A368" s="6"/>
      <c r="B368" s="30">
        <v>30</v>
      </c>
      <c r="C368" s="45" t="s">
        <v>119</v>
      </c>
      <c r="D368" s="59" t="s">
        <v>133</v>
      </c>
      <c r="E368" s="58">
        <v>248.9501333333333</v>
      </c>
      <c r="F368" s="67">
        <v>150</v>
      </c>
      <c r="G368" s="29">
        <f t="shared" si="48"/>
        <v>37342.519999999997</v>
      </c>
      <c r="H368" s="1"/>
      <c r="I368" s="16">
        <f t="shared" si="53"/>
        <v>30</v>
      </c>
      <c r="J368" s="27" t="str">
        <f t="shared" si="49"/>
        <v>Эмаль органосиликатная черная, ОС-12-03 ТУ 2312-012-23354769-2009</v>
      </c>
      <c r="K368" s="12"/>
      <c r="L368" s="12"/>
      <c r="M368" s="17" t="str">
        <f t="shared" si="50"/>
        <v>кг</v>
      </c>
      <c r="N368" s="20">
        <f t="shared" si="50"/>
        <v>248.9501333333333</v>
      </c>
      <c r="O368" s="11"/>
      <c r="P368" s="17">
        <f t="shared" si="51"/>
        <v>150</v>
      </c>
      <c r="Q368" s="18">
        <f t="shared" si="52"/>
        <v>0</v>
      </c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5">
      <c r="A369" s="6"/>
      <c r="B369" s="30">
        <v>31</v>
      </c>
      <c r="C369" s="45" t="s">
        <v>120</v>
      </c>
      <c r="D369" s="59" t="s">
        <v>133</v>
      </c>
      <c r="E369" s="58">
        <v>140.27520000000001</v>
      </c>
      <c r="F369" s="67">
        <v>50</v>
      </c>
      <c r="G369" s="29">
        <f t="shared" si="48"/>
        <v>7013.76</v>
      </c>
      <c r="H369" s="1"/>
      <c r="I369" s="16">
        <f t="shared" si="53"/>
        <v>31</v>
      </c>
      <c r="J369" s="27" t="str">
        <f t="shared" si="49"/>
        <v>Эмаль пентафталевая белая, ПФ-115 ГОСТ 6465-76</v>
      </c>
      <c r="K369" s="12"/>
      <c r="L369" s="12"/>
      <c r="M369" s="17" t="str">
        <f t="shared" si="50"/>
        <v>кг</v>
      </c>
      <c r="N369" s="20">
        <f t="shared" si="50"/>
        <v>140.27520000000001</v>
      </c>
      <c r="O369" s="11"/>
      <c r="P369" s="17">
        <f t="shared" si="51"/>
        <v>50</v>
      </c>
      <c r="Q369" s="18">
        <f t="shared" si="52"/>
        <v>0</v>
      </c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5">
      <c r="A370" s="6"/>
      <c r="B370" s="30">
        <v>32</v>
      </c>
      <c r="C370" s="45" t="s">
        <v>121</v>
      </c>
      <c r="D370" s="59" t="s">
        <v>133</v>
      </c>
      <c r="E370" s="58">
        <v>75.525000000000006</v>
      </c>
      <c r="F370" s="67">
        <v>10</v>
      </c>
      <c r="G370" s="29">
        <f t="shared" si="48"/>
        <v>755.25</v>
      </c>
      <c r="H370" s="1"/>
      <c r="I370" s="16">
        <f t="shared" si="53"/>
        <v>32</v>
      </c>
      <c r="J370" s="27" t="str">
        <f t="shared" si="49"/>
        <v>Эмаль пентафталевая голубая, ПФ-115 ГОСТ 6465-76</v>
      </c>
      <c r="K370" s="12"/>
      <c r="L370" s="12"/>
      <c r="M370" s="17" t="str">
        <f t="shared" si="50"/>
        <v>кг</v>
      </c>
      <c r="N370" s="20">
        <f t="shared" si="50"/>
        <v>75.525000000000006</v>
      </c>
      <c r="O370" s="11"/>
      <c r="P370" s="17">
        <f t="shared" si="51"/>
        <v>10</v>
      </c>
      <c r="Q370" s="18">
        <f t="shared" si="52"/>
        <v>0</v>
      </c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5">
      <c r="A371" s="6"/>
      <c r="B371" s="30">
        <v>33</v>
      </c>
      <c r="C371" s="45" t="s">
        <v>122</v>
      </c>
      <c r="D371" s="59" t="s">
        <v>133</v>
      </c>
      <c r="E371" s="58">
        <v>75.525333333333336</v>
      </c>
      <c r="F371" s="67">
        <v>15</v>
      </c>
      <c r="G371" s="29">
        <f t="shared" si="48"/>
        <v>1132.8800000000001</v>
      </c>
      <c r="H371" s="1"/>
      <c r="I371" s="16">
        <f t="shared" si="53"/>
        <v>33</v>
      </c>
      <c r="J371" s="27" t="str">
        <f t="shared" si="49"/>
        <v>Эмаль пентафталевая желтая, ПФ-115 ГОСТ 6465-76</v>
      </c>
      <c r="K371" s="12"/>
      <c r="L371" s="12"/>
      <c r="M371" s="17" t="str">
        <f t="shared" si="50"/>
        <v>кг</v>
      </c>
      <c r="N371" s="20">
        <f t="shared" si="50"/>
        <v>75.525333333333336</v>
      </c>
      <c r="O371" s="11"/>
      <c r="P371" s="17">
        <f t="shared" si="51"/>
        <v>15</v>
      </c>
      <c r="Q371" s="18">
        <f t="shared" si="52"/>
        <v>0</v>
      </c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5">
      <c r="A372" s="6"/>
      <c r="B372" s="30">
        <v>34</v>
      </c>
      <c r="C372" s="45" t="s">
        <v>123</v>
      </c>
      <c r="D372" s="59" t="s">
        <v>133</v>
      </c>
      <c r="E372" s="58">
        <v>75.525384615384624</v>
      </c>
      <c r="F372" s="67">
        <v>13</v>
      </c>
      <c r="G372" s="29">
        <f t="shared" si="48"/>
        <v>981.83000000000015</v>
      </c>
      <c r="H372" s="1"/>
      <c r="I372" s="16">
        <f t="shared" si="53"/>
        <v>34</v>
      </c>
      <c r="J372" s="27" t="str">
        <f t="shared" si="49"/>
        <v>Эмаль пентафталевая зеленая, ПФ-115 ГОСТ 6465-76</v>
      </c>
      <c r="K372" s="12"/>
      <c r="L372" s="12"/>
      <c r="M372" s="17" t="str">
        <f t="shared" si="50"/>
        <v>кг</v>
      </c>
      <c r="N372" s="20">
        <f t="shared" si="50"/>
        <v>75.525384615384624</v>
      </c>
      <c r="O372" s="11"/>
      <c r="P372" s="17">
        <f t="shared" si="51"/>
        <v>13</v>
      </c>
      <c r="Q372" s="18">
        <f t="shared" si="52"/>
        <v>0</v>
      </c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5">
      <c r="A373" s="6"/>
      <c r="B373" s="30">
        <v>35</v>
      </c>
      <c r="C373" s="45" t="s">
        <v>124</v>
      </c>
      <c r="D373" s="59" t="s">
        <v>133</v>
      </c>
      <c r="E373" s="58">
        <v>75.524999999999991</v>
      </c>
      <c r="F373" s="67">
        <v>12</v>
      </c>
      <c r="G373" s="29">
        <f t="shared" si="48"/>
        <v>906.3</v>
      </c>
      <c r="H373" s="1"/>
      <c r="I373" s="16">
        <f t="shared" si="53"/>
        <v>35</v>
      </c>
      <c r="J373" s="27" t="str">
        <f t="shared" si="49"/>
        <v>Эмаль пентафталевая красная, ПФ-115 ГОСТ 6465-76</v>
      </c>
      <c r="K373" s="12"/>
      <c r="L373" s="12"/>
      <c r="M373" s="17" t="str">
        <f t="shared" si="50"/>
        <v>кг</v>
      </c>
      <c r="N373" s="20">
        <f t="shared" si="50"/>
        <v>75.524999999999991</v>
      </c>
      <c r="O373" s="11"/>
      <c r="P373" s="17">
        <f t="shared" si="51"/>
        <v>12</v>
      </c>
      <c r="Q373" s="18">
        <f t="shared" si="52"/>
        <v>0</v>
      </c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5">
      <c r="A374" s="6"/>
      <c r="B374" s="30">
        <v>36</v>
      </c>
      <c r="C374" s="45" t="s">
        <v>127</v>
      </c>
      <c r="D374" s="59" t="s">
        <v>133</v>
      </c>
      <c r="E374" s="58">
        <v>110.65</v>
      </c>
      <c r="F374" s="67">
        <v>120</v>
      </c>
      <c r="G374" s="29">
        <f t="shared" si="48"/>
        <v>13278</v>
      </c>
      <c r="H374" s="1"/>
      <c r="I374" s="16">
        <f t="shared" si="53"/>
        <v>36</v>
      </c>
      <c r="J374" s="27" t="str">
        <f t="shared" si="49"/>
        <v>Эмаль пентафталевая серая, ПФ-115 ГОСТ 6465-76</v>
      </c>
      <c r="K374" s="12"/>
      <c r="L374" s="12"/>
      <c r="M374" s="17" t="str">
        <f t="shared" si="50"/>
        <v>кг</v>
      </c>
      <c r="N374" s="20">
        <f t="shared" si="50"/>
        <v>110.65</v>
      </c>
      <c r="O374" s="11"/>
      <c r="P374" s="17">
        <f t="shared" si="51"/>
        <v>120</v>
      </c>
      <c r="Q374" s="18">
        <f t="shared" si="52"/>
        <v>0</v>
      </c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5">
      <c r="A375" s="6"/>
      <c r="B375" s="30">
        <v>37</v>
      </c>
      <c r="C375" s="45" t="s">
        <v>128</v>
      </c>
      <c r="D375" s="59" t="s">
        <v>133</v>
      </c>
      <c r="E375" s="58">
        <v>78.958399999999997</v>
      </c>
      <c r="F375" s="67">
        <v>25</v>
      </c>
      <c r="G375" s="29">
        <f t="shared" si="48"/>
        <v>1973.96</v>
      </c>
      <c r="H375" s="1"/>
      <c r="I375" s="16">
        <f t="shared" si="53"/>
        <v>37</v>
      </c>
      <c r="J375" s="27" t="str">
        <f t="shared" si="49"/>
        <v>Эмаль пентафталевая синяя, ПФ-115 ГОСТ 6465-76</v>
      </c>
      <c r="K375" s="12"/>
      <c r="L375" s="12"/>
      <c r="M375" s="17" t="str">
        <f t="shared" si="50"/>
        <v>кг</v>
      </c>
      <c r="N375" s="20">
        <f t="shared" si="50"/>
        <v>78.958399999999997</v>
      </c>
      <c r="O375" s="11"/>
      <c r="P375" s="17">
        <f t="shared" si="51"/>
        <v>25</v>
      </c>
      <c r="Q375" s="18">
        <f t="shared" si="52"/>
        <v>0</v>
      </c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5">
      <c r="A376" s="6"/>
      <c r="B376" s="30">
        <v>38</v>
      </c>
      <c r="C376" s="45" t="s">
        <v>129</v>
      </c>
      <c r="D376" s="59" t="s">
        <v>133</v>
      </c>
      <c r="E376" s="58">
        <v>127.16000000000001</v>
      </c>
      <c r="F376" s="67">
        <v>3</v>
      </c>
      <c r="G376" s="29">
        <f t="shared" si="48"/>
        <v>381.48</v>
      </c>
      <c r="H376" s="1"/>
      <c r="I376" s="16">
        <f t="shared" si="53"/>
        <v>38</v>
      </c>
      <c r="J376" s="27" t="str">
        <f t="shared" si="49"/>
        <v>Эмаль пентафталевая черная, ПФ-115 ГОСТ 6465-76</v>
      </c>
      <c r="K376" s="12"/>
      <c r="L376" s="12"/>
      <c r="M376" s="17" t="str">
        <f t="shared" si="50"/>
        <v>кг</v>
      </c>
      <c r="N376" s="20">
        <f t="shared" si="50"/>
        <v>127.16000000000001</v>
      </c>
      <c r="O376" s="11"/>
      <c r="P376" s="17">
        <f t="shared" si="51"/>
        <v>3</v>
      </c>
      <c r="Q376" s="18">
        <f t="shared" si="52"/>
        <v>0</v>
      </c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thickBot="1" x14ac:dyDescent="0.3">
      <c r="A377" s="6"/>
      <c r="B377" s="72" t="s">
        <v>38</v>
      </c>
      <c r="C377" s="73"/>
      <c r="D377" s="34"/>
      <c r="E377" s="11"/>
      <c r="F377" s="64"/>
      <c r="G377" s="33">
        <f>SUM(G339:G376)</f>
        <v>408819.41000000003</v>
      </c>
      <c r="H377" s="1"/>
      <c r="I377" s="16"/>
      <c r="J377" s="27"/>
      <c r="K377" s="12"/>
      <c r="L377" s="12"/>
      <c r="M377" s="17"/>
      <c r="N377" s="20"/>
      <c r="O377" s="11"/>
      <c r="P377" s="17"/>
      <c r="Q377" s="18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21" customHeight="1" thickBot="1" x14ac:dyDescent="0.3">
      <c r="A378" s="6"/>
      <c r="B378" s="81" t="s">
        <v>5</v>
      </c>
      <c r="C378" s="82"/>
      <c r="D378" s="82"/>
      <c r="E378" s="82"/>
      <c r="F378" s="83"/>
      <c r="G378" s="13">
        <f>G377+G337+G308+G260+G248+G212+G103</f>
        <v>5984049.9189473689</v>
      </c>
      <c r="H378" s="1"/>
      <c r="I378" s="81" t="s">
        <v>5</v>
      </c>
      <c r="J378" s="82"/>
      <c r="K378" s="82"/>
      <c r="L378" s="82"/>
      <c r="M378" s="82"/>
      <c r="N378" s="82"/>
      <c r="O378" s="82"/>
      <c r="P378" s="83"/>
      <c r="Q378" s="13">
        <f>SUM(Q10:Q377)</f>
        <v>0</v>
      </c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" customHeight="1" x14ac:dyDescent="0.25">
      <c r="A379" s="6"/>
      <c r="B379" s="101" t="s">
        <v>15</v>
      </c>
      <c r="C379" s="102"/>
      <c r="D379" s="102"/>
      <c r="E379" s="102"/>
      <c r="F379" s="66">
        <v>0.2</v>
      </c>
      <c r="G379" s="14">
        <f>G378*F379</f>
        <v>1196809.9837894738</v>
      </c>
      <c r="H379" s="1"/>
      <c r="I379" s="101" t="s">
        <v>15</v>
      </c>
      <c r="J379" s="102"/>
      <c r="K379" s="102"/>
      <c r="L379" s="102"/>
      <c r="M379" s="102"/>
      <c r="N379" s="102"/>
      <c r="O379" s="102"/>
      <c r="P379" s="21">
        <v>0.2</v>
      </c>
      <c r="Q379" s="14">
        <f>Q378*P379</f>
        <v>0</v>
      </c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 thickBot="1" x14ac:dyDescent="0.3">
      <c r="A380" s="6"/>
      <c r="B380" s="93" t="s">
        <v>6</v>
      </c>
      <c r="C380" s="94"/>
      <c r="D380" s="94"/>
      <c r="E380" s="94"/>
      <c r="F380" s="95"/>
      <c r="G380" s="15">
        <f>G378+G379</f>
        <v>7180859.9027368426</v>
      </c>
      <c r="H380" s="1"/>
      <c r="I380" s="93" t="s">
        <v>6</v>
      </c>
      <c r="J380" s="94"/>
      <c r="K380" s="94"/>
      <c r="L380" s="94"/>
      <c r="M380" s="94"/>
      <c r="N380" s="94"/>
      <c r="O380" s="94"/>
      <c r="P380" s="95"/>
      <c r="Q380" s="15">
        <f>Q378+Q379</f>
        <v>0</v>
      </c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33.75" customHeight="1" x14ac:dyDescent="0.25">
      <c r="B381" s="114"/>
      <c r="C381" s="114"/>
      <c r="D381" s="114"/>
      <c r="E381" s="114"/>
      <c r="F381" s="114"/>
      <c r="G381" s="114"/>
      <c r="H381" s="1"/>
      <c r="I381" s="1"/>
      <c r="J381" s="1"/>
      <c r="K381" s="1"/>
      <c r="L381" s="1"/>
      <c r="M381" s="2"/>
      <c r="N381" s="2"/>
      <c r="O381" s="2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72" customHeight="1" x14ac:dyDescent="0.25">
      <c r="B382" s="113"/>
      <c r="C382" s="113"/>
      <c r="D382" s="113"/>
      <c r="E382" s="113"/>
      <c r="F382" s="113"/>
      <c r="G382" s="113"/>
      <c r="H382" s="3"/>
      <c r="I382" s="3"/>
      <c r="J382" s="115" t="s">
        <v>16</v>
      </c>
      <c r="K382" s="116"/>
      <c r="L382" s="25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1"/>
    </row>
    <row r="383" spans="1:27" ht="19.5" x14ac:dyDescent="0.25">
      <c r="J383" s="112"/>
      <c r="K383" s="112"/>
      <c r="L383" s="22"/>
      <c r="AA383" s="1"/>
    </row>
    <row r="384" spans="1:27" ht="16.5" x14ac:dyDescent="0.25">
      <c r="J384" s="111"/>
      <c r="K384" s="111"/>
      <c r="L384" s="23"/>
    </row>
    <row r="385" spans="10:12" ht="19.5" x14ac:dyDescent="0.25">
      <c r="J385" s="112"/>
      <c r="K385" s="112"/>
      <c r="L385" s="22"/>
    </row>
  </sheetData>
  <sheetProtection formatCells="0" formatColumns="0" formatRows="0" insertRows="0" deleteRows="0"/>
  <mergeCells count="34">
    <mergeCell ref="J384:K384"/>
    <mergeCell ref="J385:K385"/>
    <mergeCell ref="J383:K383"/>
    <mergeCell ref="B382:G382"/>
    <mergeCell ref="B381:G381"/>
    <mergeCell ref="J382:K382"/>
    <mergeCell ref="B380:F380"/>
    <mergeCell ref="B4:G4"/>
    <mergeCell ref="B7:G7"/>
    <mergeCell ref="I380:P380"/>
    <mergeCell ref="B379:E379"/>
    <mergeCell ref="I379:O379"/>
    <mergeCell ref="I4:L4"/>
    <mergeCell ref="B9:Q9"/>
    <mergeCell ref="I7:Q7"/>
    <mergeCell ref="I378:P378"/>
    <mergeCell ref="B104:Q104"/>
    <mergeCell ref="B212:C212"/>
    <mergeCell ref="B260:C260"/>
    <mergeCell ref="B103:C103"/>
    <mergeCell ref="B214:Q214"/>
    <mergeCell ref="B213:Q213"/>
    <mergeCell ref="B248:C248"/>
    <mergeCell ref="B249:Q249"/>
    <mergeCell ref="B1:Q1"/>
    <mergeCell ref="B3:E3"/>
    <mergeCell ref="B378:F378"/>
    <mergeCell ref="I3:Q3"/>
    <mergeCell ref="B309:Q309"/>
    <mergeCell ref="B338:Q338"/>
    <mergeCell ref="B337:C337"/>
    <mergeCell ref="B377:C377"/>
    <mergeCell ref="B261:Q261"/>
    <mergeCell ref="B308:C308"/>
  </mergeCells>
  <pageMargins left="0" right="0" top="0.74803149606299213" bottom="0.74803149606299213" header="0.31496062992125984" footer="0.31496062992125984"/>
  <pageSetup paperSize="9" scale="42" fitToHeight="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Кривобоков Алексей Геннадьевич</cp:lastModifiedBy>
  <cp:lastPrinted>2020-09-23T00:43:41Z</cp:lastPrinted>
  <dcterms:created xsi:type="dcterms:W3CDTF">2018-05-22T01:14:50Z</dcterms:created>
  <dcterms:modified xsi:type="dcterms:W3CDTF">2020-09-23T00:46:23Z</dcterms:modified>
</cp:coreProperties>
</file>