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1\ОЗП, ОЗЦ, ООК, ОА\5501-РЕМ ПРОД-2021-ДРСК Контрольные и силовые кабели и провода\"/>
    </mc:Choice>
  </mc:AlternateContent>
  <bookViews>
    <workbookView xWindow="0" yWindow="0" windowWidth="26025" windowHeight="10725"/>
  </bookViews>
  <sheets>
    <sheet name="Структура НМЦ" sheetId="1" r:id="rId1"/>
    <sheet name="Лист2" sheetId="3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9" i="1" l="1"/>
  <c r="J139" i="1"/>
  <c r="M139" i="1"/>
  <c r="N139" i="1"/>
  <c r="P139" i="1"/>
  <c r="Q139" i="1" s="1"/>
  <c r="I140" i="1"/>
  <c r="J140" i="1"/>
  <c r="M140" i="1"/>
  <c r="N140" i="1"/>
  <c r="P140" i="1"/>
  <c r="Q140" i="1"/>
  <c r="I141" i="1"/>
  <c r="J141" i="1"/>
  <c r="M141" i="1"/>
  <c r="N141" i="1"/>
  <c r="P141" i="1"/>
  <c r="Q141" i="1"/>
  <c r="I142" i="1"/>
  <c r="J142" i="1"/>
  <c r="M142" i="1"/>
  <c r="N142" i="1"/>
  <c r="P142" i="1"/>
  <c r="Q142" i="1"/>
  <c r="I143" i="1"/>
  <c r="J143" i="1"/>
  <c r="M143" i="1"/>
  <c r="N143" i="1"/>
  <c r="P143" i="1"/>
  <c r="Q143" i="1"/>
  <c r="I144" i="1"/>
  <c r="J144" i="1"/>
  <c r="M144" i="1"/>
  <c r="N144" i="1"/>
  <c r="P144" i="1"/>
  <c r="Q144" i="1"/>
  <c r="I145" i="1"/>
  <c r="J145" i="1"/>
  <c r="M145" i="1"/>
  <c r="N145" i="1"/>
  <c r="P145" i="1"/>
  <c r="Q145" i="1"/>
  <c r="I146" i="1"/>
  <c r="J146" i="1"/>
  <c r="M146" i="1"/>
  <c r="N146" i="1"/>
  <c r="P146" i="1"/>
  <c r="Q146" i="1"/>
  <c r="I147" i="1"/>
  <c r="J147" i="1"/>
  <c r="M147" i="1"/>
  <c r="N147" i="1"/>
  <c r="P147" i="1"/>
  <c r="Q147" i="1"/>
  <c r="I148" i="1"/>
  <c r="J148" i="1"/>
  <c r="M148" i="1"/>
  <c r="N148" i="1"/>
  <c r="P148" i="1"/>
  <c r="Q148" i="1"/>
  <c r="I149" i="1"/>
  <c r="J149" i="1"/>
  <c r="M149" i="1"/>
  <c r="N149" i="1"/>
  <c r="P149" i="1"/>
  <c r="Q149" i="1"/>
  <c r="I150" i="1"/>
  <c r="J150" i="1"/>
  <c r="M150" i="1"/>
  <c r="N150" i="1"/>
  <c r="P150" i="1"/>
  <c r="Q150" i="1"/>
  <c r="I151" i="1"/>
  <c r="J151" i="1"/>
  <c r="M151" i="1"/>
  <c r="N151" i="1"/>
  <c r="P151" i="1"/>
  <c r="Q151" i="1"/>
  <c r="I152" i="1"/>
  <c r="J152" i="1"/>
  <c r="M152" i="1"/>
  <c r="N152" i="1"/>
  <c r="P152" i="1"/>
  <c r="Q152" i="1"/>
  <c r="I153" i="1"/>
  <c r="J153" i="1"/>
  <c r="M153" i="1"/>
  <c r="N153" i="1"/>
  <c r="P153" i="1"/>
  <c r="Q153" i="1"/>
  <c r="I154" i="1"/>
  <c r="J154" i="1"/>
  <c r="M154" i="1"/>
  <c r="N154" i="1"/>
  <c r="P154" i="1"/>
  <c r="Q154" i="1"/>
  <c r="I155" i="1"/>
  <c r="J155" i="1"/>
  <c r="M155" i="1"/>
  <c r="N155" i="1"/>
  <c r="P155" i="1"/>
  <c r="Q155" i="1"/>
  <c r="I156" i="1"/>
  <c r="J156" i="1"/>
  <c r="M156" i="1"/>
  <c r="N156" i="1"/>
  <c r="P156" i="1"/>
  <c r="Q156" i="1"/>
  <c r="I157" i="1"/>
  <c r="J157" i="1"/>
  <c r="M157" i="1"/>
  <c r="N157" i="1"/>
  <c r="P157" i="1"/>
  <c r="Q157" i="1"/>
  <c r="I158" i="1"/>
  <c r="J158" i="1"/>
  <c r="M158" i="1"/>
  <c r="N158" i="1"/>
  <c r="P158" i="1"/>
  <c r="Q158" i="1"/>
  <c r="I159" i="1"/>
  <c r="J159" i="1"/>
  <c r="M159" i="1"/>
  <c r="N159" i="1"/>
  <c r="P159" i="1"/>
  <c r="Q159" i="1"/>
  <c r="G142" i="1"/>
  <c r="G143" i="1"/>
  <c r="G144" i="1"/>
  <c r="G145" i="1"/>
  <c r="G146" i="1"/>
  <c r="G147" i="1"/>
  <c r="G102" i="1"/>
  <c r="G103" i="1"/>
  <c r="G104" i="1"/>
  <c r="G105" i="1"/>
  <c r="G106" i="1"/>
  <c r="G107" i="1"/>
  <c r="G108" i="1"/>
  <c r="G109" i="1"/>
  <c r="G110" i="1"/>
  <c r="I102" i="1"/>
  <c r="J102" i="1"/>
  <c r="M102" i="1"/>
  <c r="N102" i="1"/>
  <c r="P102" i="1"/>
  <c r="Q102" i="1" s="1"/>
  <c r="I103" i="1"/>
  <c r="J103" i="1"/>
  <c r="M103" i="1"/>
  <c r="N103" i="1"/>
  <c r="P103" i="1"/>
  <c r="Q103" i="1"/>
  <c r="I104" i="1"/>
  <c r="J104" i="1"/>
  <c r="M104" i="1"/>
  <c r="N104" i="1"/>
  <c r="P104" i="1"/>
  <c r="Q104" i="1" s="1"/>
  <c r="I105" i="1"/>
  <c r="J105" i="1"/>
  <c r="M105" i="1"/>
  <c r="N105" i="1"/>
  <c r="P105" i="1"/>
  <c r="Q105" i="1"/>
  <c r="I106" i="1"/>
  <c r="J106" i="1"/>
  <c r="M106" i="1"/>
  <c r="N106" i="1"/>
  <c r="P106" i="1"/>
  <c r="Q106" i="1" s="1"/>
  <c r="I107" i="1"/>
  <c r="J107" i="1"/>
  <c r="M107" i="1"/>
  <c r="N107" i="1"/>
  <c r="P107" i="1"/>
  <c r="Q107" i="1"/>
  <c r="I108" i="1"/>
  <c r="J108" i="1"/>
  <c r="M108" i="1"/>
  <c r="N108" i="1"/>
  <c r="P108" i="1"/>
  <c r="Q108" i="1" s="1"/>
  <c r="G40" i="1" l="1"/>
  <c r="G41" i="1"/>
  <c r="G42" i="1"/>
  <c r="G43" i="1"/>
  <c r="G44" i="1"/>
  <c r="G45" i="1"/>
  <c r="I40" i="1"/>
  <c r="J40" i="1"/>
  <c r="M40" i="1"/>
  <c r="N40" i="1"/>
  <c r="P40" i="1"/>
  <c r="Q40" i="1" s="1"/>
  <c r="I41" i="1"/>
  <c r="J41" i="1"/>
  <c r="M41" i="1"/>
  <c r="N41" i="1"/>
  <c r="P41" i="1"/>
  <c r="Q41" i="1" s="1"/>
  <c r="I42" i="1"/>
  <c r="J42" i="1"/>
  <c r="M42" i="1"/>
  <c r="N42" i="1"/>
  <c r="P42" i="1"/>
  <c r="Q42" i="1" s="1"/>
  <c r="I43" i="1"/>
  <c r="J43" i="1"/>
  <c r="M43" i="1"/>
  <c r="N43" i="1"/>
  <c r="P43" i="1"/>
  <c r="Q43" i="1" s="1"/>
  <c r="I44" i="1"/>
  <c r="J44" i="1"/>
  <c r="M44" i="1"/>
  <c r="N44" i="1"/>
  <c r="P44" i="1"/>
  <c r="Q44" i="1" s="1"/>
  <c r="I45" i="1"/>
  <c r="J45" i="1"/>
  <c r="M45" i="1"/>
  <c r="N45" i="1"/>
  <c r="P45" i="1"/>
  <c r="Q45" i="1" s="1"/>
  <c r="P110" i="1" l="1"/>
  <c r="Q110" i="1" s="1"/>
  <c r="N110" i="1"/>
  <c r="M110" i="1"/>
  <c r="J110" i="1"/>
  <c r="G101" i="1" l="1"/>
  <c r="P109" i="1"/>
  <c r="Q109" i="1" s="1"/>
  <c r="N109" i="1"/>
  <c r="M109" i="1"/>
  <c r="J109" i="1"/>
  <c r="I109" i="1"/>
  <c r="I110" i="1"/>
  <c r="P112" i="1"/>
  <c r="Q112" i="1" s="1"/>
  <c r="N112" i="1"/>
  <c r="M112" i="1"/>
  <c r="J112" i="1"/>
  <c r="I112" i="1"/>
  <c r="G112" i="1"/>
  <c r="I138" i="1" l="1"/>
  <c r="G139" i="1"/>
  <c r="G140" i="1"/>
  <c r="G141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I128" i="1"/>
  <c r="I129" i="1"/>
  <c r="I130" i="1"/>
  <c r="I131" i="1"/>
  <c r="I132" i="1"/>
  <c r="I133" i="1"/>
  <c r="I134" i="1"/>
  <c r="I135" i="1"/>
  <c r="I127" i="1"/>
  <c r="I88" i="1"/>
  <c r="J88" i="1"/>
  <c r="M88" i="1"/>
  <c r="N88" i="1"/>
  <c r="P88" i="1"/>
  <c r="Q88" i="1" s="1"/>
  <c r="I89" i="1"/>
  <c r="J89" i="1"/>
  <c r="M89" i="1"/>
  <c r="N89" i="1"/>
  <c r="P89" i="1"/>
  <c r="Q89" i="1" s="1"/>
  <c r="I90" i="1"/>
  <c r="J90" i="1"/>
  <c r="M90" i="1"/>
  <c r="N90" i="1"/>
  <c r="P90" i="1"/>
  <c r="Q90" i="1" s="1"/>
  <c r="I91" i="1"/>
  <c r="J91" i="1"/>
  <c r="M91" i="1"/>
  <c r="N91" i="1"/>
  <c r="P91" i="1"/>
  <c r="Q91" i="1" s="1"/>
  <c r="I92" i="1"/>
  <c r="J92" i="1"/>
  <c r="M92" i="1"/>
  <c r="N92" i="1"/>
  <c r="P92" i="1"/>
  <c r="Q92" i="1" s="1"/>
  <c r="G88" i="1"/>
  <c r="G89" i="1"/>
  <c r="G90" i="1"/>
  <c r="G91" i="1"/>
  <c r="G92" i="1"/>
  <c r="P51" i="1"/>
  <c r="Q51" i="1" s="1"/>
  <c r="N51" i="1"/>
  <c r="M51" i="1"/>
  <c r="J51" i="1"/>
  <c r="I51" i="1"/>
  <c r="G51" i="1"/>
  <c r="N85" i="1" l="1"/>
  <c r="N86" i="1"/>
  <c r="N87" i="1"/>
  <c r="N93" i="1"/>
  <c r="N94" i="1"/>
  <c r="N95" i="1"/>
  <c r="N96" i="1"/>
  <c r="N97" i="1"/>
  <c r="N84" i="1"/>
  <c r="M113" i="1" l="1"/>
  <c r="N113" i="1"/>
  <c r="P113" i="1"/>
  <c r="Q113" i="1" s="1"/>
  <c r="M114" i="1"/>
  <c r="N114" i="1"/>
  <c r="P114" i="1"/>
  <c r="Q114" i="1" s="1"/>
  <c r="M115" i="1"/>
  <c r="N115" i="1"/>
  <c r="P115" i="1"/>
  <c r="Q115" i="1" s="1"/>
  <c r="M116" i="1"/>
  <c r="N116" i="1"/>
  <c r="P116" i="1"/>
  <c r="Q116" i="1" s="1"/>
  <c r="M117" i="1"/>
  <c r="N117" i="1"/>
  <c r="P117" i="1"/>
  <c r="Q117" i="1" s="1"/>
  <c r="M118" i="1"/>
  <c r="N118" i="1"/>
  <c r="P118" i="1"/>
  <c r="Q118" i="1" s="1"/>
  <c r="I113" i="1"/>
  <c r="I114" i="1"/>
  <c r="I115" i="1"/>
  <c r="I116" i="1"/>
  <c r="I117" i="1"/>
  <c r="I118" i="1"/>
  <c r="J113" i="1"/>
  <c r="J114" i="1"/>
  <c r="J115" i="1"/>
  <c r="J116" i="1"/>
  <c r="J117" i="1"/>
  <c r="J118" i="1"/>
  <c r="G113" i="1"/>
  <c r="G114" i="1"/>
  <c r="G115" i="1"/>
  <c r="G116" i="1"/>
  <c r="G117" i="1"/>
  <c r="G118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93" i="1"/>
  <c r="G94" i="1"/>
  <c r="G95" i="1"/>
  <c r="G96" i="1"/>
  <c r="G97" i="1"/>
  <c r="G55" i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I81" i="1"/>
  <c r="I82" i="1"/>
  <c r="I83" i="1"/>
  <c r="I84" i="1"/>
  <c r="I85" i="1"/>
  <c r="I86" i="1"/>
  <c r="I87" i="1"/>
  <c r="I93" i="1"/>
  <c r="I94" i="1"/>
  <c r="I95" i="1"/>
  <c r="I96" i="1"/>
  <c r="I9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P138" i="1" l="1"/>
  <c r="Q138" i="1" s="1"/>
  <c r="N138" i="1"/>
  <c r="M138" i="1"/>
  <c r="J138" i="1"/>
  <c r="G138" i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27" i="1"/>
  <c r="Q127" i="1" s="1"/>
  <c r="N128" i="1"/>
  <c r="N129" i="1"/>
  <c r="N130" i="1"/>
  <c r="N131" i="1"/>
  <c r="N132" i="1"/>
  <c r="N133" i="1"/>
  <c r="N134" i="1"/>
  <c r="N135" i="1"/>
  <c r="N127" i="1"/>
  <c r="M128" i="1"/>
  <c r="M129" i="1"/>
  <c r="M130" i="1"/>
  <c r="M131" i="1"/>
  <c r="M132" i="1"/>
  <c r="M133" i="1"/>
  <c r="M134" i="1"/>
  <c r="M135" i="1"/>
  <c r="M127" i="1"/>
  <c r="J128" i="1"/>
  <c r="J129" i="1"/>
  <c r="J130" i="1"/>
  <c r="J131" i="1"/>
  <c r="J132" i="1"/>
  <c r="J133" i="1"/>
  <c r="J134" i="1"/>
  <c r="J135" i="1"/>
  <c r="J127" i="1"/>
  <c r="G127" i="1"/>
  <c r="G128" i="1"/>
  <c r="G129" i="1"/>
  <c r="G130" i="1"/>
  <c r="G131" i="1"/>
  <c r="G132" i="1"/>
  <c r="G133" i="1"/>
  <c r="G134" i="1"/>
  <c r="G135" i="1"/>
  <c r="P120" i="1"/>
  <c r="Q120" i="1" s="1"/>
  <c r="P121" i="1"/>
  <c r="Q121" i="1" s="1"/>
  <c r="P122" i="1"/>
  <c r="Q122" i="1" s="1"/>
  <c r="P123" i="1"/>
  <c r="Q123" i="1" s="1"/>
  <c r="P124" i="1"/>
  <c r="Q124" i="1" s="1"/>
  <c r="N120" i="1"/>
  <c r="N121" i="1"/>
  <c r="N122" i="1"/>
  <c r="N123" i="1"/>
  <c r="N124" i="1"/>
  <c r="M120" i="1"/>
  <c r="M121" i="1"/>
  <c r="M122" i="1"/>
  <c r="M123" i="1"/>
  <c r="M124" i="1"/>
  <c r="J120" i="1"/>
  <c r="J121" i="1"/>
  <c r="J122" i="1"/>
  <c r="J123" i="1"/>
  <c r="J124" i="1"/>
  <c r="I120" i="1"/>
  <c r="I121" i="1"/>
  <c r="I122" i="1"/>
  <c r="I123" i="1"/>
  <c r="I124" i="1"/>
  <c r="G120" i="1"/>
  <c r="G121" i="1"/>
  <c r="G122" i="1"/>
  <c r="G123" i="1"/>
  <c r="G124" i="1"/>
  <c r="P101" i="1"/>
  <c r="Q101" i="1" s="1"/>
  <c r="P119" i="1"/>
  <c r="Q119" i="1" s="1"/>
  <c r="N101" i="1"/>
  <c r="N119" i="1"/>
  <c r="M101" i="1"/>
  <c r="M119" i="1"/>
  <c r="J101" i="1"/>
  <c r="J119" i="1"/>
  <c r="I101" i="1"/>
  <c r="I119" i="1"/>
  <c r="G119" i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93" i="1"/>
  <c r="Q93" i="1" s="1"/>
  <c r="P94" i="1"/>
  <c r="Q94" i="1" s="1"/>
  <c r="P95" i="1"/>
  <c r="Q95" i="1" s="1"/>
  <c r="P96" i="1"/>
  <c r="Q96" i="1" s="1"/>
  <c r="P97" i="1"/>
  <c r="Q97" i="1" s="1"/>
  <c r="N82" i="1"/>
  <c r="N83" i="1"/>
  <c r="M82" i="1"/>
  <c r="M83" i="1"/>
  <c r="M84" i="1"/>
  <c r="M85" i="1"/>
  <c r="M86" i="1"/>
  <c r="M87" i="1"/>
  <c r="M93" i="1"/>
  <c r="M94" i="1"/>
  <c r="M95" i="1"/>
  <c r="M96" i="1"/>
  <c r="M97" i="1"/>
  <c r="J82" i="1"/>
  <c r="J83" i="1"/>
  <c r="J84" i="1"/>
  <c r="J85" i="1"/>
  <c r="J86" i="1"/>
  <c r="J87" i="1"/>
  <c r="J93" i="1"/>
  <c r="J94" i="1"/>
  <c r="J95" i="1"/>
  <c r="J96" i="1"/>
  <c r="J97" i="1"/>
  <c r="P81" i="1"/>
  <c r="Q81" i="1" s="1"/>
  <c r="P55" i="1"/>
  <c r="Q55" i="1" s="1"/>
  <c r="N81" i="1"/>
  <c r="N55" i="1"/>
  <c r="M81" i="1"/>
  <c r="M55" i="1"/>
  <c r="J81" i="1"/>
  <c r="J55" i="1"/>
  <c r="I55" i="1"/>
  <c r="Q125" i="1" l="1"/>
  <c r="G125" i="1"/>
  <c r="G160" i="1"/>
  <c r="Q160" i="1"/>
  <c r="G136" i="1"/>
  <c r="Q136" i="1"/>
  <c r="Q98" i="1"/>
  <c r="P19" i="1" l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6" i="1"/>
  <c r="Q46" i="1" s="1"/>
  <c r="P47" i="1"/>
  <c r="Q47" i="1" s="1"/>
  <c r="P48" i="1"/>
  <c r="Q48" i="1" s="1"/>
  <c r="P49" i="1"/>
  <c r="Q49" i="1" s="1"/>
  <c r="P50" i="1"/>
  <c r="Q50" i="1" s="1"/>
  <c r="P52" i="1"/>
  <c r="Q52" i="1" s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6" i="1"/>
  <c r="M47" i="1"/>
  <c r="M48" i="1"/>
  <c r="M49" i="1"/>
  <c r="M50" i="1"/>
  <c r="M52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6" i="1"/>
  <c r="J47" i="1"/>
  <c r="J48" i="1"/>
  <c r="J49" i="1"/>
  <c r="J50" i="1"/>
  <c r="J52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6" i="1"/>
  <c r="I47" i="1"/>
  <c r="I48" i="1"/>
  <c r="I49" i="1"/>
  <c r="I50" i="1"/>
  <c r="I52" i="1"/>
  <c r="G98" i="1" l="1"/>
  <c r="I11" i="1" l="1"/>
  <c r="I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0" i="1"/>
  <c r="Q10" i="1" s="1"/>
  <c r="M11" i="1"/>
  <c r="M10" i="1"/>
  <c r="J11" i="1"/>
  <c r="J10" i="1"/>
  <c r="Q53" i="1" l="1"/>
  <c r="N20" i="1"/>
  <c r="N12" i="1"/>
  <c r="N33" i="1"/>
  <c r="N23" i="1"/>
  <c r="N34" i="1"/>
  <c r="N24" i="1"/>
  <c r="N15" i="1"/>
  <c r="N50" i="1"/>
  <c r="N18" i="1"/>
  <c r="N27" i="1"/>
  <c r="N22" i="1"/>
  <c r="N46" i="1"/>
  <c r="N37" i="1"/>
  <c r="N39" i="1"/>
  <c r="N35" i="1"/>
  <c r="N48" i="1"/>
  <c r="N26" i="1"/>
  <c r="N30" i="1"/>
  <c r="N10" i="1"/>
  <c r="N28" i="1"/>
  <c r="N21" i="1"/>
  <c r="N47" i="1"/>
  <c r="N49" i="1"/>
  <c r="N29" i="1"/>
  <c r="N17" i="1"/>
  <c r="G12" i="1"/>
  <c r="N32" i="1"/>
  <c r="G23" i="1"/>
  <c r="G36" i="1"/>
  <c r="N36" i="1"/>
  <c r="N52" i="1"/>
  <c r="G24" i="1"/>
  <c r="N31" i="1"/>
  <c r="G50" i="1"/>
  <c r="G27" i="1"/>
  <c r="G20" i="1"/>
  <c r="G34" i="1"/>
  <c r="G22" i="1"/>
  <c r="G37" i="1"/>
  <c r="G39" i="1"/>
  <c r="N14" i="1"/>
  <c r="G30" i="1"/>
  <c r="G28" i="1"/>
  <c r="N19" i="1"/>
  <c r="G29" i="1"/>
  <c r="G10" i="1"/>
  <c r="G33" i="1"/>
  <c r="G15" i="1"/>
  <c r="G18" i="1"/>
  <c r="G48" i="1"/>
  <c r="N38" i="1"/>
  <c r="G38" i="1"/>
  <c r="G13" i="1"/>
  <c r="N13" i="1"/>
  <c r="G31" i="1"/>
  <c r="G46" i="1"/>
  <c r="G17" i="1"/>
  <c r="G52" i="1"/>
  <c r="N16" i="1"/>
  <c r="G16" i="1"/>
  <c r="G35" i="1"/>
  <c r="N25" i="1"/>
  <c r="G25" i="1"/>
  <c r="G21" i="1"/>
  <c r="G47" i="1"/>
  <c r="G11" i="1"/>
  <c r="N11" i="1"/>
  <c r="G32" i="1"/>
  <c r="G14" i="1"/>
  <c r="G26" i="1"/>
  <c r="G19" i="1"/>
  <c r="G49" i="1"/>
  <c r="G53" i="1" l="1"/>
  <c r="G161" i="1" s="1"/>
  <c r="Q161" i="1"/>
  <c r="Q162" i="1" s="1"/>
  <c r="Q163" i="1" s="1"/>
  <c r="G162" i="1" l="1"/>
  <c r="G163" i="1" s="1"/>
  <c r="F3" i="1"/>
</calcChain>
</file>

<file path=xl/sharedStrings.xml><?xml version="1.0" encoding="utf-8"?>
<sst xmlns="http://schemas.openxmlformats.org/spreadsheetml/2006/main" count="378" uniqueCount="157">
  <si>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</si>
  <si>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</si>
  <si>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</si>
  <si>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</si>
  <si>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</si>
  <si>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</si>
  <si>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</si>
  <si>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</si>
  <si>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</si>
  <si>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</si>
  <si>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</si>
  <si>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</si>
  <si>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</si>
  <si>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</si>
  <si>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</si>
  <si>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"АЭС"</t>
  </si>
  <si>
    <t>ИТОГО по филиалу "ПЭС"</t>
  </si>
  <si>
    <t>ИТОГО по филиалу "ХЭС" СП "ЦЭС"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</si>
  <si>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</si>
  <si>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</si>
  <si>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</si>
  <si>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</si>
  <si>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</si>
  <si>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</si>
  <si>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</si>
  <si>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  Коммерческого предложения </t>
  </si>
  <si>
    <t>ИТОГО по филиалу "ХЭС"</t>
  </si>
  <si>
    <t>3.1 СП «Северные электрические сети» г. Комсомольск-на-Амуре</t>
  </si>
  <si>
    <t>1.3.1 СП «Северные электрические сети» г. Комсомольск-на-Амуре</t>
  </si>
  <si>
    <t>3.2 СП «Центральные электрические сети» г. Хабаровск</t>
  </si>
  <si>
    <t>1. филиал АО «ДРСК» «Амурские электрические сети»</t>
  </si>
  <si>
    <t>2. филиал АО "ДРСК" "Приморские электрические сети"</t>
  </si>
  <si>
    <t>3. филиал АО «ДРСК» «Хабаровские электрические сети»</t>
  </si>
  <si>
    <t>4. филиал АО «ДРСК» «Электрические сети ЕАО»</t>
  </si>
  <si>
    <t>ПВС 3х2,5</t>
  </si>
  <si>
    <t>км</t>
  </si>
  <si>
    <t>КВВГЭнгLS 4х1,5</t>
  </si>
  <si>
    <t>ВВГнг 4х4</t>
  </si>
  <si>
    <t>ПВС 3х1,5 белый</t>
  </si>
  <si>
    <t>ВВГнг-LS 4х2,5</t>
  </si>
  <si>
    <t>ПуГВ (ПВ-3) 1х1,5 450/750В</t>
  </si>
  <si>
    <t>Провод ПВС 3х1,5 белый</t>
  </si>
  <si>
    <t>Провод ПВС 2х0,75</t>
  </si>
  <si>
    <t>Провод ПВ1 1</t>
  </si>
  <si>
    <t>Провод ПВ3 1х10</t>
  </si>
  <si>
    <t>Провод ПуВ (ПВ 1) 1х1,5</t>
  </si>
  <si>
    <t>Провод ПуВ (ПВ 1) 1х2,5</t>
  </si>
  <si>
    <t>Провод ПВС 2х1,5</t>
  </si>
  <si>
    <t>Провод ПВС 2х4</t>
  </si>
  <si>
    <t>Провод ПуГВ (ПВ-3) 1х1,5 450/750В</t>
  </si>
  <si>
    <t>Провод ПуГВ (ПВ-3) 1х2,5 450/750В</t>
  </si>
  <si>
    <t>Провод ПуГВ 1х1</t>
  </si>
  <si>
    <t>Кабель КГхл 4х2,5</t>
  </si>
  <si>
    <t>Кабель КГ 1х16</t>
  </si>
  <si>
    <t>Кабель КВВГнгLS 10х1,5</t>
  </si>
  <si>
    <t>Кабель КГ 3х2,5</t>
  </si>
  <si>
    <t>Кабель КВВГ 4х2,5</t>
  </si>
  <si>
    <t>Кабель КВВГ 5х2,5</t>
  </si>
  <si>
    <t>Кабель КВВГ 7х1,5</t>
  </si>
  <si>
    <t>Кабель КВВГ 7х2,5</t>
  </si>
  <si>
    <t>Кабель КВВГЭнгLS 4х2,5</t>
  </si>
  <si>
    <t>Кабель КВВГнг 4х2,5</t>
  </si>
  <si>
    <t>Кабель КВВГЭ 4х2,5</t>
  </si>
  <si>
    <t>Кабель КВВГЭнг 4х1,5</t>
  </si>
  <si>
    <t>Кабель КВВГЭнгLS 10х1.5</t>
  </si>
  <si>
    <t>Кабель КВВГЭнгLS 4х1,5</t>
  </si>
  <si>
    <t>Кабель КВВГЭнгLS 4х4</t>
  </si>
  <si>
    <t>Кабель КВВГЭнгLS 7х1.5</t>
  </si>
  <si>
    <t>Кабель КВВГЭнгLS 7х2.5</t>
  </si>
  <si>
    <t>Кабель ВВГнг 3х1,5</t>
  </si>
  <si>
    <t>Кабель ВВГнг 3х2,5</t>
  </si>
  <si>
    <t>Кабель ВБбШв 4х25-0,66</t>
  </si>
  <si>
    <t>Кабель ВВГнг 4х4</t>
  </si>
  <si>
    <t>Кабель ВВГп 3х2,5</t>
  </si>
  <si>
    <t>Кабель ВВГ 2х16 1кВ</t>
  </si>
  <si>
    <t>Кабель ВВГ 4х2,5 0,66кВ</t>
  </si>
  <si>
    <t>Кабель ВВГ 4х4 0,66кВ</t>
  </si>
  <si>
    <t>Кабель ВВГп- 3х1,5 0,66кв</t>
  </si>
  <si>
    <t>Кабель ВВГнг-LS 4х2,5</t>
  </si>
  <si>
    <t>Провод ПВС 3х2,5</t>
  </si>
  <si>
    <t>Кабель ВВГ-Пнг-LS 3x1,5</t>
  </si>
  <si>
    <t>Кабель ВВГ-Пнг-LS 5x4</t>
  </si>
  <si>
    <t>Кабель ВБШв 4х4 - 0,66 кВ</t>
  </si>
  <si>
    <t>Кабель ВВГнг 2х2,5 - 0,66кВ</t>
  </si>
  <si>
    <t>ВВГнг FRLS 3х2.5</t>
  </si>
  <si>
    <t>ВВГнг 2х1,5 0,66кВ</t>
  </si>
  <si>
    <t>ВВГ 3х1,5  0,66кВ</t>
  </si>
  <si>
    <t>Провод ПГВ 1х2,5</t>
  </si>
  <si>
    <t>Кабель ВВГнг FRLS 3х1.5</t>
  </si>
  <si>
    <t>Кабель ВВГнг FRLS 3х2.5</t>
  </si>
  <si>
    <t>Кабель ВВГ-Пнг-LS 3x2,5</t>
  </si>
  <si>
    <t>Кабель КГхл 3х10+1х6</t>
  </si>
  <si>
    <t>Кабель КВВГнг LS 7х1,5</t>
  </si>
  <si>
    <t>Кабель КВВГнг14х1,5</t>
  </si>
  <si>
    <t>Кабель КВВГ 27х1,5</t>
  </si>
  <si>
    <t>Кабель КВВГ 5х1,5</t>
  </si>
  <si>
    <t>Кабель КВВГнг 7х2,5</t>
  </si>
  <si>
    <t>Кабель КВВГнгLS 14х1,5</t>
  </si>
  <si>
    <t>Кабель КВВГнг 10х2,5</t>
  </si>
  <si>
    <t>Кабель КВВГЭ 7х2,5</t>
  </si>
  <si>
    <t>Кабель КВВГЭ 7х4</t>
  </si>
  <si>
    <t>Кабель АВВГ 3х50+1х25 1кВ</t>
  </si>
  <si>
    <t>Кабель АВВГ 3х95 1кВ</t>
  </si>
  <si>
    <t>Кабель АВВГ 4х35 1кВ</t>
  </si>
  <si>
    <t xml:space="preserve">Кабель АВБбШВ-1 4х95(ож) </t>
  </si>
  <si>
    <t>Кабель ВВГнг 2х1,5 0,66кВ</t>
  </si>
  <si>
    <t>Кабель ВВГнг 2х2,5  0,66кВ</t>
  </si>
  <si>
    <t>Кабель ВВГ 3х1,5  0,66кВ</t>
  </si>
  <si>
    <t>Кабель ВВГ 3х2,5 0,66кВ</t>
  </si>
  <si>
    <t>Провод АПВ-16</t>
  </si>
  <si>
    <t>Провод АПВ-35</t>
  </si>
  <si>
    <t>Провод АПВ-50</t>
  </si>
  <si>
    <t>Провод АПВ-70</t>
  </si>
  <si>
    <t>Кабель АВБбШв-1 4х120</t>
  </si>
  <si>
    <t>Кабель ВВГнг 4х4  0,66кВ</t>
  </si>
  <si>
    <t>Кабель ВВГнг 5х2,5  0,66кВ</t>
  </si>
  <si>
    <t>Кабель ВВГнг 3х2,5 0,66кВ</t>
  </si>
  <si>
    <t>Кабель ВВГнг 4х1,5  0,66кВ</t>
  </si>
  <si>
    <t xml:space="preserve">Провод ПуГВ-1х35 </t>
  </si>
  <si>
    <t>Кабель ВВГ 3х4+1х2,5 0,66кВ</t>
  </si>
  <si>
    <t>Кабель КВВГЭнгLS 5х1,5</t>
  </si>
  <si>
    <t>Кабель АВВГ 2х2,5 0,66кВ</t>
  </si>
  <si>
    <t>Кабель ВВГ 3х4 0,66 кВ</t>
  </si>
  <si>
    <t xml:space="preserve">Кабель АВБбШВ-1 4х95 (ож) </t>
  </si>
  <si>
    <t>КВВГЭнгLS 10х2.5</t>
  </si>
  <si>
    <t>Кабель КВВГнгLS 5х1.5</t>
  </si>
  <si>
    <t>Кабель КВВГЭнгLS 10х2.5</t>
  </si>
  <si>
    <t>Кабель КВВГ 10х2,5</t>
  </si>
  <si>
    <t>Кабель ВВГЭнгLS 3х2,5</t>
  </si>
  <si>
    <t>Кабель КВВГ 10х1,5</t>
  </si>
  <si>
    <t>КВВГЭнг(А)-LS 4*10</t>
  </si>
  <si>
    <t>КВВГЭнг(А)-LS 5*2,5</t>
  </si>
  <si>
    <t>КВВГЭнг(А)-LS 5х10</t>
  </si>
  <si>
    <t>КГВВнг(А)-LS 2х1</t>
  </si>
  <si>
    <t>КВВГЭнгLS 7х6</t>
  </si>
  <si>
    <t>ВБбШвнг(А)-LS 4х10-1</t>
  </si>
  <si>
    <t>ВВГ 2х4 0,66кВ</t>
  </si>
  <si>
    <t>ВВГ 4х10 1кв</t>
  </si>
  <si>
    <t>ППВ 3х1,5</t>
  </si>
  <si>
    <t>ПВ4 1,5 комбинированный</t>
  </si>
  <si>
    <t>ПВ4-ХЛ 2,5</t>
  </si>
  <si>
    <t>ПуГВ (ПВ-3) 1х6 450/750В</t>
  </si>
  <si>
    <t>Провод ППВ 3х1,5</t>
  </si>
  <si>
    <t>Провод ПВ4 1,5 комбинированный</t>
  </si>
  <si>
    <t>Провод ПВ4-ХЛ 2,5</t>
  </si>
  <si>
    <t>Провод ПуГВ (ПВ-3) 1х6 450/750В</t>
  </si>
  <si>
    <t>Кабель КВВГЭнг(А)-LS 4*10</t>
  </si>
  <si>
    <t>Кабель КВВГЭнг(А)-LS 5*2,5</t>
  </si>
  <si>
    <t>Кабель КВВГЭнг(А)-LS 5х10</t>
  </si>
  <si>
    <t>Кабель КГВВнг(А)-LS 2х1</t>
  </si>
  <si>
    <t>Кабель КВВГЭнгLS 7х6</t>
  </si>
  <si>
    <t>Кабель ВБбШвнг(А)-LS 4х10-1</t>
  </si>
  <si>
    <t>Кабель ВВГ 2х4 0,66кВ</t>
  </si>
  <si>
    <t>Кабель ВВГ 4х10 1кв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</si>
  <si>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</si>
  <si>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r>
      <t xml:space="preserve">Производитель продукции </t>
    </r>
    <r>
      <rPr>
        <b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</si>
  <si>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__________________________________
(подпись, М.П.)
__________________________________
(фамилия, имя, отчество подписавшего, должность)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</si>
</sst>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2060"/>
      </left>
      <right/>
      <top/>
      <bottom/>
      <diagonal/>
    </border>
    <border>
      <left style="medium">
        <color rgb="FF002060"/>
      </left>
      <right/>
      <top style="thin">
        <color rgb="FF002060"/>
      </top>
      <bottom style="thin">
        <color indexed="64"/>
      </bottom>
      <diagonal/>
    </border>
    <border>
      <left/>
      <right/>
      <top style="thin">
        <color rgb="FF002060"/>
      </top>
      <bottom style="thin">
        <color indexed="64"/>
      </bottom>
      <diagonal/>
    </border>
    <border>
      <left/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86">
    <xf numFmtId="0" fontId="0" fillId="0" borderId="0" xfId="0"/>
    <xf numFmtId="0" fontId="2" fillId="4" borderId="5" xfId="0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2" fillId="5" borderId="25" xfId="0" applyNumberFormat="1" applyFont="1" applyFill="1" applyBorder="1" applyAlignment="1" applyProtection="1">
      <alignment horizontal="center" vertical="top" wrapText="1"/>
    </xf>
    <xf numFmtId="4" fontId="2" fillId="5" borderId="52" xfId="0" applyNumberFormat="1" applyFont="1" applyFill="1" applyBorder="1" applyAlignment="1" applyProtection="1">
      <alignment horizontal="center" vertical="top" wrapText="1"/>
    </xf>
    <xf numFmtId="0" fontId="5" fillId="0" borderId="40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4" fontId="2" fillId="5" borderId="25" xfId="0" applyNumberFormat="1" applyFont="1" applyFill="1" applyBorder="1" applyAlignment="1" applyProtection="1">
      <alignment horizontal="center" vertical="center" wrapText="1"/>
    </xf>
    <xf numFmtId="0" fontId="5" fillId="2" borderId="40" xfId="0" applyFont="1" applyFill="1" applyBorder="1" applyAlignment="1">
      <alignment horizontal="center" vertical="center"/>
    </xf>
    <xf numFmtId="4" fontId="2" fillId="5" borderId="52" xfId="0" applyNumberFormat="1" applyFont="1" applyFill="1" applyBorder="1" applyAlignment="1" applyProtection="1">
      <alignment horizontal="center" vertical="center" wrapText="1"/>
    </xf>
    <xf numFmtId="4" fontId="2" fillId="5" borderId="72" xfId="0" applyNumberFormat="1" applyFont="1" applyFill="1" applyBorder="1" applyAlignment="1" applyProtection="1">
      <alignment horizontal="center" vertical="center" wrapText="1"/>
    </xf>
    <xf numFmtId="4" fontId="2" fillId="5" borderId="32" xfId="0" applyNumberFormat="1" applyFont="1" applyFill="1" applyBorder="1" applyAlignment="1" applyProtection="1">
      <alignment horizontal="center" vertical="center" wrapText="1"/>
    </xf>
    <xf numFmtId="4" fontId="6" fillId="0" borderId="49" xfId="1" applyNumberFormat="1" applyFont="1" applyBorder="1" applyAlignment="1">
      <alignment horizontal="center" vertical="center"/>
    </xf>
    <xf numFmtId="164" fontId="6" fillId="0" borderId="49" xfId="1" applyNumberFormat="1" applyFont="1" applyBorder="1" applyAlignment="1">
      <alignment horizontal="center" vertical="center"/>
    </xf>
    <xf numFmtId="0" fontId="6" fillId="0" borderId="54" xfId="1" applyNumberFormat="1" applyFont="1" applyBorder="1" applyAlignment="1">
      <alignment horizontal="center" vertical="center"/>
    </xf>
    <xf numFmtId="0" fontId="6" fillId="0" borderId="32" xfId="1" applyNumberFormat="1" applyFont="1" applyBorder="1" applyAlignment="1">
      <alignment horizontal="center" vertical="center"/>
    </xf>
    <xf numFmtId="4" fontId="6" fillId="0" borderId="32" xfId="1" applyNumberFormat="1" applyFont="1" applyBorder="1" applyAlignment="1">
      <alignment horizontal="center" vertical="center"/>
    </xf>
    <xf numFmtId="164" fontId="6" fillId="0" borderId="32" xfId="1" applyNumberFormat="1" applyFont="1" applyBorder="1" applyAlignment="1">
      <alignment horizontal="center" vertical="center"/>
    </xf>
    <xf numFmtId="4" fontId="2" fillId="7" borderId="32" xfId="0" applyNumberFormat="1" applyFont="1" applyFill="1" applyBorder="1" applyAlignment="1" applyProtection="1">
      <alignment horizontal="center" vertical="center" wrapText="1"/>
    </xf>
    <xf numFmtId="0" fontId="7" fillId="0" borderId="54" xfId="1" applyNumberFormat="1" applyFont="1" applyBorder="1" applyAlignment="1">
      <alignment horizontal="left" vertical="center" wrapText="1"/>
    </xf>
    <xf numFmtId="0" fontId="7" fillId="0" borderId="32" xfId="1" applyNumberFormat="1" applyFont="1" applyBorder="1" applyAlignment="1">
      <alignment horizontal="left" vertical="center" wrapText="1"/>
    </xf>
    <xf numFmtId="0" fontId="7" fillId="0" borderId="32" xfId="1" applyNumberFormat="1" applyFont="1" applyBorder="1" applyAlignment="1">
      <alignment horizontal="left" vertical="top" wrapText="1"/>
    </xf>
    <xf numFmtId="0" fontId="4" fillId="0" borderId="54" xfId="2" applyNumberFormat="1" applyFont="1" applyBorder="1" applyAlignment="1">
      <alignment horizontal="left" vertical="top" wrapText="1"/>
    </xf>
    <xf numFmtId="0" fontId="4" fillId="0" borderId="54" xfId="2" applyNumberFormat="1" applyFont="1" applyBorder="1" applyAlignment="1">
      <alignment horizontal="right" vertical="top"/>
    </xf>
    <xf numFmtId="165" fontId="4" fillId="0" borderId="49" xfId="2" applyNumberFormat="1" applyFont="1" applyBorder="1" applyAlignment="1">
      <alignment horizontal="right" vertical="top"/>
    </xf>
    <xf numFmtId="4" fontId="4" fillId="0" borderId="49" xfId="2" applyNumberFormat="1" applyFont="1" applyBorder="1" applyAlignment="1">
      <alignment horizontal="right" vertical="top"/>
    </xf>
    <xf numFmtId="0" fontId="6" fillId="0" borderId="54" xfId="2" applyNumberFormat="1" applyFont="1" applyBorder="1" applyAlignment="1">
      <alignment horizontal="center" vertical="center"/>
    </xf>
    <xf numFmtId="4" fontId="6" fillId="0" borderId="49" xfId="2" applyNumberFormat="1" applyFont="1" applyBorder="1" applyAlignment="1">
      <alignment horizontal="center" vertical="center"/>
    </xf>
    <xf numFmtId="164" fontId="6" fillId="0" borderId="49" xfId="2" applyNumberFormat="1" applyFont="1" applyBorder="1" applyAlignment="1">
      <alignment horizontal="center" vertical="center"/>
    </xf>
    <xf numFmtId="0" fontId="7" fillId="0" borderId="32" xfId="2" applyNumberFormat="1" applyFont="1" applyBorder="1" applyAlignment="1">
      <alignment horizontal="left" vertical="top" wrapText="1"/>
    </xf>
    <xf numFmtId="165" fontId="6" fillId="0" borderId="49" xfId="2" applyNumberFormat="1" applyFont="1" applyBorder="1" applyAlignment="1">
      <alignment horizontal="center" vertical="center"/>
    </xf>
    <xf numFmtId="0" fontId="7" fillId="0" borderId="32" xfId="2" applyNumberFormat="1" applyFont="1" applyBorder="1" applyAlignment="1">
      <alignment horizontal="left" vertical="center" wrapText="1"/>
    </xf>
    <xf numFmtId="0" fontId="6" fillId="0" borderId="32" xfId="2" applyNumberFormat="1" applyFont="1" applyBorder="1" applyAlignment="1">
      <alignment horizontal="center" vertical="center"/>
    </xf>
    <xf numFmtId="4" fontId="6" fillId="0" borderId="32" xfId="2" applyNumberFormat="1" applyFont="1" applyBorder="1" applyAlignment="1">
      <alignment horizontal="center" vertical="center"/>
    </xf>
    <xf numFmtId="165" fontId="6" fillId="0" borderId="32" xfId="2" applyNumberFormat="1" applyFont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6" borderId="66" xfId="0" applyFont="1" applyFill="1" applyBorder="1" applyAlignment="1">
      <alignment horizontal="center" vertical="center" wrapText="1"/>
    </xf>
    <xf numFmtId="0" fontId="8" fillId="6" borderId="63" xfId="0" applyFont="1" applyFill="1" applyBorder="1" applyAlignment="1">
      <alignment horizontal="center" vertical="center" wrapText="1"/>
    </xf>
    <xf numFmtId="0" fontId="8" fillId="6" borderId="67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left"/>
    </xf>
    <xf numFmtId="0" fontId="8" fillId="6" borderId="41" xfId="0" applyFont="1" applyFill="1" applyBorder="1" applyAlignment="1">
      <alignment horizontal="left"/>
    </xf>
    <xf numFmtId="0" fontId="8" fillId="6" borderId="13" xfId="0" applyFont="1" applyFill="1" applyBorder="1" applyAlignment="1">
      <alignment horizontal="left"/>
    </xf>
    <xf numFmtId="4" fontId="1" fillId="5" borderId="30" xfId="0" applyNumberFormat="1" applyFont="1" applyFill="1" applyBorder="1" applyAlignment="1" applyProtection="1">
      <alignment horizontal="center" vertical="top" wrapText="1"/>
    </xf>
    <xf numFmtId="0" fontId="8" fillId="6" borderId="66" xfId="0" applyFont="1" applyFill="1" applyBorder="1" applyAlignment="1">
      <alignment horizontal="center"/>
    </xf>
    <xf numFmtId="0" fontId="8" fillId="6" borderId="63" xfId="0" applyFont="1" applyFill="1" applyBorder="1" applyAlignment="1">
      <alignment horizontal="center"/>
    </xf>
    <xf numFmtId="0" fontId="8" fillId="6" borderId="67" xfId="0" applyFont="1" applyFill="1" applyBorder="1" applyAlignment="1">
      <alignment horizontal="center"/>
    </xf>
    <xf numFmtId="0" fontId="8" fillId="6" borderId="69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/>
    </xf>
    <xf numFmtId="0" fontId="5" fillId="6" borderId="50" xfId="0" applyFont="1" applyFill="1" applyBorder="1" applyAlignment="1">
      <alignment horizontal="left"/>
    </xf>
    <xf numFmtId="4" fontId="1" fillId="5" borderId="36" xfId="0" applyNumberFormat="1" applyFont="1" applyFill="1" applyBorder="1" applyAlignment="1" applyProtection="1">
      <alignment horizontal="center" vertical="top" wrapText="1"/>
    </xf>
    <xf numFmtId="0" fontId="8" fillId="6" borderId="32" xfId="0" applyFont="1" applyFill="1" applyBorder="1" applyAlignment="1">
      <alignment horizontal="center"/>
    </xf>
    <xf numFmtId="0" fontId="8" fillId="6" borderId="47" xfId="0" applyFont="1" applyFill="1" applyBorder="1" applyAlignment="1">
      <alignment horizontal="center"/>
    </xf>
    <xf numFmtId="0" fontId="8" fillId="6" borderId="71" xfId="0" applyFont="1" applyFill="1" applyBorder="1" applyAlignment="1">
      <alignment horizontal="center"/>
    </xf>
    <xf numFmtId="0" fontId="8" fillId="6" borderId="43" xfId="0" applyFont="1" applyFill="1" applyBorder="1" applyAlignment="1">
      <alignment horizontal="center"/>
    </xf>
    <xf numFmtId="0" fontId="8" fillId="6" borderId="48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5" fillId="0" borderId="65" xfId="0" applyFont="1" applyBorder="1" applyAlignment="1">
      <alignment horizontal="center"/>
    </xf>
    <xf numFmtId="0" fontId="8" fillId="6" borderId="32" xfId="0" applyFont="1" applyFill="1" applyBorder="1" applyAlignment="1">
      <alignment horizontal="left"/>
    </xf>
    <xf numFmtId="0" fontId="5" fillId="6" borderId="64" xfId="0" applyFont="1" applyFill="1" applyBorder="1" applyAlignment="1">
      <alignment horizontal="left"/>
    </xf>
    <xf numFmtId="0" fontId="5" fillId="6" borderId="32" xfId="0" applyFont="1" applyFill="1" applyBorder="1" applyAlignment="1">
      <alignment horizontal="left"/>
    </xf>
    <xf numFmtId="4" fontId="1" fillId="5" borderId="52" xfId="0" applyNumberFormat="1" applyFont="1" applyFill="1" applyBorder="1" applyAlignment="1" applyProtection="1">
      <alignment horizontal="center" vertical="top" wrapText="1"/>
    </xf>
    <xf numFmtId="0" fontId="8" fillId="6" borderId="37" xfId="0" applyFont="1" applyFill="1" applyBorder="1" applyAlignment="1">
      <alignment horizontal="center"/>
    </xf>
    <xf numFmtId="0" fontId="8" fillId="6" borderId="38" xfId="0" applyFont="1" applyFill="1" applyBorder="1" applyAlignment="1">
      <alignment horizontal="center"/>
    </xf>
    <xf numFmtId="0" fontId="8" fillId="0" borderId="40" xfId="0" applyFont="1" applyBorder="1" applyAlignment="1">
      <alignment horizontal="left"/>
    </xf>
    <xf numFmtId="0" fontId="5" fillId="0" borderId="41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4" fontId="1" fillId="5" borderId="9" xfId="0" applyNumberFormat="1" applyFont="1" applyFill="1" applyBorder="1" applyAlignment="1" applyProtection="1">
      <alignment horizontal="center" vertical="top" wrapText="1"/>
    </xf>
    <xf numFmtId="0" fontId="5" fillId="2" borderId="47" xfId="0" applyFont="1" applyFill="1" applyBorder="1" applyAlignment="1">
      <alignment horizontal="center"/>
    </xf>
    <xf numFmtId="4" fontId="2" fillId="5" borderId="48" xfId="0" applyNumberFormat="1" applyFont="1" applyFill="1" applyBorder="1" applyAlignment="1" applyProtection="1">
      <alignment horizontal="center" vertical="top" wrapText="1"/>
    </xf>
    <xf numFmtId="0" fontId="8" fillId="0" borderId="47" xfId="0" applyFont="1" applyBorder="1" applyAlignment="1">
      <alignment horizontal="left"/>
    </xf>
    <xf numFmtId="0" fontId="5" fillId="0" borderId="38" xfId="0" applyFont="1" applyBorder="1" applyAlignment="1">
      <alignment horizontal="left"/>
    </xf>
    <xf numFmtId="0" fontId="5" fillId="0" borderId="56" xfId="0" applyFont="1" applyBorder="1" applyAlignment="1">
      <alignment horizontal="left"/>
    </xf>
    <xf numFmtId="4" fontId="1" fillId="5" borderId="64" xfId="0" applyNumberFormat="1" applyFont="1" applyFill="1" applyBorder="1" applyAlignment="1" applyProtection="1">
      <alignment horizontal="center" vertical="top" wrapText="1"/>
    </xf>
    <xf numFmtId="4" fontId="1" fillId="4" borderId="46" xfId="0" applyNumberFormat="1" applyFont="1" applyFill="1" applyBorder="1" applyAlignment="1" applyProtection="1">
      <alignment horizontal="right" vertical="center" wrapText="1"/>
    </xf>
    <xf numFmtId="4" fontId="1" fillId="4" borderId="44" xfId="0" applyNumberFormat="1" applyFont="1" applyFill="1" applyBorder="1" applyAlignment="1" applyProtection="1">
      <alignment horizontal="right" vertical="center" wrapText="1"/>
    </xf>
    <xf numFmtId="4" fontId="1" fillId="4" borderId="42" xfId="0" applyNumberFormat="1" applyFont="1" applyFill="1" applyBorder="1" applyAlignment="1" applyProtection="1">
      <alignment horizontal="right" vertical="center" wrapText="1"/>
    </xf>
    <xf numFmtId="4" fontId="8" fillId="4" borderId="45" xfId="0" applyNumberFormat="1" applyFont="1" applyFill="1" applyBorder="1" applyAlignment="1">
      <alignment horizontal="center" vertical="center" wrapText="1"/>
    </xf>
    <xf numFmtId="4" fontId="2" fillId="4" borderId="20" xfId="0" applyNumberFormat="1" applyFont="1" applyFill="1" applyBorder="1" applyAlignment="1" applyProtection="1">
      <alignment horizontal="right" vertical="top" wrapText="1"/>
    </xf>
    <xf numFmtId="4" fontId="2" fillId="4" borderId="19" xfId="0" applyNumberFormat="1" applyFont="1" applyFill="1" applyBorder="1" applyAlignment="1" applyProtection="1">
      <alignment horizontal="right" vertical="top" wrapText="1"/>
    </xf>
    <xf numFmtId="9" fontId="2" fillId="2" borderId="26" xfId="0" applyNumberFormat="1" applyFont="1" applyFill="1" applyBorder="1" applyAlignment="1" applyProtection="1">
      <alignment horizontal="center" vertical="top" wrapText="1"/>
    </xf>
    <xf numFmtId="4" fontId="5" fillId="4" borderId="25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 applyProtection="1">
      <alignment horizontal="right" vertical="top" wrapText="1"/>
    </xf>
    <xf numFmtId="4" fontId="2" fillId="4" borderId="22" xfId="0" applyNumberFormat="1" applyFont="1" applyFill="1" applyBorder="1" applyAlignment="1" applyProtection="1">
      <alignment horizontal="right" vertical="top" wrapText="1"/>
    </xf>
    <xf numFmtId="4" fontId="2" fillId="4" borderId="15" xfId="0" applyNumberFormat="1" applyFont="1" applyFill="1" applyBorder="1" applyAlignment="1" applyProtection="1">
      <alignment horizontal="right" vertical="top" wrapText="1"/>
    </xf>
    <xf numFmtId="4" fontId="5" fillId="4" borderId="23" xfId="0" applyNumberFormat="1" applyFont="1" applyFill="1" applyBorder="1" applyAlignment="1">
      <alignment horizontal="center" vertical="top" wrapText="1"/>
    </xf>
    <xf numFmtId="0" fontId="5" fillId="0" borderId="6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top" wrapText="1"/>
    </xf>
    <xf numFmtId="0" fontId="8" fillId="2" borderId="38" xfId="0" applyFont="1" applyFill="1" applyBorder="1" applyAlignment="1">
      <alignment vertical="center" wrapText="1"/>
    </xf>
    <xf numFmtId="0" fontId="8" fillId="6" borderId="6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5" borderId="29" xfId="0" applyFont="1" applyFill="1" applyBorder="1" applyAlignment="1">
      <alignment horizontal="center"/>
    </xf>
    <xf numFmtId="49" fontId="5" fillId="5" borderId="13" xfId="0" applyNumberFormat="1" applyFont="1" applyFill="1" applyBorder="1" applyAlignment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  <protection locked="0"/>
    </xf>
    <xf numFmtId="3" fontId="5" fillId="5" borderId="6" xfId="0" applyNumberFormat="1" applyFont="1" applyFill="1" applyBorder="1" applyAlignment="1">
      <alignment horizontal="center" vertical="top" wrapText="1"/>
    </xf>
    <xf numFmtId="4" fontId="5" fillId="5" borderId="6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 applyProtection="1">
      <alignment horizontal="center" vertical="top" wrapText="1"/>
      <protection locked="0"/>
    </xf>
    <xf numFmtId="4" fontId="5" fillId="5" borderId="30" xfId="0" applyNumberFormat="1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horizontal="center"/>
    </xf>
    <xf numFmtId="49" fontId="5" fillId="5" borderId="14" xfId="0" applyNumberFormat="1" applyFont="1" applyFill="1" applyBorder="1" applyAlignment="1">
      <alignment horizontal="left" vertical="top" wrapText="1"/>
    </xf>
    <xf numFmtId="49" fontId="2" fillId="2" borderId="8" xfId="0" applyNumberFormat="1" applyFont="1" applyFill="1" applyBorder="1" applyAlignment="1" applyProtection="1">
      <alignment horizontal="left" vertical="top" wrapText="1"/>
      <protection locked="0"/>
    </xf>
    <xf numFmtId="3" fontId="5" fillId="5" borderId="8" xfId="0" applyNumberFormat="1" applyFont="1" applyFill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 applyProtection="1">
      <alignment horizontal="center" vertical="top" wrapText="1"/>
      <protection locked="0"/>
    </xf>
    <xf numFmtId="4" fontId="5" fillId="5" borderId="9" xfId="0" applyNumberFormat="1" applyFont="1" applyFill="1" applyBorder="1" applyAlignment="1">
      <alignment horizontal="center" vertical="top" wrapText="1"/>
    </xf>
    <xf numFmtId="49" fontId="2" fillId="2" borderId="27" xfId="0" applyNumberFormat="1" applyFont="1" applyFill="1" applyBorder="1" applyAlignment="1" applyProtection="1">
      <alignment horizontal="left" vertical="top" wrapText="1"/>
      <protection locked="0"/>
    </xf>
    <xf numFmtId="4" fontId="2" fillId="2" borderId="27" xfId="0" applyNumberFormat="1" applyFont="1" applyFill="1" applyBorder="1" applyAlignment="1" applyProtection="1">
      <alignment horizontal="center" vertical="top" wrapText="1"/>
      <protection locked="0"/>
    </xf>
    <xf numFmtId="0" fontId="8" fillId="5" borderId="31" xfId="0" applyFont="1" applyFill="1" applyBorder="1" applyAlignment="1">
      <alignment horizontal="left"/>
    </xf>
    <xf numFmtId="0" fontId="5" fillId="5" borderId="24" xfId="0" applyFont="1" applyFill="1" applyBorder="1" applyAlignment="1">
      <alignment horizontal="left"/>
    </xf>
    <xf numFmtId="0" fontId="5" fillId="5" borderId="14" xfId="0" applyFont="1" applyFill="1" applyBorder="1" applyAlignment="1">
      <alignment horizontal="left"/>
    </xf>
    <xf numFmtId="4" fontId="8" fillId="5" borderId="33" xfId="0" applyNumberFormat="1" applyFont="1" applyFill="1" applyBorder="1" applyAlignment="1">
      <alignment horizontal="center" vertical="top" wrapText="1"/>
    </xf>
    <xf numFmtId="0" fontId="8" fillId="2" borderId="38" xfId="0" applyFont="1" applyFill="1" applyBorder="1" applyAlignment="1"/>
    <xf numFmtId="0" fontId="8" fillId="6" borderId="39" xfId="0" applyFont="1" applyFill="1" applyBorder="1" applyAlignment="1">
      <alignment horizontal="center"/>
    </xf>
    <xf numFmtId="49" fontId="5" fillId="5" borderId="41" xfId="0" applyNumberFormat="1" applyFont="1" applyFill="1" applyBorder="1" applyAlignment="1">
      <alignment horizontal="left" vertical="top" wrapText="1"/>
    </xf>
    <xf numFmtId="49" fontId="2" fillId="2" borderId="47" xfId="0" applyNumberFormat="1" applyFont="1" applyFill="1" applyBorder="1" applyAlignment="1" applyProtection="1">
      <alignment horizontal="left" vertical="top" wrapText="1"/>
      <protection locked="0"/>
    </xf>
    <xf numFmtId="49" fontId="2" fillId="2" borderId="32" xfId="0" applyNumberFormat="1" applyFont="1" applyFill="1" applyBorder="1" applyAlignment="1" applyProtection="1">
      <alignment horizontal="left" vertical="top" wrapText="1"/>
      <protection locked="0"/>
    </xf>
    <xf numFmtId="3" fontId="5" fillId="5" borderId="13" xfId="0" applyNumberFormat="1" applyFont="1" applyFill="1" applyBorder="1" applyAlignment="1">
      <alignment horizontal="center" vertical="top" wrapText="1"/>
    </xf>
    <xf numFmtId="4" fontId="5" fillId="5" borderId="53" xfId="0" applyNumberFormat="1" applyFont="1" applyFill="1" applyBorder="1" applyAlignment="1">
      <alignment horizontal="center" vertical="top" wrapText="1"/>
    </xf>
    <xf numFmtId="4" fontId="2" fillId="2" borderId="32" xfId="0" applyNumberFormat="1" applyFont="1" applyFill="1" applyBorder="1" applyAlignment="1" applyProtection="1">
      <alignment horizontal="center" vertical="top" wrapText="1"/>
      <protection locked="0"/>
    </xf>
    <xf numFmtId="3" fontId="5" fillId="5" borderId="32" xfId="0" applyNumberFormat="1" applyFont="1" applyFill="1" applyBorder="1" applyAlignment="1">
      <alignment horizontal="center" vertical="top" wrapText="1"/>
    </xf>
    <xf numFmtId="4" fontId="5" fillId="5" borderId="32" xfId="0" applyNumberFormat="1" applyFont="1" applyFill="1" applyBorder="1" applyAlignment="1">
      <alignment horizontal="center" vertical="top" wrapText="1"/>
    </xf>
    <xf numFmtId="49" fontId="2" fillId="2" borderId="61" xfId="0" applyNumberFormat="1" applyFont="1" applyFill="1" applyBorder="1" applyAlignment="1" applyProtection="1">
      <alignment horizontal="left" vertical="top" wrapText="1"/>
      <protection locked="0"/>
    </xf>
    <xf numFmtId="3" fontId="5" fillId="5" borderId="14" xfId="0" applyNumberFormat="1" applyFont="1" applyFill="1" applyBorder="1" applyAlignment="1">
      <alignment horizontal="center" vertical="top" wrapText="1"/>
    </xf>
    <xf numFmtId="4" fontId="2" fillId="2" borderId="35" xfId="0" applyNumberFormat="1" applyFont="1" applyFill="1" applyBorder="1" applyAlignment="1" applyProtection="1">
      <alignment horizontal="center" vertical="top" wrapText="1"/>
      <protection locked="0"/>
    </xf>
    <xf numFmtId="4" fontId="5" fillId="5" borderId="36" xfId="0" applyNumberFormat="1" applyFont="1" applyFill="1" applyBorder="1" applyAlignment="1">
      <alignment horizontal="center" vertical="top" wrapText="1"/>
    </xf>
    <xf numFmtId="49" fontId="2" fillId="2" borderId="62" xfId="0" applyNumberFormat="1" applyFont="1" applyFill="1" applyBorder="1" applyAlignment="1" applyProtection="1">
      <alignment horizontal="left" vertical="top" wrapText="1"/>
      <protection locked="0"/>
    </xf>
    <xf numFmtId="4" fontId="5" fillId="5" borderId="28" xfId="0" applyNumberFormat="1" applyFont="1" applyFill="1" applyBorder="1" applyAlignment="1">
      <alignment horizontal="center" vertical="top" wrapText="1"/>
    </xf>
    <xf numFmtId="49" fontId="5" fillId="7" borderId="14" xfId="0" applyNumberFormat="1" applyFont="1" applyFill="1" applyBorder="1" applyAlignment="1">
      <alignment horizontal="left" vertical="top" wrapText="1"/>
    </xf>
    <xf numFmtId="3" fontId="5" fillId="7" borderId="14" xfId="0" applyNumberFormat="1" applyFont="1" applyFill="1" applyBorder="1" applyAlignment="1">
      <alignment horizontal="center" vertical="top" wrapText="1"/>
    </xf>
    <xf numFmtId="0" fontId="5" fillId="5" borderId="41" xfId="0" applyFont="1" applyFill="1" applyBorder="1" applyAlignment="1">
      <alignment horizontal="left"/>
    </xf>
    <xf numFmtId="0" fontId="8" fillId="2" borderId="32" xfId="0" applyFont="1" applyFill="1" applyBorder="1" applyAlignment="1"/>
    <xf numFmtId="0" fontId="5" fillId="5" borderId="40" xfId="0" applyFont="1" applyFill="1" applyBorder="1" applyAlignment="1">
      <alignment horizontal="center"/>
    </xf>
    <xf numFmtId="49" fontId="5" fillId="5" borderId="64" xfId="0" applyNumberFormat="1" applyFont="1" applyFill="1" applyBorder="1" applyAlignment="1">
      <alignment horizontal="left" vertical="top" wrapText="1"/>
    </xf>
    <xf numFmtId="49" fontId="2" fillId="2" borderId="64" xfId="0" applyNumberFormat="1" applyFont="1" applyFill="1" applyBorder="1" applyAlignment="1" applyProtection="1">
      <alignment horizontal="left" vertical="top" wrapText="1"/>
      <protection locked="0"/>
    </xf>
    <xf numFmtId="3" fontId="5" fillId="5" borderId="41" xfId="0" applyNumberFormat="1" applyFont="1" applyFill="1" applyBorder="1" applyAlignment="1">
      <alignment horizontal="center" vertical="top" wrapText="1"/>
    </xf>
    <xf numFmtId="49" fontId="5" fillId="5" borderId="32" xfId="0" applyNumberFormat="1" applyFont="1" applyFill="1" applyBorder="1" applyAlignment="1">
      <alignment horizontal="left" vertical="top" wrapText="1"/>
    </xf>
    <xf numFmtId="0" fontId="8" fillId="6" borderId="32" xfId="0" applyFont="1" applyFill="1" applyBorder="1" applyAlignment="1"/>
    <xf numFmtId="49" fontId="2" fillId="2" borderId="0" xfId="0" applyNumberFormat="1" applyFont="1" applyFill="1" applyBorder="1" applyAlignment="1" applyProtection="1">
      <alignment horizontal="left" vertical="top" wrapText="1"/>
      <protection locked="0"/>
    </xf>
    <xf numFmtId="49" fontId="2" fillId="2" borderId="63" xfId="0" applyNumberFormat="1" applyFont="1" applyFill="1" applyBorder="1" applyAlignment="1" applyProtection="1">
      <alignment horizontal="left" vertical="top" wrapText="1"/>
      <protection locked="0"/>
    </xf>
    <xf numFmtId="49" fontId="2" fillId="2" borderId="50" xfId="0" applyNumberFormat="1" applyFont="1" applyFill="1" applyBorder="1" applyAlignment="1" applyProtection="1">
      <alignment horizontal="left" vertical="top" wrapText="1"/>
      <protection locked="0"/>
    </xf>
    <xf numFmtId="0" fontId="5" fillId="5" borderId="31" xfId="0" applyFont="1" applyFill="1" applyBorder="1" applyAlignment="1">
      <alignment horizontal="center"/>
    </xf>
    <xf numFmtId="49" fontId="2" fillId="2" borderId="51" xfId="0" applyNumberFormat="1" applyFont="1" applyFill="1" applyBorder="1" applyAlignment="1" applyProtection="1">
      <alignment horizontal="left" vertical="top" wrapText="1"/>
      <protection locked="0"/>
    </xf>
    <xf numFmtId="3" fontId="5" fillId="5" borderId="55" xfId="0" applyNumberFormat="1" applyFont="1" applyFill="1" applyBorder="1" applyAlignment="1">
      <alignment horizontal="center" vertical="top" wrapText="1"/>
    </xf>
    <xf numFmtId="0" fontId="5" fillId="5" borderId="69" xfId="0" applyFont="1" applyFill="1" applyBorder="1" applyAlignment="1">
      <alignment horizontal="center"/>
    </xf>
    <xf numFmtId="49" fontId="5" fillId="5" borderId="49" xfId="0" applyNumberFormat="1" applyFont="1" applyFill="1" applyBorder="1" applyAlignment="1">
      <alignment horizontal="left" vertical="top" wrapText="1"/>
    </xf>
    <xf numFmtId="3" fontId="5" fillId="5" borderId="27" xfId="0" applyNumberFormat="1" applyFont="1" applyFill="1" applyBorder="1" applyAlignment="1">
      <alignment horizontal="center" vertical="top" wrapText="1"/>
    </xf>
    <xf numFmtId="4" fontId="5" fillId="5" borderId="27" xfId="0" applyNumberFormat="1" applyFont="1" applyFill="1" applyBorder="1" applyAlignment="1">
      <alignment horizontal="center" vertical="top" wrapText="1"/>
    </xf>
    <xf numFmtId="3" fontId="5" fillId="5" borderId="62" xfId="0" applyNumberFormat="1" applyFont="1" applyFill="1" applyBorder="1" applyAlignment="1">
      <alignment horizontal="center" vertical="top" wrapText="1"/>
    </xf>
    <xf numFmtId="0" fontId="5" fillId="0" borderId="37" xfId="0" applyFont="1" applyBorder="1" applyAlignment="1">
      <alignment horizontal="center" vertical="top" wrapText="1"/>
    </xf>
    <xf numFmtId="0" fontId="8" fillId="5" borderId="32" xfId="0" applyFont="1" applyFill="1" applyBorder="1" applyAlignment="1">
      <alignment horizontal="left"/>
    </xf>
    <xf numFmtId="4" fontId="8" fillId="5" borderId="32" xfId="0" applyNumberFormat="1" applyFont="1" applyFill="1" applyBorder="1" applyAlignment="1">
      <alignment horizontal="center" vertical="top" wrapText="1"/>
    </xf>
    <xf numFmtId="0" fontId="5" fillId="2" borderId="38" xfId="0" applyFont="1" applyFill="1" applyBorder="1" applyAlignment="1"/>
    <xf numFmtId="0" fontId="8" fillId="6" borderId="70" xfId="0" applyFont="1" applyFill="1" applyBorder="1" applyAlignment="1">
      <alignment horizontal="center"/>
    </xf>
    <xf numFmtId="0" fontId="8" fillId="5" borderId="40" xfId="0" applyFont="1" applyFill="1" applyBorder="1" applyAlignment="1"/>
    <xf numFmtId="0" fontId="8" fillId="5" borderId="41" xfId="0" applyFont="1" applyFill="1" applyBorder="1" applyAlignment="1"/>
    <xf numFmtId="0" fontId="8" fillId="6" borderId="38" xfId="0" applyFont="1" applyFill="1" applyBorder="1" applyAlignment="1"/>
    <xf numFmtId="0" fontId="8" fillId="2" borderId="0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7" fillId="5" borderId="47" xfId="0" applyFont="1" applyFill="1" applyBorder="1" applyAlignment="1">
      <alignment horizontal="left"/>
    </xf>
    <xf numFmtId="0" fontId="7" fillId="5" borderId="43" xfId="0" applyFont="1" applyFill="1" applyBorder="1" applyAlignment="1">
      <alignment horizontal="left"/>
    </xf>
    <xf numFmtId="0" fontId="7" fillId="5" borderId="48" xfId="0" applyFont="1" applyFill="1" applyBorder="1" applyAlignment="1">
      <alignment horizontal="left"/>
    </xf>
    <xf numFmtId="4" fontId="5" fillId="0" borderId="0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3">
    <cellStyle name="Обычный" xfId="0" builtinId="0"/>
    <cellStyle name="Обычный_Лист1" xfId="1"/>
    <cellStyle name="Обычный_Лист2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10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6"/>
  <sheetViews>
    <sheetView tabSelected="1" topLeftCell="A118" zoomScale="55" zoomScaleNormal="55" workbookViewId="0">
      <selection activeCell="F138" sqref="F138:F159"/>
    </sheetView>
  </sheetViews>
  <sheetFormatPr defaultRowHeight="15.75" x14ac:dyDescent="0.25"/>
  <cols>
    <col min="1" max="1" width="4.5703125" style="104" customWidth="1"/>
    <col min="2" max="2" width="9.140625" style="104" customWidth="1"/>
    <col min="3" max="3" width="49.7109375" style="104" customWidth="1"/>
    <col min="4" max="4" width="9.85546875" style="104" customWidth="1"/>
    <col min="5" max="5" width="17.140625" style="104" customWidth="1"/>
    <col min="6" max="6" width="16.7109375" style="104" customWidth="1"/>
    <col min="7" max="7" width="22.85546875" style="104" customWidth="1"/>
    <col min="8" max="9" width="9.140625" style="104"/>
    <col min="10" max="10" width="42.5703125" style="104" customWidth="1"/>
    <col min="11" max="12" width="21.28515625" style="104" customWidth="1"/>
    <col min="13" max="13" width="7.28515625" style="104" customWidth="1"/>
    <col min="14" max="14" width="15" style="104" customWidth="1"/>
    <col min="15" max="15" width="13.85546875" style="104" customWidth="1"/>
    <col min="16" max="16" width="8.7109375" style="104" customWidth="1"/>
    <col min="17" max="17" width="22.7109375" style="104" customWidth="1"/>
    <col min="18" max="16384" width="9.140625" style="104"/>
  </cols>
  <sheetData>
    <row r="1" spans="1:27" ht="34.5" customHeight="1" x14ac:dyDescent="0.25">
      <c r="B1" s="105" t="s">
        <v>21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6"/>
      <c r="S1" s="106"/>
      <c r="T1" s="106"/>
      <c r="U1" s="106"/>
      <c r="V1" s="106"/>
      <c r="W1" s="106"/>
      <c r="X1" s="106"/>
      <c r="Y1" s="106"/>
      <c r="Z1" s="106"/>
      <c r="AA1" s="106"/>
    </row>
    <row r="2" spans="1:27" ht="16.5" thickBot="1" x14ac:dyDescent="0.3"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</row>
    <row r="3" spans="1:27" ht="30" customHeight="1" thickBot="1" x14ac:dyDescent="0.3">
      <c r="B3" s="36" t="s">
        <v>10</v>
      </c>
      <c r="C3" s="37"/>
      <c r="D3" s="37"/>
      <c r="E3" s="38"/>
      <c r="F3" s="2">
        <f>G161</f>
        <v>5581541.7250700016</v>
      </c>
      <c r="G3" s="1" t="s">
        <v>2</v>
      </c>
      <c r="H3" s="102"/>
      <c r="I3" s="102"/>
      <c r="J3" s="45" t="s">
        <v>22</v>
      </c>
      <c r="K3" s="46"/>
      <c r="L3" s="46"/>
      <c r="M3" s="46"/>
      <c r="N3" s="46"/>
      <c r="O3" s="47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</row>
    <row r="4" spans="1:27" ht="47.25" customHeight="1" x14ac:dyDescent="0.25">
      <c r="B4" s="39"/>
      <c r="C4" s="39"/>
      <c r="D4" s="39"/>
      <c r="E4" s="39"/>
      <c r="F4" s="39"/>
      <c r="G4" s="39"/>
      <c r="H4" s="102"/>
      <c r="I4" s="102"/>
      <c r="J4" s="101" t="s">
        <v>23</v>
      </c>
      <c r="K4" s="101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</row>
    <row r="5" spans="1:27" ht="48.75" customHeight="1" x14ac:dyDescent="0.25">
      <c r="B5" s="102"/>
      <c r="C5" s="102"/>
      <c r="D5" s="102"/>
      <c r="E5" s="102"/>
      <c r="F5" s="102"/>
      <c r="G5" s="102"/>
      <c r="H5" s="102"/>
      <c r="I5" s="102"/>
      <c r="J5" s="103" t="s">
        <v>24</v>
      </c>
      <c r="K5" s="103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</row>
    <row r="6" spans="1:27" ht="16.5" thickBot="1" x14ac:dyDescent="0.3"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</row>
    <row r="7" spans="1:27" ht="32.25" customHeight="1" thickBot="1" x14ac:dyDescent="0.3">
      <c r="B7" s="40" t="s">
        <v>11</v>
      </c>
      <c r="C7" s="38"/>
      <c r="D7" s="41"/>
      <c r="E7" s="41"/>
      <c r="F7" s="42"/>
      <c r="G7" s="43"/>
      <c r="H7" s="107"/>
      <c r="I7" s="36" t="s">
        <v>25</v>
      </c>
      <c r="J7" s="37"/>
      <c r="K7" s="37"/>
      <c r="L7" s="37"/>
      <c r="M7" s="37"/>
      <c r="N7" s="37"/>
      <c r="O7" s="37"/>
      <c r="P7" s="37"/>
      <c r="Q7" s="44"/>
      <c r="R7" s="102"/>
      <c r="S7" s="102"/>
      <c r="T7" s="102"/>
      <c r="U7" s="102"/>
      <c r="V7" s="102"/>
      <c r="W7" s="102"/>
      <c r="X7" s="102"/>
      <c r="Y7" s="102"/>
      <c r="Z7" s="102"/>
      <c r="AA7" s="102"/>
    </row>
    <row r="8" spans="1:27" ht="173.25" x14ac:dyDescent="0.25">
      <c r="B8" s="48" t="s">
        <v>3</v>
      </c>
      <c r="C8" s="49" t="s">
        <v>0</v>
      </c>
      <c r="D8" s="49" t="s">
        <v>7</v>
      </c>
      <c r="E8" s="50" t="s">
        <v>8</v>
      </c>
      <c r="F8" s="50" t="s">
        <v>4</v>
      </c>
      <c r="G8" s="51" t="s">
        <v>9</v>
      </c>
      <c r="H8" s="108"/>
      <c r="I8" s="48" t="s">
        <v>3</v>
      </c>
      <c r="J8" s="49" t="s">
        <v>1</v>
      </c>
      <c r="K8" s="50" t="s">
        <v>154</v>
      </c>
      <c r="L8" s="49" t="s">
        <v>155</v>
      </c>
      <c r="M8" s="49" t="s">
        <v>7</v>
      </c>
      <c r="N8" s="50" t="s">
        <v>8</v>
      </c>
      <c r="O8" s="50" t="s">
        <v>12</v>
      </c>
      <c r="P8" s="50" t="s">
        <v>4</v>
      </c>
      <c r="Q8" s="51" t="s">
        <v>13</v>
      </c>
      <c r="R8" s="102"/>
      <c r="S8" s="102"/>
      <c r="T8" s="102"/>
      <c r="U8" s="102"/>
      <c r="V8" s="102"/>
      <c r="W8" s="102"/>
      <c r="X8" s="102"/>
      <c r="Y8" s="102"/>
      <c r="Z8" s="102"/>
      <c r="AA8" s="102"/>
    </row>
    <row r="9" spans="1:27" ht="15" customHeight="1" x14ac:dyDescent="0.25">
      <c r="B9" s="52" t="s">
        <v>30</v>
      </c>
      <c r="C9" s="53"/>
      <c r="D9" s="54"/>
      <c r="E9" s="54"/>
      <c r="F9" s="53"/>
      <c r="G9" s="54"/>
      <c r="H9" s="109"/>
      <c r="I9" s="52" t="s">
        <v>30</v>
      </c>
      <c r="J9" s="54"/>
      <c r="K9" s="54"/>
      <c r="L9" s="54"/>
      <c r="M9" s="54"/>
      <c r="N9" s="54"/>
      <c r="O9" s="54"/>
      <c r="P9" s="54"/>
      <c r="Q9" s="110"/>
      <c r="R9" s="102"/>
      <c r="S9" s="102"/>
      <c r="T9" s="102"/>
      <c r="U9" s="102"/>
      <c r="V9" s="102"/>
      <c r="W9" s="102"/>
      <c r="X9" s="102"/>
      <c r="Y9" s="102"/>
      <c r="Z9" s="102"/>
      <c r="AA9" s="102"/>
    </row>
    <row r="10" spans="1:27" ht="22.5" customHeight="1" x14ac:dyDescent="0.25">
      <c r="A10" s="111"/>
      <c r="B10" s="5">
        <v>1</v>
      </c>
      <c r="C10" s="20" t="s">
        <v>79</v>
      </c>
      <c r="D10" s="15" t="s">
        <v>35</v>
      </c>
      <c r="E10" s="13">
        <v>66167.600000000006</v>
      </c>
      <c r="F10" s="14">
        <v>0.25</v>
      </c>
      <c r="G10" s="8">
        <f>E10*F10</f>
        <v>16541.900000000001</v>
      </c>
      <c r="H10" s="102"/>
      <c r="I10" s="112">
        <f>B10</f>
        <v>1</v>
      </c>
      <c r="J10" s="113" t="str">
        <f>C10</f>
        <v>Провод ПВС 3х2,5</v>
      </c>
      <c r="K10" s="114"/>
      <c r="L10" s="114"/>
      <c r="M10" s="115" t="str">
        <f>D10</f>
        <v>км</v>
      </c>
      <c r="N10" s="116">
        <f>E10</f>
        <v>66167.600000000006</v>
      </c>
      <c r="O10" s="117"/>
      <c r="P10" s="115">
        <f>F10</f>
        <v>0.25</v>
      </c>
      <c r="Q10" s="118">
        <f>O10*P10</f>
        <v>0</v>
      </c>
      <c r="R10" s="102"/>
      <c r="S10" s="102"/>
      <c r="T10" s="102"/>
      <c r="U10" s="102"/>
      <c r="V10" s="102"/>
      <c r="W10" s="102"/>
      <c r="X10" s="102"/>
      <c r="Y10" s="102"/>
      <c r="Z10" s="102"/>
      <c r="AA10" s="102"/>
    </row>
    <row r="11" spans="1:27" ht="22.5" customHeight="1" x14ac:dyDescent="0.25">
      <c r="A11" s="111"/>
      <c r="B11" s="6">
        <v>2</v>
      </c>
      <c r="C11" s="20" t="s">
        <v>80</v>
      </c>
      <c r="D11" s="15" t="s">
        <v>35</v>
      </c>
      <c r="E11" s="13">
        <v>39927.89</v>
      </c>
      <c r="F11" s="14">
        <v>0.13400000000000001</v>
      </c>
      <c r="G11" s="10">
        <f t="shared" ref="G11:G52" si="0">E11*F11</f>
        <v>5350.3372600000002</v>
      </c>
      <c r="H11" s="102"/>
      <c r="I11" s="119">
        <f t="shared" ref="I11:I52" si="1">B11</f>
        <v>2</v>
      </c>
      <c r="J11" s="120" t="str">
        <f t="shared" ref="J11:J138" si="2">C11</f>
        <v>Кабель ВВГ-Пнг-LS 3x1,5</v>
      </c>
      <c r="K11" s="121"/>
      <c r="L11" s="121"/>
      <c r="M11" s="122" t="str">
        <f t="shared" ref="M11:M138" si="3">D11</f>
        <v>км</v>
      </c>
      <c r="N11" s="123">
        <f t="shared" ref="N11:N138" si="4">E11</f>
        <v>39927.89</v>
      </c>
      <c r="O11" s="124"/>
      <c r="P11" s="122">
        <f t="shared" ref="P11:P138" si="5">F11</f>
        <v>0.13400000000000001</v>
      </c>
      <c r="Q11" s="125">
        <f t="shared" ref="Q11:Q138" si="6">O11*P11</f>
        <v>0</v>
      </c>
      <c r="R11" s="102"/>
      <c r="S11" s="102"/>
      <c r="T11" s="102"/>
      <c r="U11" s="102"/>
      <c r="V11" s="102"/>
      <c r="W11" s="102"/>
      <c r="X11" s="102"/>
      <c r="Y11" s="102"/>
      <c r="Z11" s="102"/>
      <c r="AA11" s="102"/>
    </row>
    <row r="12" spans="1:27" ht="22.5" customHeight="1" x14ac:dyDescent="0.25">
      <c r="A12" s="111"/>
      <c r="B12" s="6">
        <v>3</v>
      </c>
      <c r="C12" s="20" t="s">
        <v>81</v>
      </c>
      <c r="D12" s="15" t="s">
        <v>35</v>
      </c>
      <c r="E12" s="13">
        <v>88786.53</v>
      </c>
      <c r="F12" s="14">
        <v>0.05</v>
      </c>
      <c r="G12" s="10">
        <f t="shared" si="0"/>
        <v>4439.3265000000001</v>
      </c>
      <c r="H12" s="102"/>
      <c r="I12" s="119">
        <f t="shared" si="1"/>
        <v>3</v>
      </c>
      <c r="J12" s="120" t="str">
        <f t="shared" si="2"/>
        <v>Кабель ВВГ-Пнг-LS 5x4</v>
      </c>
      <c r="K12" s="121"/>
      <c r="L12" s="121"/>
      <c r="M12" s="122" t="str">
        <f t="shared" si="3"/>
        <v>км</v>
      </c>
      <c r="N12" s="123">
        <f t="shared" si="4"/>
        <v>88786.53</v>
      </c>
      <c r="O12" s="124"/>
      <c r="P12" s="122">
        <f t="shared" si="5"/>
        <v>0.05</v>
      </c>
      <c r="Q12" s="125">
        <f t="shared" si="6"/>
        <v>0</v>
      </c>
      <c r="R12" s="102"/>
      <c r="S12" s="102"/>
      <c r="T12" s="102"/>
      <c r="U12" s="102"/>
      <c r="V12" s="102"/>
      <c r="W12" s="102"/>
      <c r="X12" s="102"/>
      <c r="Y12" s="102"/>
      <c r="Z12" s="102"/>
      <c r="AA12" s="102"/>
    </row>
    <row r="13" spans="1:27" ht="22.5" customHeight="1" x14ac:dyDescent="0.25">
      <c r="A13" s="111"/>
      <c r="B13" s="6">
        <v>4</v>
      </c>
      <c r="C13" s="20" t="s">
        <v>52</v>
      </c>
      <c r="D13" s="15" t="s">
        <v>35</v>
      </c>
      <c r="E13" s="13">
        <v>85136.5</v>
      </c>
      <c r="F13" s="14">
        <v>0.02</v>
      </c>
      <c r="G13" s="10">
        <f t="shared" si="0"/>
        <v>1702.73</v>
      </c>
      <c r="H13" s="102"/>
      <c r="I13" s="119">
        <f t="shared" si="1"/>
        <v>4</v>
      </c>
      <c r="J13" s="120" t="str">
        <f t="shared" si="2"/>
        <v>Кабель КГхл 4х2,5</v>
      </c>
      <c r="K13" s="121"/>
      <c r="L13" s="121"/>
      <c r="M13" s="122" t="str">
        <f t="shared" si="3"/>
        <v>км</v>
      </c>
      <c r="N13" s="123">
        <f t="shared" si="4"/>
        <v>85136.5</v>
      </c>
      <c r="O13" s="124"/>
      <c r="P13" s="122">
        <f t="shared" si="5"/>
        <v>0.02</v>
      </c>
      <c r="Q13" s="125">
        <f t="shared" si="6"/>
        <v>0</v>
      </c>
      <c r="R13" s="102"/>
      <c r="S13" s="102"/>
      <c r="T13" s="102"/>
      <c r="U13" s="102"/>
      <c r="V13" s="102"/>
      <c r="W13" s="102"/>
      <c r="X13" s="102"/>
      <c r="Y13" s="102"/>
      <c r="Z13" s="102"/>
      <c r="AA13" s="102"/>
    </row>
    <row r="14" spans="1:27" ht="22.5" customHeight="1" x14ac:dyDescent="0.25">
      <c r="A14" s="111"/>
      <c r="B14" s="6">
        <v>5</v>
      </c>
      <c r="C14" s="20" t="s">
        <v>53</v>
      </c>
      <c r="D14" s="15" t="s">
        <v>35</v>
      </c>
      <c r="E14" s="13">
        <v>98653.79</v>
      </c>
      <c r="F14" s="14">
        <v>0.02</v>
      </c>
      <c r="G14" s="10">
        <f t="shared" si="0"/>
        <v>1973.0757999999998</v>
      </c>
      <c r="H14" s="102"/>
      <c r="I14" s="119">
        <f t="shared" si="1"/>
        <v>5</v>
      </c>
      <c r="J14" s="120" t="str">
        <f t="shared" si="2"/>
        <v>Кабель КГ 1х16</v>
      </c>
      <c r="K14" s="121"/>
      <c r="L14" s="121"/>
      <c r="M14" s="122" t="str">
        <f t="shared" si="3"/>
        <v>км</v>
      </c>
      <c r="N14" s="123">
        <f t="shared" si="4"/>
        <v>98653.79</v>
      </c>
      <c r="O14" s="124"/>
      <c r="P14" s="122">
        <f t="shared" si="5"/>
        <v>0.02</v>
      </c>
      <c r="Q14" s="125">
        <f t="shared" si="6"/>
        <v>0</v>
      </c>
      <c r="R14" s="102"/>
      <c r="S14" s="102"/>
      <c r="T14" s="102"/>
      <c r="U14" s="102"/>
      <c r="V14" s="102"/>
      <c r="W14" s="102"/>
      <c r="X14" s="102"/>
      <c r="Y14" s="102"/>
      <c r="Z14" s="102"/>
      <c r="AA14" s="102"/>
    </row>
    <row r="15" spans="1:27" ht="22.5" customHeight="1" x14ac:dyDescent="0.25">
      <c r="A15" s="111"/>
      <c r="B15" s="6">
        <v>6</v>
      </c>
      <c r="C15" s="20" t="s">
        <v>54</v>
      </c>
      <c r="D15" s="15" t="s">
        <v>35</v>
      </c>
      <c r="E15" s="13">
        <v>129663.23</v>
      </c>
      <c r="F15" s="14">
        <v>0.05</v>
      </c>
      <c r="G15" s="10">
        <f t="shared" si="0"/>
        <v>6483.1615000000002</v>
      </c>
      <c r="H15" s="102"/>
      <c r="I15" s="119">
        <f t="shared" si="1"/>
        <v>6</v>
      </c>
      <c r="J15" s="120" t="str">
        <f t="shared" si="2"/>
        <v>Кабель КВВГнгLS 10х1,5</v>
      </c>
      <c r="K15" s="121"/>
      <c r="L15" s="121"/>
      <c r="M15" s="122" t="str">
        <f t="shared" si="3"/>
        <v>км</v>
      </c>
      <c r="N15" s="123">
        <f t="shared" si="4"/>
        <v>129663.23</v>
      </c>
      <c r="O15" s="124"/>
      <c r="P15" s="122">
        <f t="shared" si="5"/>
        <v>0.05</v>
      </c>
      <c r="Q15" s="125">
        <f t="shared" si="6"/>
        <v>0</v>
      </c>
      <c r="R15" s="102"/>
      <c r="S15" s="102"/>
      <c r="T15" s="102"/>
      <c r="U15" s="102"/>
      <c r="V15" s="102"/>
      <c r="W15" s="102"/>
      <c r="X15" s="102"/>
      <c r="Y15" s="102"/>
      <c r="Z15" s="102"/>
      <c r="AA15" s="102"/>
    </row>
    <row r="16" spans="1:27" ht="22.5" customHeight="1" x14ac:dyDescent="0.25">
      <c r="A16" s="111"/>
      <c r="B16" s="6">
        <v>7</v>
      </c>
      <c r="C16" s="20" t="s">
        <v>55</v>
      </c>
      <c r="D16" s="15" t="s">
        <v>35</v>
      </c>
      <c r="E16" s="13">
        <v>58557.83</v>
      </c>
      <c r="F16" s="14">
        <v>0.03</v>
      </c>
      <c r="G16" s="10">
        <f t="shared" si="0"/>
        <v>1756.7348999999999</v>
      </c>
      <c r="H16" s="102"/>
      <c r="I16" s="119">
        <f t="shared" si="1"/>
        <v>7</v>
      </c>
      <c r="J16" s="120" t="str">
        <f t="shared" si="2"/>
        <v>Кабель КГ 3х2,5</v>
      </c>
      <c r="K16" s="121"/>
      <c r="L16" s="121"/>
      <c r="M16" s="122" t="str">
        <f t="shared" si="3"/>
        <v>км</v>
      </c>
      <c r="N16" s="123">
        <f t="shared" si="4"/>
        <v>58557.83</v>
      </c>
      <c r="O16" s="124"/>
      <c r="P16" s="122">
        <f t="shared" si="5"/>
        <v>0.03</v>
      </c>
      <c r="Q16" s="125">
        <f t="shared" si="6"/>
        <v>0</v>
      </c>
      <c r="R16" s="102"/>
      <c r="S16" s="102"/>
      <c r="T16" s="102"/>
      <c r="U16" s="102"/>
      <c r="V16" s="102"/>
      <c r="W16" s="102"/>
      <c r="X16" s="102"/>
      <c r="Y16" s="102"/>
      <c r="Z16" s="102"/>
      <c r="AA16" s="102"/>
    </row>
    <row r="17" spans="1:27" ht="22.5" customHeight="1" x14ac:dyDescent="0.25">
      <c r="A17" s="111"/>
      <c r="B17" s="6">
        <v>8</v>
      </c>
      <c r="C17" s="20" t="s">
        <v>56</v>
      </c>
      <c r="D17" s="15" t="s">
        <v>35</v>
      </c>
      <c r="E17" s="13">
        <v>75051.929999999993</v>
      </c>
      <c r="F17" s="14">
        <v>0.185</v>
      </c>
      <c r="G17" s="10">
        <f t="shared" si="0"/>
        <v>13884.607049999999</v>
      </c>
      <c r="H17" s="102"/>
      <c r="I17" s="119">
        <f t="shared" si="1"/>
        <v>8</v>
      </c>
      <c r="J17" s="120" t="str">
        <f t="shared" si="2"/>
        <v>Кабель КВВГ 4х2,5</v>
      </c>
      <c r="K17" s="121"/>
      <c r="L17" s="121"/>
      <c r="M17" s="122" t="str">
        <f t="shared" si="3"/>
        <v>км</v>
      </c>
      <c r="N17" s="123">
        <f t="shared" si="4"/>
        <v>75051.929999999993</v>
      </c>
      <c r="O17" s="124"/>
      <c r="P17" s="122">
        <f t="shared" si="5"/>
        <v>0.185</v>
      </c>
      <c r="Q17" s="125">
        <f t="shared" si="6"/>
        <v>0</v>
      </c>
      <c r="R17" s="102"/>
      <c r="S17" s="102"/>
      <c r="T17" s="102"/>
      <c r="U17" s="102"/>
      <c r="V17" s="102"/>
      <c r="W17" s="102"/>
      <c r="X17" s="102"/>
      <c r="Y17" s="102"/>
      <c r="Z17" s="102"/>
      <c r="AA17" s="102"/>
    </row>
    <row r="18" spans="1:27" ht="22.5" customHeight="1" x14ac:dyDescent="0.25">
      <c r="A18" s="111"/>
      <c r="B18" s="6">
        <v>9</v>
      </c>
      <c r="C18" s="20" t="s">
        <v>57</v>
      </c>
      <c r="D18" s="15" t="s">
        <v>35</v>
      </c>
      <c r="E18" s="13">
        <v>84145.67</v>
      </c>
      <c r="F18" s="14">
        <v>0.12</v>
      </c>
      <c r="G18" s="10">
        <f t="shared" si="0"/>
        <v>10097.480399999999</v>
      </c>
      <c r="H18" s="102"/>
      <c r="I18" s="119">
        <f t="shared" si="1"/>
        <v>9</v>
      </c>
      <c r="J18" s="120" t="str">
        <f t="shared" si="2"/>
        <v>Кабель КВВГ 5х2,5</v>
      </c>
      <c r="K18" s="121"/>
      <c r="L18" s="121"/>
      <c r="M18" s="122" t="str">
        <f t="shared" si="3"/>
        <v>км</v>
      </c>
      <c r="N18" s="123">
        <f t="shared" si="4"/>
        <v>84145.67</v>
      </c>
      <c r="O18" s="124"/>
      <c r="P18" s="122">
        <f t="shared" si="5"/>
        <v>0.12</v>
      </c>
      <c r="Q18" s="125">
        <f t="shared" si="6"/>
        <v>0</v>
      </c>
      <c r="R18" s="102"/>
      <c r="S18" s="102"/>
      <c r="T18" s="102"/>
      <c r="U18" s="102"/>
      <c r="V18" s="102"/>
      <c r="W18" s="102"/>
      <c r="X18" s="102"/>
      <c r="Y18" s="102"/>
      <c r="Z18" s="102"/>
      <c r="AA18" s="102"/>
    </row>
    <row r="19" spans="1:27" ht="22.5" customHeight="1" x14ac:dyDescent="0.25">
      <c r="A19" s="111"/>
      <c r="B19" s="6">
        <v>10</v>
      </c>
      <c r="C19" s="20" t="s">
        <v>58</v>
      </c>
      <c r="D19" s="15" t="s">
        <v>35</v>
      </c>
      <c r="E19" s="13">
        <v>83562.58</v>
      </c>
      <c r="F19" s="14">
        <v>0.105</v>
      </c>
      <c r="G19" s="10">
        <f t="shared" si="0"/>
        <v>8774.0709000000006</v>
      </c>
      <c r="H19" s="102"/>
      <c r="I19" s="119">
        <f t="shared" si="1"/>
        <v>10</v>
      </c>
      <c r="J19" s="120" t="str">
        <f t="shared" si="2"/>
        <v>Кабель КВВГ 7х1,5</v>
      </c>
      <c r="K19" s="126"/>
      <c r="L19" s="126"/>
      <c r="M19" s="122" t="str">
        <f t="shared" si="3"/>
        <v>км</v>
      </c>
      <c r="N19" s="123">
        <f t="shared" si="4"/>
        <v>83562.58</v>
      </c>
      <c r="O19" s="127"/>
      <c r="P19" s="122">
        <f t="shared" si="5"/>
        <v>0.105</v>
      </c>
      <c r="Q19" s="125">
        <f t="shared" si="6"/>
        <v>0</v>
      </c>
      <c r="R19" s="102"/>
      <c r="S19" s="102"/>
      <c r="T19" s="102"/>
      <c r="U19" s="102"/>
      <c r="V19" s="102"/>
      <c r="W19" s="102"/>
      <c r="X19" s="102"/>
      <c r="Y19" s="102"/>
      <c r="Z19" s="102"/>
      <c r="AA19" s="102"/>
    </row>
    <row r="20" spans="1:27" ht="22.5" customHeight="1" x14ac:dyDescent="0.25">
      <c r="A20" s="111"/>
      <c r="B20" s="6">
        <v>11</v>
      </c>
      <c r="C20" s="20" t="s">
        <v>59</v>
      </c>
      <c r="D20" s="15" t="s">
        <v>35</v>
      </c>
      <c r="E20" s="13">
        <v>119456.5</v>
      </c>
      <c r="F20" s="14">
        <v>0.125</v>
      </c>
      <c r="G20" s="10">
        <f t="shared" si="0"/>
        <v>14932.0625</v>
      </c>
      <c r="H20" s="102"/>
      <c r="I20" s="119">
        <f t="shared" si="1"/>
        <v>11</v>
      </c>
      <c r="J20" s="120" t="str">
        <f t="shared" si="2"/>
        <v>Кабель КВВГ 7х2,5</v>
      </c>
      <c r="K20" s="126"/>
      <c r="L20" s="126"/>
      <c r="M20" s="122" t="str">
        <f t="shared" si="3"/>
        <v>км</v>
      </c>
      <c r="N20" s="123">
        <f t="shared" si="4"/>
        <v>119456.5</v>
      </c>
      <c r="O20" s="127"/>
      <c r="P20" s="122">
        <f t="shared" si="5"/>
        <v>0.125</v>
      </c>
      <c r="Q20" s="125">
        <f t="shared" si="6"/>
        <v>0</v>
      </c>
      <c r="R20" s="102"/>
      <c r="S20" s="102"/>
      <c r="T20" s="102"/>
      <c r="U20" s="102"/>
      <c r="V20" s="102"/>
      <c r="W20" s="102"/>
      <c r="X20" s="102"/>
      <c r="Y20" s="102"/>
      <c r="Z20" s="102"/>
      <c r="AA20" s="102"/>
    </row>
    <row r="21" spans="1:27" ht="22.5" customHeight="1" x14ac:dyDescent="0.25">
      <c r="A21" s="111"/>
      <c r="B21" s="6">
        <v>12</v>
      </c>
      <c r="C21" s="20" t="s">
        <v>60</v>
      </c>
      <c r="D21" s="15" t="s">
        <v>35</v>
      </c>
      <c r="E21" s="13">
        <v>100454.41</v>
      </c>
      <c r="F21" s="14">
        <v>1.53</v>
      </c>
      <c r="G21" s="10">
        <f t="shared" si="0"/>
        <v>153695.24730000002</v>
      </c>
      <c r="H21" s="102"/>
      <c r="I21" s="119">
        <f t="shared" si="1"/>
        <v>12</v>
      </c>
      <c r="J21" s="120" t="str">
        <f t="shared" si="2"/>
        <v>Кабель КВВГЭнгLS 4х2,5</v>
      </c>
      <c r="K21" s="126"/>
      <c r="L21" s="126"/>
      <c r="M21" s="122" t="str">
        <f t="shared" si="3"/>
        <v>км</v>
      </c>
      <c r="N21" s="123">
        <f t="shared" si="4"/>
        <v>100454.41</v>
      </c>
      <c r="O21" s="127"/>
      <c r="P21" s="122">
        <f t="shared" si="5"/>
        <v>1.53</v>
      </c>
      <c r="Q21" s="125">
        <f t="shared" si="6"/>
        <v>0</v>
      </c>
      <c r="R21" s="102"/>
      <c r="S21" s="102"/>
      <c r="T21" s="102"/>
      <c r="U21" s="102"/>
      <c r="V21" s="102"/>
      <c r="W21" s="102"/>
      <c r="X21" s="102"/>
      <c r="Y21" s="102"/>
      <c r="Z21" s="102"/>
      <c r="AA21" s="102"/>
    </row>
    <row r="22" spans="1:27" ht="22.5" customHeight="1" x14ac:dyDescent="0.25">
      <c r="A22" s="111"/>
      <c r="B22" s="6">
        <v>13</v>
      </c>
      <c r="C22" s="20" t="s">
        <v>61</v>
      </c>
      <c r="D22" s="15" t="s">
        <v>35</v>
      </c>
      <c r="E22" s="13">
        <v>88868.55</v>
      </c>
      <c r="F22" s="14">
        <v>0.18</v>
      </c>
      <c r="G22" s="10">
        <f t="shared" si="0"/>
        <v>15996.339</v>
      </c>
      <c r="H22" s="102"/>
      <c r="I22" s="119">
        <f t="shared" si="1"/>
        <v>13</v>
      </c>
      <c r="J22" s="120" t="str">
        <f t="shared" si="2"/>
        <v>Кабель КВВГнг 4х2,5</v>
      </c>
      <c r="K22" s="126"/>
      <c r="L22" s="126"/>
      <c r="M22" s="122" t="str">
        <f t="shared" si="3"/>
        <v>км</v>
      </c>
      <c r="N22" s="123">
        <f t="shared" si="4"/>
        <v>88868.55</v>
      </c>
      <c r="O22" s="127"/>
      <c r="P22" s="122">
        <f t="shared" si="5"/>
        <v>0.18</v>
      </c>
      <c r="Q22" s="125">
        <f t="shared" si="6"/>
        <v>0</v>
      </c>
      <c r="R22" s="102"/>
      <c r="S22" s="102"/>
      <c r="T22" s="102"/>
      <c r="U22" s="102"/>
      <c r="V22" s="102"/>
      <c r="W22" s="102"/>
      <c r="X22" s="102"/>
      <c r="Y22" s="102"/>
      <c r="Z22" s="102"/>
      <c r="AA22" s="102"/>
    </row>
    <row r="23" spans="1:27" ht="22.5" customHeight="1" x14ac:dyDescent="0.25">
      <c r="A23" s="111"/>
      <c r="B23" s="6">
        <v>14</v>
      </c>
      <c r="C23" s="20" t="s">
        <v>62</v>
      </c>
      <c r="D23" s="15" t="s">
        <v>35</v>
      </c>
      <c r="E23" s="13">
        <v>74420.149999999994</v>
      </c>
      <c r="F23" s="14">
        <v>0.29599999999999999</v>
      </c>
      <c r="G23" s="10">
        <f t="shared" si="0"/>
        <v>22028.364399999999</v>
      </c>
      <c r="H23" s="102"/>
      <c r="I23" s="119">
        <f t="shared" si="1"/>
        <v>14</v>
      </c>
      <c r="J23" s="120" t="str">
        <f t="shared" si="2"/>
        <v>Кабель КВВГЭ 4х2,5</v>
      </c>
      <c r="K23" s="126"/>
      <c r="L23" s="126"/>
      <c r="M23" s="122" t="str">
        <f t="shared" si="3"/>
        <v>км</v>
      </c>
      <c r="N23" s="123">
        <f t="shared" si="4"/>
        <v>74420.149999999994</v>
      </c>
      <c r="O23" s="127"/>
      <c r="P23" s="122">
        <f t="shared" si="5"/>
        <v>0.29599999999999999</v>
      </c>
      <c r="Q23" s="125">
        <f t="shared" si="6"/>
        <v>0</v>
      </c>
      <c r="R23" s="102"/>
      <c r="S23" s="102"/>
      <c r="T23" s="102"/>
      <c r="U23" s="102"/>
      <c r="V23" s="102"/>
      <c r="W23" s="102"/>
      <c r="X23" s="102"/>
      <c r="Y23" s="102"/>
      <c r="Z23" s="102"/>
      <c r="AA23" s="102"/>
    </row>
    <row r="24" spans="1:27" ht="22.5" customHeight="1" x14ac:dyDescent="0.25">
      <c r="A24" s="111"/>
      <c r="B24" s="6">
        <v>15</v>
      </c>
      <c r="C24" s="20" t="s">
        <v>63</v>
      </c>
      <c r="D24" s="15" t="s">
        <v>35</v>
      </c>
      <c r="E24" s="13">
        <v>55571.55</v>
      </c>
      <c r="F24" s="14">
        <v>0.4</v>
      </c>
      <c r="G24" s="10">
        <f t="shared" si="0"/>
        <v>22228.620000000003</v>
      </c>
      <c r="H24" s="102"/>
      <c r="I24" s="119">
        <f t="shared" si="1"/>
        <v>15</v>
      </c>
      <c r="J24" s="120" t="str">
        <f t="shared" si="2"/>
        <v>Кабель КВВГЭнг 4х1,5</v>
      </c>
      <c r="K24" s="126"/>
      <c r="L24" s="126"/>
      <c r="M24" s="122" t="str">
        <f t="shared" si="3"/>
        <v>км</v>
      </c>
      <c r="N24" s="123">
        <f t="shared" si="4"/>
        <v>55571.55</v>
      </c>
      <c r="O24" s="127"/>
      <c r="P24" s="122">
        <f t="shared" si="5"/>
        <v>0.4</v>
      </c>
      <c r="Q24" s="125">
        <f t="shared" si="6"/>
        <v>0</v>
      </c>
      <c r="R24" s="102"/>
      <c r="S24" s="102"/>
      <c r="T24" s="102"/>
      <c r="U24" s="102"/>
      <c r="V24" s="102"/>
      <c r="W24" s="102"/>
      <c r="X24" s="102"/>
      <c r="Y24" s="102"/>
      <c r="Z24" s="102"/>
      <c r="AA24" s="102"/>
    </row>
    <row r="25" spans="1:27" ht="22.5" customHeight="1" x14ac:dyDescent="0.25">
      <c r="A25" s="111"/>
      <c r="B25" s="6">
        <v>16</v>
      </c>
      <c r="C25" s="20" t="s">
        <v>64</v>
      </c>
      <c r="D25" s="15" t="s">
        <v>35</v>
      </c>
      <c r="E25" s="13">
        <v>141833.63</v>
      </c>
      <c r="F25" s="14">
        <v>0.28999999999999998</v>
      </c>
      <c r="G25" s="10">
        <f t="shared" si="0"/>
        <v>41131.752699999997</v>
      </c>
      <c r="H25" s="13"/>
      <c r="I25" s="119">
        <f t="shared" si="1"/>
        <v>16</v>
      </c>
      <c r="J25" s="120" t="str">
        <f t="shared" si="2"/>
        <v>Кабель КВВГЭнгLS 10х1.5</v>
      </c>
      <c r="K25" s="126"/>
      <c r="L25" s="126"/>
      <c r="M25" s="122" t="str">
        <f t="shared" si="3"/>
        <v>км</v>
      </c>
      <c r="N25" s="123">
        <f t="shared" si="4"/>
        <v>141833.63</v>
      </c>
      <c r="O25" s="127"/>
      <c r="P25" s="122">
        <f t="shared" si="5"/>
        <v>0.28999999999999998</v>
      </c>
      <c r="Q25" s="125">
        <f t="shared" si="6"/>
        <v>0</v>
      </c>
      <c r="R25" s="102"/>
      <c r="S25" s="102"/>
      <c r="T25" s="102"/>
      <c r="U25" s="102"/>
      <c r="V25" s="102"/>
      <c r="W25" s="102"/>
      <c r="X25" s="102"/>
      <c r="Y25" s="102"/>
      <c r="Z25" s="102"/>
      <c r="AA25" s="102"/>
    </row>
    <row r="26" spans="1:27" ht="22.5" customHeight="1" x14ac:dyDescent="0.25">
      <c r="A26" s="111"/>
      <c r="B26" s="6">
        <v>17</v>
      </c>
      <c r="C26" s="20" t="s">
        <v>65</v>
      </c>
      <c r="D26" s="15" t="s">
        <v>35</v>
      </c>
      <c r="E26" s="13">
        <v>64885.120000000003</v>
      </c>
      <c r="F26" s="14">
        <v>0.58499999999999996</v>
      </c>
      <c r="G26" s="10">
        <f t="shared" si="0"/>
        <v>37957.7952</v>
      </c>
      <c r="H26" s="102"/>
      <c r="I26" s="119">
        <f t="shared" si="1"/>
        <v>17</v>
      </c>
      <c r="J26" s="120" t="str">
        <f t="shared" si="2"/>
        <v>Кабель КВВГЭнгLS 4х1,5</v>
      </c>
      <c r="K26" s="126"/>
      <c r="L26" s="126"/>
      <c r="M26" s="122" t="str">
        <f t="shared" si="3"/>
        <v>км</v>
      </c>
      <c r="N26" s="123">
        <f t="shared" si="4"/>
        <v>64885.120000000003</v>
      </c>
      <c r="O26" s="127"/>
      <c r="P26" s="122">
        <f t="shared" si="5"/>
        <v>0.58499999999999996</v>
      </c>
      <c r="Q26" s="125">
        <f t="shared" si="6"/>
        <v>0</v>
      </c>
      <c r="R26" s="102"/>
      <c r="S26" s="102"/>
      <c r="T26" s="102"/>
      <c r="U26" s="102"/>
      <c r="V26" s="102"/>
      <c r="W26" s="102"/>
      <c r="X26" s="102"/>
      <c r="Y26" s="102"/>
      <c r="Z26" s="102"/>
      <c r="AA26" s="102"/>
    </row>
    <row r="27" spans="1:27" ht="22.5" customHeight="1" x14ac:dyDescent="0.25">
      <c r="A27" s="111"/>
      <c r="B27" s="6">
        <v>18</v>
      </c>
      <c r="C27" s="20" t="s">
        <v>66</v>
      </c>
      <c r="D27" s="15" t="s">
        <v>35</v>
      </c>
      <c r="E27" s="13">
        <v>119588.81</v>
      </c>
      <c r="F27" s="14">
        <v>0.82</v>
      </c>
      <c r="G27" s="10">
        <f t="shared" si="0"/>
        <v>98062.824199999988</v>
      </c>
      <c r="H27" s="102"/>
      <c r="I27" s="119">
        <f t="shared" si="1"/>
        <v>18</v>
      </c>
      <c r="J27" s="120" t="str">
        <f t="shared" si="2"/>
        <v>Кабель КВВГЭнгLS 4х4</v>
      </c>
      <c r="K27" s="126"/>
      <c r="L27" s="126"/>
      <c r="M27" s="122" t="str">
        <f t="shared" si="3"/>
        <v>км</v>
      </c>
      <c r="N27" s="123">
        <f t="shared" si="4"/>
        <v>119588.81</v>
      </c>
      <c r="O27" s="127"/>
      <c r="P27" s="122">
        <f t="shared" si="5"/>
        <v>0.82</v>
      </c>
      <c r="Q27" s="125">
        <f t="shared" si="6"/>
        <v>0</v>
      </c>
      <c r="R27" s="102"/>
      <c r="S27" s="102"/>
      <c r="T27" s="102"/>
      <c r="U27" s="102"/>
      <c r="V27" s="102"/>
      <c r="W27" s="102"/>
      <c r="X27" s="102"/>
      <c r="Y27" s="102"/>
      <c r="Z27" s="102"/>
      <c r="AA27" s="102"/>
    </row>
    <row r="28" spans="1:27" ht="22.5" customHeight="1" x14ac:dyDescent="0.25">
      <c r="A28" s="111"/>
      <c r="B28" s="6">
        <v>19</v>
      </c>
      <c r="C28" s="20" t="s">
        <v>67</v>
      </c>
      <c r="D28" s="15" t="s">
        <v>35</v>
      </c>
      <c r="E28" s="13">
        <v>97141.88</v>
      </c>
      <c r="F28" s="14">
        <v>1.36</v>
      </c>
      <c r="G28" s="10">
        <f t="shared" si="0"/>
        <v>132112.95680000001</v>
      </c>
      <c r="H28" s="102"/>
      <c r="I28" s="119">
        <f t="shared" si="1"/>
        <v>19</v>
      </c>
      <c r="J28" s="120" t="str">
        <f t="shared" si="2"/>
        <v>Кабель КВВГЭнгLS 7х1.5</v>
      </c>
      <c r="K28" s="126"/>
      <c r="L28" s="126"/>
      <c r="M28" s="122" t="str">
        <f t="shared" si="3"/>
        <v>км</v>
      </c>
      <c r="N28" s="123">
        <f t="shared" si="4"/>
        <v>97141.88</v>
      </c>
      <c r="O28" s="127"/>
      <c r="P28" s="122">
        <f t="shared" si="5"/>
        <v>1.36</v>
      </c>
      <c r="Q28" s="125">
        <f t="shared" si="6"/>
        <v>0</v>
      </c>
      <c r="R28" s="102"/>
      <c r="S28" s="102"/>
      <c r="T28" s="102"/>
      <c r="U28" s="102"/>
      <c r="V28" s="102"/>
      <c r="W28" s="102"/>
      <c r="X28" s="102"/>
      <c r="Y28" s="102"/>
      <c r="Z28" s="102"/>
      <c r="AA28" s="102"/>
    </row>
    <row r="29" spans="1:27" ht="22.5" customHeight="1" x14ac:dyDescent="0.25">
      <c r="A29" s="111"/>
      <c r="B29" s="6">
        <v>20</v>
      </c>
      <c r="C29" s="20" t="s">
        <v>68</v>
      </c>
      <c r="D29" s="15" t="s">
        <v>35</v>
      </c>
      <c r="E29" s="13">
        <v>132023.9</v>
      </c>
      <c r="F29" s="14">
        <v>0.46</v>
      </c>
      <c r="G29" s="10">
        <f t="shared" si="0"/>
        <v>60730.993999999999</v>
      </c>
      <c r="H29" s="102"/>
      <c r="I29" s="119">
        <f t="shared" si="1"/>
        <v>20</v>
      </c>
      <c r="J29" s="120" t="str">
        <f t="shared" si="2"/>
        <v>Кабель КВВГЭнгLS 7х2.5</v>
      </c>
      <c r="K29" s="126"/>
      <c r="L29" s="126"/>
      <c r="M29" s="122" t="str">
        <f t="shared" si="3"/>
        <v>км</v>
      </c>
      <c r="N29" s="123">
        <f t="shared" si="4"/>
        <v>132023.9</v>
      </c>
      <c r="O29" s="127"/>
      <c r="P29" s="122">
        <f t="shared" si="5"/>
        <v>0.46</v>
      </c>
      <c r="Q29" s="125">
        <f t="shared" si="6"/>
        <v>0</v>
      </c>
      <c r="R29" s="102"/>
      <c r="S29" s="102"/>
      <c r="T29" s="102"/>
      <c r="U29" s="102"/>
      <c r="V29" s="102"/>
      <c r="W29" s="102"/>
      <c r="X29" s="102"/>
      <c r="Y29" s="102"/>
      <c r="Z29" s="102"/>
      <c r="AA29" s="102"/>
    </row>
    <row r="30" spans="1:27" ht="22.5" customHeight="1" x14ac:dyDescent="0.25">
      <c r="A30" s="111"/>
      <c r="B30" s="6">
        <v>21</v>
      </c>
      <c r="C30" s="20" t="s">
        <v>69</v>
      </c>
      <c r="D30" s="15" t="s">
        <v>35</v>
      </c>
      <c r="E30" s="13">
        <v>56929.120000000003</v>
      </c>
      <c r="F30" s="14">
        <v>0.39800000000000002</v>
      </c>
      <c r="G30" s="10">
        <f t="shared" si="0"/>
        <v>22657.789760000003</v>
      </c>
      <c r="H30" s="102"/>
      <c r="I30" s="119">
        <f t="shared" si="1"/>
        <v>21</v>
      </c>
      <c r="J30" s="120" t="str">
        <f t="shared" si="2"/>
        <v>Кабель ВВГнг 3х1,5</v>
      </c>
      <c r="K30" s="126"/>
      <c r="L30" s="126"/>
      <c r="M30" s="122" t="str">
        <f t="shared" si="3"/>
        <v>км</v>
      </c>
      <c r="N30" s="123">
        <f t="shared" si="4"/>
        <v>56929.120000000003</v>
      </c>
      <c r="O30" s="127"/>
      <c r="P30" s="122">
        <f t="shared" si="5"/>
        <v>0.39800000000000002</v>
      </c>
      <c r="Q30" s="125">
        <f t="shared" si="6"/>
        <v>0</v>
      </c>
      <c r="R30" s="102"/>
      <c r="S30" s="102"/>
      <c r="T30" s="102"/>
      <c r="U30" s="102"/>
      <c r="V30" s="102"/>
      <c r="W30" s="102"/>
      <c r="X30" s="102"/>
      <c r="Y30" s="102"/>
      <c r="Z30" s="102"/>
      <c r="AA30" s="102"/>
    </row>
    <row r="31" spans="1:27" ht="22.5" customHeight="1" x14ac:dyDescent="0.25">
      <c r="A31" s="111"/>
      <c r="B31" s="6">
        <v>22</v>
      </c>
      <c r="C31" s="20" t="s">
        <v>70</v>
      </c>
      <c r="D31" s="15" t="s">
        <v>35</v>
      </c>
      <c r="E31" s="13">
        <v>96485.45</v>
      </c>
      <c r="F31" s="14">
        <v>0.16500000000000001</v>
      </c>
      <c r="G31" s="10">
        <f t="shared" si="0"/>
        <v>15920.099250000001</v>
      </c>
      <c r="H31" s="102"/>
      <c r="I31" s="119">
        <f t="shared" si="1"/>
        <v>22</v>
      </c>
      <c r="J31" s="120" t="str">
        <f t="shared" si="2"/>
        <v>Кабель ВВГнг 3х2,5</v>
      </c>
      <c r="K31" s="126"/>
      <c r="L31" s="126"/>
      <c r="M31" s="122" t="str">
        <f t="shared" si="3"/>
        <v>км</v>
      </c>
      <c r="N31" s="123">
        <f t="shared" si="4"/>
        <v>96485.45</v>
      </c>
      <c r="O31" s="127"/>
      <c r="P31" s="122">
        <f t="shared" si="5"/>
        <v>0.16500000000000001</v>
      </c>
      <c r="Q31" s="125">
        <f t="shared" si="6"/>
        <v>0</v>
      </c>
      <c r="R31" s="102"/>
      <c r="S31" s="102"/>
      <c r="T31" s="102"/>
      <c r="U31" s="102"/>
      <c r="V31" s="102"/>
      <c r="W31" s="102"/>
      <c r="X31" s="102"/>
      <c r="Y31" s="102"/>
      <c r="Z31" s="102"/>
      <c r="AA31" s="102"/>
    </row>
    <row r="32" spans="1:27" ht="22.5" customHeight="1" x14ac:dyDescent="0.25">
      <c r="A32" s="111"/>
      <c r="B32" s="6">
        <v>23</v>
      </c>
      <c r="C32" s="20" t="s">
        <v>71</v>
      </c>
      <c r="D32" s="15" t="s">
        <v>35</v>
      </c>
      <c r="E32" s="13">
        <v>442069.95</v>
      </c>
      <c r="F32" s="14">
        <v>0.18</v>
      </c>
      <c r="G32" s="10">
        <f t="shared" si="0"/>
        <v>79572.591</v>
      </c>
      <c r="H32" s="102"/>
      <c r="I32" s="119">
        <f t="shared" si="1"/>
        <v>23</v>
      </c>
      <c r="J32" s="120" t="str">
        <f t="shared" si="2"/>
        <v>Кабель ВБбШв 4х25-0,66</v>
      </c>
      <c r="K32" s="126"/>
      <c r="L32" s="126"/>
      <c r="M32" s="122" t="str">
        <f t="shared" si="3"/>
        <v>км</v>
      </c>
      <c r="N32" s="123">
        <f t="shared" si="4"/>
        <v>442069.95</v>
      </c>
      <c r="O32" s="127"/>
      <c r="P32" s="122">
        <f t="shared" si="5"/>
        <v>0.18</v>
      </c>
      <c r="Q32" s="125">
        <f t="shared" si="6"/>
        <v>0</v>
      </c>
      <c r="R32" s="102"/>
      <c r="S32" s="102"/>
      <c r="T32" s="102"/>
      <c r="U32" s="102"/>
      <c r="V32" s="102"/>
      <c r="W32" s="102"/>
      <c r="X32" s="102"/>
      <c r="Y32" s="102"/>
      <c r="Z32" s="102"/>
      <c r="AA32" s="102"/>
    </row>
    <row r="33" spans="1:27" ht="22.5" customHeight="1" x14ac:dyDescent="0.25">
      <c r="A33" s="111"/>
      <c r="B33" s="6">
        <v>24</v>
      </c>
      <c r="C33" s="20" t="s">
        <v>82</v>
      </c>
      <c r="D33" s="15" t="s">
        <v>35</v>
      </c>
      <c r="E33" s="13">
        <v>150000</v>
      </c>
      <c r="F33" s="14">
        <v>0.18</v>
      </c>
      <c r="G33" s="10">
        <f t="shared" si="0"/>
        <v>27000</v>
      </c>
      <c r="H33" s="102"/>
      <c r="I33" s="119">
        <f t="shared" si="1"/>
        <v>24</v>
      </c>
      <c r="J33" s="120" t="str">
        <f t="shared" si="2"/>
        <v>Кабель ВБШв 4х4 - 0,66 кВ</v>
      </c>
      <c r="K33" s="126"/>
      <c r="L33" s="126"/>
      <c r="M33" s="122" t="str">
        <f t="shared" si="3"/>
        <v>км</v>
      </c>
      <c r="N33" s="123">
        <f t="shared" si="4"/>
        <v>150000</v>
      </c>
      <c r="O33" s="127"/>
      <c r="P33" s="122">
        <f t="shared" si="5"/>
        <v>0.18</v>
      </c>
      <c r="Q33" s="125">
        <f t="shared" si="6"/>
        <v>0</v>
      </c>
      <c r="R33" s="102"/>
      <c r="S33" s="102"/>
      <c r="T33" s="102"/>
      <c r="U33" s="102"/>
      <c r="V33" s="102"/>
      <c r="W33" s="102"/>
      <c r="X33" s="102"/>
      <c r="Y33" s="102"/>
      <c r="Z33" s="102"/>
      <c r="AA33" s="102"/>
    </row>
    <row r="34" spans="1:27" ht="22.5" customHeight="1" x14ac:dyDescent="0.25">
      <c r="A34" s="111"/>
      <c r="B34" s="6">
        <v>25</v>
      </c>
      <c r="C34" s="20" t="s">
        <v>83</v>
      </c>
      <c r="D34" s="15" t="s">
        <v>35</v>
      </c>
      <c r="E34" s="13">
        <v>89938.33</v>
      </c>
      <c r="F34" s="14">
        <v>0.02</v>
      </c>
      <c r="G34" s="10">
        <f t="shared" si="0"/>
        <v>1798.7666000000002</v>
      </c>
      <c r="H34" s="102"/>
      <c r="I34" s="119">
        <f t="shared" si="1"/>
        <v>25</v>
      </c>
      <c r="J34" s="120" t="str">
        <f t="shared" si="2"/>
        <v>Кабель ВВГнг 2х2,5 - 0,66кВ</v>
      </c>
      <c r="K34" s="126"/>
      <c r="L34" s="126"/>
      <c r="M34" s="122" t="str">
        <f t="shared" si="3"/>
        <v>км</v>
      </c>
      <c r="N34" s="123">
        <f t="shared" si="4"/>
        <v>89938.33</v>
      </c>
      <c r="O34" s="127"/>
      <c r="P34" s="122">
        <f t="shared" si="5"/>
        <v>0.02</v>
      </c>
      <c r="Q34" s="125">
        <f t="shared" si="6"/>
        <v>0</v>
      </c>
      <c r="R34" s="102"/>
      <c r="S34" s="102"/>
      <c r="T34" s="102"/>
      <c r="U34" s="102"/>
      <c r="V34" s="102"/>
      <c r="W34" s="102"/>
      <c r="X34" s="102"/>
      <c r="Y34" s="102"/>
      <c r="Z34" s="102"/>
      <c r="AA34" s="102"/>
    </row>
    <row r="35" spans="1:27" ht="22.5" customHeight="1" x14ac:dyDescent="0.25">
      <c r="A35" s="111"/>
      <c r="B35" s="6">
        <v>26</v>
      </c>
      <c r="C35" s="20" t="s">
        <v>72</v>
      </c>
      <c r="D35" s="15" t="s">
        <v>35</v>
      </c>
      <c r="E35" s="13">
        <v>121071.81</v>
      </c>
      <c r="F35" s="14">
        <v>0.42</v>
      </c>
      <c r="G35" s="10">
        <f t="shared" si="0"/>
        <v>50850.160199999998</v>
      </c>
      <c r="H35" s="102"/>
      <c r="I35" s="119">
        <f t="shared" si="1"/>
        <v>26</v>
      </c>
      <c r="J35" s="120" t="str">
        <f t="shared" si="2"/>
        <v>Кабель ВВГнг 4х4</v>
      </c>
      <c r="K35" s="126"/>
      <c r="L35" s="126"/>
      <c r="M35" s="122" t="str">
        <f t="shared" si="3"/>
        <v>км</v>
      </c>
      <c r="N35" s="123">
        <f t="shared" si="4"/>
        <v>121071.81</v>
      </c>
      <c r="O35" s="127"/>
      <c r="P35" s="122">
        <f t="shared" si="5"/>
        <v>0.42</v>
      </c>
      <c r="Q35" s="125">
        <f t="shared" si="6"/>
        <v>0</v>
      </c>
      <c r="R35" s="102"/>
      <c r="S35" s="102"/>
      <c r="T35" s="102"/>
      <c r="U35" s="102"/>
      <c r="V35" s="102"/>
      <c r="W35" s="102"/>
      <c r="X35" s="102"/>
      <c r="Y35" s="102"/>
      <c r="Z35" s="102"/>
      <c r="AA35" s="102"/>
    </row>
    <row r="36" spans="1:27" ht="22.5" customHeight="1" x14ac:dyDescent="0.25">
      <c r="A36" s="111"/>
      <c r="B36" s="6">
        <v>27</v>
      </c>
      <c r="C36" s="20" t="s">
        <v>73</v>
      </c>
      <c r="D36" s="15" t="s">
        <v>35</v>
      </c>
      <c r="E36" s="13">
        <v>90754.23</v>
      </c>
      <c r="F36" s="14">
        <v>0.20399999999999999</v>
      </c>
      <c r="G36" s="10">
        <f t="shared" si="0"/>
        <v>18513.86292</v>
      </c>
      <c r="H36" s="102"/>
      <c r="I36" s="119">
        <f t="shared" si="1"/>
        <v>27</v>
      </c>
      <c r="J36" s="120" t="str">
        <f t="shared" si="2"/>
        <v>Кабель ВВГп 3х2,5</v>
      </c>
      <c r="K36" s="126"/>
      <c r="L36" s="126"/>
      <c r="M36" s="122" t="str">
        <f t="shared" si="3"/>
        <v>км</v>
      </c>
      <c r="N36" s="123">
        <f t="shared" si="4"/>
        <v>90754.23</v>
      </c>
      <c r="O36" s="127"/>
      <c r="P36" s="122">
        <f t="shared" si="5"/>
        <v>0.20399999999999999</v>
      </c>
      <c r="Q36" s="125">
        <f t="shared" si="6"/>
        <v>0</v>
      </c>
      <c r="R36" s="102"/>
      <c r="S36" s="102"/>
      <c r="T36" s="102"/>
      <c r="U36" s="102"/>
      <c r="V36" s="102"/>
      <c r="W36" s="102"/>
      <c r="X36" s="102"/>
      <c r="Y36" s="102"/>
      <c r="Z36" s="102"/>
      <c r="AA36" s="102"/>
    </row>
    <row r="37" spans="1:27" ht="22.5" customHeight="1" x14ac:dyDescent="0.25">
      <c r="A37" s="111"/>
      <c r="B37" s="6">
        <v>28</v>
      </c>
      <c r="C37" s="20" t="s">
        <v>41</v>
      </c>
      <c r="D37" s="15" t="s">
        <v>35</v>
      </c>
      <c r="E37" s="13">
        <v>28165</v>
      </c>
      <c r="F37" s="14">
        <v>0.1</v>
      </c>
      <c r="G37" s="10">
        <f t="shared" si="0"/>
        <v>2816.5</v>
      </c>
      <c r="H37" s="102"/>
      <c r="I37" s="119">
        <f t="shared" si="1"/>
        <v>28</v>
      </c>
      <c r="J37" s="120" t="str">
        <f t="shared" si="2"/>
        <v>Провод ПВС 3х1,5 белый</v>
      </c>
      <c r="K37" s="126"/>
      <c r="L37" s="126"/>
      <c r="M37" s="122" t="str">
        <f t="shared" si="3"/>
        <v>км</v>
      </c>
      <c r="N37" s="123">
        <f t="shared" si="4"/>
        <v>28165</v>
      </c>
      <c r="O37" s="127"/>
      <c r="P37" s="122">
        <f t="shared" si="5"/>
        <v>0.1</v>
      </c>
      <c r="Q37" s="125">
        <f t="shared" si="6"/>
        <v>0</v>
      </c>
      <c r="R37" s="102"/>
      <c r="S37" s="102"/>
      <c r="T37" s="102"/>
      <c r="U37" s="102"/>
      <c r="V37" s="102"/>
      <c r="W37" s="102"/>
      <c r="X37" s="102"/>
      <c r="Y37" s="102"/>
      <c r="Z37" s="102"/>
      <c r="AA37" s="102"/>
    </row>
    <row r="38" spans="1:27" ht="22.5" customHeight="1" x14ac:dyDescent="0.25">
      <c r="A38" s="111"/>
      <c r="B38" s="6">
        <v>29</v>
      </c>
      <c r="C38" s="20" t="s">
        <v>42</v>
      </c>
      <c r="D38" s="15" t="s">
        <v>35</v>
      </c>
      <c r="E38" s="13">
        <v>24050.42</v>
      </c>
      <c r="F38" s="14">
        <v>0.1</v>
      </c>
      <c r="G38" s="10">
        <f t="shared" si="0"/>
        <v>2405.0419999999999</v>
      </c>
      <c r="H38" s="102"/>
      <c r="I38" s="119">
        <f t="shared" si="1"/>
        <v>29</v>
      </c>
      <c r="J38" s="120" t="str">
        <f t="shared" si="2"/>
        <v>Провод ПВС 2х0,75</v>
      </c>
      <c r="K38" s="126"/>
      <c r="L38" s="126"/>
      <c r="M38" s="122" t="str">
        <f t="shared" si="3"/>
        <v>км</v>
      </c>
      <c r="N38" s="123">
        <f t="shared" si="4"/>
        <v>24050.42</v>
      </c>
      <c r="O38" s="127"/>
      <c r="P38" s="122">
        <f t="shared" si="5"/>
        <v>0.1</v>
      </c>
      <c r="Q38" s="125">
        <f t="shared" si="6"/>
        <v>0</v>
      </c>
      <c r="R38" s="102"/>
      <c r="S38" s="102"/>
      <c r="T38" s="102"/>
      <c r="U38" s="102"/>
      <c r="V38" s="102"/>
      <c r="W38" s="102"/>
      <c r="X38" s="102"/>
      <c r="Y38" s="102"/>
      <c r="Z38" s="102"/>
      <c r="AA38" s="102"/>
    </row>
    <row r="39" spans="1:27" ht="22.5" customHeight="1" x14ac:dyDescent="0.25">
      <c r="A39" s="111"/>
      <c r="B39" s="6">
        <v>30</v>
      </c>
      <c r="C39" s="20" t="s">
        <v>74</v>
      </c>
      <c r="D39" s="15" t="s">
        <v>35</v>
      </c>
      <c r="E39" s="13">
        <v>304299.27</v>
      </c>
      <c r="F39" s="14">
        <v>0.1</v>
      </c>
      <c r="G39" s="10">
        <f t="shared" si="0"/>
        <v>30429.927000000003</v>
      </c>
      <c r="H39" s="102"/>
      <c r="I39" s="119">
        <f t="shared" si="1"/>
        <v>30</v>
      </c>
      <c r="J39" s="120" t="str">
        <f t="shared" si="2"/>
        <v>Кабель ВВГ 2х16 1кВ</v>
      </c>
      <c r="K39" s="126"/>
      <c r="L39" s="126"/>
      <c r="M39" s="122" t="str">
        <f t="shared" si="3"/>
        <v>км</v>
      </c>
      <c r="N39" s="123">
        <f t="shared" si="4"/>
        <v>304299.27</v>
      </c>
      <c r="O39" s="127"/>
      <c r="P39" s="122">
        <f t="shared" si="5"/>
        <v>0.1</v>
      </c>
      <c r="Q39" s="125">
        <f t="shared" si="6"/>
        <v>0</v>
      </c>
      <c r="R39" s="102"/>
      <c r="S39" s="102"/>
      <c r="T39" s="102"/>
      <c r="U39" s="102"/>
      <c r="V39" s="102"/>
      <c r="W39" s="102"/>
      <c r="X39" s="102"/>
      <c r="Y39" s="102"/>
      <c r="Z39" s="102"/>
      <c r="AA39" s="102"/>
    </row>
    <row r="40" spans="1:27" ht="22.5" customHeight="1" x14ac:dyDescent="0.25">
      <c r="A40" s="111"/>
      <c r="B40" s="6">
        <v>31</v>
      </c>
      <c r="C40" s="20" t="s">
        <v>75</v>
      </c>
      <c r="D40" s="15" t="s">
        <v>35</v>
      </c>
      <c r="E40" s="13">
        <v>70837.740000000005</v>
      </c>
      <c r="F40" s="14">
        <v>0.1</v>
      </c>
      <c r="G40" s="10">
        <f t="shared" si="0"/>
        <v>7083.7740000000013</v>
      </c>
      <c r="H40" s="102"/>
      <c r="I40" s="119">
        <f t="shared" ref="I40:I45" si="7">B40</f>
        <v>31</v>
      </c>
      <c r="J40" s="120" t="str">
        <f t="shared" ref="J40:J45" si="8">C40</f>
        <v>Кабель ВВГ 4х2,5 0,66кВ</v>
      </c>
      <c r="K40" s="126"/>
      <c r="L40" s="126"/>
      <c r="M40" s="122" t="str">
        <f t="shared" ref="M40:M45" si="9">D40</f>
        <v>км</v>
      </c>
      <c r="N40" s="123">
        <f t="shared" ref="N40:N45" si="10">E40</f>
        <v>70837.740000000005</v>
      </c>
      <c r="O40" s="127"/>
      <c r="P40" s="122">
        <f t="shared" ref="P40:P45" si="11">F40</f>
        <v>0.1</v>
      </c>
      <c r="Q40" s="125">
        <f t="shared" ref="Q40:Q45" si="12">O40*P40</f>
        <v>0</v>
      </c>
      <c r="R40" s="102"/>
      <c r="S40" s="102"/>
      <c r="T40" s="102"/>
      <c r="U40" s="102"/>
      <c r="V40" s="102"/>
      <c r="W40" s="102"/>
      <c r="X40" s="102"/>
      <c r="Y40" s="102"/>
      <c r="Z40" s="102"/>
      <c r="AA40" s="102"/>
    </row>
    <row r="41" spans="1:27" ht="22.5" customHeight="1" x14ac:dyDescent="0.25">
      <c r="A41" s="111"/>
      <c r="B41" s="6">
        <v>32</v>
      </c>
      <c r="C41" s="20" t="s">
        <v>76</v>
      </c>
      <c r="D41" s="15" t="s">
        <v>35</v>
      </c>
      <c r="E41" s="13">
        <v>118323.07</v>
      </c>
      <c r="F41" s="14">
        <v>0.1</v>
      </c>
      <c r="G41" s="10">
        <f t="shared" si="0"/>
        <v>11832.307000000001</v>
      </c>
      <c r="H41" s="102"/>
      <c r="I41" s="119">
        <f t="shared" si="7"/>
        <v>32</v>
      </c>
      <c r="J41" s="120" t="str">
        <f t="shared" si="8"/>
        <v>Кабель ВВГ 4х4 0,66кВ</v>
      </c>
      <c r="K41" s="126"/>
      <c r="L41" s="126"/>
      <c r="M41" s="122" t="str">
        <f t="shared" si="9"/>
        <v>км</v>
      </c>
      <c r="N41" s="123">
        <f t="shared" si="10"/>
        <v>118323.07</v>
      </c>
      <c r="O41" s="127"/>
      <c r="P41" s="122">
        <f t="shared" si="11"/>
        <v>0.1</v>
      </c>
      <c r="Q41" s="125">
        <f t="shared" si="12"/>
        <v>0</v>
      </c>
      <c r="R41" s="102"/>
      <c r="S41" s="102"/>
      <c r="T41" s="102"/>
      <c r="U41" s="102"/>
      <c r="V41" s="102"/>
      <c r="W41" s="102"/>
      <c r="X41" s="102"/>
      <c r="Y41" s="102"/>
      <c r="Z41" s="102"/>
      <c r="AA41" s="102"/>
    </row>
    <row r="42" spans="1:27" ht="22.5" customHeight="1" x14ac:dyDescent="0.25">
      <c r="A42" s="111"/>
      <c r="B42" s="6">
        <v>33</v>
      </c>
      <c r="C42" s="20" t="s">
        <v>77</v>
      </c>
      <c r="D42" s="15" t="s">
        <v>35</v>
      </c>
      <c r="E42" s="13">
        <v>37988.339999999997</v>
      </c>
      <c r="F42" s="14">
        <v>0.17</v>
      </c>
      <c r="G42" s="10">
        <f t="shared" si="0"/>
        <v>6458.0177999999996</v>
      </c>
      <c r="H42" s="102"/>
      <c r="I42" s="119">
        <f t="shared" si="7"/>
        <v>33</v>
      </c>
      <c r="J42" s="120" t="str">
        <f t="shared" si="8"/>
        <v>Кабель ВВГп- 3х1,5 0,66кв</v>
      </c>
      <c r="K42" s="126"/>
      <c r="L42" s="126"/>
      <c r="M42" s="122" t="str">
        <f t="shared" si="9"/>
        <v>км</v>
      </c>
      <c r="N42" s="123">
        <f t="shared" si="10"/>
        <v>37988.339999999997</v>
      </c>
      <c r="O42" s="127"/>
      <c r="P42" s="122">
        <f t="shared" si="11"/>
        <v>0.17</v>
      </c>
      <c r="Q42" s="125">
        <f t="shared" si="12"/>
        <v>0</v>
      </c>
      <c r="R42" s="102"/>
      <c r="S42" s="102"/>
      <c r="T42" s="102"/>
      <c r="U42" s="102"/>
      <c r="V42" s="102"/>
      <c r="W42" s="102"/>
      <c r="X42" s="102"/>
      <c r="Y42" s="102"/>
      <c r="Z42" s="102"/>
      <c r="AA42" s="102"/>
    </row>
    <row r="43" spans="1:27" ht="22.5" customHeight="1" x14ac:dyDescent="0.25">
      <c r="A43" s="111"/>
      <c r="B43" s="6">
        <v>34</v>
      </c>
      <c r="C43" s="20" t="s">
        <v>78</v>
      </c>
      <c r="D43" s="15" t="s">
        <v>35</v>
      </c>
      <c r="E43" s="13">
        <v>95093.53</v>
      </c>
      <c r="F43" s="14">
        <v>0.77</v>
      </c>
      <c r="G43" s="10">
        <f t="shared" si="0"/>
        <v>73222.018100000001</v>
      </c>
      <c r="H43" s="102"/>
      <c r="I43" s="119">
        <f t="shared" si="7"/>
        <v>34</v>
      </c>
      <c r="J43" s="120" t="str">
        <f t="shared" si="8"/>
        <v>Кабель ВВГнг-LS 4х2,5</v>
      </c>
      <c r="K43" s="126"/>
      <c r="L43" s="126"/>
      <c r="M43" s="122" t="str">
        <f t="shared" si="9"/>
        <v>км</v>
      </c>
      <c r="N43" s="123">
        <f t="shared" si="10"/>
        <v>95093.53</v>
      </c>
      <c r="O43" s="127"/>
      <c r="P43" s="122">
        <f t="shared" si="11"/>
        <v>0.77</v>
      </c>
      <c r="Q43" s="125">
        <f t="shared" si="12"/>
        <v>0</v>
      </c>
      <c r="R43" s="102"/>
      <c r="S43" s="102"/>
      <c r="T43" s="102"/>
      <c r="U43" s="102"/>
      <c r="V43" s="102"/>
      <c r="W43" s="102"/>
      <c r="X43" s="102"/>
      <c r="Y43" s="102"/>
      <c r="Z43" s="102"/>
      <c r="AA43" s="102"/>
    </row>
    <row r="44" spans="1:27" ht="22.5" customHeight="1" x14ac:dyDescent="0.25">
      <c r="A44" s="111"/>
      <c r="B44" s="6">
        <v>35</v>
      </c>
      <c r="C44" s="20" t="s">
        <v>43</v>
      </c>
      <c r="D44" s="15" t="s">
        <v>35</v>
      </c>
      <c r="E44" s="13">
        <v>10645.99</v>
      </c>
      <c r="F44" s="14">
        <v>1</v>
      </c>
      <c r="G44" s="10">
        <f t="shared" si="0"/>
        <v>10645.99</v>
      </c>
      <c r="H44" s="102"/>
      <c r="I44" s="119">
        <f t="shared" si="7"/>
        <v>35</v>
      </c>
      <c r="J44" s="120" t="str">
        <f t="shared" si="8"/>
        <v>Провод ПВ1 1</v>
      </c>
      <c r="K44" s="126"/>
      <c r="L44" s="126"/>
      <c r="M44" s="122" t="str">
        <f t="shared" si="9"/>
        <v>км</v>
      </c>
      <c r="N44" s="123">
        <f t="shared" si="10"/>
        <v>10645.99</v>
      </c>
      <c r="O44" s="127"/>
      <c r="P44" s="122">
        <f t="shared" si="11"/>
        <v>1</v>
      </c>
      <c r="Q44" s="125">
        <f t="shared" si="12"/>
        <v>0</v>
      </c>
      <c r="R44" s="102"/>
      <c r="S44" s="102"/>
      <c r="T44" s="102"/>
      <c r="U44" s="102"/>
      <c r="V44" s="102"/>
      <c r="W44" s="102"/>
      <c r="X44" s="102"/>
      <c r="Y44" s="102"/>
      <c r="Z44" s="102"/>
      <c r="AA44" s="102"/>
    </row>
    <row r="45" spans="1:27" ht="22.5" customHeight="1" x14ac:dyDescent="0.25">
      <c r="A45" s="111"/>
      <c r="B45" s="6">
        <v>36</v>
      </c>
      <c r="C45" s="20" t="s">
        <v>44</v>
      </c>
      <c r="D45" s="15" t="s">
        <v>35</v>
      </c>
      <c r="E45" s="13">
        <v>61925.58</v>
      </c>
      <c r="F45" s="14">
        <v>0.01</v>
      </c>
      <c r="G45" s="10">
        <f t="shared" si="0"/>
        <v>619.25580000000002</v>
      </c>
      <c r="H45" s="102"/>
      <c r="I45" s="119">
        <f t="shared" si="7"/>
        <v>36</v>
      </c>
      <c r="J45" s="120" t="str">
        <f t="shared" si="8"/>
        <v>Провод ПВ3 1х10</v>
      </c>
      <c r="K45" s="126"/>
      <c r="L45" s="126"/>
      <c r="M45" s="122" t="str">
        <f t="shared" si="9"/>
        <v>км</v>
      </c>
      <c r="N45" s="123">
        <f t="shared" si="10"/>
        <v>61925.58</v>
      </c>
      <c r="O45" s="127"/>
      <c r="P45" s="122">
        <f t="shared" si="11"/>
        <v>0.01</v>
      </c>
      <c r="Q45" s="125">
        <f t="shared" si="12"/>
        <v>0</v>
      </c>
      <c r="R45" s="102"/>
      <c r="S45" s="102"/>
      <c r="T45" s="102"/>
      <c r="U45" s="102"/>
      <c r="V45" s="102"/>
      <c r="W45" s="102"/>
      <c r="X45" s="102"/>
      <c r="Y45" s="102"/>
      <c r="Z45" s="102"/>
      <c r="AA45" s="102"/>
    </row>
    <row r="46" spans="1:27" ht="22.5" customHeight="1" x14ac:dyDescent="0.25">
      <c r="A46" s="111"/>
      <c r="B46" s="6">
        <v>37</v>
      </c>
      <c r="C46" s="20" t="s">
        <v>45</v>
      </c>
      <c r="D46" s="15" t="s">
        <v>35</v>
      </c>
      <c r="E46" s="13">
        <v>9465.9599999999991</v>
      </c>
      <c r="F46" s="14">
        <v>4.49</v>
      </c>
      <c r="G46" s="10">
        <f t="shared" si="0"/>
        <v>42502.160400000001</v>
      </c>
      <c r="H46" s="102"/>
      <c r="I46" s="119">
        <f t="shared" si="1"/>
        <v>37</v>
      </c>
      <c r="J46" s="120" t="str">
        <f t="shared" si="2"/>
        <v>Провод ПуВ (ПВ 1) 1х1,5</v>
      </c>
      <c r="K46" s="126"/>
      <c r="L46" s="126"/>
      <c r="M46" s="122" t="str">
        <f t="shared" si="3"/>
        <v>км</v>
      </c>
      <c r="N46" s="123">
        <f t="shared" si="4"/>
        <v>9465.9599999999991</v>
      </c>
      <c r="O46" s="127"/>
      <c r="P46" s="122">
        <f t="shared" si="5"/>
        <v>4.49</v>
      </c>
      <c r="Q46" s="125">
        <f t="shared" si="6"/>
        <v>0</v>
      </c>
      <c r="R46" s="102"/>
      <c r="S46" s="102"/>
      <c r="T46" s="102"/>
      <c r="U46" s="102"/>
      <c r="V46" s="102"/>
      <c r="W46" s="102"/>
      <c r="X46" s="102"/>
      <c r="Y46" s="102"/>
      <c r="Z46" s="102"/>
      <c r="AA46" s="102"/>
    </row>
    <row r="47" spans="1:27" ht="22.5" customHeight="1" x14ac:dyDescent="0.25">
      <c r="A47" s="111"/>
      <c r="B47" s="6">
        <v>38</v>
      </c>
      <c r="C47" s="20" t="s">
        <v>46</v>
      </c>
      <c r="D47" s="15" t="s">
        <v>35</v>
      </c>
      <c r="E47" s="13">
        <v>15153.08</v>
      </c>
      <c r="F47" s="14">
        <v>3.57</v>
      </c>
      <c r="G47" s="10">
        <f t="shared" si="0"/>
        <v>54096.495599999995</v>
      </c>
      <c r="H47" s="102"/>
      <c r="I47" s="119">
        <f t="shared" si="1"/>
        <v>38</v>
      </c>
      <c r="J47" s="120" t="str">
        <f t="shared" si="2"/>
        <v>Провод ПуВ (ПВ 1) 1х2,5</v>
      </c>
      <c r="K47" s="126"/>
      <c r="L47" s="126"/>
      <c r="M47" s="122" t="str">
        <f t="shared" si="3"/>
        <v>км</v>
      </c>
      <c r="N47" s="123">
        <f t="shared" si="4"/>
        <v>15153.08</v>
      </c>
      <c r="O47" s="127"/>
      <c r="P47" s="122">
        <f t="shared" si="5"/>
        <v>3.57</v>
      </c>
      <c r="Q47" s="125">
        <f t="shared" si="6"/>
        <v>0</v>
      </c>
      <c r="R47" s="102"/>
      <c r="S47" s="102"/>
      <c r="T47" s="102"/>
      <c r="U47" s="102"/>
      <c r="V47" s="102"/>
      <c r="W47" s="102"/>
      <c r="X47" s="102"/>
      <c r="Y47" s="102"/>
      <c r="Z47" s="102"/>
      <c r="AA47" s="102"/>
    </row>
    <row r="48" spans="1:27" ht="22.5" customHeight="1" x14ac:dyDescent="0.25">
      <c r="A48" s="111"/>
      <c r="B48" s="6">
        <v>39</v>
      </c>
      <c r="C48" s="20" t="s">
        <v>47</v>
      </c>
      <c r="D48" s="15" t="s">
        <v>35</v>
      </c>
      <c r="E48" s="13">
        <v>24912.18</v>
      </c>
      <c r="F48" s="14">
        <v>0.1</v>
      </c>
      <c r="G48" s="10">
        <f t="shared" si="0"/>
        <v>2491.2180000000003</v>
      </c>
      <c r="H48" s="102"/>
      <c r="I48" s="119">
        <f t="shared" si="1"/>
        <v>39</v>
      </c>
      <c r="J48" s="120" t="str">
        <f t="shared" si="2"/>
        <v>Провод ПВС 2х1,5</v>
      </c>
      <c r="K48" s="126"/>
      <c r="L48" s="126"/>
      <c r="M48" s="122" t="str">
        <f t="shared" si="3"/>
        <v>км</v>
      </c>
      <c r="N48" s="123">
        <f t="shared" si="4"/>
        <v>24912.18</v>
      </c>
      <c r="O48" s="127"/>
      <c r="P48" s="122">
        <f t="shared" si="5"/>
        <v>0.1</v>
      </c>
      <c r="Q48" s="125">
        <f t="shared" si="6"/>
        <v>0</v>
      </c>
      <c r="R48" s="102"/>
      <c r="S48" s="102"/>
      <c r="T48" s="102"/>
      <c r="U48" s="102"/>
      <c r="V48" s="102"/>
      <c r="W48" s="102"/>
      <c r="X48" s="102"/>
      <c r="Y48" s="102"/>
      <c r="Z48" s="102"/>
      <c r="AA48" s="102"/>
    </row>
    <row r="49" spans="1:27" ht="22.5" customHeight="1" x14ac:dyDescent="0.25">
      <c r="A49" s="111"/>
      <c r="B49" s="6">
        <v>40</v>
      </c>
      <c r="C49" s="20" t="s">
        <v>48</v>
      </c>
      <c r="D49" s="15" t="s">
        <v>35</v>
      </c>
      <c r="E49" s="13">
        <v>62013.33</v>
      </c>
      <c r="F49" s="14">
        <v>0.1</v>
      </c>
      <c r="G49" s="10">
        <f t="shared" si="0"/>
        <v>6201.3330000000005</v>
      </c>
      <c r="H49" s="102"/>
      <c r="I49" s="119">
        <f t="shared" si="1"/>
        <v>40</v>
      </c>
      <c r="J49" s="120" t="str">
        <f t="shared" si="2"/>
        <v>Провод ПВС 2х4</v>
      </c>
      <c r="K49" s="126"/>
      <c r="L49" s="126"/>
      <c r="M49" s="122" t="str">
        <f t="shared" si="3"/>
        <v>км</v>
      </c>
      <c r="N49" s="123">
        <f t="shared" si="4"/>
        <v>62013.33</v>
      </c>
      <c r="O49" s="127"/>
      <c r="P49" s="122">
        <f t="shared" si="5"/>
        <v>0.1</v>
      </c>
      <c r="Q49" s="125">
        <f t="shared" si="6"/>
        <v>0</v>
      </c>
      <c r="R49" s="102"/>
      <c r="S49" s="102"/>
      <c r="T49" s="102"/>
      <c r="U49" s="102"/>
      <c r="V49" s="102"/>
      <c r="W49" s="102"/>
      <c r="X49" s="102"/>
      <c r="Y49" s="102"/>
      <c r="Z49" s="102"/>
      <c r="AA49" s="102"/>
    </row>
    <row r="50" spans="1:27" ht="22.5" customHeight="1" x14ac:dyDescent="0.25">
      <c r="A50" s="111"/>
      <c r="B50" s="6">
        <v>41</v>
      </c>
      <c r="C50" s="20" t="s">
        <v>49</v>
      </c>
      <c r="D50" s="15" t="s">
        <v>35</v>
      </c>
      <c r="E50" s="13">
        <v>11054.64</v>
      </c>
      <c r="F50" s="14">
        <v>1.5</v>
      </c>
      <c r="G50" s="10">
        <f t="shared" si="0"/>
        <v>16581.96</v>
      </c>
      <c r="H50" s="102"/>
      <c r="I50" s="119">
        <f t="shared" si="1"/>
        <v>41</v>
      </c>
      <c r="J50" s="120" t="str">
        <f t="shared" si="2"/>
        <v>Провод ПуГВ (ПВ-3) 1х1,5 450/750В</v>
      </c>
      <c r="K50" s="126"/>
      <c r="L50" s="126"/>
      <c r="M50" s="122" t="str">
        <f t="shared" si="3"/>
        <v>км</v>
      </c>
      <c r="N50" s="123">
        <f t="shared" si="4"/>
        <v>11054.64</v>
      </c>
      <c r="O50" s="127"/>
      <c r="P50" s="122">
        <f t="shared" si="5"/>
        <v>1.5</v>
      </c>
      <c r="Q50" s="125">
        <f t="shared" si="6"/>
        <v>0</v>
      </c>
      <c r="R50" s="102"/>
      <c r="S50" s="102"/>
      <c r="T50" s="102"/>
      <c r="U50" s="102"/>
      <c r="V50" s="102"/>
      <c r="W50" s="102"/>
      <c r="X50" s="102"/>
      <c r="Y50" s="102"/>
      <c r="Z50" s="102"/>
      <c r="AA50" s="102"/>
    </row>
    <row r="51" spans="1:27" ht="22.5" customHeight="1" x14ac:dyDescent="0.25">
      <c r="A51" s="111"/>
      <c r="B51" s="6">
        <v>42</v>
      </c>
      <c r="C51" s="20" t="s">
        <v>50</v>
      </c>
      <c r="D51" s="15" t="s">
        <v>35</v>
      </c>
      <c r="E51" s="13">
        <v>16315.78</v>
      </c>
      <c r="F51" s="14">
        <v>0.1</v>
      </c>
      <c r="G51" s="11">
        <f t="shared" ref="G51" si="13">E51*F51</f>
        <v>1631.5780000000002</v>
      </c>
      <c r="H51" s="102"/>
      <c r="I51" s="119">
        <f t="shared" ref="I51" si="14">B51</f>
        <v>42</v>
      </c>
      <c r="J51" s="120" t="str">
        <f t="shared" ref="J51" si="15">C51</f>
        <v>Провод ПуГВ (ПВ-3) 1х2,5 450/750В</v>
      </c>
      <c r="K51" s="126"/>
      <c r="L51" s="126"/>
      <c r="M51" s="122" t="str">
        <f t="shared" ref="M51" si="16">D51</f>
        <v>км</v>
      </c>
      <c r="N51" s="123">
        <f t="shared" ref="N51" si="17">E51</f>
        <v>16315.78</v>
      </c>
      <c r="O51" s="127"/>
      <c r="P51" s="122">
        <f t="shared" ref="P51" si="18">F51</f>
        <v>0.1</v>
      </c>
      <c r="Q51" s="125">
        <f t="shared" ref="Q51" si="19">O51*P51</f>
        <v>0</v>
      </c>
      <c r="R51" s="102"/>
      <c r="S51" s="102"/>
      <c r="T51" s="102"/>
      <c r="U51" s="102"/>
      <c r="V51" s="102"/>
      <c r="W51" s="102"/>
      <c r="X51" s="102"/>
      <c r="Y51" s="102"/>
      <c r="Z51" s="102"/>
      <c r="AA51" s="102"/>
    </row>
    <row r="52" spans="1:27" ht="22.5" customHeight="1" x14ac:dyDescent="0.25">
      <c r="A52" s="111"/>
      <c r="B52" s="6">
        <v>43</v>
      </c>
      <c r="C52" s="21" t="s">
        <v>51</v>
      </c>
      <c r="D52" s="16" t="s">
        <v>35</v>
      </c>
      <c r="E52" s="17">
        <v>9714.43</v>
      </c>
      <c r="F52" s="18">
        <v>1</v>
      </c>
      <c r="G52" s="12">
        <f t="shared" si="0"/>
        <v>9714.43</v>
      </c>
      <c r="H52" s="102"/>
      <c r="I52" s="119">
        <f t="shared" si="1"/>
        <v>43</v>
      </c>
      <c r="J52" s="120" t="str">
        <f t="shared" si="2"/>
        <v>Провод ПуГВ 1х1</v>
      </c>
      <c r="K52" s="126"/>
      <c r="L52" s="126"/>
      <c r="M52" s="122" t="str">
        <f t="shared" si="3"/>
        <v>км</v>
      </c>
      <c r="N52" s="123">
        <f t="shared" si="4"/>
        <v>9714.43</v>
      </c>
      <c r="O52" s="127"/>
      <c r="P52" s="122">
        <f t="shared" si="5"/>
        <v>1</v>
      </c>
      <c r="Q52" s="125">
        <f t="shared" si="6"/>
        <v>0</v>
      </c>
      <c r="R52" s="102"/>
      <c r="S52" s="102"/>
      <c r="T52" s="102"/>
      <c r="U52" s="102"/>
      <c r="V52" s="102"/>
      <c r="W52" s="102"/>
      <c r="X52" s="102"/>
      <c r="Y52" s="102"/>
      <c r="Z52" s="102"/>
      <c r="AA52" s="102"/>
    </row>
    <row r="53" spans="1:27" x14ac:dyDescent="0.25">
      <c r="A53" s="111"/>
      <c r="B53" s="55" t="s">
        <v>15</v>
      </c>
      <c r="C53" s="56"/>
      <c r="D53" s="56"/>
      <c r="E53" s="56"/>
      <c r="F53" s="57"/>
      <c r="G53" s="58">
        <f>SUM(G10:G52)</f>
        <v>1164925.6568400001</v>
      </c>
      <c r="H53" s="108"/>
      <c r="I53" s="128" t="s">
        <v>15</v>
      </c>
      <c r="J53" s="129"/>
      <c r="K53" s="129"/>
      <c r="L53" s="129"/>
      <c r="M53" s="129"/>
      <c r="N53" s="129"/>
      <c r="O53" s="129"/>
      <c r="P53" s="130"/>
      <c r="Q53" s="131">
        <f>SUM(Q10:Q52)</f>
        <v>0</v>
      </c>
      <c r="R53" s="102"/>
      <c r="S53" s="102"/>
      <c r="T53" s="102"/>
      <c r="U53" s="102"/>
      <c r="V53" s="102"/>
      <c r="W53" s="102"/>
      <c r="X53" s="102"/>
      <c r="Y53" s="102"/>
      <c r="Z53" s="102"/>
      <c r="AA53" s="102"/>
    </row>
    <row r="54" spans="1:27" x14ac:dyDescent="0.25">
      <c r="A54" s="111"/>
      <c r="B54" s="59" t="s">
        <v>31</v>
      </c>
      <c r="C54" s="60"/>
      <c r="D54" s="61"/>
      <c r="E54" s="61"/>
      <c r="F54" s="60"/>
      <c r="G54" s="61"/>
      <c r="H54" s="132"/>
      <c r="I54" s="77" t="s">
        <v>31</v>
      </c>
      <c r="J54" s="78"/>
      <c r="K54" s="78"/>
      <c r="L54" s="78"/>
      <c r="M54" s="78"/>
      <c r="N54" s="78"/>
      <c r="O54" s="78"/>
      <c r="P54" s="78"/>
      <c r="Q54" s="133"/>
      <c r="R54" s="102"/>
      <c r="S54" s="102"/>
      <c r="T54" s="102"/>
      <c r="U54" s="102"/>
      <c r="V54" s="102"/>
      <c r="W54" s="102"/>
      <c r="X54" s="102"/>
      <c r="Y54" s="102"/>
      <c r="Z54" s="102"/>
      <c r="AA54" s="102"/>
    </row>
    <row r="55" spans="1:27" ht="18.75" customHeight="1" x14ac:dyDescent="0.25">
      <c r="A55" s="111"/>
      <c r="B55" s="7">
        <v>1</v>
      </c>
      <c r="C55" s="22" t="s">
        <v>79</v>
      </c>
      <c r="D55" s="16" t="s">
        <v>35</v>
      </c>
      <c r="E55" s="17">
        <v>66167.600000000006</v>
      </c>
      <c r="F55" s="18">
        <v>0.15</v>
      </c>
      <c r="G55" s="12">
        <f>E55*F55</f>
        <v>9925.1400000000012</v>
      </c>
      <c r="H55" s="102"/>
      <c r="I55" s="112">
        <f>B55</f>
        <v>1</v>
      </c>
      <c r="J55" s="134" t="str">
        <f t="shared" si="2"/>
        <v>Провод ПВС 3х2,5</v>
      </c>
      <c r="K55" s="135"/>
      <c r="L55" s="136"/>
      <c r="M55" s="137" t="str">
        <f>D55</f>
        <v>км</v>
      </c>
      <c r="N55" s="138">
        <f>E55</f>
        <v>66167.600000000006</v>
      </c>
      <c r="O55" s="139"/>
      <c r="P55" s="140">
        <f>F55</f>
        <v>0.15</v>
      </c>
      <c r="Q55" s="141">
        <f>O55*P55</f>
        <v>0</v>
      </c>
      <c r="R55" s="102"/>
      <c r="S55" s="102"/>
      <c r="T55" s="102"/>
      <c r="U55" s="102"/>
      <c r="V55" s="102"/>
      <c r="W55" s="102"/>
      <c r="X55" s="102"/>
      <c r="Y55" s="102"/>
      <c r="Z55" s="102"/>
      <c r="AA55" s="102"/>
    </row>
    <row r="56" spans="1:27" ht="18.75" customHeight="1" x14ac:dyDescent="0.25">
      <c r="A56" s="111"/>
      <c r="B56" s="7">
        <v>2</v>
      </c>
      <c r="C56" s="22" t="s">
        <v>88</v>
      </c>
      <c r="D56" s="16" t="s">
        <v>35</v>
      </c>
      <c r="E56" s="17">
        <v>64346.89</v>
      </c>
      <c r="F56" s="18">
        <v>0.2</v>
      </c>
      <c r="G56" s="12">
        <f t="shared" ref="G56:G97" si="20">E56*F56</f>
        <v>12869.378000000001</v>
      </c>
      <c r="H56" s="102"/>
      <c r="I56" s="112">
        <f t="shared" ref="I56:I97" si="21">B56</f>
        <v>2</v>
      </c>
      <c r="J56" s="134" t="str">
        <f t="shared" si="2"/>
        <v>Кабель ВВГнг FRLS 3х1.5</v>
      </c>
      <c r="K56" s="135"/>
      <c r="L56" s="136"/>
      <c r="M56" s="137" t="str">
        <f t="shared" ref="M56:M80" si="22">D56</f>
        <v>км</v>
      </c>
      <c r="N56" s="138">
        <f t="shared" ref="N56:N80" si="23">E56</f>
        <v>64346.89</v>
      </c>
      <c r="O56" s="139"/>
      <c r="P56" s="140">
        <f t="shared" ref="P56:P80" si="24">F56</f>
        <v>0.2</v>
      </c>
      <c r="Q56" s="141">
        <f t="shared" ref="Q56:Q80" si="25">O56*P56</f>
        <v>0</v>
      </c>
      <c r="R56" s="102"/>
      <c r="S56" s="102"/>
      <c r="T56" s="102"/>
      <c r="U56" s="102"/>
      <c r="V56" s="102"/>
      <c r="W56" s="102"/>
      <c r="X56" s="102"/>
      <c r="Y56" s="102"/>
      <c r="Z56" s="102"/>
      <c r="AA56" s="102"/>
    </row>
    <row r="57" spans="1:27" ht="18.75" customHeight="1" x14ac:dyDescent="0.25">
      <c r="A57" s="111"/>
      <c r="B57" s="7">
        <v>3</v>
      </c>
      <c r="C57" s="22" t="s">
        <v>89</v>
      </c>
      <c r="D57" s="16" t="s">
        <v>35</v>
      </c>
      <c r="E57" s="17">
        <v>100357.32</v>
      </c>
      <c r="F57" s="18">
        <v>0.45</v>
      </c>
      <c r="G57" s="12">
        <f t="shared" si="20"/>
        <v>45160.794000000002</v>
      </c>
      <c r="H57" s="102"/>
      <c r="I57" s="112">
        <f t="shared" si="21"/>
        <v>3</v>
      </c>
      <c r="J57" s="134" t="str">
        <f t="shared" si="2"/>
        <v>Кабель ВВГнг FRLS 3х2.5</v>
      </c>
      <c r="K57" s="135"/>
      <c r="L57" s="136"/>
      <c r="M57" s="137" t="str">
        <f t="shared" si="22"/>
        <v>км</v>
      </c>
      <c r="N57" s="138">
        <f t="shared" si="23"/>
        <v>100357.32</v>
      </c>
      <c r="O57" s="139"/>
      <c r="P57" s="140">
        <f t="shared" si="24"/>
        <v>0.45</v>
      </c>
      <c r="Q57" s="141">
        <f t="shared" si="25"/>
        <v>0</v>
      </c>
      <c r="R57" s="102"/>
      <c r="S57" s="102"/>
      <c r="T57" s="102"/>
      <c r="U57" s="102"/>
      <c r="V57" s="102"/>
      <c r="W57" s="102"/>
      <c r="X57" s="102"/>
      <c r="Y57" s="102"/>
      <c r="Z57" s="102"/>
      <c r="AA57" s="102"/>
    </row>
    <row r="58" spans="1:27" ht="18.75" customHeight="1" x14ac:dyDescent="0.25">
      <c r="A58" s="111"/>
      <c r="B58" s="7">
        <v>4</v>
      </c>
      <c r="C58" s="22" t="s">
        <v>90</v>
      </c>
      <c r="D58" s="16" t="s">
        <v>35</v>
      </c>
      <c r="E58" s="17">
        <v>69166.67</v>
      </c>
      <c r="F58" s="18">
        <v>0.15</v>
      </c>
      <c r="G58" s="12">
        <f t="shared" si="20"/>
        <v>10375.0005</v>
      </c>
      <c r="H58" s="102"/>
      <c r="I58" s="112">
        <f t="shared" si="21"/>
        <v>4</v>
      </c>
      <c r="J58" s="134" t="str">
        <f t="shared" si="2"/>
        <v>Кабель ВВГ-Пнг-LS 3x2,5</v>
      </c>
      <c r="K58" s="135"/>
      <c r="L58" s="136"/>
      <c r="M58" s="137" t="str">
        <f t="shared" si="22"/>
        <v>км</v>
      </c>
      <c r="N58" s="138">
        <f t="shared" si="23"/>
        <v>69166.67</v>
      </c>
      <c r="O58" s="139"/>
      <c r="P58" s="140">
        <f t="shared" si="24"/>
        <v>0.15</v>
      </c>
      <c r="Q58" s="141">
        <f t="shared" si="25"/>
        <v>0</v>
      </c>
      <c r="R58" s="102"/>
      <c r="S58" s="102"/>
      <c r="T58" s="102"/>
      <c r="U58" s="102"/>
      <c r="V58" s="102"/>
      <c r="W58" s="102"/>
      <c r="X58" s="102"/>
      <c r="Y58" s="102"/>
      <c r="Z58" s="102"/>
      <c r="AA58" s="102"/>
    </row>
    <row r="59" spans="1:27" ht="18.75" customHeight="1" x14ac:dyDescent="0.25">
      <c r="A59" s="111"/>
      <c r="B59" s="7">
        <v>5</v>
      </c>
      <c r="C59" s="22" t="s">
        <v>91</v>
      </c>
      <c r="D59" s="16" t="s">
        <v>35</v>
      </c>
      <c r="E59" s="17">
        <v>263529.8</v>
      </c>
      <c r="F59" s="18">
        <v>0.16500000000000001</v>
      </c>
      <c r="G59" s="12">
        <f t="shared" si="20"/>
        <v>43482.417000000001</v>
      </c>
      <c r="H59" s="102"/>
      <c r="I59" s="112">
        <f t="shared" si="21"/>
        <v>5</v>
      </c>
      <c r="J59" s="134" t="str">
        <f t="shared" si="2"/>
        <v>Кабель КГхл 3х10+1х6</v>
      </c>
      <c r="K59" s="135"/>
      <c r="L59" s="136"/>
      <c r="M59" s="137" t="str">
        <f t="shared" si="22"/>
        <v>км</v>
      </c>
      <c r="N59" s="138">
        <f t="shared" si="23"/>
        <v>263529.8</v>
      </c>
      <c r="O59" s="139"/>
      <c r="P59" s="140">
        <f t="shared" si="24"/>
        <v>0.16500000000000001</v>
      </c>
      <c r="Q59" s="141">
        <f t="shared" si="25"/>
        <v>0</v>
      </c>
      <c r="R59" s="102"/>
      <c r="S59" s="102"/>
      <c r="T59" s="102"/>
      <c r="U59" s="102"/>
      <c r="V59" s="102"/>
      <c r="W59" s="102"/>
      <c r="X59" s="102"/>
      <c r="Y59" s="102"/>
      <c r="Z59" s="102"/>
      <c r="AA59" s="102"/>
    </row>
    <row r="60" spans="1:27" ht="18.75" customHeight="1" x14ac:dyDescent="0.25">
      <c r="A60" s="111"/>
      <c r="B60" s="7">
        <v>6</v>
      </c>
      <c r="C60" s="22" t="s">
        <v>92</v>
      </c>
      <c r="D60" s="16" t="s">
        <v>35</v>
      </c>
      <c r="E60" s="17">
        <v>92434.93</v>
      </c>
      <c r="F60" s="18">
        <v>0.05</v>
      </c>
      <c r="G60" s="12">
        <f t="shared" si="20"/>
        <v>4621.7465000000002</v>
      </c>
      <c r="H60" s="102"/>
      <c r="I60" s="112">
        <f t="shared" si="21"/>
        <v>6</v>
      </c>
      <c r="J60" s="134" t="str">
        <f t="shared" si="2"/>
        <v>Кабель КВВГнг LS 7х1,5</v>
      </c>
      <c r="K60" s="135"/>
      <c r="L60" s="136"/>
      <c r="M60" s="137" t="str">
        <f t="shared" si="22"/>
        <v>км</v>
      </c>
      <c r="N60" s="138">
        <f t="shared" si="23"/>
        <v>92434.93</v>
      </c>
      <c r="O60" s="139"/>
      <c r="P60" s="140">
        <f t="shared" si="24"/>
        <v>0.05</v>
      </c>
      <c r="Q60" s="141">
        <f t="shared" si="25"/>
        <v>0</v>
      </c>
      <c r="R60" s="102"/>
      <c r="S60" s="102"/>
      <c r="T60" s="102"/>
      <c r="U60" s="102"/>
      <c r="V60" s="102"/>
      <c r="W60" s="102"/>
      <c r="X60" s="102"/>
      <c r="Y60" s="102"/>
      <c r="Z60" s="102"/>
      <c r="AA60" s="102"/>
    </row>
    <row r="61" spans="1:27" ht="18.75" customHeight="1" x14ac:dyDescent="0.25">
      <c r="A61" s="111"/>
      <c r="B61" s="7">
        <v>7</v>
      </c>
      <c r="C61" s="22" t="s">
        <v>93</v>
      </c>
      <c r="D61" s="16" t="s">
        <v>35</v>
      </c>
      <c r="E61" s="17">
        <v>105144.67</v>
      </c>
      <c r="F61" s="18">
        <v>0.15</v>
      </c>
      <c r="G61" s="12">
        <f t="shared" si="20"/>
        <v>15771.700499999999</v>
      </c>
      <c r="H61" s="102"/>
      <c r="I61" s="112">
        <f t="shared" si="21"/>
        <v>7</v>
      </c>
      <c r="J61" s="134" t="str">
        <f t="shared" si="2"/>
        <v>Кабель КВВГнг14х1,5</v>
      </c>
      <c r="K61" s="135"/>
      <c r="L61" s="136"/>
      <c r="M61" s="137" t="str">
        <f t="shared" si="22"/>
        <v>км</v>
      </c>
      <c r="N61" s="138">
        <f t="shared" si="23"/>
        <v>105144.67</v>
      </c>
      <c r="O61" s="139"/>
      <c r="P61" s="140">
        <f t="shared" si="24"/>
        <v>0.15</v>
      </c>
      <c r="Q61" s="141">
        <f t="shared" si="25"/>
        <v>0</v>
      </c>
      <c r="R61" s="102"/>
      <c r="S61" s="102"/>
      <c r="T61" s="102"/>
      <c r="U61" s="102"/>
      <c r="V61" s="102"/>
      <c r="W61" s="102"/>
      <c r="X61" s="102"/>
      <c r="Y61" s="102"/>
      <c r="Z61" s="102"/>
      <c r="AA61" s="102"/>
    </row>
    <row r="62" spans="1:27" ht="18.75" customHeight="1" x14ac:dyDescent="0.25">
      <c r="A62" s="111"/>
      <c r="B62" s="7">
        <v>8</v>
      </c>
      <c r="C62" s="22" t="s">
        <v>94</v>
      </c>
      <c r="D62" s="16" t="s">
        <v>35</v>
      </c>
      <c r="E62" s="17">
        <v>353362.58</v>
      </c>
      <c r="F62" s="18">
        <v>0.2</v>
      </c>
      <c r="G62" s="12">
        <f t="shared" si="20"/>
        <v>70672.516000000003</v>
      </c>
      <c r="H62" s="102"/>
      <c r="I62" s="112">
        <f t="shared" si="21"/>
        <v>8</v>
      </c>
      <c r="J62" s="134" t="str">
        <f t="shared" si="2"/>
        <v>Кабель КВВГ 27х1,5</v>
      </c>
      <c r="K62" s="135"/>
      <c r="L62" s="136"/>
      <c r="M62" s="137" t="str">
        <f t="shared" si="22"/>
        <v>км</v>
      </c>
      <c r="N62" s="138">
        <f t="shared" si="23"/>
        <v>353362.58</v>
      </c>
      <c r="O62" s="139"/>
      <c r="P62" s="140">
        <f t="shared" si="24"/>
        <v>0.2</v>
      </c>
      <c r="Q62" s="141">
        <f t="shared" si="25"/>
        <v>0</v>
      </c>
      <c r="R62" s="102"/>
      <c r="S62" s="102"/>
      <c r="T62" s="102"/>
      <c r="U62" s="102"/>
      <c r="V62" s="102"/>
      <c r="W62" s="102"/>
      <c r="X62" s="102"/>
      <c r="Y62" s="102"/>
      <c r="Z62" s="102"/>
      <c r="AA62" s="102"/>
    </row>
    <row r="63" spans="1:27" ht="18.75" customHeight="1" x14ac:dyDescent="0.25">
      <c r="A63" s="111"/>
      <c r="B63" s="7">
        <v>9</v>
      </c>
      <c r="C63" s="22" t="s">
        <v>95</v>
      </c>
      <c r="D63" s="16" t="s">
        <v>35</v>
      </c>
      <c r="E63" s="17">
        <v>61969.99</v>
      </c>
      <c r="F63" s="18">
        <v>0.14000000000000001</v>
      </c>
      <c r="G63" s="12">
        <f t="shared" si="20"/>
        <v>8675.7986000000001</v>
      </c>
      <c r="H63" s="102"/>
      <c r="I63" s="112">
        <f t="shared" si="21"/>
        <v>9</v>
      </c>
      <c r="J63" s="134" t="str">
        <f t="shared" si="2"/>
        <v>Кабель КВВГ 5х1,5</v>
      </c>
      <c r="K63" s="135"/>
      <c r="L63" s="136"/>
      <c r="M63" s="137" t="str">
        <f t="shared" si="22"/>
        <v>км</v>
      </c>
      <c r="N63" s="138">
        <f t="shared" si="23"/>
        <v>61969.99</v>
      </c>
      <c r="O63" s="139"/>
      <c r="P63" s="140">
        <f t="shared" si="24"/>
        <v>0.14000000000000001</v>
      </c>
      <c r="Q63" s="141">
        <f t="shared" si="25"/>
        <v>0</v>
      </c>
      <c r="R63" s="102"/>
      <c r="S63" s="102"/>
      <c r="T63" s="102"/>
      <c r="U63" s="102"/>
      <c r="V63" s="102"/>
      <c r="W63" s="102"/>
      <c r="X63" s="102"/>
      <c r="Y63" s="102"/>
      <c r="Z63" s="102"/>
      <c r="AA63" s="102"/>
    </row>
    <row r="64" spans="1:27" ht="18.75" customHeight="1" x14ac:dyDescent="0.25">
      <c r="A64" s="111"/>
      <c r="B64" s="7">
        <v>10</v>
      </c>
      <c r="C64" s="22" t="s">
        <v>57</v>
      </c>
      <c r="D64" s="16" t="s">
        <v>35</v>
      </c>
      <c r="E64" s="17">
        <v>84145.67</v>
      </c>
      <c r="F64" s="18">
        <v>0.14000000000000001</v>
      </c>
      <c r="G64" s="12">
        <f t="shared" si="20"/>
        <v>11780.393800000002</v>
      </c>
      <c r="H64" s="102"/>
      <c r="I64" s="112">
        <f t="shared" si="21"/>
        <v>10</v>
      </c>
      <c r="J64" s="134" t="str">
        <f t="shared" si="2"/>
        <v>Кабель КВВГ 5х2,5</v>
      </c>
      <c r="K64" s="135"/>
      <c r="L64" s="136"/>
      <c r="M64" s="137" t="str">
        <f t="shared" si="22"/>
        <v>км</v>
      </c>
      <c r="N64" s="138">
        <f t="shared" si="23"/>
        <v>84145.67</v>
      </c>
      <c r="O64" s="139"/>
      <c r="P64" s="140">
        <f t="shared" si="24"/>
        <v>0.14000000000000001</v>
      </c>
      <c r="Q64" s="141">
        <f t="shared" si="25"/>
        <v>0</v>
      </c>
      <c r="R64" s="102"/>
      <c r="S64" s="102"/>
      <c r="T64" s="102"/>
      <c r="U64" s="102"/>
      <c r="V64" s="102"/>
      <c r="W64" s="102"/>
      <c r="X64" s="102"/>
      <c r="Y64" s="102"/>
      <c r="Z64" s="102"/>
      <c r="AA64" s="102"/>
    </row>
    <row r="65" spans="1:27" ht="18.75" customHeight="1" x14ac:dyDescent="0.25">
      <c r="A65" s="111"/>
      <c r="B65" s="7">
        <v>11</v>
      </c>
      <c r="C65" s="22" t="s">
        <v>96</v>
      </c>
      <c r="D65" s="16" t="s">
        <v>35</v>
      </c>
      <c r="E65" s="17">
        <v>105942.34</v>
      </c>
      <c r="F65" s="18">
        <v>0.08</v>
      </c>
      <c r="G65" s="12">
        <f t="shared" si="20"/>
        <v>8475.3871999999992</v>
      </c>
      <c r="H65" s="102"/>
      <c r="I65" s="112">
        <f t="shared" si="21"/>
        <v>11</v>
      </c>
      <c r="J65" s="134" t="str">
        <f t="shared" si="2"/>
        <v>Кабель КВВГнг 7х2,5</v>
      </c>
      <c r="K65" s="135"/>
      <c r="L65" s="136"/>
      <c r="M65" s="137" t="str">
        <f t="shared" si="22"/>
        <v>км</v>
      </c>
      <c r="N65" s="138">
        <f t="shared" si="23"/>
        <v>105942.34</v>
      </c>
      <c r="O65" s="139"/>
      <c r="P65" s="140">
        <f t="shared" si="24"/>
        <v>0.08</v>
      </c>
      <c r="Q65" s="141">
        <f t="shared" si="25"/>
        <v>0</v>
      </c>
      <c r="R65" s="102"/>
      <c r="S65" s="102"/>
      <c r="T65" s="102"/>
      <c r="U65" s="102"/>
      <c r="V65" s="102"/>
      <c r="W65" s="102"/>
      <c r="X65" s="102"/>
      <c r="Y65" s="102"/>
      <c r="Z65" s="102"/>
      <c r="AA65" s="102"/>
    </row>
    <row r="66" spans="1:27" ht="18.75" customHeight="1" x14ac:dyDescent="0.25">
      <c r="A66" s="111"/>
      <c r="B66" s="7">
        <v>12</v>
      </c>
      <c r="C66" s="22" t="s">
        <v>97</v>
      </c>
      <c r="D66" s="16" t="s">
        <v>35</v>
      </c>
      <c r="E66" s="17">
        <v>157815.22</v>
      </c>
      <c r="F66" s="18">
        <v>0.08</v>
      </c>
      <c r="G66" s="12">
        <f t="shared" si="20"/>
        <v>12625.2176</v>
      </c>
      <c r="H66" s="102"/>
      <c r="I66" s="112">
        <f t="shared" si="21"/>
        <v>12</v>
      </c>
      <c r="J66" s="134" t="str">
        <f t="shared" si="2"/>
        <v>Кабель КВВГнгLS 14х1,5</v>
      </c>
      <c r="K66" s="135"/>
      <c r="L66" s="136"/>
      <c r="M66" s="137" t="str">
        <f t="shared" si="22"/>
        <v>км</v>
      </c>
      <c r="N66" s="138">
        <f t="shared" si="23"/>
        <v>157815.22</v>
      </c>
      <c r="O66" s="139"/>
      <c r="P66" s="140">
        <f t="shared" si="24"/>
        <v>0.08</v>
      </c>
      <c r="Q66" s="141">
        <f t="shared" si="25"/>
        <v>0</v>
      </c>
      <c r="R66" s="102"/>
      <c r="S66" s="102"/>
      <c r="T66" s="102"/>
      <c r="U66" s="102"/>
      <c r="V66" s="102"/>
      <c r="W66" s="102"/>
      <c r="X66" s="102"/>
      <c r="Y66" s="102"/>
      <c r="Z66" s="102"/>
      <c r="AA66" s="102"/>
    </row>
    <row r="67" spans="1:27" ht="18.75" customHeight="1" x14ac:dyDescent="0.25">
      <c r="A67" s="111"/>
      <c r="B67" s="7">
        <v>13</v>
      </c>
      <c r="C67" s="22" t="s">
        <v>98</v>
      </c>
      <c r="D67" s="16" t="s">
        <v>35</v>
      </c>
      <c r="E67" s="17">
        <v>221760.3</v>
      </c>
      <c r="F67" s="18">
        <v>0.09</v>
      </c>
      <c r="G67" s="12">
        <f t="shared" si="20"/>
        <v>19958.427</v>
      </c>
      <c r="H67" s="102"/>
      <c r="I67" s="112">
        <f t="shared" si="21"/>
        <v>13</v>
      </c>
      <c r="J67" s="134" t="str">
        <f t="shared" si="2"/>
        <v>Кабель КВВГнг 10х2,5</v>
      </c>
      <c r="K67" s="135"/>
      <c r="L67" s="136"/>
      <c r="M67" s="137" t="str">
        <f t="shared" si="22"/>
        <v>км</v>
      </c>
      <c r="N67" s="138">
        <f t="shared" si="23"/>
        <v>221760.3</v>
      </c>
      <c r="O67" s="139"/>
      <c r="P67" s="140">
        <f t="shared" si="24"/>
        <v>0.09</v>
      </c>
      <c r="Q67" s="141">
        <f t="shared" si="25"/>
        <v>0</v>
      </c>
      <c r="R67" s="102"/>
      <c r="S67" s="102"/>
      <c r="T67" s="102"/>
      <c r="U67" s="102"/>
      <c r="V67" s="102"/>
      <c r="W67" s="102"/>
      <c r="X67" s="102"/>
      <c r="Y67" s="102"/>
      <c r="Z67" s="102"/>
      <c r="AA67" s="102"/>
    </row>
    <row r="68" spans="1:27" ht="18.75" customHeight="1" x14ac:dyDescent="0.25">
      <c r="A68" s="111"/>
      <c r="B68" s="7">
        <v>14</v>
      </c>
      <c r="C68" s="22" t="s">
        <v>99</v>
      </c>
      <c r="D68" s="16" t="s">
        <v>35</v>
      </c>
      <c r="E68" s="17">
        <v>154803.07999999999</v>
      </c>
      <c r="F68" s="18">
        <v>0.1</v>
      </c>
      <c r="G68" s="12">
        <f t="shared" si="20"/>
        <v>15480.307999999999</v>
      </c>
      <c r="H68" s="102"/>
      <c r="I68" s="112">
        <f t="shared" si="21"/>
        <v>14</v>
      </c>
      <c r="J68" s="134" t="str">
        <f t="shared" si="2"/>
        <v>Кабель КВВГЭ 7х2,5</v>
      </c>
      <c r="K68" s="135"/>
      <c r="L68" s="136"/>
      <c r="M68" s="137" t="str">
        <f t="shared" si="22"/>
        <v>км</v>
      </c>
      <c r="N68" s="138">
        <f t="shared" si="23"/>
        <v>154803.07999999999</v>
      </c>
      <c r="O68" s="139"/>
      <c r="P68" s="140">
        <f t="shared" si="24"/>
        <v>0.1</v>
      </c>
      <c r="Q68" s="141">
        <f t="shared" si="25"/>
        <v>0</v>
      </c>
      <c r="R68" s="102"/>
      <c r="S68" s="102"/>
      <c r="T68" s="102"/>
      <c r="U68" s="102"/>
      <c r="V68" s="102"/>
      <c r="W68" s="102"/>
      <c r="X68" s="102"/>
      <c r="Y68" s="102"/>
      <c r="Z68" s="102"/>
      <c r="AA68" s="102"/>
    </row>
    <row r="69" spans="1:27" ht="18.75" customHeight="1" x14ac:dyDescent="0.25">
      <c r="A69" s="111"/>
      <c r="B69" s="7">
        <v>15</v>
      </c>
      <c r="C69" s="22" t="s">
        <v>100</v>
      </c>
      <c r="D69" s="16" t="s">
        <v>35</v>
      </c>
      <c r="E69" s="17">
        <v>260246.68</v>
      </c>
      <c r="F69" s="18">
        <v>0.3</v>
      </c>
      <c r="G69" s="12">
        <f t="shared" si="20"/>
        <v>78074.004000000001</v>
      </c>
      <c r="H69" s="102"/>
      <c r="I69" s="112">
        <f t="shared" si="21"/>
        <v>15</v>
      </c>
      <c r="J69" s="134" t="str">
        <f t="shared" si="2"/>
        <v>Кабель КВВГЭ 7х4</v>
      </c>
      <c r="K69" s="135"/>
      <c r="L69" s="136"/>
      <c r="M69" s="137" t="str">
        <f t="shared" si="22"/>
        <v>км</v>
      </c>
      <c r="N69" s="138">
        <f t="shared" si="23"/>
        <v>260246.68</v>
      </c>
      <c r="O69" s="139"/>
      <c r="P69" s="140">
        <f t="shared" si="24"/>
        <v>0.3</v>
      </c>
      <c r="Q69" s="141">
        <f t="shared" si="25"/>
        <v>0</v>
      </c>
      <c r="R69" s="102"/>
      <c r="S69" s="102"/>
      <c r="T69" s="102"/>
      <c r="U69" s="102"/>
      <c r="V69" s="102"/>
      <c r="W69" s="102"/>
      <c r="X69" s="102"/>
      <c r="Y69" s="102"/>
      <c r="Z69" s="102"/>
      <c r="AA69" s="102"/>
    </row>
    <row r="70" spans="1:27" ht="18.75" customHeight="1" x14ac:dyDescent="0.25">
      <c r="A70" s="111"/>
      <c r="B70" s="7">
        <v>16</v>
      </c>
      <c r="C70" s="22" t="s">
        <v>63</v>
      </c>
      <c r="D70" s="16" t="s">
        <v>35</v>
      </c>
      <c r="E70" s="17">
        <v>55571.55</v>
      </c>
      <c r="F70" s="18">
        <v>2.44</v>
      </c>
      <c r="G70" s="12">
        <f t="shared" si="20"/>
        <v>135594.58199999999</v>
      </c>
      <c r="H70" s="102"/>
      <c r="I70" s="112">
        <f t="shared" si="21"/>
        <v>16</v>
      </c>
      <c r="J70" s="134" t="str">
        <f t="shared" si="2"/>
        <v>Кабель КВВГЭнг 4х1,5</v>
      </c>
      <c r="K70" s="135"/>
      <c r="L70" s="136"/>
      <c r="M70" s="137" t="str">
        <f t="shared" si="22"/>
        <v>км</v>
      </c>
      <c r="N70" s="138">
        <f t="shared" si="23"/>
        <v>55571.55</v>
      </c>
      <c r="O70" s="139"/>
      <c r="P70" s="140">
        <f t="shared" si="24"/>
        <v>2.44</v>
      </c>
      <c r="Q70" s="141">
        <f t="shared" si="25"/>
        <v>0</v>
      </c>
      <c r="R70" s="102"/>
      <c r="S70" s="102"/>
      <c r="T70" s="102"/>
      <c r="U70" s="102"/>
      <c r="V70" s="102"/>
      <c r="W70" s="102"/>
      <c r="X70" s="102"/>
      <c r="Y70" s="102"/>
      <c r="Z70" s="102"/>
      <c r="AA70" s="102"/>
    </row>
    <row r="71" spans="1:27" ht="18.75" customHeight="1" x14ac:dyDescent="0.25">
      <c r="A71" s="111"/>
      <c r="B71" s="7">
        <v>17</v>
      </c>
      <c r="C71" s="22" t="s">
        <v>64</v>
      </c>
      <c r="D71" s="16" t="s">
        <v>35</v>
      </c>
      <c r="E71" s="17">
        <v>141833.63</v>
      </c>
      <c r="F71" s="18">
        <v>2.5099999999999998</v>
      </c>
      <c r="G71" s="12">
        <f t="shared" si="20"/>
        <v>356002.41129999998</v>
      </c>
      <c r="H71" s="102"/>
      <c r="I71" s="112">
        <f t="shared" si="21"/>
        <v>17</v>
      </c>
      <c r="J71" s="134" t="str">
        <f t="shared" si="2"/>
        <v>Кабель КВВГЭнгLS 10х1.5</v>
      </c>
      <c r="K71" s="135"/>
      <c r="L71" s="136"/>
      <c r="M71" s="137" t="str">
        <f t="shared" si="22"/>
        <v>км</v>
      </c>
      <c r="N71" s="138">
        <f t="shared" si="23"/>
        <v>141833.63</v>
      </c>
      <c r="O71" s="139"/>
      <c r="P71" s="140">
        <f t="shared" si="24"/>
        <v>2.5099999999999998</v>
      </c>
      <c r="Q71" s="141">
        <f t="shared" si="25"/>
        <v>0</v>
      </c>
      <c r="R71" s="102"/>
      <c r="S71" s="102"/>
      <c r="T71" s="102"/>
      <c r="U71" s="102"/>
      <c r="V71" s="102"/>
      <c r="W71" s="102"/>
      <c r="X71" s="102"/>
      <c r="Y71" s="102"/>
      <c r="Z71" s="102"/>
      <c r="AA71" s="102"/>
    </row>
    <row r="72" spans="1:27" ht="18.75" customHeight="1" x14ac:dyDescent="0.25">
      <c r="A72" s="111"/>
      <c r="B72" s="7">
        <v>18</v>
      </c>
      <c r="C72" s="22" t="s">
        <v>65</v>
      </c>
      <c r="D72" s="16" t="s">
        <v>35</v>
      </c>
      <c r="E72" s="17">
        <v>64885.120000000003</v>
      </c>
      <c r="F72" s="18">
        <v>0.52</v>
      </c>
      <c r="G72" s="12">
        <f t="shared" si="20"/>
        <v>33740.2624</v>
      </c>
      <c r="H72" s="102"/>
      <c r="I72" s="112">
        <f t="shared" si="21"/>
        <v>18</v>
      </c>
      <c r="J72" s="134" t="str">
        <f t="shared" si="2"/>
        <v>Кабель КВВГЭнгLS 4х1,5</v>
      </c>
      <c r="K72" s="135"/>
      <c r="L72" s="136"/>
      <c r="M72" s="137" t="str">
        <f t="shared" si="22"/>
        <v>км</v>
      </c>
      <c r="N72" s="138">
        <f t="shared" si="23"/>
        <v>64885.120000000003</v>
      </c>
      <c r="O72" s="139"/>
      <c r="P72" s="140">
        <f t="shared" si="24"/>
        <v>0.52</v>
      </c>
      <c r="Q72" s="141">
        <f t="shared" si="25"/>
        <v>0</v>
      </c>
      <c r="R72" s="102"/>
      <c r="S72" s="102"/>
      <c r="T72" s="102"/>
      <c r="U72" s="102"/>
      <c r="V72" s="102"/>
      <c r="W72" s="102"/>
      <c r="X72" s="102"/>
      <c r="Y72" s="102"/>
      <c r="Z72" s="102"/>
      <c r="AA72" s="102"/>
    </row>
    <row r="73" spans="1:27" ht="18.75" customHeight="1" x14ac:dyDescent="0.25">
      <c r="A73" s="111"/>
      <c r="B73" s="7">
        <v>19</v>
      </c>
      <c r="C73" s="22" t="s">
        <v>68</v>
      </c>
      <c r="D73" s="16" t="s">
        <v>35</v>
      </c>
      <c r="E73" s="17">
        <v>132023.9</v>
      </c>
      <c r="F73" s="18">
        <v>2.44</v>
      </c>
      <c r="G73" s="12">
        <f t="shared" si="20"/>
        <v>322138.31599999999</v>
      </c>
      <c r="H73" s="102"/>
      <c r="I73" s="112">
        <f t="shared" si="21"/>
        <v>19</v>
      </c>
      <c r="J73" s="134" t="str">
        <f t="shared" si="2"/>
        <v>Кабель КВВГЭнгLS 7х2.5</v>
      </c>
      <c r="K73" s="135"/>
      <c r="L73" s="136"/>
      <c r="M73" s="137" t="str">
        <f t="shared" si="22"/>
        <v>км</v>
      </c>
      <c r="N73" s="138">
        <f t="shared" si="23"/>
        <v>132023.9</v>
      </c>
      <c r="O73" s="139"/>
      <c r="P73" s="140">
        <f t="shared" si="24"/>
        <v>2.44</v>
      </c>
      <c r="Q73" s="141">
        <f t="shared" si="25"/>
        <v>0</v>
      </c>
      <c r="R73" s="102"/>
      <c r="S73" s="102"/>
      <c r="T73" s="102"/>
      <c r="U73" s="102"/>
      <c r="V73" s="102"/>
      <c r="W73" s="102"/>
      <c r="X73" s="102"/>
      <c r="Y73" s="102"/>
      <c r="Z73" s="102"/>
      <c r="AA73" s="102"/>
    </row>
    <row r="74" spans="1:27" ht="18.75" customHeight="1" x14ac:dyDescent="0.25">
      <c r="A74" s="111"/>
      <c r="B74" s="7">
        <v>20</v>
      </c>
      <c r="C74" s="22" t="s">
        <v>101</v>
      </c>
      <c r="D74" s="16" t="s">
        <v>35</v>
      </c>
      <c r="E74" s="17">
        <v>226927.72</v>
      </c>
      <c r="F74" s="18">
        <v>0.61199999999999999</v>
      </c>
      <c r="G74" s="12">
        <f t="shared" si="20"/>
        <v>138879.76464000001</v>
      </c>
      <c r="H74" s="102"/>
      <c r="I74" s="112">
        <f t="shared" si="21"/>
        <v>20</v>
      </c>
      <c r="J74" s="134" t="str">
        <f t="shared" si="2"/>
        <v>Кабель АВВГ 3х50+1х25 1кВ</v>
      </c>
      <c r="K74" s="135"/>
      <c r="L74" s="136"/>
      <c r="M74" s="137" t="str">
        <f t="shared" si="22"/>
        <v>км</v>
      </c>
      <c r="N74" s="138">
        <f t="shared" si="23"/>
        <v>226927.72</v>
      </c>
      <c r="O74" s="139"/>
      <c r="P74" s="140">
        <f t="shared" si="24"/>
        <v>0.61199999999999999</v>
      </c>
      <c r="Q74" s="141">
        <f t="shared" si="25"/>
        <v>0</v>
      </c>
      <c r="R74" s="102"/>
      <c r="S74" s="102"/>
      <c r="T74" s="102"/>
      <c r="U74" s="102"/>
      <c r="V74" s="102"/>
      <c r="W74" s="102"/>
      <c r="X74" s="102"/>
      <c r="Y74" s="102"/>
      <c r="Z74" s="102"/>
      <c r="AA74" s="102"/>
    </row>
    <row r="75" spans="1:27" ht="18.75" customHeight="1" x14ac:dyDescent="0.25">
      <c r="A75" s="111"/>
      <c r="B75" s="7">
        <v>21</v>
      </c>
      <c r="C75" s="22" t="s">
        <v>102</v>
      </c>
      <c r="D75" s="16" t="s">
        <v>35</v>
      </c>
      <c r="E75" s="17">
        <v>371729.23</v>
      </c>
      <c r="F75" s="18">
        <v>0.56999999999999995</v>
      </c>
      <c r="G75" s="12">
        <f t="shared" si="20"/>
        <v>211885.66109999997</v>
      </c>
      <c r="H75" s="102"/>
      <c r="I75" s="112">
        <f t="shared" si="21"/>
        <v>21</v>
      </c>
      <c r="J75" s="134" t="str">
        <f t="shared" si="2"/>
        <v>Кабель АВВГ 3х95 1кВ</v>
      </c>
      <c r="K75" s="135"/>
      <c r="L75" s="136"/>
      <c r="M75" s="137" t="str">
        <f t="shared" si="22"/>
        <v>км</v>
      </c>
      <c r="N75" s="138">
        <f t="shared" si="23"/>
        <v>371729.23</v>
      </c>
      <c r="O75" s="139"/>
      <c r="P75" s="140">
        <f t="shared" si="24"/>
        <v>0.56999999999999995</v>
      </c>
      <c r="Q75" s="141">
        <f t="shared" si="25"/>
        <v>0</v>
      </c>
      <c r="R75" s="102"/>
      <c r="S75" s="102"/>
      <c r="T75" s="102"/>
      <c r="U75" s="102"/>
      <c r="V75" s="102"/>
      <c r="W75" s="102"/>
      <c r="X75" s="102"/>
      <c r="Y75" s="102"/>
      <c r="Z75" s="102"/>
      <c r="AA75" s="102"/>
    </row>
    <row r="76" spans="1:27" ht="18.75" customHeight="1" x14ac:dyDescent="0.25">
      <c r="A76" s="111"/>
      <c r="B76" s="7">
        <v>22</v>
      </c>
      <c r="C76" s="22" t="s">
        <v>103</v>
      </c>
      <c r="D76" s="16" t="s">
        <v>35</v>
      </c>
      <c r="E76" s="17">
        <v>193272.41</v>
      </c>
      <c r="F76" s="18">
        <v>0.15</v>
      </c>
      <c r="G76" s="12">
        <f t="shared" si="20"/>
        <v>28990.861499999999</v>
      </c>
      <c r="H76" s="102"/>
      <c r="I76" s="112">
        <f t="shared" si="21"/>
        <v>22</v>
      </c>
      <c r="J76" s="134" t="str">
        <f t="shared" si="2"/>
        <v>Кабель АВВГ 4х35 1кВ</v>
      </c>
      <c r="K76" s="135"/>
      <c r="L76" s="136"/>
      <c r="M76" s="137" t="str">
        <f t="shared" si="22"/>
        <v>км</v>
      </c>
      <c r="N76" s="138">
        <f t="shared" si="23"/>
        <v>193272.41</v>
      </c>
      <c r="O76" s="139"/>
      <c r="P76" s="140">
        <f t="shared" si="24"/>
        <v>0.15</v>
      </c>
      <c r="Q76" s="141">
        <f t="shared" si="25"/>
        <v>0</v>
      </c>
      <c r="R76" s="102"/>
      <c r="S76" s="102"/>
      <c r="T76" s="102"/>
      <c r="U76" s="102"/>
      <c r="V76" s="102"/>
      <c r="W76" s="102"/>
      <c r="X76" s="102"/>
      <c r="Y76" s="102"/>
      <c r="Z76" s="102"/>
      <c r="AA76" s="102"/>
    </row>
    <row r="77" spans="1:27" ht="18.75" customHeight="1" x14ac:dyDescent="0.25">
      <c r="A77" s="111"/>
      <c r="B77" s="7">
        <v>23</v>
      </c>
      <c r="C77" s="22" t="s">
        <v>116</v>
      </c>
      <c r="D77" s="16" t="s">
        <v>35</v>
      </c>
      <c r="E77" s="17">
        <v>96485.45</v>
      </c>
      <c r="F77" s="18">
        <v>1.135</v>
      </c>
      <c r="G77" s="12">
        <f t="shared" si="20"/>
        <v>109510.98574999999</v>
      </c>
      <c r="H77" s="102"/>
      <c r="I77" s="112">
        <f t="shared" si="21"/>
        <v>23</v>
      </c>
      <c r="J77" s="134" t="str">
        <f t="shared" si="2"/>
        <v>Кабель ВВГнг 3х2,5 0,66кВ</v>
      </c>
      <c r="K77" s="135"/>
      <c r="L77" s="136"/>
      <c r="M77" s="137" t="str">
        <f t="shared" si="22"/>
        <v>км</v>
      </c>
      <c r="N77" s="138">
        <f t="shared" si="23"/>
        <v>96485.45</v>
      </c>
      <c r="O77" s="139"/>
      <c r="P77" s="140">
        <f t="shared" si="24"/>
        <v>1.135</v>
      </c>
      <c r="Q77" s="141">
        <f t="shared" si="25"/>
        <v>0</v>
      </c>
      <c r="R77" s="102"/>
      <c r="S77" s="102"/>
      <c r="T77" s="102"/>
      <c r="U77" s="102"/>
      <c r="V77" s="102"/>
      <c r="W77" s="102"/>
      <c r="X77" s="102"/>
      <c r="Y77" s="102"/>
      <c r="Z77" s="102"/>
      <c r="AA77" s="102"/>
    </row>
    <row r="78" spans="1:27" ht="18.75" customHeight="1" x14ac:dyDescent="0.25">
      <c r="A78" s="111"/>
      <c r="B78" s="7">
        <v>24</v>
      </c>
      <c r="C78" s="22" t="s">
        <v>115</v>
      </c>
      <c r="D78" s="16" t="s">
        <v>35</v>
      </c>
      <c r="E78" s="17">
        <v>143674.03</v>
      </c>
      <c r="F78" s="18">
        <v>0.1</v>
      </c>
      <c r="G78" s="12">
        <f t="shared" si="20"/>
        <v>14367.403</v>
      </c>
      <c r="H78" s="102"/>
      <c r="I78" s="112">
        <f t="shared" si="21"/>
        <v>24</v>
      </c>
      <c r="J78" s="134" t="str">
        <f t="shared" si="2"/>
        <v>Кабель ВВГнг 5х2,5  0,66кВ</v>
      </c>
      <c r="K78" s="135"/>
      <c r="L78" s="136"/>
      <c r="M78" s="137" t="str">
        <f t="shared" si="22"/>
        <v>км</v>
      </c>
      <c r="N78" s="138">
        <f t="shared" si="23"/>
        <v>143674.03</v>
      </c>
      <c r="O78" s="139"/>
      <c r="P78" s="140">
        <f t="shared" si="24"/>
        <v>0.1</v>
      </c>
      <c r="Q78" s="141">
        <f t="shared" si="25"/>
        <v>0</v>
      </c>
      <c r="R78" s="102"/>
      <c r="S78" s="102"/>
      <c r="T78" s="102"/>
      <c r="U78" s="102"/>
      <c r="V78" s="102"/>
      <c r="W78" s="102"/>
      <c r="X78" s="102"/>
      <c r="Y78" s="102"/>
      <c r="Z78" s="102"/>
      <c r="AA78" s="102"/>
    </row>
    <row r="79" spans="1:27" ht="18.75" customHeight="1" x14ac:dyDescent="0.25">
      <c r="A79" s="111"/>
      <c r="B79" s="7">
        <v>25</v>
      </c>
      <c r="C79" s="22" t="s">
        <v>113</v>
      </c>
      <c r="D79" s="16" t="s">
        <v>35</v>
      </c>
      <c r="E79" s="17">
        <v>560024.13</v>
      </c>
      <c r="F79" s="18">
        <v>0.9</v>
      </c>
      <c r="G79" s="12">
        <f t="shared" si="20"/>
        <v>504021.717</v>
      </c>
      <c r="H79" s="102"/>
      <c r="I79" s="112">
        <f t="shared" si="21"/>
        <v>25</v>
      </c>
      <c r="J79" s="134" t="str">
        <f t="shared" si="2"/>
        <v>Кабель АВБбШв-1 4х120</v>
      </c>
      <c r="K79" s="135"/>
      <c r="L79" s="136"/>
      <c r="M79" s="137" t="str">
        <f t="shared" si="22"/>
        <v>км</v>
      </c>
      <c r="N79" s="138">
        <f t="shared" si="23"/>
        <v>560024.13</v>
      </c>
      <c r="O79" s="139"/>
      <c r="P79" s="140">
        <f t="shared" si="24"/>
        <v>0.9</v>
      </c>
      <c r="Q79" s="141">
        <f t="shared" si="25"/>
        <v>0</v>
      </c>
      <c r="R79" s="102"/>
      <c r="S79" s="102"/>
      <c r="T79" s="102"/>
      <c r="U79" s="102"/>
      <c r="V79" s="102"/>
      <c r="W79" s="102"/>
      <c r="X79" s="102"/>
      <c r="Y79" s="102"/>
      <c r="Z79" s="102"/>
      <c r="AA79" s="102"/>
    </row>
    <row r="80" spans="1:27" ht="18.75" customHeight="1" x14ac:dyDescent="0.25">
      <c r="A80" s="111"/>
      <c r="B80" s="7">
        <v>26</v>
      </c>
      <c r="C80" s="22" t="s">
        <v>104</v>
      </c>
      <c r="D80" s="16" t="s">
        <v>35</v>
      </c>
      <c r="E80" s="17">
        <v>502431.63</v>
      </c>
      <c r="F80" s="18">
        <v>0.12</v>
      </c>
      <c r="G80" s="12">
        <f t="shared" si="20"/>
        <v>60291.795599999998</v>
      </c>
      <c r="H80" s="102"/>
      <c r="I80" s="112">
        <f t="shared" si="21"/>
        <v>26</v>
      </c>
      <c r="J80" s="134" t="str">
        <f t="shared" si="2"/>
        <v xml:space="preserve">Кабель АВБбШВ-1 4х95(ож) </v>
      </c>
      <c r="K80" s="135"/>
      <c r="L80" s="136"/>
      <c r="M80" s="137" t="str">
        <f t="shared" si="22"/>
        <v>км</v>
      </c>
      <c r="N80" s="138">
        <f t="shared" si="23"/>
        <v>502431.63</v>
      </c>
      <c r="O80" s="139"/>
      <c r="P80" s="140">
        <f t="shared" si="24"/>
        <v>0.12</v>
      </c>
      <c r="Q80" s="141">
        <f t="shared" si="25"/>
        <v>0</v>
      </c>
      <c r="R80" s="102"/>
      <c r="S80" s="102"/>
      <c r="T80" s="102"/>
      <c r="U80" s="102"/>
      <c r="V80" s="102"/>
      <c r="W80" s="102"/>
      <c r="X80" s="102"/>
      <c r="Y80" s="102"/>
      <c r="Z80" s="102"/>
      <c r="AA80" s="102"/>
    </row>
    <row r="81" spans="1:27" ht="18.75" customHeight="1" x14ac:dyDescent="0.25">
      <c r="A81" s="111"/>
      <c r="B81" s="7">
        <v>27</v>
      </c>
      <c r="C81" s="22" t="s">
        <v>105</v>
      </c>
      <c r="D81" s="16" t="s">
        <v>35</v>
      </c>
      <c r="E81" s="17">
        <v>38334.93</v>
      </c>
      <c r="F81" s="18">
        <v>0.495</v>
      </c>
      <c r="G81" s="12">
        <f t="shared" si="20"/>
        <v>18975.790349999999</v>
      </c>
      <c r="H81" s="102"/>
      <c r="I81" s="112">
        <f>B81</f>
        <v>27</v>
      </c>
      <c r="J81" s="120" t="str">
        <f t="shared" si="2"/>
        <v>Кабель ВВГнг 2х1,5 0,66кВ</v>
      </c>
      <c r="K81" s="142"/>
      <c r="L81" s="136"/>
      <c r="M81" s="143" t="str">
        <f t="shared" ref="M81:M97" si="26">D81</f>
        <v>км</v>
      </c>
      <c r="N81" s="123">
        <f t="shared" ref="N81:N97" si="27">E81</f>
        <v>38334.93</v>
      </c>
      <c r="O81" s="144"/>
      <c r="P81" s="115">
        <f t="shared" ref="P81:P97" si="28">F81</f>
        <v>0.495</v>
      </c>
      <c r="Q81" s="145">
        <f t="shared" ref="Q81:Q97" si="29">O81*P81</f>
        <v>0</v>
      </c>
      <c r="R81" s="102"/>
      <c r="S81" s="102"/>
      <c r="T81" s="102"/>
      <c r="U81" s="102"/>
      <c r="V81" s="102"/>
      <c r="W81" s="102"/>
      <c r="X81" s="102"/>
      <c r="Y81" s="102"/>
      <c r="Z81" s="102"/>
      <c r="AA81" s="102"/>
    </row>
    <row r="82" spans="1:27" ht="18.75" customHeight="1" x14ac:dyDescent="0.25">
      <c r="A82" s="111"/>
      <c r="B82" s="7">
        <v>28</v>
      </c>
      <c r="C82" s="22" t="s">
        <v>106</v>
      </c>
      <c r="D82" s="16" t="s">
        <v>35</v>
      </c>
      <c r="E82" s="17">
        <v>89938.33</v>
      </c>
      <c r="F82" s="18">
        <v>1.4</v>
      </c>
      <c r="G82" s="12">
        <f t="shared" si="20"/>
        <v>125913.662</v>
      </c>
      <c r="H82" s="102"/>
      <c r="I82" s="112">
        <f t="shared" si="21"/>
        <v>28</v>
      </c>
      <c r="J82" s="120" t="str">
        <f t="shared" si="2"/>
        <v>Кабель ВВГнг 2х2,5  0,66кВ</v>
      </c>
      <c r="K82" s="146"/>
      <c r="L82" s="136"/>
      <c r="M82" s="143" t="str">
        <f t="shared" si="26"/>
        <v>км</v>
      </c>
      <c r="N82" s="123">
        <f t="shared" si="27"/>
        <v>89938.33</v>
      </c>
      <c r="O82" s="127"/>
      <c r="P82" s="122">
        <f t="shared" si="28"/>
        <v>1.4</v>
      </c>
      <c r="Q82" s="147">
        <f t="shared" si="29"/>
        <v>0</v>
      </c>
      <c r="R82" s="102"/>
      <c r="S82" s="102"/>
      <c r="T82" s="102"/>
      <c r="U82" s="102"/>
      <c r="V82" s="102"/>
      <c r="W82" s="102"/>
      <c r="X82" s="102"/>
      <c r="Y82" s="102"/>
      <c r="Z82" s="102"/>
      <c r="AA82" s="102"/>
    </row>
    <row r="83" spans="1:27" ht="18.75" customHeight="1" x14ac:dyDescent="0.25">
      <c r="A83" s="111"/>
      <c r="B83" s="7">
        <v>29</v>
      </c>
      <c r="C83" s="22" t="s">
        <v>117</v>
      </c>
      <c r="D83" s="16" t="s">
        <v>35</v>
      </c>
      <c r="E83" s="17">
        <v>35097.33</v>
      </c>
      <c r="F83" s="18">
        <v>0.27</v>
      </c>
      <c r="G83" s="12">
        <f t="shared" si="20"/>
        <v>9476.2791000000016</v>
      </c>
      <c r="H83" s="102"/>
      <c r="I83" s="112">
        <f t="shared" si="21"/>
        <v>29</v>
      </c>
      <c r="J83" s="120" t="str">
        <f t="shared" si="2"/>
        <v>Кабель ВВГнг 4х1,5  0,66кВ</v>
      </c>
      <c r="K83" s="146"/>
      <c r="L83" s="136"/>
      <c r="M83" s="143" t="str">
        <f t="shared" si="26"/>
        <v>км</v>
      </c>
      <c r="N83" s="123">
        <f t="shared" si="27"/>
        <v>35097.33</v>
      </c>
      <c r="O83" s="127"/>
      <c r="P83" s="122">
        <f t="shared" si="28"/>
        <v>0.27</v>
      </c>
      <c r="Q83" s="147">
        <f t="shared" si="29"/>
        <v>0</v>
      </c>
      <c r="R83" s="102"/>
      <c r="S83" s="102"/>
      <c r="T83" s="102"/>
      <c r="U83" s="102"/>
      <c r="V83" s="102"/>
      <c r="W83" s="102"/>
      <c r="X83" s="102"/>
      <c r="Y83" s="102"/>
      <c r="Z83" s="102"/>
      <c r="AA83" s="102"/>
    </row>
    <row r="84" spans="1:27" ht="18.75" customHeight="1" x14ac:dyDescent="0.25">
      <c r="A84" s="111"/>
      <c r="B84" s="9">
        <v>30</v>
      </c>
      <c r="C84" s="22" t="s">
        <v>114</v>
      </c>
      <c r="D84" s="16" t="s">
        <v>35</v>
      </c>
      <c r="E84" s="17">
        <v>121071.81</v>
      </c>
      <c r="F84" s="18">
        <v>0.63</v>
      </c>
      <c r="G84" s="19">
        <f t="shared" si="20"/>
        <v>76275.240300000005</v>
      </c>
      <c r="H84" s="102"/>
      <c r="I84" s="112">
        <f t="shared" si="21"/>
        <v>30</v>
      </c>
      <c r="J84" s="148" t="str">
        <f t="shared" si="2"/>
        <v>Кабель ВВГнг 4х4  0,66кВ</v>
      </c>
      <c r="K84" s="146"/>
      <c r="L84" s="136"/>
      <c r="M84" s="149" t="str">
        <f t="shared" si="26"/>
        <v>км</v>
      </c>
      <c r="N84" s="123">
        <f t="shared" si="27"/>
        <v>121071.81</v>
      </c>
      <c r="O84" s="127"/>
      <c r="P84" s="122">
        <f t="shared" si="28"/>
        <v>0.63</v>
      </c>
      <c r="Q84" s="147">
        <f t="shared" si="29"/>
        <v>0</v>
      </c>
      <c r="R84" s="102"/>
      <c r="S84" s="102"/>
      <c r="T84" s="102"/>
      <c r="U84" s="102"/>
      <c r="V84" s="102"/>
      <c r="W84" s="102"/>
      <c r="X84" s="102"/>
      <c r="Y84" s="102"/>
      <c r="Z84" s="102"/>
      <c r="AA84" s="102"/>
    </row>
    <row r="85" spans="1:27" ht="18.75" customHeight="1" x14ac:dyDescent="0.25">
      <c r="A85" s="111"/>
      <c r="B85" s="9">
        <v>31</v>
      </c>
      <c r="C85" s="22" t="s">
        <v>107</v>
      </c>
      <c r="D85" s="16" t="s">
        <v>35</v>
      </c>
      <c r="E85" s="17">
        <v>55139.46</v>
      </c>
      <c r="F85" s="18">
        <v>0.75</v>
      </c>
      <c r="G85" s="19">
        <f t="shared" si="20"/>
        <v>41354.595000000001</v>
      </c>
      <c r="H85" s="102"/>
      <c r="I85" s="112">
        <f t="shared" si="21"/>
        <v>31</v>
      </c>
      <c r="J85" s="148" t="str">
        <f t="shared" si="2"/>
        <v>Кабель ВВГ 3х1,5  0,66кВ</v>
      </c>
      <c r="K85" s="146"/>
      <c r="L85" s="136"/>
      <c r="M85" s="149" t="str">
        <f t="shared" si="26"/>
        <v>км</v>
      </c>
      <c r="N85" s="123">
        <f t="shared" si="27"/>
        <v>55139.46</v>
      </c>
      <c r="O85" s="127"/>
      <c r="P85" s="122">
        <f t="shared" si="28"/>
        <v>0.75</v>
      </c>
      <c r="Q85" s="147">
        <f t="shared" si="29"/>
        <v>0</v>
      </c>
      <c r="R85" s="102"/>
      <c r="S85" s="102"/>
      <c r="T85" s="102"/>
      <c r="U85" s="102"/>
      <c r="V85" s="102"/>
      <c r="W85" s="102"/>
      <c r="X85" s="102"/>
      <c r="Y85" s="102"/>
      <c r="Z85" s="102"/>
      <c r="AA85" s="102"/>
    </row>
    <row r="86" spans="1:27" ht="18.75" customHeight="1" x14ac:dyDescent="0.25">
      <c r="A86" s="111"/>
      <c r="B86" s="9">
        <v>32</v>
      </c>
      <c r="C86" s="22" t="s">
        <v>108</v>
      </c>
      <c r="D86" s="16" t="s">
        <v>35</v>
      </c>
      <c r="E86" s="17">
        <v>57740.77</v>
      </c>
      <c r="F86" s="18">
        <v>2.25</v>
      </c>
      <c r="G86" s="19">
        <f t="shared" si="20"/>
        <v>129916.7325</v>
      </c>
      <c r="H86" s="102"/>
      <c r="I86" s="112">
        <f t="shared" si="21"/>
        <v>32</v>
      </c>
      <c r="J86" s="148" t="str">
        <f t="shared" si="2"/>
        <v>Кабель ВВГ 3х2,5 0,66кВ</v>
      </c>
      <c r="K86" s="146"/>
      <c r="L86" s="136"/>
      <c r="M86" s="149" t="str">
        <f t="shared" si="26"/>
        <v>км</v>
      </c>
      <c r="N86" s="123">
        <f t="shared" si="27"/>
        <v>57740.77</v>
      </c>
      <c r="O86" s="127"/>
      <c r="P86" s="122">
        <f t="shared" si="28"/>
        <v>2.25</v>
      </c>
      <c r="Q86" s="147">
        <f t="shared" si="29"/>
        <v>0</v>
      </c>
      <c r="R86" s="102"/>
      <c r="S86" s="102"/>
      <c r="T86" s="102"/>
      <c r="U86" s="102"/>
      <c r="V86" s="102"/>
      <c r="W86" s="102"/>
      <c r="X86" s="102"/>
      <c r="Y86" s="102"/>
      <c r="Z86" s="102"/>
      <c r="AA86" s="102"/>
    </row>
    <row r="87" spans="1:27" ht="18.75" customHeight="1" x14ac:dyDescent="0.25">
      <c r="A87" s="111"/>
      <c r="B87" s="9">
        <v>33</v>
      </c>
      <c r="C87" s="22" t="s">
        <v>76</v>
      </c>
      <c r="D87" s="16" t="s">
        <v>35</v>
      </c>
      <c r="E87" s="17">
        <v>118323.07</v>
      </c>
      <c r="F87" s="18">
        <v>0.115</v>
      </c>
      <c r="G87" s="19">
        <f t="shared" si="20"/>
        <v>13607.153050000001</v>
      </c>
      <c r="H87" s="102"/>
      <c r="I87" s="112">
        <f t="shared" si="21"/>
        <v>33</v>
      </c>
      <c r="J87" s="148" t="str">
        <f t="shared" si="2"/>
        <v>Кабель ВВГ 4х4 0,66кВ</v>
      </c>
      <c r="K87" s="146"/>
      <c r="L87" s="136"/>
      <c r="M87" s="149" t="str">
        <f t="shared" si="26"/>
        <v>км</v>
      </c>
      <c r="N87" s="123">
        <f t="shared" si="27"/>
        <v>118323.07</v>
      </c>
      <c r="O87" s="127"/>
      <c r="P87" s="122">
        <f t="shared" si="28"/>
        <v>0.115</v>
      </c>
      <c r="Q87" s="147">
        <f t="shared" si="29"/>
        <v>0</v>
      </c>
      <c r="R87" s="102"/>
      <c r="S87" s="102"/>
      <c r="T87" s="102"/>
      <c r="U87" s="102"/>
      <c r="V87" s="102"/>
      <c r="W87" s="102"/>
      <c r="X87" s="102"/>
      <c r="Y87" s="102"/>
      <c r="Z87" s="102"/>
      <c r="AA87" s="102"/>
    </row>
    <row r="88" spans="1:27" ht="18.75" customHeight="1" x14ac:dyDescent="0.25">
      <c r="A88" s="111"/>
      <c r="B88" s="9">
        <v>34</v>
      </c>
      <c r="C88" s="22" t="s">
        <v>119</v>
      </c>
      <c r="D88" s="16" t="s">
        <v>35</v>
      </c>
      <c r="E88" s="17">
        <v>156194.32</v>
      </c>
      <c r="F88" s="18">
        <v>0.3</v>
      </c>
      <c r="G88" s="19">
        <f t="shared" ref="G88:G92" si="30">E88*F88</f>
        <v>46858.296000000002</v>
      </c>
      <c r="H88" s="102"/>
      <c r="I88" s="112">
        <f t="shared" ref="I88:I92" si="31">B88</f>
        <v>34</v>
      </c>
      <c r="J88" s="148" t="str">
        <f t="shared" ref="J88:J92" si="32">C88</f>
        <v>Кабель ВВГ 3х4+1х2,5 0,66кВ</v>
      </c>
      <c r="K88" s="146"/>
      <c r="L88" s="136"/>
      <c r="M88" s="149" t="str">
        <f t="shared" ref="M88:M92" si="33">D88</f>
        <v>км</v>
      </c>
      <c r="N88" s="123">
        <f t="shared" ref="N88:N92" si="34">E88</f>
        <v>156194.32</v>
      </c>
      <c r="O88" s="127"/>
      <c r="P88" s="122">
        <f t="shared" ref="P88:P92" si="35">F88</f>
        <v>0.3</v>
      </c>
      <c r="Q88" s="147">
        <f t="shared" ref="Q88:Q92" si="36">O88*P88</f>
        <v>0</v>
      </c>
      <c r="R88" s="102"/>
      <c r="S88" s="102"/>
      <c r="T88" s="102"/>
      <c r="U88" s="102"/>
      <c r="V88" s="102"/>
      <c r="W88" s="102"/>
      <c r="X88" s="102"/>
      <c r="Y88" s="102"/>
      <c r="Z88" s="102"/>
      <c r="AA88" s="102"/>
    </row>
    <row r="89" spans="1:27" ht="18.75" customHeight="1" x14ac:dyDescent="0.25">
      <c r="A89" s="111"/>
      <c r="B89" s="9">
        <v>35</v>
      </c>
      <c r="C89" s="22" t="s">
        <v>87</v>
      </c>
      <c r="D89" s="16" t="s">
        <v>35</v>
      </c>
      <c r="E89" s="17">
        <v>16532.45</v>
      </c>
      <c r="F89" s="18">
        <v>2.5</v>
      </c>
      <c r="G89" s="19">
        <f t="shared" si="30"/>
        <v>41331.125</v>
      </c>
      <c r="H89" s="102"/>
      <c r="I89" s="112">
        <f t="shared" si="31"/>
        <v>35</v>
      </c>
      <c r="J89" s="148" t="str">
        <f t="shared" si="32"/>
        <v>Провод ПГВ 1х2,5</v>
      </c>
      <c r="K89" s="146"/>
      <c r="L89" s="136"/>
      <c r="M89" s="149" t="str">
        <f t="shared" si="33"/>
        <v>км</v>
      </c>
      <c r="N89" s="123">
        <f t="shared" si="34"/>
        <v>16532.45</v>
      </c>
      <c r="O89" s="127"/>
      <c r="P89" s="122">
        <f t="shared" si="35"/>
        <v>2.5</v>
      </c>
      <c r="Q89" s="147">
        <f t="shared" si="36"/>
        <v>0</v>
      </c>
      <c r="R89" s="102"/>
      <c r="S89" s="102"/>
      <c r="T89" s="102"/>
      <c r="U89" s="102"/>
      <c r="V89" s="102"/>
      <c r="W89" s="102"/>
      <c r="X89" s="102"/>
      <c r="Y89" s="102"/>
      <c r="Z89" s="102"/>
      <c r="AA89" s="102"/>
    </row>
    <row r="90" spans="1:27" ht="18.75" customHeight="1" x14ac:dyDescent="0.25">
      <c r="A90" s="111"/>
      <c r="B90" s="9">
        <v>36</v>
      </c>
      <c r="C90" s="22" t="s">
        <v>45</v>
      </c>
      <c r="D90" s="16" t="s">
        <v>35</v>
      </c>
      <c r="E90" s="17">
        <v>9465.9599999999991</v>
      </c>
      <c r="F90" s="18">
        <v>9.6829999999999998</v>
      </c>
      <c r="G90" s="19">
        <f t="shared" si="30"/>
        <v>91658.890679999997</v>
      </c>
      <c r="H90" s="102"/>
      <c r="I90" s="112">
        <f t="shared" si="31"/>
        <v>36</v>
      </c>
      <c r="J90" s="148" t="str">
        <f t="shared" si="32"/>
        <v>Провод ПуВ (ПВ 1) 1х1,5</v>
      </c>
      <c r="K90" s="146"/>
      <c r="L90" s="136"/>
      <c r="M90" s="149" t="str">
        <f t="shared" si="33"/>
        <v>км</v>
      </c>
      <c r="N90" s="123">
        <f t="shared" si="34"/>
        <v>9465.9599999999991</v>
      </c>
      <c r="O90" s="127"/>
      <c r="P90" s="122">
        <f t="shared" si="35"/>
        <v>9.6829999999999998</v>
      </c>
      <c r="Q90" s="147">
        <f t="shared" si="36"/>
        <v>0</v>
      </c>
      <c r="R90" s="102"/>
      <c r="S90" s="102"/>
      <c r="T90" s="102"/>
      <c r="U90" s="102"/>
      <c r="V90" s="102"/>
      <c r="W90" s="102"/>
      <c r="X90" s="102"/>
      <c r="Y90" s="102"/>
      <c r="Z90" s="102"/>
      <c r="AA90" s="102"/>
    </row>
    <row r="91" spans="1:27" ht="18.75" customHeight="1" x14ac:dyDescent="0.25">
      <c r="A91" s="111"/>
      <c r="B91" s="9">
        <v>37</v>
      </c>
      <c r="C91" s="22" t="s">
        <v>46</v>
      </c>
      <c r="D91" s="16" t="s">
        <v>35</v>
      </c>
      <c r="E91" s="17">
        <v>15153.08</v>
      </c>
      <c r="F91" s="18">
        <v>9.4830000000000005</v>
      </c>
      <c r="G91" s="19">
        <f t="shared" si="30"/>
        <v>143696.65764000002</v>
      </c>
      <c r="H91" s="102"/>
      <c r="I91" s="112">
        <f t="shared" si="31"/>
        <v>37</v>
      </c>
      <c r="J91" s="148" t="str">
        <f t="shared" si="32"/>
        <v>Провод ПуВ (ПВ 1) 1х2,5</v>
      </c>
      <c r="K91" s="146"/>
      <c r="L91" s="136"/>
      <c r="M91" s="149" t="str">
        <f t="shared" si="33"/>
        <v>км</v>
      </c>
      <c r="N91" s="123">
        <f t="shared" si="34"/>
        <v>15153.08</v>
      </c>
      <c r="O91" s="127"/>
      <c r="P91" s="122">
        <f t="shared" si="35"/>
        <v>9.4830000000000005</v>
      </c>
      <c r="Q91" s="147">
        <f t="shared" si="36"/>
        <v>0</v>
      </c>
      <c r="R91" s="102"/>
      <c r="S91" s="102"/>
      <c r="T91" s="102"/>
      <c r="U91" s="102"/>
      <c r="V91" s="102"/>
      <c r="W91" s="102"/>
      <c r="X91" s="102"/>
      <c r="Y91" s="102"/>
      <c r="Z91" s="102"/>
      <c r="AA91" s="102"/>
    </row>
    <row r="92" spans="1:27" ht="18.75" customHeight="1" x14ac:dyDescent="0.25">
      <c r="A92" s="111"/>
      <c r="B92" s="9">
        <v>38</v>
      </c>
      <c r="C92" s="22" t="s">
        <v>47</v>
      </c>
      <c r="D92" s="16" t="s">
        <v>35</v>
      </c>
      <c r="E92" s="17">
        <v>24912.18</v>
      </c>
      <c r="F92" s="18">
        <v>0.20799999999999999</v>
      </c>
      <c r="G92" s="19">
        <f t="shared" si="30"/>
        <v>5181.73344</v>
      </c>
      <c r="H92" s="102"/>
      <c r="I92" s="112">
        <f t="shared" si="31"/>
        <v>38</v>
      </c>
      <c r="J92" s="148" t="str">
        <f t="shared" si="32"/>
        <v>Провод ПВС 2х1,5</v>
      </c>
      <c r="K92" s="146"/>
      <c r="L92" s="136"/>
      <c r="M92" s="149" t="str">
        <f t="shared" si="33"/>
        <v>км</v>
      </c>
      <c r="N92" s="123">
        <f t="shared" si="34"/>
        <v>24912.18</v>
      </c>
      <c r="O92" s="127"/>
      <c r="P92" s="122">
        <f t="shared" si="35"/>
        <v>0.20799999999999999</v>
      </c>
      <c r="Q92" s="147">
        <f t="shared" si="36"/>
        <v>0</v>
      </c>
      <c r="R92" s="102"/>
      <c r="S92" s="102"/>
      <c r="T92" s="102"/>
      <c r="U92" s="102"/>
      <c r="V92" s="102"/>
      <c r="W92" s="102"/>
      <c r="X92" s="102"/>
      <c r="Y92" s="102"/>
      <c r="Z92" s="102"/>
      <c r="AA92" s="102"/>
    </row>
    <row r="93" spans="1:27" ht="18.75" customHeight="1" x14ac:dyDescent="0.25">
      <c r="A93" s="111"/>
      <c r="B93" s="9">
        <v>39</v>
      </c>
      <c r="C93" s="22" t="s">
        <v>50</v>
      </c>
      <c r="D93" s="16" t="s">
        <v>35</v>
      </c>
      <c r="E93" s="17">
        <v>16315.78</v>
      </c>
      <c r="F93" s="18">
        <v>0.5</v>
      </c>
      <c r="G93" s="19">
        <f t="shared" si="20"/>
        <v>8157.89</v>
      </c>
      <c r="H93" s="102"/>
      <c r="I93" s="112">
        <f t="shared" si="21"/>
        <v>39</v>
      </c>
      <c r="J93" s="148" t="str">
        <f t="shared" si="2"/>
        <v>Провод ПуГВ (ПВ-3) 1х2,5 450/750В</v>
      </c>
      <c r="K93" s="146"/>
      <c r="L93" s="136"/>
      <c r="M93" s="149" t="str">
        <f t="shared" si="26"/>
        <v>км</v>
      </c>
      <c r="N93" s="123">
        <f t="shared" si="27"/>
        <v>16315.78</v>
      </c>
      <c r="O93" s="127"/>
      <c r="P93" s="122">
        <f t="shared" si="28"/>
        <v>0.5</v>
      </c>
      <c r="Q93" s="147">
        <f t="shared" si="29"/>
        <v>0</v>
      </c>
      <c r="R93" s="102"/>
      <c r="S93" s="102"/>
      <c r="T93" s="102"/>
      <c r="U93" s="102"/>
      <c r="V93" s="102"/>
      <c r="W93" s="102"/>
      <c r="X93" s="102"/>
      <c r="Y93" s="102"/>
      <c r="Z93" s="102"/>
      <c r="AA93" s="102"/>
    </row>
    <row r="94" spans="1:27" ht="18.75" customHeight="1" x14ac:dyDescent="0.25">
      <c r="A94" s="111"/>
      <c r="B94" s="9">
        <v>40</v>
      </c>
      <c r="C94" s="22" t="s">
        <v>109</v>
      </c>
      <c r="D94" s="16" t="s">
        <v>35</v>
      </c>
      <c r="E94" s="17">
        <v>16849.03</v>
      </c>
      <c r="F94" s="18">
        <v>0.76500000000000001</v>
      </c>
      <c r="G94" s="19">
        <f t="shared" si="20"/>
        <v>12889.507949999999</v>
      </c>
      <c r="H94" s="102"/>
      <c r="I94" s="112">
        <f t="shared" si="21"/>
        <v>40</v>
      </c>
      <c r="J94" s="148" t="str">
        <f t="shared" si="2"/>
        <v>Провод АПВ-16</v>
      </c>
      <c r="K94" s="146"/>
      <c r="L94" s="136"/>
      <c r="M94" s="149" t="str">
        <f t="shared" si="26"/>
        <v>км</v>
      </c>
      <c r="N94" s="123">
        <f t="shared" si="27"/>
        <v>16849.03</v>
      </c>
      <c r="O94" s="127"/>
      <c r="P94" s="122">
        <f t="shared" si="28"/>
        <v>0.76500000000000001</v>
      </c>
      <c r="Q94" s="147">
        <f t="shared" si="29"/>
        <v>0</v>
      </c>
      <c r="R94" s="102"/>
      <c r="S94" s="102"/>
      <c r="T94" s="102"/>
      <c r="U94" s="102"/>
      <c r="V94" s="102"/>
      <c r="W94" s="102"/>
      <c r="X94" s="102"/>
      <c r="Y94" s="102"/>
      <c r="Z94" s="102"/>
      <c r="AA94" s="102"/>
    </row>
    <row r="95" spans="1:27" ht="18.75" customHeight="1" x14ac:dyDescent="0.25">
      <c r="A95" s="111"/>
      <c r="B95" s="9">
        <v>41</v>
      </c>
      <c r="C95" s="22" t="s">
        <v>110</v>
      </c>
      <c r="D95" s="16" t="s">
        <v>35</v>
      </c>
      <c r="E95" s="17">
        <v>44881.11</v>
      </c>
      <c r="F95" s="18">
        <v>0.3</v>
      </c>
      <c r="G95" s="19">
        <f t="shared" si="20"/>
        <v>13464.333000000001</v>
      </c>
      <c r="H95" s="102"/>
      <c r="I95" s="112">
        <f t="shared" si="21"/>
        <v>41</v>
      </c>
      <c r="J95" s="148" t="str">
        <f t="shared" si="2"/>
        <v>Провод АПВ-35</v>
      </c>
      <c r="K95" s="146"/>
      <c r="L95" s="136"/>
      <c r="M95" s="149" t="str">
        <f t="shared" si="26"/>
        <v>км</v>
      </c>
      <c r="N95" s="123">
        <f t="shared" si="27"/>
        <v>44881.11</v>
      </c>
      <c r="O95" s="127"/>
      <c r="P95" s="122">
        <f t="shared" si="28"/>
        <v>0.3</v>
      </c>
      <c r="Q95" s="147">
        <f t="shared" si="29"/>
        <v>0</v>
      </c>
      <c r="R95" s="102"/>
      <c r="S95" s="102"/>
      <c r="T95" s="102"/>
      <c r="U95" s="102"/>
      <c r="V95" s="102"/>
      <c r="W95" s="102"/>
      <c r="X95" s="102"/>
      <c r="Y95" s="102"/>
      <c r="Z95" s="102"/>
      <c r="AA95" s="102"/>
    </row>
    <row r="96" spans="1:27" ht="18.75" customHeight="1" x14ac:dyDescent="0.25">
      <c r="A96" s="111"/>
      <c r="B96" s="9">
        <v>42</v>
      </c>
      <c r="C96" s="22" t="s">
        <v>111</v>
      </c>
      <c r="D96" s="16" t="s">
        <v>35</v>
      </c>
      <c r="E96" s="17">
        <v>45802.44</v>
      </c>
      <c r="F96" s="18">
        <v>0.96299999999999997</v>
      </c>
      <c r="G96" s="19">
        <f t="shared" si="20"/>
        <v>44107.74972</v>
      </c>
      <c r="H96" s="102"/>
      <c r="I96" s="112">
        <f t="shared" si="21"/>
        <v>42</v>
      </c>
      <c r="J96" s="148" t="str">
        <f t="shared" si="2"/>
        <v>Провод АПВ-50</v>
      </c>
      <c r="K96" s="146"/>
      <c r="L96" s="136"/>
      <c r="M96" s="149" t="str">
        <f t="shared" si="26"/>
        <v>км</v>
      </c>
      <c r="N96" s="123">
        <f t="shared" si="27"/>
        <v>45802.44</v>
      </c>
      <c r="O96" s="127"/>
      <c r="P96" s="122">
        <f t="shared" si="28"/>
        <v>0.96299999999999997</v>
      </c>
      <c r="Q96" s="147">
        <f t="shared" si="29"/>
        <v>0</v>
      </c>
      <c r="R96" s="102"/>
      <c r="S96" s="102"/>
      <c r="T96" s="102"/>
      <c r="U96" s="102"/>
      <c r="V96" s="102"/>
      <c r="W96" s="102"/>
      <c r="X96" s="102"/>
      <c r="Y96" s="102"/>
      <c r="Z96" s="102"/>
      <c r="AA96" s="102"/>
    </row>
    <row r="97" spans="1:27" ht="18.75" customHeight="1" x14ac:dyDescent="0.25">
      <c r="A97" s="111"/>
      <c r="B97" s="9">
        <v>43</v>
      </c>
      <c r="C97" s="22" t="s">
        <v>112</v>
      </c>
      <c r="D97" s="16" t="s">
        <v>35</v>
      </c>
      <c r="E97" s="17">
        <v>82763.66</v>
      </c>
      <c r="F97" s="18">
        <v>0.3</v>
      </c>
      <c r="G97" s="19">
        <f t="shared" si="20"/>
        <v>24829.098000000002</v>
      </c>
      <c r="H97" s="102"/>
      <c r="I97" s="112">
        <f t="shared" si="21"/>
        <v>43</v>
      </c>
      <c r="J97" s="148" t="str">
        <f t="shared" si="2"/>
        <v>Провод АПВ-70</v>
      </c>
      <c r="K97" s="146"/>
      <c r="L97" s="136"/>
      <c r="M97" s="149" t="str">
        <f t="shared" si="26"/>
        <v>км</v>
      </c>
      <c r="N97" s="123">
        <f t="shared" si="27"/>
        <v>82763.66</v>
      </c>
      <c r="O97" s="127"/>
      <c r="P97" s="122">
        <f t="shared" si="28"/>
        <v>0.3</v>
      </c>
      <c r="Q97" s="147">
        <f t="shared" si="29"/>
        <v>0</v>
      </c>
      <c r="R97" s="102"/>
      <c r="S97" s="102"/>
      <c r="T97" s="102"/>
      <c r="U97" s="102"/>
      <c r="V97" s="102"/>
      <c r="W97" s="102"/>
      <c r="X97" s="102"/>
      <c r="Y97" s="102"/>
      <c r="Z97" s="102"/>
      <c r="AA97" s="102"/>
    </row>
    <row r="98" spans="1:27" x14ac:dyDescent="0.25">
      <c r="A98" s="111"/>
      <c r="B98" s="62" t="s">
        <v>16</v>
      </c>
      <c r="C98" s="63"/>
      <c r="D98" s="63"/>
      <c r="E98" s="63"/>
      <c r="F98" s="64"/>
      <c r="G98" s="65">
        <f>SUM(G55:G97)</f>
        <v>3131066.7227200009</v>
      </c>
      <c r="H98" s="108"/>
      <c r="I98" s="128" t="s">
        <v>16</v>
      </c>
      <c r="J98" s="129"/>
      <c r="K98" s="129"/>
      <c r="L98" s="150"/>
      <c r="M98" s="129"/>
      <c r="N98" s="129"/>
      <c r="O98" s="129"/>
      <c r="P98" s="130"/>
      <c r="Q98" s="131">
        <f>SUM(Q55:Q97)</f>
        <v>0</v>
      </c>
      <c r="R98" s="102"/>
      <c r="S98" s="102"/>
      <c r="T98" s="102"/>
      <c r="U98" s="102"/>
      <c r="V98" s="102"/>
      <c r="W98" s="102"/>
      <c r="X98" s="102"/>
      <c r="Y98" s="102"/>
      <c r="Z98" s="102"/>
      <c r="AA98" s="102"/>
    </row>
    <row r="99" spans="1:27" x14ac:dyDescent="0.25">
      <c r="A99" s="111"/>
      <c r="B99" s="66" t="s">
        <v>32</v>
      </c>
      <c r="C99" s="66"/>
      <c r="D99" s="66"/>
      <c r="E99" s="66"/>
      <c r="F99" s="66"/>
      <c r="G99" s="66"/>
      <c r="H99" s="132"/>
      <c r="I99" s="77" t="s">
        <v>32</v>
      </c>
      <c r="J99" s="78"/>
      <c r="K99" s="78"/>
      <c r="L99" s="78"/>
      <c r="M99" s="78"/>
      <c r="N99" s="78"/>
      <c r="O99" s="78"/>
      <c r="P99" s="78"/>
      <c r="Q99" s="133"/>
      <c r="R99" s="102"/>
      <c r="S99" s="102"/>
      <c r="T99" s="102"/>
      <c r="U99" s="102"/>
      <c r="V99" s="102"/>
      <c r="W99" s="102"/>
      <c r="X99" s="102"/>
      <c r="Y99" s="102"/>
      <c r="Z99" s="102"/>
      <c r="AA99" s="102"/>
    </row>
    <row r="100" spans="1:27" x14ac:dyDescent="0.25">
      <c r="A100" s="111"/>
      <c r="B100" s="67" t="s">
        <v>27</v>
      </c>
      <c r="C100" s="68"/>
      <c r="D100" s="69"/>
      <c r="E100" s="69"/>
      <c r="F100" s="69"/>
      <c r="G100" s="70"/>
      <c r="H100" s="151"/>
      <c r="I100" s="67" t="s">
        <v>28</v>
      </c>
      <c r="J100" s="69"/>
      <c r="K100" s="69"/>
      <c r="L100" s="69"/>
      <c r="M100" s="69"/>
      <c r="N100" s="69"/>
      <c r="O100" s="69"/>
      <c r="P100" s="69"/>
      <c r="Q100" s="70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</row>
    <row r="101" spans="1:27" x14ac:dyDescent="0.25">
      <c r="A101" s="111"/>
      <c r="B101" s="5">
        <v>1</v>
      </c>
      <c r="C101" s="30" t="s">
        <v>58</v>
      </c>
      <c r="D101" s="27" t="s">
        <v>35</v>
      </c>
      <c r="E101" s="28">
        <v>83562.58</v>
      </c>
      <c r="F101" s="29">
        <v>0.25</v>
      </c>
      <c r="G101" s="3">
        <f t="shared" ref="G101:G110" si="37">E101*F101</f>
        <v>20890.645</v>
      </c>
      <c r="H101" s="102"/>
      <c r="I101" s="152">
        <f t="shared" ref="I101:I124" si="38">B101</f>
        <v>1</v>
      </c>
      <c r="J101" s="153" t="str">
        <f t="shared" si="2"/>
        <v>Кабель КВВГ 7х1,5</v>
      </c>
      <c r="K101" s="154"/>
      <c r="L101" s="154"/>
      <c r="M101" s="137" t="str">
        <f t="shared" si="3"/>
        <v>км</v>
      </c>
      <c r="N101" s="138">
        <f t="shared" si="4"/>
        <v>83562.58</v>
      </c>
      <c r="O101" s="139"/>
      <c r="P101" s="155">
        <f t="shared" si="5"/>
        <v>0.25</v>
      </c>
      <c r="Q101" s="141">
        <f t="shared" si="6"/>
        <v>0</v>
      </c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</row>
    <row r="102" spans="1:27" x14ac:dyDescent="0.25">
      <c r="A102" s="111"/>
      <c r="B102" s="5">
        <v>2</v>
      </c>
      <c r="C102" s="30" t="s">
        <v>59</v>
      </c>
      <c r="D102" s="27" t="s">
        <v>35</v>
      </c>
      <c r="E102" s="28">
        <v>119456.5</v>
      </c>
      <c r="F102" s="29">
        <v>8.5000000000000006E-2</v>
      </c>
      <c r="G102" s="3">
        <f t="shared" si="37"/>
        <v>10153.802500000002</v>
      </c>
      <c r="H102" s="102"/>
      <c r="I102" s="152">
        <f t="shared" ref="I102:I108" si="39">B102</f>
        <v>2</v>
      </c>
      <c r="J102" s="153" t="str">
        <f t="shared" ref="J102:J108" si="40">C102</f>
        <v>Кабель КВВГ 7х2,5</v>
      </c>
      <c r="K102" s="154"/>
      <c r="L102" s="154"/>
      <c r="M102" s="137" t="str">
        <f t="shared" ref="M102:M108" si="41">D102</f>
        <v>км</v>
      </c>
      <c r="N102" s="138">
        <f t="shared" ref="N102:N108" si="42">E102</f>
        <v>119456.5</v>
      </c>
      <c r="O102" s="139"/>
      <c r="P102" s="155">
        <f t="shared" ref="P102:P108" si="43">F102</f>
        <v>8.5000000000000006E-2</v>
      </c>
      <c r="Q102" s="141">
        <f t="shared" ref="Q102:Q108" si="44">O102*P102</f>
        <v>0</v>
      </c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</row>
    <row r="103" spans="1:27" x14ac:dyDescent="0.25">
      <c r="A103" s="111"/>
      <c r="B103" s="5">
        <v>3</v>
      </c>
      <c r="C103" s="30" t="s">
        <v>120</v>
      </c>
      <c r="D103" s="27" t="s">
        <v>35</v>
      </c>
      <c r="E103" s="28">
        <v>69464.44</v>
      </c>
      <c r="F103" s="29">
        <v>0.17499999999999999</v>
      </c>
      <c r="G103" s="3">
        <f t="shared" si="37"/>
        <v>12156.277</v>
      </c>
      <c r="H103" s="102"/>
      <c r="I103" s="152">
        <f t="shared" si="39"/>
        <v>3</v>
      </c>
      <c r="J103" s="153" t="str">
        <f t="shared" si="40"/>
        <v>Кабель КВВГЭнгLS 5х1,5</v>
      </c>
      <c r="K103" s="154"/>
      <c r="L103" s="154"/>
      <c r="M103" s="137" t="str">
        <f t="shared" si="41"/>
        <v>км</v>
      </c>
      <c r="N103" s="138">
        <f t="shared" si="42"/>
        <v>69464.44</v>
      </c>
      <c r="O103" s="139"/>
      <c r="P103" s="155">
        <f t="shared" si="43"/>
        <v>0.17499999999999999</v>
      </c>
      <c r="Q103" s="141">
        <f t="shared" si="44"/>
        <v>0</v>
      </c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</row>
    <row r="104" spans="1:27" x14ac:dyDescent="0.25">
      <c r="A104" s="111"/>
      <c r="B104" s="5">
        <v>4</v>
      </c>
      <c r="C104" s="30" t="s">
        <v>121</v>
      </c>
      <c r="D104" s="27" t="s">
        <v>35</v>
      </c>
      <c r="E104" s="28">
        <v>31896.880000000001</v>
      </c>
      <c r="F104" s="29">
        <v>0.13</v>
      </c>
      <c r="G104" s="3">
        <f t="shared" si="37"/>
        <v>4146.5944</v>
      </c>
      <c r="H104" s="102"/>
      <c r="I104" s="152">
        <f t="shared" si="39"/>
        <v>4</v>
      </c>
      <c r="J104" s="153" t="str">
        <f t="shared" si="40"/>
        <v>Кабель АВВГ 2х2,5 0,66кВ</v>
      </c>
      <c r="K104" s="154"/>
      <c r="L104" s="154"/>
      <c r="M104" s="137" t="str">
        <f t="shared" si="41"/>
        <v>км</v>
      </c>
      <c r="N104" s="138">
        <f t="shared" si="42"/>
        <v>31896.880000000001</v>
      </c>
      <c r="O104" s="139"/>
      <c r="P104" s="155">
        <f t="shared" si="43"/>
        <v>0.13</v>
      </c>
      <c r="Q104" s="141">
        <f t="shared" si="44"/>
        <v>0</v>
      </c>
      <c r="R104" s="102"/>
      <c r="S104" s="102"/>
      <c r="T104" s="102"/>
      <c r="U104" s="102"/>
      <c r="V104" s="102"/>
      <c r="W104" s="102"/>
      <c r="X104" s="102"/>
      <c r="Y104" s="102"/>
      <c r="Z104" s="102"/>
      <c r="AA104" s="102"/>
    </row>
    <row r="105" spans="1:27" x14ac:dyDescent="0.25">
      <c r="A105" s="111"/>
      <c r="B105" s="5">
        <v>5</v>
      </c>
      <c r="C105" s="30" t="s">
        <v>122</v>
      </c>
      <c r="D105" s="27" t="s">
        <v>35</v>
      </c>
      <c r="E105" s="28">
        <v>105778.89</v>
      </c>
      <c r="F105" s="29">
        <v>0.02</v>
      </c>
      <c r="G105" s="3">
        <f t="shared" si="37"/>
        <v>2115.5778</v>
      </c>
      <c r="H105" s="102"/>
      <c r="I105" s="152">
        <f t="shared" si="39"/>
        <v>5</v>
      </c>
      <c r="J105" s="153" t="str">
        <f t="shared" si="40"/>
        <v>Кабель ВВГ 3х4 0,66 кВ</v>
      </c>
      <c r="K105" s="154"/>
      <c r="L105" s="154"/>
      <c r="M105" s="137" t="str">
        <f t="shared" si="41"/>
        <v>км</v>
      </c>
      <c r="N105" s="138">
        <f t="shared" si="42"/>
        <v>105778.89</v>
      </c>
      <c r="O105" s="139"/>
      <c r="P105" s="155">
        <f t="shared" si="43"/>
        <v>0.02</v>
      </c>
      <c r="Q105" s="141">
        <f t="shared" si="44"/>
        <v>0</v>
      </c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</row>
    <row r="106" spans="1:27" x14ac:dyDescent="0.25">
      <c r="A106" s="111"/>
      <c r="B106" s="5">
        <v>6</v>
      </c>
      <c r="C106" s="30" t="s">
        <v>113</v>
      </c>
      <c r="D106" s="27" t="s">
        <v>35</v>
      </c>
      <c r="E106" s="28">
        <v>560024.13</v>
      </c>
      <c r="F106" s="29">
        <v>0.01</v>
      </c>
      <c r="G106" s="3">
        <f t="shared" si="37"/>
        <v>5600.2413000000006</v>
      </c>
      <c r="H106" s="102"/>
      <c r="I106" s="152">
        <f t="shared" si="39"/>
        <v>6</v>
      </c>
      <c r="J106" s="153" t="str">
        <f t="shared" si="40"/>
        <v>Кабель АВБбШв-1 4х120</v>
      </c>
      <c r="K106" s="154"/>
      <c r="L106" s="154"/>
      <c r="M106" s="137" t="str">
        <f t="shared" si="41"/>
        <v>км</v>
      </c>
      <c r="N106" s="138">
        <f t="shared" si="42"/>
        <v>560024.13</v>
      </c>
      <c r="O106" s="139"/>
      <c r="P106" s="155">
        <f t="shared" si="43"/>
        <v>0.01</v>
      </c>
      <c r="Q106" s="141">
        <f t="shared" si="44"/>
        <v>0</v>
      </c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</row>
    <row r="107" spans="1:27" x14ac:dyDescent="0.25">
      <c r="A107" s="111"/>
      <c r="B107" s="5">
        <v>7</v>
      </c>
      <c r="C107" s="30" t="s">
        <v>123</v>
      </c>
      <c r="D107" s="27" t="s">
        <v>35</v>
      </c>
      <c r="E107" s="28">
        <v>502431.63</v>
      </c>
      <c r="F107" s="29">
        <v>0.02</v>
      </c>
      <c r="G107" s="3">
        <f t="shared" si="37"/>
        <v>10048.632600000001</v>
      </c>
      <c r="H107" s="102"/>
      <c r="I107" s="152">
        <f t="shared" si="39"/>
        <v>7</v>
      </c>
      <c r="J107" s="153" t="str">
        <f t="shared" si="40"/>
        <v xml:space="preserve">Кабель АВБбШВ-1 4х95 (ож) </v>
      </c>
      <c r="K107" s="154"/>
      <c r="L107" s="154"/>
      <c r="M107" s="137" t="str">
        <f t="shared" si="41"/>
        <v>км</v>
      </c>
      <c r="N107" s="138">
        <f t="shared" si="42"/>
        <v>502431.63</v>
      </c>
      <c r="O107" s="139"/>
      <c r="P107" s="155">
        <f t="shared" si="43"/>
        <v>0.02</v>
      </c>
      <c r="Q107" s="141">
        <f t="shared" si="44"/>
        <v>0</v>
      </c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</row>
    <row r="108" spans="1:27" x14ac:dyDescent="0.25">
      <c r="A108" s="111"/>
      <c r="B108" s="5">
        <v>8</v>
      </c>
      <c r="C108" s="30" t="s">
        <v>106</v>
      </c>
      <c r="D108" s="27" t="s">
        <v>35</v>
      </c>
      <c r="E108" s="28">
        <v>89938.33</v>
      </c>
      <c r="F108" s="29">
        <v>0.104</v>
      </c>
      <c r="G108" s="3">
        <f t="shared" si="37"/>
        <v>9353.5863200000003</v>
      </c>
      <c r="H108" s="102"/>
      <c r="I108" s="152">
        <f t="shared" si="39"/>
        <v>8</v>
      </c>
      <c r="J108" s="153" t="str">
        <f t="shared" si="40"/>
        <v>Кабель ВВГнг 2х2,5  0,66кВ</v>
      </c>
      <c r="K108" s="154"/>
      <c r="L108" s="154"/>
      <c r="M108" s="137" t="str">
        <f t="shared" si="41"/>
        <v>км</v>
      </c>
      <c r="N108" s="138">
        <f t="shared" si="42"/>
        <v>89938.33</v>
      </c>
      <c r="O108" s="139"/>
      <c r="P108" s="155">
        <f t="shared" si="43"/>
        <v>0.104</v>
      </c>
      <c r="Q108" s="141">
        <f t="shared" si="44"/>
        <v>0</v>
      </c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</row>
    <row r="109" spans="1:27" x14ac:dyDescent="0.25">
      <c r="A109" s="111"/>
      <c r="B109" s="5">
        <v>9</v>
      </c>
      <c r="C109" s="30" t="s">
        <v>45</v>
      </c>
      <c r="D109" s="27" t="s">
        <v>35</v>
      </c>
      <c r="E109" s="28">
        <v>9465.9599999999991</v>
      </c>
      <c r="F109" s="29">
        <v>0.42</v>
      </c>
      <c r="G109" s="3">
        <f t="shared" si="37"/>
        <v>3975.7031999999995</v>
      </c>
      <c r="H109" s="102"/>
      <c r="I109" s="152">
        <f t="shared" si="38"/>
        <v>9</v>
      </c>
      <c r="J109" s="156" t="str">
        <f t="shared" si="2"/>
        <v>Провод ПуВ (ПВ 1) 1х1,5</v>
      </c>
      <c r="K109" s="136"/>
      <c r="L109" s="136"/>
      <c r="M109" s="137" t="str">
        <f t="shared" si="3"/>
        <v>км</v>
      </c>
      <c r="N109" s="138">
        <f t="shared" si="4"/>
        <v>9465.9599999999991</v>
      </c>
      <c r="O109" s="139"/>
      <c r="P109" s="155">
        <f t="shared" si="5"/>
        <v>0.42</v>
      </c>
      <c r="Q109" s="141">
        <f t="shared" si="6"/>
        <v>0</v>
      </c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</row>
    <row r="110" spans="1:27" x14ac:dyDescent="0.25">
      <c r="A110" s="111"/>
      <c r="B110" s="5">
        <v>10</v>
      </c>
      <c r="C110" s="30" t="s">
        <v>118</v>
      </c>
      <c r="D110" s="27" t="s">
        <v>35</v>
      </c>
      <c r="E110" s="28">
        <v>238539.32</v>
      </c>
      <c r="F110" s="29">
        <v>1.2E-2</v>
      </c>
      <c r="G110" s="3">
        <f t="shared" si="37"/>
        <v>2862.4718400000002</v>
      </c>
      <c r="H110" s="102"/>
      <c r="I110" s="152">
        <f t="shared" ref="I110" si="45">B110</f>
        <v>10</v>
      </c>
      <c r="J110" s="156" t="str">
        <f t="shared" ref="J110" si="46">C110</f>
        <v xml:space="preserve">Провод ПуГВ-1х35 </v>
      </c>
      <c r="K110" s="136"/>
      <c r="L110" s="136"/>
      <c r="M110" s="137" t="str">
        <f t="shared" ref="M110" si="47">D110</f>
        <v>км</v>
      </c>
      <c r="N110" s="138">
        <f t="shared" ref="N110" si="48">E110</f>
        <v>238539.32</v>
      </c>
      <c r="O110" s="139"/>
      <c r="P110" s="155">
        <f t="shared" ref="P110" si="49">F110</f>
        <v>1.2E-2</v>
      </c>
      <c r="Q110" s="141">
        <f t="shared" ref="Q110" si="50">O110*P110</f>
        <v>0</v>
      </c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</row>
    <row r="111" spans="1:27" x14ac:dyDescent="0.25">
      <c r="A111" s="111"/>
      <c r="B111" s="67" t="s">
        <v>29</v>
      </c>
      <c r="C111" s="71"/>
      <c r="D111" s="69"/>
      <c r="E111" s="69"/>
      <c r="F111" s="69"/>
      <c r="G111" s="70"/>
      <c r="H111" s="157"/>
      <c r="I111" s="67" t="s">
        <v>29</v>
      </c>
      <c r="J111" s="69"/>
      <c r="K111" s="69"/>
      <c r="L111" s="69"/>
      <c r="M111" s="69"/>
      <c r="N111" s="69"/>
      <c r="O111" s="69"/>
      <c r="P111" s="69"/>
      <c r="Q111" s="70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</row>
    <row r="112" spans="1:27" ht="15" customHeight="1" x14ac:dyDescent="0.25">
      <c r="A112" s="111"/>
      <c r="B112" s="5">
        <v>1</v>
      </c>
      <c r="C112" s="32" t="s">
        <v>56</v>
      </c>
      <c r="D112" s="27" t="s">
        <v>35</v>
      </c>
      <c r="E112" s="28">
        <v>75051.929999999993</v>
      </c>
      <c r="F112" s="31">
        <v>0.1</v>
      </c>
      <c r="G112" s="3">
        <f t="shared" ref="G112" si="51">E112*F112</f>
        <v>7505.1929999999993</v>
      </c>
      <c r="H112" s="102"/>
      <c r="I112" s="152">
        <f t="shared" ref="I112" si="52">B112</f>
        <v>1</v>
      </c>
      <c r="J112" s="156" t="str">
        <f t="shared" ref="J112" si="53">C112</f>
        <v>Кабель КВВГ 4х2,5</v>
      </c>
      <c r="K112" s="136"/>
      <c r="L112" s="136"/>
      <c r="M112" s="137" t="str">
        <f t="shared" ref="M112" si="54">D112</f>
        <v>км</v>
      </c>
      <c r="N112" s="138">
        <f t="shared" ref="N112" si="55">E112</f>
        <v>75051.929999999993</v>
      </c>
      <c r="O112" s="139"/>
      <c r="P112" s="137">
        <f t="shared" ref="P112" si="56">F112</f>
        <v>0.1</v>
      </c>
      <c r="Q112" s="145">
        <f t="shared" ref="Q112" si="57">O112*P112</f>
        <v>0</v>
      </c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</row>
    <row r="113" spans="1:27" ht="15" customHeight="1" x14ac:dyDescent="0.25">
      <c r="A113" s="111"/>
      <c r="B113" s="5">
        <v>2</v>
      </c>
      <c r="C113" s="32" t="s">
        <v>125</v>
      </c>
      <c r="D113" s="27" t="s">
        <v>35</v>
      </c>
      <c r="E113" s="28">
        <v>50143.82</v>
      </c>
      <c r="F113" s="31">
        <v>1.67</v>
      </c>
      <c r="G113" s="3">
        <f t="shared" ref="G113:G159" si="58">E113*F113</f>
        <v>83740.179399999994</v>
      </c>
      <c r="H113" s="102"/>
      <c r="I113" s="152">
        <f t="shared" si="38"/>
        <v>2</v>
      </c>
      <c r="J113" s="156" t="str">
        <f t="shared" si="2"/>
        <v>Кабель КВВГнгLS 5х1.5</v>
      </c>
      <c r="K113" s="136"/>
      <c r="L113" s="136"/>
      <c r="M113" s="137" t="str">
        <f t="shared" ref="M113:M118" si="59">D113</f>
        <v>км</v>
      </c>
      <c r="N113" s="138">
        <f t="shared" ref="N113:N118" si="60">E113</f>
        <v>50143.82</v>
      </c>
      <c r="O113" s="139"/>
      <c r="P113" s="155">
        <f t="shared" ref="P113:P118" si="61">F113</f>
        <v>1.67</v>
      </c>
      <c r="Q113" s="141">
        <f t="shared" ref="Q113:Q118" si="62">O113*P113</f>
        <v>0</v>
      </c>
      <c r="R113" s="102"/>
      <c r="S113" s="102"/>
      <c r="T113" s="102"/>
      <c r="U113" s="102"/>
      <c r="V113" s="102"/>
      <c r="W113" s="102"/>
      <c r="X113" s="102"/>
      <c r="Y113" s="102"/>
      <c r="Z113" s="102"/>
      <c r="AA113" s="102"/>
    </row>
    <row r="114" spans="1:27" ht="15" customHeight="1" x14ac:dyDescent="0.25">
      <c r="A114" s="111"/>
      <c r="B114" s="5">
        <v>3</v>
      </c>
      <c r="C114" s="32" t="s">
        <v>61</v>
      </c>
      <c r="D114" s="27" t="s">
        <v>35</v>
      </c>
      <c r="E114" s="28">
        <v>88868.55</v>
      </c>
      <c r="F114" s="31">
        <v>0.124</v>
      </c>
      <c r="G114" s="3">
        <f t="shared" si="58"/>
        <v>11019.700200000001</v>
      </c>
      <c r="H114" s="102"/>
      <c r="I114" s="152">
        <f t="shared" si="38"/>
        <v>3</v>
      </c>
      <c r="J114" s="156" t="str">
        <f t="shared" si="2"/>
        <v>Кабель КВВГнг 4х2,5</v>
      </c>
      <c r="K114" s="136"/>
      <c r="L114" s="136"/>
      <c r="M114" s="137" t="str">
        <f t="shared" si="59"/>
        <v>км</v>
      </c>
      <c r="N114" s="138">
        <f t="shared" si="60"/>
        <v>88868.55</v>
      </c>
      <c r="O114" s="139"/>
      <c r="P114" s="155">
        <f t="shared" si="61"/>
        <v>0.124</v>
      </c>
      <c r="Q114" s="141">
        <f t="shared" si="62"/>
        <v>0</v>
      </c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</row>
    <row r="115" spans="1:27" ht="15" customHeight="1" x14ac:dyDescent="0.25">
      <c r="A115" s="111"/>
      <c r="B115" s="5">
        <v>4</v>
      </c>
      <c r="C115" s="32" t="s">
        <v>64</v>
      </c>
      <c r="D115" s="27" t="s">
        <v>35</v>
      </c>
      <c r="E115" s="28">
        <v>141833.63</v>
      </c>
      <c r="F115" s="31">
        <v>0.54</v>
      </c>
      <c r="G115" s="3">
        <f t="shared" si="58"/>
        <v>76590.160200000013</v>
      </c>
      <c r="H115" s="102"/>
      <c r="I115" s="152">
        <f t="shared" si="38"/>
        <v>4</v>
      </c>
      <c r="J115" s="156" t="str">
        <f t="shared" si="2"/>
        <v>Кабель КВВГЭнгLS 10х1.5</v>
      </c>
      <c r="K115" s="136"/>
      <c r="L115" s="136"/>
      <c r="M115" s="137" t="str">
        <f t="shared" si="59"/>
        <v>км</v>
      </c>
      <c r="N115" s="138">
        <f t="shared" si="60"/>
        <v>141833.63</v>
      </c>
      <c r="O115" s="139"/>
      <c r="P115" s="155">
        <f t="shared" si="61"/>
        <v>0.54</v>
      </c>
      <c r="Q115" s="141">
        <f t="shared" si="62"/>
        <v>0</v>
      </c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</row>
    <row r="116" spans="1:27" ht="15" customHeight="1" x14ac:dyDescent="0.25">
      <c r="A116" s="111"/>
      <c r="B116" s="5">
        <v>5</v>
      </c>
      <c r="C116" s="32" t="s">
        <v>126</v>
      </c>
      <c r="D116" s="27" t="s">
        <v>35</v>
      </c>
      <c r="E116" s="28">
        <v>213426.97</v>
      </c>
      <c r="F116" s="31">
        <v>0.57599999999999996</v>
      </c>
      <c r="G116" s="3">
        <f t="shared" si="58"/>
        <v>122933.93471999999</v>
      </c>
      <c r="H116" s="102"/>
      <c r="I116" s="152">
        <f t="shared" si="38"/>
        <v>5</v>
      </c>
      <c r="J116" s="156" t="str">
        <f t="shared" si="2"/>
        <v>Кабель КВВГЭнгLS 10х2.5</v>
      </c>
      <c r="K116" s="136"/>
      <c r="L116" s="136"/>
      <c r="M116" s="137" t="str">
        <f t="shared" si="59"/>
        <v>км</v>
      </c>
      <c r="N116" s="138">
        <f t="shared" si="60"/>
        <v>213426.97</v>
      </c>
      <c r="O116" s="139"/>
      <c r="P116" s="155">
        <f t="shared" si="61"/>
        <v>0.57599999999999996</v>
      </c>
      <c r="Q116" s="141">
        <f t="shared" si="62"/>
        <v>0</v>
      </c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</row>
    <row r="117" spans="1:27" ht="15" customHeight="1" x14ac:dyDescent="0.25">
      <c r="A117" s="111"/>
      <c r="B117" s="5">
        <v>6</v>
      </c>
      <c r="C117" s="32" t="s">
        <v>68</v>
      </c>
      <c r="D117" s="27" t="s">
        <v>35</v>
      </c>
      <c r="E117" s="28">
        <v>132023.9</v>
      </c>
      <c r="F117" s="31">
        <v>0.2</v>
      </c>
      <c r="G117" s="3">
        <f t="shared" si="58"/>
        <v>26404.78</v>
      </c>
      <c r="H117" s="102"/>
      <c r="I117" s="152">
        <f t="shared" si="38"/>
        <v>6</v>
      </c>
      <c r="J117" s="156" t="str">
        <f t="shared" si="2"/>
        <v>Кабель КВВГЭнгLS 7х2.5</v>
      </c>
      <c r="K117" s="158"/>
      <c r="L117" s="136"/>
      <c r="M117" s="137" t="str">
        <f t="shared" si="59"/>
        <v>км</v>
      </c>
      <c r="N117" s="138">
        <f t="shared" si="60"/>
        <v>132023.9</v>
      </c>
      <c r="O117" s="139"/>
      <c r="P117" s="155">
        <f t="shared" si="61"/>
        <v>0.2</v>
      </c>
      <c r="Q117" s="141">
        <f t="shared" si="62"/>
        <v>0</v>
      </c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</row>
    <row r="118" spans="1:27" ht="15" customHeight="1" x14ac:dyDescent="0.25">
      <c r="A118" s="111"/>
      <c r="B118" s="5">
        <v>7</v>
      </c>
      <c r="C118" s="32" t="s">
        <v>127</v>
      </c>
      <c r="D118" s="27" t="s">
        <v>35</v>
      </c>
      <c r="E118" s="28">
        <v>187527.78</v>
      </c>
      <c r="F118" s="31">
        <v>0.378</v>
      </c>
      <c r="G118" s="3">
        <f t="shared" si="58"/>
        <v>70885.500839999993</v>
      </c>
      <c r="H118" s="102"/>
      <c r="I118" s="152">
        <f t="shared" si="38"/>
        <v>7</v>
      </c>
      <c r="J118" s="156" t="str">
        <f t="shared" si="2"/>
        <v>Кабель КВВГ 10х2,5</v>
      </c>
      <c r="K118" s="159"/>
      <c r="L118" s="136"/>
      <c r="M118" s="137" t="str">
        <f t="shared" si="59"/>
        <v>км</v>
      </c>
      <c r="N118" s="138">
        <f t="shared" si="60"/>
        <v>187527.78</v>
      </c>
      <c r="O118" s="139"/>
      <c r="P118" s="155">
        <f t="shared" si="61"/>
        <v>0.378</v>
      </c>
      <c r="Q118" s="141">
        <f t="shared" si="62"/>
        <v>0</v>
      </c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</row>
    <row r="119" spans="1:27" ht="15" customHeight="1" x14ac:dyDescent="0.25">
      <c r="A119" s="111"/>
      <c r="B119" s="5">
        <v>8</v>
      </c>
      <c r="C119" s="32" t="s">
        <v>70</v>
      </c>
      <c r="D119" s="27" t="s">
        <v>35</v>
      </c>
      <c r="E119" s="28">
        <v>96485.45</v>
      </c>
      <c r="F119" s="31">
        <v>0.04</v>
      </c>
      <c r="G119" s="3">
        <f t="shared" si="58"/>
        <v>3859.4180000000001</v>
      </c>
      <c r="H119" s="102"/>
      <c r="I119" s="152">
        <f t="shared" si="38"/>
        <v>8</v>
      </c>
      <c r="J119" s="156" t="str">
        <f t="shared" si="2"/>
        <v>Кабель ВВГнг 3х2,5</v>
      </c>
      <c r="K119" s="160"/>
      <c r="L119" s="160"/>
      <c r="M119" s="115" t="str">
        <f t="shared" si="3"/>
        <v>км</v>
      </c>
      <c r="N119" s="138">
        <f t="shared" si="4"/>
        <v>96485.45</v>
      </c>
      <c r="O119" s="139"/>
      <c r="P119" s="155">
        <f t="shared" si="5"/>
        <v>0.04</v>
      </c>
      <c r="Q119" s="141">
        <f t="shared" si="6"/>
        <v>0</v>
      </c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</row>
    <row r="120" spans="1:27" ht="15" customHeight="1" x14ac:dyDescent="0.25">
      <c r="A120" s="111"/>
      <c r="B120" s="5">
        <v>9</v>
      </c>
      <c r="C120" s="32" t="s">
        <v>76</v>
      </c>
      <c r="D120" s="27" t="s">
        <v>35</v>
      </c>
      <c r="E120" s="28">
        <v>118323.07</v>
      </c>
      <c r="F120" s="31">
        <v>0.01</v>
      </c>
      <c r="G120" s="4">
        <f t="shared" si="58"/>
        <v>1183.2307000000001</v>
      </c>
      <c r="H120" s="102"/>
      <c r="I120" s="161">
        <f t="shared" si="38"/>
        <v>9</v>
      </c>
      <c r="J120" s="156" t="str">
        <f t="shared" si="2"/>
        <v>Кабель ВВГ 4х4 0,66кВ</v>
      </c>
      <c r="K120" s="162"/>
      <c r="L120" s="162"/>
      <c r="M120" s="122" t="str">
        <f t="shared" si="3"/>
        <v>км</v>
      </c>
      <c r="N120" s="123">
        <f t="shared" si="4"/>
        <v>118323.07</v>
      </c>
      <c r="O120" s="144"/>
      <c r="P120" s="163">
        <f t="shared" si="5"/>
        <v>0.01</v>
      </c>
      <c r="Q120" s="141">
        <f t="shared" si="6"/>
        <v>0</v>
      </c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</row>
    <row r="121" spans="1:27" ht="15" customHeight="1" x14ac:dyDescent="0.25">
      <c r="A121" s="111"/>
      <c r="B121" s="5">
        <v>10</v>
      </c>
      <c r="C121" s="32" t="s">
        <v>45</v>
      </c>
      <c r="D121" s="27" t="s">
        <v>35</v>
      </c>
      <c r="E121" s="28">
        <v>9465.9599999999991</v>
      </c>
      <c r="F121" s="31">
        <v>0.82</v>
      </c>
      <c r="G121" s="4">
        <f t="shared" si="58"/>
        <v>7762.087199999999</v>
      </c>
      <c r="H121" s="102"/>
      <c r="I121" s="161">
        <f t="shared" si="38"/>
        <v>10</v>
      </c>
      <c r="J121" s="156" t="str">
        <f t="shared" si="2"/>
        <v>Провод ПуВ (ПВ 1) 1х1,5</v>
      </c>
      <c r="K121" s="162"/>
      <c r="L121" s="162"/>
      <c r="M121" s="122" t="str">
        <f t="shared" si="3"/>
        <v>км</v>
      </c>
      <c r="N121" s="123">
        <f t="shared" si="4"/>
        <v>9465.9599999999991</v>
      </c>
      <c r="O121" s="127"/>
      <c r="P121" s="163">
        <f t="shared" si="5"/>
        <v>0.82</v>
      </c>
      <c r="Q121" s="141">
        <f t="shared" si="6"/>
        <v>0</v>
      </c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</row>
    <row r="122" spans="1:27" ht="15" customHeight="1" x14ac:dyDescent="0.25">
      <c r="A122" s="111"/>
      <c r="B122" s="5">
        <v>11</v>
      </c>
      <c r="C122" s="32" t="s">
        <v>46</v>
      </c>
      <c r="D122" s="27" t="s">
        <v>35</v>
      </c>
      <c r="E122" s="28">
        <v>15153.08</v>
      </c>
      <c r="F122" s="31">
        <v>0.36799999999999999</v>
      </c>
      <c r="G122" s="4">
        <f t="shared" si="58"/>
        <v>5576.3334399999994</v>
      </c>
      <c r="H122" s="102"/>
      <c r="I122" s="161">
        <f t="shared" si="38"/>
        <v>11</v>
      </c>
      <c r="J122" s="156" t="str">
        <f t="shared" si="2"/>
        <v>Провод ПуВ (ПВ 1) 1х2,5</v>
      </c>
      <c r="K122" s="162"/>
      <c r="L122" s="162"/>
      <c r="M122" s="122" t="str">
        <f t="shared" si="3"/>
        <v>км</v>
      </c>
      <c r="N122" s="123">
        <f t="shared" si="4"/>
        <v>15153.08</v>
      </c>
      <c r="O122" s="127"/>
      <c r="P122" s="163">
        <f t="shared" si="5"/>
        <v>0.36799999999999999</v>
      </c>
      <c r="Q122" s="141">
        <f t="shared" si="6"/>
        <v>0</v>
      </c>
      <c r="R122" s="102"/>
      <c r="S122" s="102"/>
      <c r="T122" s="102"/>
      <c r="U122" s="102"/>
      <c r="V122" s="102"/>
      <c r="W122" s="102"/>
      <c r="X122" s="102"/>
      <c r="Y122" s="102"/>
      <c r="Z122" s="102"/>
      <c r="AA122" s="102"/>
    </row>
    <row r="123" spans="1:27" ht="15" customHeight="1" x14ac:dyDescent="0.25">
      <c r="A123" s="111"/>
      <c r="B123" s="5">
        <v>12</v>
      </c>
      <c r="C123" s="32" t="s">
        <v>49</v>
      </c>
      <c r="D123" s="27" t="s">
        <v>35</v>
      </c>
      <c r="E123" s="28">
        <v>11054.64</v>
      </c>
      <c r="F123" s="31">
        <v>0.56000000000000005</v>
      </c>
      <c r="G123" s="4">
        <f t="shared" si="58"/>
        <v>6190.5983999999999</v>
      </c>
      <c r="H123" s="102"/>
      <c r="I123" s="161">
        <f t="shared" si="38"/>
        <v>12</v>
      </c>
      <c r="J123" s="156" t="str">
        <f t="shared" si="2"/>
        <v>Провод ПуГВ (ПВ-3) 1х1,5 450/750В</v>
      </c>
      <c r="K123" s="162"/>
      <c r="L123" s="162"/>
      <c r="M123" s="122" t="str">
        <f t="shared" si="3"/>
        <v>км</v>
      </c>
      <c r="N123" s="123">
        <f t="shared" si="4"/>
        <v>11054.64</v>
      </c>
      <c r="O123" s="127"/>
      <c r="P123" s="163">
        <f t="shared" si="5"/>
        <v>0.56000000000000005</v>
      </c>
      <c r="Q123" s="141">
        <f t="shared" si="6"/>
        <v>0</v>
      </c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</row>
    <row r="124" spans="1:27" ht="15" customHeight="1" x14ac:dyDescent="0.25">
      <c r="A124" s="111"/>
      <c r="B124" s="72">
        <v>13</v>
      </c>
      <c r="C124" s="32" t="s">
        <v>50</v>
      </c>
      <c r="D124" s="27" t="s">
        <v>35</v>
      </c>
      <c r="E124" s="28">
        <v>16315.78</v>
      </c>
      <c r="F124" s="31">
        <v>0.1</v>
      </c>
      <c r="G124" s="4">
        <f t="shared" si="58"/>
        <v>1631.5780000000002</v>
      </c>
      <c r="H124" s="102"/>
      <c r="I124" s="164">
        <f t="shared" si="38"/>
        <v>13</v>
      </c>
      <c r="J124" s="165" t="str">
        <f t="shared" si="2"/>
        <v>Провод ПуГВ (ПВ-3) 1х2,5 450/750В</v>
      </c>
      <c r="K124" s="162"/>
      <c r="L124" s="162"/>
      <c r="M124" s="166" t="str">
        <f t="shared" si="3"/>
        <v>км</v>
      </c>
      <c r="N124" s="167">
        <f t="shared" si="4"/>
        <v>16315.78</v>
      </c>
      <c r="O124" s="127"/>
      <c r="P124" s="168">
        <f t="shared" si="5"/>
        <v>0.1</v>
      </c>
      <c r="Q124" s="141">
        <f t="shared" si="6"/>
        <v>0</v>
      </c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</row>
    <row r="125" spans="1:27" x14ac:dyDescent="0.25">
      <c r="A125" s="111"/>
      <c r="B125" s="73" t="s">
        <v>26</v>
      </c>
      <c r="C125" s="74"/>
      <c r="D125" s="75"/>
      <c r="E125" s="75"/>
      <c r="F125" s="75"/>
      <c r="G125" s="76">
        <f>SUM(G101:G124)</f>
        <v>506586.22606000002</v>
      </c>
      <c r="H125" s="169"/>
      <c r="I125" s="170" t="s">
        <v>17</v>
      </c>
      <c r="J125" s="170"/>
      <c r="K125" s="170"/>
      <c r="L125" s="170"/>
      <c r="M125" s="170"/>
      <c r="N125" s="170"/>
      <c r="O125" s="170"/>
      <c r="P125" s="170"/>
      <c r="Q125" s="171">
        <f>SUM(Q101:Q124)</f>
        <v>0</v>
      </c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</row>
    <row r="126" spans="1:27" x14ac:dyDescent="0.25">
      <c r="A126" s="111"/>
      <c r="B126" s="77" t="s">
        <v>33</v>
      </c>
      <c r="C126" s="71"/>
      <c r="D126" s="78"/>
      <c r="E126" s="78"/>
      <c r="F126" s="71"/>
      <c r="G126" s="78"/>
      <c r="H126" s="172"/>
      <c r="I126" s="69" t="s">
        <v>33</v>
      </c>
      <c r="J126" s="69"/>
      <c r="K126" s="69"/>
      <c r="L126" s="69"/>
      <c r="M126" s="69"/>
      <c r="N126" s="69"/>
      <c r="O126" s="69"/>
      <c r="P126" s="69"/>
      <c r="Q126" s="173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</row>
    <row r="127" spans="1:27" x14ac:dyDescent="0.25">
      <c r="A127" s="111"/>
      <c r="B127" s="5">
        <v>1</v>
      </c>
      <c r="C127" s="32" t="s">
        <v>128</v>
      </c>
      <c r="D127" s="33" t="s">
        <v>35</v>
      </c>
      <c r="E127" s="34">
        <v>61846.84</v>
      </c>
      <c r="F127" s="35">
        <v>0.1</v>
      </c>
      <c r="G127" s="3">
        <f t="shared" si="58"/>
        <v>6184.6840000000002</v>
      </c>
      <c r="H127" s="102"/>
      <c r="I127" s="161">
        <f t="shared" ref="I127:I135" si="63">B127</f>
        <v>1</v>
      </c>
      <c r="J127" s="156" t="str">
        <f t="shared" si="2"/>
        <v>Кабель ВВГЭнгLS 3х2,5</v>
      </c>
      <c r="K127" s="160"/>
      <c r="L127" s="160"/>
      <c r="M127" s="115" t="str">
        <f t="shared" si="3"/>
        <v>км</v>
      </c>
      <c r="N127" s="116">
        <f t="shared" si="4"/>
        <v>61846.84</v>
      </c>
      <c r="O127" s="144"/>
      <c r="P127" s="163">
        <f t="shared" si="5"/>
        <v>0.1</v>
      </c>
      <c r="Q127" s="141">
        <f t="shared" si="6"/>
        <v>0</v>
      </c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</row>
    <row r="128" spans="1:27" x14ac:dyDescent="0.25">
      <c r="A128" s="111"/>
      <c r="B128" s="6">
        <v>2</v>
      </c>
      <c r="C128" s="32" t="s">
        <v>129</v>
      </c>
      <c r="D128" s="33" t="s">
        <v>35</v>
      </c>
      <c r="E128" s="34">
        <v>176177.93</v>
      </c>
      <c r="F128" s="35">
        <v>0.3</v>
      </c>
      <c r="G128" s="4">
        <f t="shared" si="58"/>
        <v>52853.378999999994</v>
      </c>
      <c r="H128" s="102"/>
      <c r="I128" s="161">
        <f t="shared" si="63"/>
        <v>2</v>
      </c>
      <c r="J128" s="156" t="str">
        <f t="shared" si="2"/>
        <v>Кабель КВВГ 10х1,5</v>
      </c>
      <c r="K128" s="162"/>
      <c r="L128" s="162"/>
      <c r="M128" s="122" t="str">
        <f t="shared" si="3"/>
        <v>км</v>
      </c>
      <c r="N128" s="123">
        <f t="shared" si="4"/>
        <v>176177.93</v>
      </c>
      <c r="O128" s="127"/>
      <c r="P128" s="163">
        <f t="shared" si="5"/>
        <v>0.3</v>
      </c>
      <c r="Q128" s="141">
        <f t="shared" si="6"/>
        <v>0</v>
      </c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</row>
    <row r="129" spans="1:27" ht="24" customHeight="1" x14ac:dyDescent="0.25">
      <c r="A129" s="111"/>
      <c r="B129" s="6">
        <v>3</v>
      </c>
      <c r="C129" s="32" t="s">
        <v>98</v>
      </c>
      <c r="D129" s="33" t="s">
        <v>35</v>
      </c>
      <c r="E129" s="34">
        <v>221760.3</v>
      </c>
      <c r="F129" s="35">
        <v>2.8000000000000001E-2</v>
      </c>
      <c r="G129" s="4">
        <f t="shared" si="58"/>
        <v>6209.2883999999995</v>
      </c>
      <c r="H129" s="102"/>
      <c r="I129" s="161">
        <f t="shared" si="63"/>
        <v>3</v>
      </c>
      <c r="J129" s="156" t="str">
        <f t="shared" si="2"/>
        <v>Кабель КВВГнг 10х2,5</v>
      </c>
      <c r="K129" s="162"/>
      <c r="L129" s="162"/>
      <c r="M129" s="122" t="str">
        <f t="shared" si="3"/>
        <v>км</v>
      </c>
      <c r="N129" s="123">
        <f t="shared" si="4"/>
        <v>221760.3</v>
      </c>
      <c r="O129" s="127"/>
      <c r="P129" s="163">
        <f t="shared" si="5"/>
        <v>2.8000000000000001E-2</v>
      </c>
      <c r="Q129" s="141">
        <f t="shared" si="6"/>
        <v>0</v>
      </c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</row>
    <row r="130" spans="1:27" x14ac:dyDescent="0.25">
      <c r="A130" s="111"/>
      <c r="B130" s="6">
        <v>4</v>
      </c>
      <c r="C130" s="32" t="s">
        <v>113</v>
      </c>
      <c r="D130" s="33" t="s">
        <v>35</v>
      </c>
      <c r="E130" s="34">
        <v>560024.13</v>
      </c>
      <c r="F130" s="35">
        <v>0.15</v>
      </c>
      <c r="G130" s="4">
        <f t="shared" si="58"/>
        <v>84003.619500000001</v>
      </c>
      <c r="H130" s="102"/>
      <c r="I130" s="161">
        <f t="shared" si="63"/>
        <v>4</v>
      </c>
      <c r="J130" s="156" t="str">
        <f t="shared" si="2"/>
        <v>Кабель АВБбШв-1 4х120</v>
      </c>
      <c r="K130" s="162"/>
      <c r="L130" s="162"/>
      <c r="M130" s="122" t="str">
        <f t="shared" si="3"/>
        <v>км</v>
      </c>
      <c r="N130" s="123">
        <f t="shared" si="4"/>
        <v>560024.13</v>
      </c>
      <c r="O130" s="127"/>
      <c r="P130" s="163">
        <f t="shared" si="5"/>
        <v>0.15</v>
      </c>
      <c r="Q130" s="141">
        <f t="shared" si="6"/>
        <v>0</v>
      </c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</row>
    <row r="131" spans="1:27" x14ac:dyDescent="0.25">
      <c r="A131" s="111"/>
      <c r="B131" s="6">
        <v>5</v>
      </c>
      <c r="C131" s="32" t="s">
        <v>104</v>
      </c>
      <c r="D131" s="33" t="s">
        <v>35</v>
      </c>
      <c r="E131" s="34">
        <v>502431.63</v>
      </c>
      <c r="F131" s="35">
        <v>0.1</v>
      </c>
      <c r="G131" s="4">
        <f t="shared" si="58"/>
        <v>50243.163</v>
      </c>
      <c r="H131" s="102"/>
      <c r="I131" s="161">
        <f t="shared" si="63"/>
        <v>5</v>
      </c>
      <c r="J131" s="156" t="str">
        <f t="shared" si="2"/>
        <v xml:space="preserve">Кабель АВБбШВ-1 4х95(ож) </v>
      </c>
      <c r="K131" s="162"/>
      <c r="L131" s="162"/>
      <c r="M131" s="122" t="str">
        <f t="shared" si="3"/>
        <v>км</v>
      </c>
      <c r="N131" s="123">
        <f t="shared" si="4"/>
        <v>502431.63</v>
      </c>
      <c r="O131" s="127"/>
      <c r="P131" s="163">
        <f t="shared" si="5"/>
        <v>0.1</v>
      </c>
      <c r="Q131" s="141">
        <f t="shared" si="6"/>
        <v>0</v>
      </c>
      <c r="R131" s="102"/>
      <c r="S131" s="102"/>
      <c r="T131" s="102"/>
      <c r="U131" s="102"/>
      <c r="V131" s="102"/>
      <c r="W131" s="102"/>
      <c r="X131" s="102"/>
      <c r="Y131" s="102"/>
      <c r="Z131" s="102"/>
      <c r="AA131" s="102"/>
    </row>
    <row r="132" spans="1:27" ht="23.25" customHeight="1" x14ac:dyDescent="0.25">
      <c r="A132" s="111"/>
      <c r="B132" s="6">
        <v>6</v>
      </c>
      <c r="C132" s="32" t="s">
        <v>106</v>
      </c>
      <c r="D132" s="33" t="s">
        <v>35</v>
      </c>
      <c r="E132" s="34">
        <v>89938.33</v>
      </c>
      <c r="F132" s="35">
        <v>0.108</v>
      </c>
      <c r="G132" s="4">
        <f t="shared" si="58"/>
        <v>9713.3396400000001</v>
      </c>
      <c r="H132" s="102"/>
      <c r="I132" s="161">
        <f t="shared" si="63"/>
        <v>6</v>
      </c>
      <c r="J132" s="156" t="str">
        <f t="shared" si="2"/>
        <v>Кабель ВВГнг 2х2,5  0,66кВ</v>
      </c>
      <c r="K132" s="162"/>
      <c r="L132" s="162"/>
      <c r="M132" s="122" t="str">
        <f t="shared" si="3"/>
        <v>км</v>
      </c>
      <c r="N132" s="123">
        <f t="shared" si="4"/>
        <v>89938.33</v>
      </c>
      <c r="O132" s="127"/>
      <c r="P132" s="163">
        <f t="shared" si="5"/>
        <v>0.108</v>
      </c>
      <c r="Q132" s="141">
        <f t="shared" si="6"/>
        <v>0</v>
      </c>
      <c r="R132" s="102"/>
      <c r="S132" s="102"/>
      <c r="T132" s="102"/>
      <c r="U132" s="102"/>
      <c r="V132" s="102"/>
      <c r="W132" s="102"/>
      <c r="X132" s="102"/>
      <c r="Y132" s="102"/>
      <c r="Z132" s="102"/>
      <c r="AA132" s="102"/>
    </row>
    <row r="133" spans="1:27" ht="18" customHeight="1" x14ac:dyDescent="0.25">
      <c r="A133" s="111"/>
      <c r="B133" s="6">
        <v>7</v>
      </c>
      <c r="C133" s="32" t="s">
        <v>45</v>
      </c>
      <c r="D133" s="33" t="s">
        <v>35</v>
      </c>
      <c r="E133" s="34">
        <v>9465.9599999999991</v>
      </c>
      <c r="F133" s="35">
        <v>0.5</v>
      </c>
      <c r="G133" s="4">
        <f t="shared" si="58"/>
        <v>4732.9799999999996</v>
      </c>
      <c r="H133" s="102"/>
      <c r="I133" s="161">
        <f t="shared" si="63"/>
        <v>7</v>
      </c>
      <c r="J133" s="156" t="str">
        <f t="shared" si="2"/>
        <v>Провод ПуВ (ПВ 1) 1х1,5</v>
      </c>
      <c r="K133" s="162"/>
      <c r="L133" s="162"/>
      <c r="M133" s="122" t="str">
        <f t="shared" si="3"/>
        <v>км</v>
      </c>
      <c r="N133" s="123">
        <f t="shared" si="4"/>
        <v>9465.9599999999991</v>
      </c>
      <c r="O133" s="127"/>
      <c r="P133" s="163">
        <f t="shared" si="5"/>
        <v>0.5</v>
      </c>
      <c r="Q133" s="141">
        <f t="shared" si="6"/>
        <v>0</v>
      </c>
      <c r="R133" s="102"/>
      <c r="S133" s="102"/>
      <c r="T133" s="102"/>
      <c r="U133" s="102"/>
      <c r="V133" s="102"/>
      <c r="W133" s="102"/>
      <c r="X133" s="102"/>
      <c r="Y133" s="102"/>
      <c r="Z133" s="102"/>
      <c r="AA133" s="102"/>
    </row>
    <row r="134" spans="1:27" x14ac:dyDescent="0.25">
      <c r="A134" s="111"/>
      <c r="B134" s="6">
        <v>8</v>
      </c>
      <c r="C134" s="32" t="s">
        <v>46</v>
      </c>
      <c r="D134" s="33" t="s">
        <v>35</v>
      </c>
      <c r="E134" s="34">
        <v>15153.08</v>
      </c>
      <c r="F134" s="35">
        <v>0.5</v>
      </c>
      <c r="G134" s="4">
        <f t="shared" si="58"/>
        <v>7576.54</v>
      </c>
      <c r="H134" s="102"/>
      <c r="I134" s="161">
        <f t="shared" si="63"/>
        <v>8</v>
      </c>
      <c r="J134" s="156" t="str">
        <f t="shared" si="2"/>
        <v>Провод ПуВ (ПВ 1) 1х2,5</v>
      </c>
      <c r="K134" s="162"/>
      <c r="L134" s="162"/>
      <c r="M134" s="122" t="str">
        <f t="shared" si="3"/>
        <v>км</v>
      </c>
      <c r="N134" s="123">
        <f t="shared" si="4"/>
        <v>15153.08</v>
      </c>
      <c r="O134" s="127"/>
      <c r="P134" s="163">
        <f t="shared" si="5"/>
        <v>0.5</v>
      </c>
      <c r="Q134" s="141">
        <f t="shared" si="6"/>
        <v>0</v>
      </c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</row>
    <row r="135" spans="1:27" x14ac:dyDescent="0.25">
      <c r="A135" s="111"/>
      <c r="B135" s="6">
        <v>9</v>
      </c>
      <c r="C135" s="32" t="s">
        <v>112</v>
      </c>
      <c r="D135" s="33" t="s">
        <v>35</v>
      </c>
      <c r="E135" s="34">
        <v>82763.66</v>
      </c>
      <c r="F135" s="35">
        <v>0.222</v>
      </c>
      <c r="G135" s="4">
        <f t="shared" si="58"/>
        <v>18373.532520000001</v>
      </c>
      <c r="H135" s="102"/>
      <c r="I135" s="161">
        <f t="shared" si="63"/>
        <v>9</v>
      </c>
      <c r="J135" s="156" t="str">
        <f t="shared" si="2"/>
        <v>Провод АПВ-70</v>
      </c>
      <c r="K135" s="162"/>
      <c r="L135" s="162"/>
      <c r="M135" s="122" t="str">
        <f t="shared" si="3"/>
        <v>км</v>
      </c>
      <c r="N135" s="123">
        <f t="shared" si="4"/>
        <v>82763.66</v>
      </c>
      <c r="O135" s="127"/>
      <c r="P135" s="163">
        <f t="shared" si="5"/>
        <v>0.222</v>
      </c>
      <c r="Q135" s="141">
        <f t="shared" si="6"/>
        <v>0</v>
      </c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</row>
    <row r="136" spans="1:27" x14ac:dyDescent="0.25">
      <c r="A136" s="111"/>
      <c r="B136" s="79" t="s">
        <v>18</v>
      </c>
      <c r="C136" s="80"/>
      <c r="D136" s="80"/>
      <c r="E136" s="80"/>
      <c r="F136" s="81"/>
      <c r="G136" s="82">
        <f>SUM(G127:G135)</f>
        <v>239890.52606</v>
      </c>
      <c r="H136" s="108"/>
      <c r="I136" s="174" t="s">
        <v>18</v>
      </c>
      <c r="J136" s="175"/>
      <c r="K136" s="175"/>
      <c r="L136" s="175"/>
      <c r="M136" s="175"/>
      <c r="N136" s="175"/>
      <c r="O136" s="175"/>
      <c r="P136" s="175"/>
      <c r="Q136" s="171">
        <f>SUM(Q127:Q135)</f>
        <v>0</v>
      </c>
      <c r="R136" s="102"/>
      <c r="S136" s="102"/>
      <c r="T136" s="102"/>
      <c r="U136" s="102"/>
      <c r="V136" s="102"/>
      <c r="W136" s="102"/>
      <c r="X136" s="102"/>
      <c r="Y136" s="102"/>
      <c r="Z136" s="102"/>
      <c r="AA136" s="102"/>
    </row>
    <row r="137" spans="1:27" x14ac:dyDescent="0.25">
      <c r="A137" s="111"/>
      <c r="B137" s="59" t="s">
        <v>19</v>
      </c>
      <c r="C137" s="60"/>
      <c r="D137" s="61"/>
      <c r="E137" s="61"/>
      <c r="F137" s="61"/>
      <c r="G137" s="61"/>
      <c r="H137" s="176"/>
      <c r="I137" s="78" t="s">
        <v>19</v>
      </c>
      <c r="J137" s="78"/>
      <c r="K137" s="78"/>
      <c r="L137" s="78"/>
      <c r="M137" s="78"/>
      <c r="N137" s="78"/>
      <c r="O137" s="78"/>
      <c r="P137" s="78"/>
      <c r="Q137" s="133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</row>
    <row r="138" spans="1:27" ht="20.25" customHeight="1" x14ac:dyDescent="0.25">
      <c r="A138" s="111"/>
      <c r="B138" s="83">
        <v>1</v>
      </c>
      <c r="C138" s="32" t="s">
        <v>79</v>
      </c>
      <c r="D138" s="33" t="s">
        <v>35</v>
      </c>
      <c r="E138" s="34">
        <v>66167.600000000006</v>
      </c>
      <c r="F138" s="35">
        <v>0.05</v>
      </c>
      <c r="G138" s="84">
        <f t="shared" si="58"/>
        <v>3308.3800000000006</v>
      </c>
      <c r="H138" s="177"/>
      <c r="I138" s="161">
        <f t="shared" ref="I138" si="64">B138</f>
        <v>1</v>
      </c>
      <c r="J138" s="156" t="str">
        <f t="shared" si="2"/>
        <v>Провод ПВС 3х2,5</v>
      </c>
      <c r="K138" s="178"/>
      <c r="L138" s="178"/>
      <c r="M138" s="140" t="str">
        <f t="shared" si="3"/>
        <v>км</v>
      </c>
      <c r="N138" s="141">
        <f t="shared" si="4"/>
        <v>66167.600000000006</v>
      </c>
      <c r="O138" s="178"/>
      <c r="P138" s="140">
        <f t="shared" si="5"/>
        <v>0.05</v>
      </c>
      <c r="Q138" s="141">
        <f t="shared" si="6"/>
        <v>0</v>
      </c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</row>
    <row r="139" spans="1:27" ht="20.25" customHeight="1" x14ac:dyDescent="0.25">
      <c r="A139" s="111"/>
      <c r="B139" s="83">
        <v>2</v>
      </c>
      <c r="C139" s="32" t="s">
        <v>89</v>
      </c>
      <c r="D139" s="33" t="s">
        <v>35</v>
      </c>
      <c r="E139" s="34">
        <v>100357.32</v>
      </c>
      <c r="F139" s="35">
        <v>3.6999999999999998E-2</v>
      </c>
      <c r="G139" s="84">
        <f t="shared" si="58"/>
        <v>3713.22084</v>
      </c>
      <c r="H139" s="177"/>
      <c r="I139" s="161">
        <f t="shared" ref="I139:I159" si="65">B139</f>
        <v>2</v>
      </c>
      <c r="J139" s="156" t="str">
        <f t="shared" ref="J139:J159" si="66">C139</f>
        <v>Кабель ВВГнг FRLS 3х2.5</v>
      </c>
      <c r="K139" s="178"/>
      <c r="L139" s="178"/>
      <c r="M139" s="140" t="str">
        <f t="shared" ref="M139:M159" si="67">D139</f>
        <v>км</v>
      </c>
      <c r="N139" s="141">
        <f t="shared" ref="N139:N159" si="68">E139</f>
        <v>100357.32</v>
      </c>
      <c r="O139" s="178"/>
      <c r="P139" s="140">
        <f t="shared" ref="P139:P159" si="69">F139</f>
        <v>3.6999999999999998E-2</v>
      </c>
      <c r="Q139" s="141">
        <f t="shared" ref="Q139:Q159" si="70">O139*P139</f>
        <v>0</v>
      </c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</row>
    <row r="140" spans="1:27" ht="20.25" customHeight="1" x14ac:dyDescent="0.25">
      <c r="A140" s="111"/>
      <c r="B140" s="83">
        <v>3</v>
      </c>
      <c r="C140" s="32" t="s">
        <v>146</v>
      </c>
      <c r="D140" s="33" t="s">
        <v>35</v>
      </c>
      <c r="E140" s="34">
        <v>312500</v>
      </c>
      <c r="F140" s="35">
        <v>0.03</v>
      </c>
      <c r="G140" s="84">
        <f t="shared" si="58"/>
        <v>9375</v>
      </c>
      <c r="H140" s="177"/>
      <c r="I140" s="161">
        <f t="shared" si="65"/>
        <v>3</v>
      </c>
      <c r="J140" s="156" t="str">
        <f t="shared" si="66"/>
        <v>Кабель КВВГЭнг(А)-LS 4*10</v>
      </c>
      <c r="K140" s="178"/>
      <c r="L140" s="178"/>
      <c r="M140" s="140" t="str">
        <f t="shared" si="67"/>
        <v>км</v>
      </c>
      <c r="N140" s="141">
        <f t="shared" si="68"/>
        <v>312500</v>
      </c>
      <c r="O140" s="178"/>
      <c r="P140" s="140">
        <f t="shared" si="69"/>
        <v>0.03</v>
      </c>
      <c r="Q140" s="141">
        <f t="shared" si="70"/>
        <v>0</v>
      </c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</row>
    <row r="141" spans="1:27" ht="20.25" customHeight="1" x14ac:dyDescent="0.25">
      <c r="A141" s="111"/>
      <c r="B141" s="83">
        <v>4</v>
      </c>
      <c r="C141" s="32" t="s">
        <v>147</v>
      </c>
      <c r="D141" s="33" t="s">
        <v>35</v>
      </c>
      <c r="E141" s="34">
        <v>110000</v>
      </c>
      <c r="F141" s="35">
        <v>0.62</v>
      </c>
      <c r="G141" s="84">
        <f t="shared" si="58"/>
        <v>68200</v>
      </c>
      <c r="H141" s="177"/>
      <c r="I141" s="161">
        <f t="shared" si="65"/>
        <v>4</v>
      </c>
      <c r="J141" s="156" t="str">
        <f t="shared" si="66"/>
        <v>Кабель КВВГЭнг(А)-LS 5*2,5</v>
      </c>
      <c r="K141" s="178"/>
      <c r="L141" s="178"/>
      <c r="M141" s="140" t="str">
        <f t="shared" si="67"/>
        <v>км</v>
      </c>
      <c r="N141" s="141">
        <f t="shared" si="68"/>
        <v>110000</v>
      </c>
      <c r="O141" s="178"/>
      <c r="P141" s="140">
        <f t="shared" si="69"/>
        <v>0.62</v>
      </c>
      <c r="Q141" s="141">
        <f t="shared" si="70"/>
        <v>0</v>
      </c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</row>
    <row r="142" spans="1:27" ht="20.25" customHeight="1" x14ac:dyDescent="0.25">
      <c r="A142" s="111"/>
      <c r="B142" s="83">
        <v>5</v>
      </c>
      <c r="C142" s="32" t="s">
        <v>148</v>
      </c>
      <c r="D142" s="33" t="s">
        <v>35</v>
      </c>
      <c r="E142" s="34">
        <v>383333.33</v>
      </c>
      <c r="F142" s="35">
        <v>0.25</v>
      </c>
      <c r="G142" s="84">
        <f t="shared" si="58"/>
        <v>95833.332500000004</v>
      </c>
      <c r="H142" s="177"/>
      <c r="I142" s="161">
        <f t="shared" si="65"/>
        <v>5</v>
      </c>
      <c r="J142" s="156" t="str">
        <f t="shared" si="66"/>
        <v>Кабель КВВГЭнг(А)-LS 5х10</v>
      </c>
      <c r="K142" s="178"/>
      <c r="L142" s="178"/>
      <c r="M142" s="140" t="str">
        <f t="shared" si="67"/>
        <v>км</v>
      </c>
      <c r="N142" s="141">
        <f t="shared" si="68"/>
        <v>383333.33</v>
      </c>
      <c r="O142" s="178"/>
      <c r="P142" s="140">
        <f t="shared" si="69"/>
        <v>0.25</v>
      </c>
      <c r="Q142" s="141">
        <f t="shared" si="70"/>
        <v>0</v>
      </c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</row>
    <row r="143" spans="1:27" ht="20.25" customHeight="1" x14ac:dyDescent="0.25">
      <c r="A143" s="111"/>
      <c r="B143" s="83">
        <v>6</v>
      </c>
      <c r="C143" s="32" t="s">
        <v>149</v>
      </c>
      <c r="D143" s="33" t="s">
        <v>35</v>
      </c>
      <c r="E143" s="34">
        <v>27500</v>
      </c>
      <c r="F143" s="35">
        <v>0.4</v>
      </c>
      <c r="G143" s="84">
        <f t="shared" si="58"/>
        <v>11000</v>
      </c>
      <c r="H143" s="177"/>
      <c r="I143" s="161">
        <f t="shared" si="65"/>
        <v>6</v>
      </c>
      <c r="J143" s="156" t="str">
        <f t="shared" si="66"/>
        <v>Кабель КГВВнг(А)-LS 2х1</v>
      </c>
      <c r="K143" s="178"/>
      <c r="L143" s="178"/>
      <c r="M143" s="140" t="str">
        <f t="shared" si="67"/>
        <v>км</v>
      </c>
      <c r="N143" s="141">
        <f t="shared" si="68"/>
        <v>27500</v>
      </c>
      <c r="O143" s="178"/>
      <c r="P143" s="140">
        <f t="shared" si="69"/>
        <v>0.4</v>
      </c>
      <c r="Q143" s="141">
        <f t="shared" si="70"/>
        <v>0</v>
      </c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</row>
    <row r="144" spans="1:27" ht="20.25" customHeight="1" x14ac:dyDescent="0.25">
      <c r="A144" s="111"/>
      <c r="B144" s="83">
        <v>7</v>
      </c>
      <c r="C144" s="32" t="s">
        <v>150</v>
      </c>
      <c r="D144" s="33" t="s">
        <v>35</v>
      </c>
      <c r="E144" s="34">
        <v>377826.15</v>
      </c>
      <c r="F144" s="35">
        <v>0.3</v>
      </c>
      <c r="G144" s="84">
        <f t="shared" si="58"/>
        <v>113347.845</v>
      </c>
      <c r="H144" s="177"/>
      <c r="I144" s="161">
        <f t="shared" si="65"/>
        <v>7</v>
      </c>
      <c r="J144" s="156" t="str">
        <f t="shared" si="66"/>
        <v>Кабель КВВГЭнгLS 7х6</v>
      </c>
      <c r="K144" s="178"/>
      <c r="L144" s="178"/>
      <c r="M144" s="140" t="str">
        <f t="shared" si="67"/>
        <v>км</v>
      </c>
      <c r="N144" s="141">
        <f t="shared" si="68"/>
        <v>377826.15</v>
      </c>
      <c r="O144" s="178"/>
      <c r="P144" s="140">
        <f t="shared" si="69"/>
        <v>0.3</v>
      </c>
      <c r="Q144" s="141">
        <f t="shared" si="70"/>
        <v>0</v>
      </c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</row>
    <row r="145" spans="1:27" ht="20.25" customHeight="1" x14ac:dyDescent="0.25">
      <c r="A145" s="111"/>
      <c r="B145" s="83">
        <v>8</v>
      </c>
      <c r="C145" s="32" t="s">
        <v>126</v>
      </c>
      <c r="D145" s="33" t="s">
        <v>35</v>
      </c>
      <c r="E145" s="34">
        <v>213426.97</v>
      </c>
      <c r="F145" s="35">
        <v>0.17</v>
      </c>
      <c r="G145" s="84">
        <f t="shared" si="58"/>
        <v>36282.584900000002</v>
      </c>
      <c r="H145" s="177"/>
      <c r="I145" s="161">
        <f t="shared" si="65"/>
        <v>8</v>
      </c>
      <c r="J145" s="156" t="str">
        <f t="shared" si="66"/>
        <v>Кабель КВВГЭнгLS 10х2.5</v>
      </c>
      <c r="K145" s="178"/>
      <c r="L145" s="178"/>
      <c r="M145" s="140" t="str">
        <f t="shared" si="67"/>
        <v>км</v>
      </c>
      <c r="N145" s="141">
        <f t="shared" si="68"/>
        <v>213426.97</v>
      </c>
      <c r="O145" s="178"/>
      <c r="P145" s="140">
        <f t="shared" si="69"/>
        <v>0.17</v>
      </c>
      <c r="Q145" s="141">
        <f t="shared" si="70"/>
        <v>0</v>
      </c>
      <c r="R145" s="102"/>
      <c r="S145" s="102"/>
      <c r="T145" s="102"/>
      <c r="U145" s="102"/>
      <c r="V145" s="102"/>
      <c r="W145" s="102"/>
      <c r="X145" s="102"/>
      <c r="Y145" s="102"/>
      <c r="Z145" s="102"/>
      <c r="AA145" s="102"/>
    </row>
    <row r="146" spans="1:27" ht="20.25" customHeight="1" x14ac:dyDescent="0.25">
      <c r="A146" s="111"/>
      <c r="B146" s="83">
        <v>9</v>
      </c>
      <c r="C146" s="32" t="s">
        <v>65</v>
      </c>
      <c r="D146" s="33" t="s">
        <v>35</v>
      </c>
      <c r="E146" s="34">
        <v>64885.120000000003</v>
      </c>
      <c r="F146" s="35">
        <v>0.5</v>
      </c>
      <c r="G146" s="84">
        <f t="shared" si="58"/>
        <v>32442.560000000001</v>
      </c>
      <c r="H146" s="177"/>
      <c r="I146" s="161">
        <f t="shared" si="65"/>
        <v>9</v>
      </c>
      <c r="J146" s="156" t="str">
        <f t="shared" si="66"/>
        <v>Кабель КВВГЭнгLS 4х1,5</v>
      </c>
      <c r="K146" s="178"/>
      <c r="L146" s="178"/>
      <c r="M146" s="140" t="str">
        <f t="shared" si="67"/>
        <v>км</v>
      </c>
      <c r="N146" s="141">
        <f t="shared" si="68"/>
        <v>64885.120000000003</v>
      </c>
      <c r="O146" s="178"/>
      <c r="P146" s="140">
        <f t="shared" si="69"/>
        <v>0.5</v>
      </c>
      <c r="Q146" s="141">
        <f t="shared" si="70"/>
        <v>0</v>
      </c>
      <c r="R146" s="102"/>
      <c r="S146" s="102"/>
      <c r="T146" s="102"/>
      <c r="U146" s="102"/>
      <c r="V146" s="102"/>
      <c r="W146" s="102"/>
      <c r="X146" s="102"/>
      <c r="Y146" s="102"/>
      <c r="Z146" s="102"/>
      <c r="AA146" s="102"/>
    </row>
    <row r="147" spans="1:27" ht="20.25" customHeight="1" x14ac:dyDescent="0.25">
      <c r="A147" s="111"/>
      <c r="B147" s="83">
        <v>10</v>
      </c>
      <c r="C147" s="32" t="s">
        <v>151</v>
      </c>
      <c r="D147" s="33" t="s">
        <v>35</v>
      </c>
      <c r="E147" s="34">
        <v>447206.25</v>
      </c>
      <c r="F147" s="35">
        <v>0.03</v>
      </c>
      <c r="G147" s="84">
        <f t="shared" si="58"/>
        <v>13416.1875</v>
      </c>
      <c r="H147" s="177"/>
      <c r="I147" s="161">
        <f t="shared" si="65"/>
        <v>10</v>
      </c>
      <c r="J147" s="156" t="str">
        <f t="shared" si="66"/>
        <v>Кабель ВБбШвнг(А)-LS 4х10-1</v>
      </c>
      <c r="K147" s="178"/>
      <c r="L147" s="178"/>
      <c r="M147" s="140" t="str">
        <f t="shared" si="67"/>
        <v>км</v>
      </c>
      <c r="N147" s="141">
        <f t="shared" si="68"/>
        <v>447206.25</v>
      </c>
      <c r="O147" s="178"/>
      <c r="P147" s="140">
        <f t="shared" si="69"/>
        <v>0.03</v>
      </c>
      <c r="Q147" s="141">
        <f t="shared" si="70"/>
        <v>0</v>
      </c>
      <c r="R147" s="102"/>
      <c r="S147" s="102"/>
      <c r="T147" s="102"/>
      <c r="U147" s="102"/>
      <c r="V147" s="102"/>
      <c r="W147" s="102"/>
      <c r="X147" s="102"/>
      <c r="Y147" s="102"/>
      <c r="Z147" s="102"/>
      <c r="AA147" s="102"/>
    </row>
    <row r="148" spans="1:27" ht="20.25" customHeight="1" x14ac:dyDescent="0.25">
      <c r="A148" s="111"/>
      <c r="B148" s="83">
        <v>11</v>
      </c>
      <c r="C148" s="32" t="s">
        <v>105</v>
      </c>
      <c r="D148" s="33" t="s">
        <v>35</v>
      </c>
      <c r="E148" s="34">
        <v>38334.93</v>
      </c>
      <c r="F148" s="35">
        <v>4.4999999999999998E-2</v>
      </c>
      <c r="G148" s="84">
        <f t="shared" si="58"/>
        <v>1725.07185</v>
      </c>
      <c r="H148" s="177"/>
      <c r="I148" s="161">
        <f t="shared" si="65"/>
        <v>11</v>
      </c>
      <c r="J148" s="156" t="str">
        <f t="shared" si="66"/>
        <v>Кабель ВВГнг 2х1,5 0,66кВ</v>
      </c>
      <c r="K148" s="178"/>
      <c r="L148" s="178"/>
      <c r="M148" s="140" t="str">
        <f t="shared" si="67"/>
        <v>км</v>
      </c>
      <c r="N148" s="141">
        <f t="shared" si="68"/>
        <v>38334.93</v>
      </c>
      <c r="O148" s="178"/>
      <c r="P148" s="140">
        <f t="shared" si="69"/>
        <v>4.4999999999999998E-2</v>
      </c>
      <c r="Q148" s="141">
        <f t="shared" si="70"/>
        <v>0</v>
      </c>
      <c r="R148" s="102"/>
      <c r="S148" s="102"/>
      <c r="T148" s="102"/>
      <c r="U148" s="102"/>
      <c r="V148" s="102"/>
      <c r="W148" s="102"/>
      <c r="X148" s="102"/>
      <c r="Y148" s="102"/>
      <c r="Z148" s="102"/>
      <c r="AA148" s="102"/>
    </row>
    <row r="149" spans="1:27" ht="20.25" customHeight="1" x14ac:dyDescent="0.25">
      <c r="A149" s="111"/>
      <c r="B149" s="83">
        <v>12</v>
      </c>
      <c r="C149" s="32" t="s">
        <v>72</v>
      </c>
      <c r="D149" s="33" t="s">
        <v>35</v>
      </c>
      <c r="E149" s="34">
        <v>121071.81</v>
      </c>
      <c r="F149" s="35">
        <v>0.05</v>
      </c>
      <c r="G149" s="84">
        <f t="shared" si="58"/>
        <v>6053.5905000000002</v>
      </c>
      <c r="H149" s="177"/>
      <c r="I149" s="161">
        <f t="shared" si="65"/>
        <v>12</v>
      </c>
      <c r="J149" s="156" t="str">
        <f t="shared" si="66"/>
        <v>Кабель ВВГнг 4х4</v>
      </c>
      <c r="K149" s="178"/>
      <c r="L149" s="178"/>
      <c r="M149" s="140" t="str">
        <f t="shared" si="67"/>
        <v>км</v>
      </c>
      <c r="N149" s="141">
        <f t="shared" si="68"/>
        <v>121071.81</v>
      </c>
      <c r="O149" s="178"/>
      <c r="P149" s="140">
        <f t="shared" si="69"/>
        <v>0.05</v>
      </c>
      <c r="Q149" s="141">
        <f t="shared" si="70"/>
        <v>0</v>
      </c>
      <c r="R149" s="102"/>
      <c r="S149" s="102"/>
      <c r="T149" s="102"/>
      <c r="U149" s="102"/>
      <c r="V149" s="102"/>
      <c r="W149" s="102"/>
      <c r="X149" s="102"/>
      <c r="Y149" s="102"/>
      <c r="Z149" s="102"/>
      <c r="AA149" s="102"/>
    </row>
    <row r="150" spans="1:27" ht="20.25" customHeight="1" x14ac:dyDescent="0.25">
      <c r="A150" s="111"/>
      <c r="B150" s="83">
        <v>13</v>
      </c>
      <c r="C150" s="32" t="s">
        <v>41</v>
      </c>
      <c r="D150" s="33" t="s">
        <v>35</v>
      </c>
      <c r="E150" s="34">
        <v>28165</v>
      </c>
      <c r="F150" s="35">
        <v>0.17</v>
      </c>
      <c r="G150" s="84">
        <f t="shared" si="58"/>
        <v>4788.05</v>
      </c>
      <c r="H150" s="177"/>
      <c r="I150" s="161">
        <f t="shared" si="65"/>
        <v>13</v>
      </c>
      <c r="J150" s="156" t="str">
        <f t="shared" si="66"/>
        <v>Провод ПВС 3х1,5 белый</v>
      </c>
      <c r="K150" s="178"/>
      <c r="L150" s="178"/>
      <c r="M150" s="140" t="str">
        <f t="shared" si="67"/>
        <v>км</v>
      </c>
      <c r="N150" s="141">
        <f t="shared" si="68"/>
        <v>28165</v>
      </c>
      <c r="O150" s="178"/>
      <c r="P150" s="140">
        <f t="shared" si="69"/>
        <v>0.17</v>
      </c>
      <c r="Q150" s="141">
        <f t="shared" si="70"/>
        <v>0</v>
      </c>
      <c r="R150" s="102"/>
      <c r="S150" s="102"/>
      <c r="T150" s="102"/>
      <c r="U150" s="102"/>
      <c r="V150" s="102"/>
      <c r="W150" s="102"/>
      <c r="X150" s="102"/>
      <c r="Y150" s="102"/>
      <c r="Z150" s="102"/>
      <c r="AA150" s="102"/>
    </row>
    <row r="151" spans="1:27" ht="20.25" customHeight="1" x14ac:dyDescent="0.25">
      <c r="A151" s="111"/>
      <c r="B151" s="83">
        <v>14</v>
      </c>
      <c r="C151" s="32" t="s">
        <v>152</v>
      </c>
      <c r="D151" s="33" t="s">
        <v>35</v>
      </c>
      <c r="E151" s="34">
        <v>92309.99</v>
      </c>
      <c r="F151" s="35">
        <v>0.1</v>
      </c>
      <c r="G151" s="84">
        <f t="shared" si="58"/>
        <v>9230.9990000000016</v>
      </c>
      <c r="H151" s="177"/>
      <c r="I151" s="161">
        <f t="shared" si="65"/>
        <v>14</v>
      </c>
      <c r="J151" s="156" t="str">
        <f t="shared" si="66"/>
        <v>Кабель ВВГ 2х4 0,66кВ</v>
      </c>
      <c r="K151" s="178"/>
      <c r="L151" s="178"/>
      <c r="M151" s="140" t="str">
        <f t="shared" si="67"/>
        <v>км</v>
      </c>
      <c r="N151" s="141">
        <f t="shared" si="68"/>
        <v>92309.99</v>
      </c>
      <c r="O151" s="178"/>
      <c r="P151" s="140">
        <f t="shared" si="69"/>
        <v>0.1</v>
      </c>
      <c r="Q151" s="141">
        <f t="shared" si="70"/>
        <v>0</v>
      </c>
      <c r="R151" s="102"/>
      <c r="S151" s="102"/>
      <c r="T151" s="102"/>
      <c r="U151" s="102"/>
      <c r="V151" s="102"/>
      <c r="W151" s="102"/>
      <c r="X151" s="102"/>
      <c r="Y151" s="102"/>
      <c r="Z151" s="102"/>
      <c r="AA151" s="102"/>
    </row>
    <row r="152" spans="1:27" ht="20.25" customHeight="1" x14ac:dyDescent="0.25">
      <c r="A152" s="111"/>
      <c r="B152" s="83">
        <v>15</v>
      </c>
      <c r="C152" s="32" t="s">
        <v>107</v>
      </c>
      <c r="D152" s="33" t="s">
        <v>35</v>
      </c>
      <c r="E152" s="34">
        <v>55139.46</v>
      </c>
      <c r="F152" s="35">
        <v>0.1</v>
      </c>
      <c r="G152" s="84">
        <f t="shared" si="58"/>
        <v>5513.9459999999999</v>
      </c>
      <c r="H152" s="177"/>
      <c r="I152" s="161">
        <f t="shared" si="65"/>
        <v>15</v>
      </c>
      <c r="J152" s="156" t="str">
        <f t="shared" si="66"/>
        <v>Кабель ВВГ 3х1,5  0,66кВ</v>
      </c>
      <c r="K152" s="178"/>
      <c r="L152" s="178"/>
      <c r="M152" s="140" t="str">
        <f t="shared" si="67"/>
        <v>км</v>
      </c>
      <c r="N152" s="141">
        <f t="shared" si="68"/>
        <v>55139.46</v>
      </c>
      <c r="O152" s="178"/>
      <c r="P152" s="140">
        <f t="shared" si="69"/>
        <v>0.1</v>
      </c>
      <c r="Q152" s="141">
        <f t="shared" si="70"/>
        <v>0</v>
      </c>
      <c r="R152" s="102"/>
      <c r="S152" s="102"/>
      <c r="T152" s="102"/>
      <c r="U152" s="102"/>
      <c r="V152" s="102"/>
      <c r="W152" s="102"/>
      <c r="X152" s="102"/>
      <c r="Y152" s="102"/>
      <c r="Z152" s="102"/>
      <c r="AA152" s="102"/>
    </row>
    <row r="153" spans="1:27" ht="20.25" customHeight="1" x14ac:dyDescent="0.25">
      <c r="A153" s="111"/>
      <c r="B153" s="83">
        <v>16</v>
      </c>
      <c r="C153" s="32" t="s">
        <v>153</v>
      </c>
      <c r="D153" s="33" t="s">
        <v>35</v>
      </c>
      <c r="E153" s="34">
        <v>311648.71000000002</v>
      </c>
      <c r="F153" s="35">
        <v>0.04</v>
      </c>
      <c r="G153" s="84">
        <f t="shared" si="58"/>
        <v>12465.948400000001</v>
      </c>
      <c r="H153" s="177"/>
      <c r="I153" s="161">
        <f t="shared" si="65"/>
        <v>16</v>
      </c>
      <c r="J153" s="156" t="str">
        <f t="shared" si="66"/>
        <v>Кабель ВВГ 4х10 1кв</v>
      </c>
      <c r="K153" s="178"/>
      <c r="L153" s="178"/>
      <c r="M153" s="140" t="str">
        <f t="shared" si="67"/>
        <v>км</v>
      </c>
      <c r="N153" s="141">
        <f t="shared" si="68"/>
        <v>311648.71000000002</v>
      </c>
      <c r="O153" s="178"/>
      <c r="P153" s="140">
        <f t="shared" si="69"/>
        <v>0.04</v>
      </c>
      <c r="Q153" s="141">
        <f t="shared" si="70"/>
        <v>0</v>
      </c>
      <c r="R153" s="102"/>
      <c r="S153" s="102"/>
      <c r="T153" s="102"/>
      <c r="U153" s="102"/>
      <c r="V153" s="102"/>
      <c r="W153" s="102"/>
      <c r="X153" s="102"/>
      <c r="Y153" s="102"/>
      <c r="Z153" s="102"/>
      <c r="AA153" s="102"/>
    </row>
    <row r="154" spans="1:27" ht="20.25" customHeight="1" x14ac:dyDescent="0.25">
      <c r="A154" s="111"/>
      <c r="B154" s="83">
        <v>17</v>
      </c>
      <c r="C154" s="32" t="s">
        <v>78</v>
      </c>
      <c r="D154" s="33" t="s">
        <v>35</v>
      </c>
      <c r="E154" s="34">
        <v>95093.88</v>
      </c>
      <c r="F154" s="35">
        <v>1.03</v>
      </c>
      <c r="G154" s="84">
        <f t="shared" si="58"/>
        <v>97946.696400000001</v>
      </c>
      <c r="H154" s="177"/>
      <c r="I154" s="161">
        <f t="shared" si="65"/>
        <v>17</v>
      </c>
      <c r="J154" s="156" t="str">
        <f t="shared" si="66"/>
        <v>Кабель ВВГнг-LS 4х2,5</v>
      </c>
      <c r="K154" s="178"/>
      <c r="L154" s="178"/>
      <c r="M154" s="140" t="str">
        <f t="shared" si="67"/>
        <v>км</v>
      </c>
      <c r="N154" s="141">
        <f t="shared" si="68"/>
        <v>95093.88</v>
      </c>
      <c r="O154" s="178"/>
      <c r="P154" s="140">
        <f t="shared" si="69"/>
        <v>1.03</v>
      </c>
      <c r="Q154" s="141">
        <f t="shared" si="70"/>
        <v>0</v>
      </c>
      <c r="R154" s="102"/>
      <c r="S154" s="102"/>
      <c r="T154" s="102"/>
      <c r="U154" s="102"/>
      <c r="V154" s="102"/>
      <c r="W154" s="102"/>
      <c r="X154" s="102"/>
      <c r="Y154" s="102"/>
      <c r="Z154" s="102"/>
      <c r="AA154" s="102"/>
    </row>
    <row r="155" spans="1:27" ht="20.25" customHeight="1" x14ac:dyDescent="0.25">
      <c r="A155" s="111"/>
      <c r="B155" s="83">
        <v>18</v>
      </c>
      <c r="C155" s="32" t="s">
        <v>142</v>
      </c>
      <c r="D155" s="33" t="s">
        <v>35</v>
      </c>
      <c r="E155" s="34">
        <v>22846.28</v>
      </c>
      <c r="F155" s="35">
        <v>0.05</v>
      </c>
      <c r="G155" s="84">
        <f t="shared" si="58"/>
        <v>1142.3140000000001</v>
      </c>
      <c r="H155" s="177"/>
      <c r="I155" s="161">
        <f t="shared" si="65"/>
        <v>18</v>
      </c>
      <c r="J155" s="156" t="str">
        <f t="shared" si="66"/>
        <v>Провод ППВ 3х1,5</v>
      </c>
      <c r="K155" s="178"/>
      <c r="L155" s="178"/>
      <c r="M155" s="140" t="str">
        <f t="shared" si="67"/>
        <v>км</v>
      </c>
      <c r="N155" s="141">
        <f t="shared" si="68"/>
        <v>22846.28</v>
      </c>
      <c r="O155" s="178"/>
      <c r="P155" s="140">
        <f t="shared" si="69"/>
        <v>0.05</v>
      </c>
      <c r="Q155" s="141">
        <f t="shared" si="70"/>
        <v>0</v>
      </c>
      <c r="R155" s="102"/>
      <c r="S155" s="102"/>
      <c r="T155" s="102"/>
      <c r="U155" s="102"/>
      <c r="V155" s="102"/>
      <c r="W155" s="102"/>
      <c r="X155" s="102"/>
      <c r="Y155" s="102"/>
      <c r="Z155" s="102"/>
      <c r="AA155" s="102"/>
    </row>
    <row r="156" spans="1:27" ht="20.25" customHeight="1" x14ac:dyDescent="0.25">
      <c r="A156" s="111"/>
      <c r="B156" s="83">
        <v>19</v>
      </c>
      <c r="C156" s="32" t="s">
        <v>143</v>
      </c>
      <c r="D156" s="33" t="s">
        <v>35</v>
      </c>
      <c r="E156" s="34">
        <v>9946.31</v>
      </c>
      <c r="F156" s="35">
        <v>0.2</v>
      </c>
      <c r="G156" s="84">
        <f t="shared" si="58"/>
        <v>1989.2619999999999</v>
      </c>
      <c r="H156" s="177"/>
      <c r="I156" s="161">
        <f t="shared" si="65"/>
        <v>19</v>
      </c>
      <c r="J156" s="156" t="str">
        <f t="shared" si="66"/>
        <v>Провод ПВ4 1,5 комбинированный</v>
      </c>
      <c r="K156" s="178"/>
      <c r="L156" s="178"/>
      <c r="M156" s="140" t="str">
        <f t="shared" si="67"/>
        <v>км</v>
      </c>
      <c r="N156" s="141">
        <f t="shared" si="68"/>
        <v>9946.31</v>
      </c>
      <c r="O156" s="178"/>
      <c r="P156" s="140">
        <f t="shared" si="69"/>
        <v>0.2</v>
      </c>
      <c r="Q156" s="141">
        <f t="shared" si="70"/>
        <v>0</v>
      </c>
      <c r="R156" s="102"/>
      <c r="S156" s="102"/>
      <c r="T156" s="102"/>
      <c r="U156" s="102"/>
      <c r="V156" s="102"/>
      <c r="W156" s="102"/>
      <c r="X156" s="102"/>
      <c r="Y156" s="102"/>
      <c r="Z156" s="102"/>
      <c r="AA156" s="102"/>
    </row>
    <row r="157" spans="1:27" ht="20.25" customHeight="1" x14ac:dyDescent="0.25">
      <c r="A157" s="111"/>
      <c r="B157" s="83">
        <v>20</v>
      </c>
      <c r="C157" s="32" t="s">
        <v>144</v>
      </c>
      <c r="D157" s="33" t="s">
        <v>35</v>
      </c>
      <c r="E157" s="34">
        <v>19063.759999999998</v>
      </c>
      <c r="F157" s="35">
        <v>0.2</v>
      </c>
      <c r="G157" s="84">
        <f t="shared" si="58"/>
        <v>3812.752</v>
      </c>
      <c r="H157" s="177"/>
      <c r="I157" s="161">
        <f t="shared" si="65"/>
        <v>20</v>
      </c>
      <c r="J157" s="156" t="str">
        <f t="shared" si="66"/>
        <v>Провод ПВ4-ХЛ 2,5</v>
      </c>
      <c r="K157" s="178"/>
      <c r="L157" s="178"/>
      <c r="M157" s="140" t="str">
        <f t="shared" si="67"/>
        <v>км</v>
      </c>
      <c r="N157" s="141">
        <f t="shared" si="68"/>
        <v>19063.759999999998</v>
      </c>
      <c r="O157" s="178"/>
      <c r="P157" s="140">
        <f t="shared" si="69"/>
        <v>0.2</v>
      </c>
      <c r="Q157" s="141">
        <f t="shared" si="70"/>
        <v>0</v>
      </c>
      <c r="R157" s="102"/>
      <c r="S157" s="102"/>
      <c r="T157" s="102"/>
      <c r="U157" s="102"/>
      <c r="V157" s="102"/>
      <c r="W157" s="102"/>
      <c r="X157" s="102"/>
      <c r="Y157" s="102"/>
      <c r="Z157" s="102"/>
      <c r="AA157" s="102"/>
    </row>
    <row r="158" spans="1:27" ht="20.25" customHeight="1" x14ac:dyDescent="0.25">
      <c r="A158" s="111"/>
      <c r="B158" s="83">
        <v>21</v>
      </c>
      <c r="C158" s="32" t="s">
        <v>49</v>
      </c>
      <c r="D158" s="33" t="s">
        <v>35</v>
      </c>
      <c r="E158" s="34">
        <v>11054.64</v>
      </c>
      <c r="F158" s="35">
        <v>0.5</v>
      </c>
      <c r="G158" s="84">
        <f t="shared" si="58"/>
        <v>5527.32</v>
      </c>
      <c r="H158" s="177"/>
      <c r="I158" s="161">
        <f t="shared" si="65"/>
        <v>21</v>
      </c>
      <c r="J158" s="156" t="str">
        <f t="shared" si="66"/>
        <v>Провод ПуГВ (ПВ-3) 1х1,5 450/750В</v>
      </c>
      <c r="K158" s="178"/>
      <c r="L158" s="178"/>
      <c r="M158" s="140" t="str">
        <f t="shared" si="67"/>
        <v>км</v>
      </c>
      <c r="N158" s="141">
        <f t="shared" si="68"/>
        <v>11054.64</v>
      </c>
      <c r="O158" s="178"/>
      <c r="P158" s="140">
        <f t="shared" si="69"/>
        <v>0.5</v>
      </c>
      <c r="Q158" s="141">
        <f t="shared" si="70"/>
        <v>0</v>
      </c>
      <c r="R158" s="102"/>
      <c r="S158" s="102"/>
      <c r="T158" s="102"/>
      <c r="U158" s="102"/>
      <c r="V158" s="102"/>
      <c r="W158" s="102"/>
      <c r="X158" s="102"/>
      <c r="Y158" s="102"/>
      <c r="Z158" s="102"/>
      <c r="AA158" s="102"/>
    </row>
    <row r="159" spans="1:27" ht="20.25" customHeight="1" x14ac:dyDescent="0.25">
      <c r="A159" s="111"/>
      <c r="B159" s="83">
        <v>22</v>
      </c>
      <c r="C159" s="32" t="s">
        <v>145</v>
      </c>
      <c r="D159" s="33" t="s">
        <v>35</v>
      </c>
      <c r="E159" s="34">
        <v>39150.65</v>
      </c>
      <c r="F159" s="35">
        <v>0.05</v>
      </c>
      <c r="G159" s="84">
        <f t="shared" si="58"/>
        <v>1957.5325000000003</v>
      </c>
      <c r="H159" s="177"/>
      <c r="I159" s="161">
        <f t="shared" si="65"/>
        <v>22</v>
      </c>
      <c r="J159" s="156" t="str">
        <f t="shared" si="66"/>
        <v>Провод ПуГВ (ПВ-3) 1х6 450/750В</v>
      </c>
      <c r="K159" s="178"/>
      <c r="L159" s="178"/>
      <c r="M159" s="140" t="str">
        <f t="shared" si="67"/>
        <v>км</v>
      </c>
      <c r="N159" s="141">
        <f t="shared" si="68"/>
        <v>39150.65</v>
      </c>
      <c r="O159" s="178"/>
      <c r="P159" s="140">
        <f t="shared" si="69"/>
        <v>0.05</v>
      </c>
      <c r="Q159" s="141">
        <f t="shared" si="70"/>
        <v>0</v>
      </c>
      <c r="R159" s="102"/>
      <c r="S159" s="102"/>
      <c r="T159" s="102"/>
      <c r="U159" s="102"/>
      <c r="V159" s="102"/>
      <c r="W159" s="102"/>
      <c r="X159" s="102"/>
      <c r="Y159" s="102"/>
      <c r="Z159" s="102"/>
      <c r="AA159" s="102"/>
    </row>
    <row r="160" spans="1:27" x14ac:dyDescent="0.25">
      <c r="A160" s="111"/>
      <c r="B160" s="85" t="s">
        <v>20</v>
      </c>
      <c r="C160" s="86"/>
      <c r="D160" s="86"/>
      <c r="E160" s="86"/>
      <c r="F160" s="87"/>
      <c r="G160" s="88">
        <f>SUM(G138:G159)</f>
        <v>539072.59338999982</v>
      </c>
      <c r="H160" s="102"/>
      <c r="I160" s="179" t="s">
        <v>20</v>
      </c>
      <c r="J160" s="180"/>
      <c r="K160" s="180"/>
      <c r="L160" s="180"/>
      <c r="M160" s="180"/>
      <c r="N160" s="180"/>
      <c r="O160" s="180"/>
      <c r="P160" s="181"/>
      <c r="Q160" s="171">
        <f>SUM(Q138:Q159)</f>
        <v>0</v>
      </c>
      <c r="R160" s="102"/>
      <c r="S160" s="102"/>
      <c r="T160" s="102"/>
      <c r="U160" s="102"/>
      <c r="V160" s="102"/>
      <c r="W160" s="102"/>
      <c r="X160" s="102"/>
      <c r="Y160" s="102"/>
      <c r="Z160" s="102"/>
      <c r="AA160" s="102"/>
    </row>
    <row r="161" spans="1:27" ht="21" customHeight="1" thickBot="1" x14ac:dyDescent="0.3">
      <c r="A161" s="111"/>
      <c r="B161" s="89" t="s">
        <v>5</v>
      </c>
      <c r="C161" s="90"/>
      <c r="D161" s="90"/>
      <c r="E161" s="90"/>
      <c r="F161" s="91"/>
      <c r="G161" s="92">
        <f>G160+G136+G125+G98+G53</f>
        <v>5581541.7250700016</v>
      </c>
      <c r="H161" s="102"/>
      <c r="I161" s="89" t="s">
        <v>5</v>
      </c>
      <c r="J161" s="90"/>
      <c r="K161" s="90"/>
      <c r="L161" s="90"/>
      <c r="M161" s="90"/>
      <c r="N161" s="90"/>
      <c r="O161" s="90"/>
      <c r="P161" s="91"/>
      <c r="Q161" s="92">
        <f>Q160+Q136+Q125+Q98+Q53</f>
        <v>0</v>
      </c>
      <c r="R161" s="102"/>
      <c r="S161" s="102"/>
      <c r="T161" s="102"/>
      <c r="U161" s="102"/>
      <c r="V161" s="102"/>
      <c r="W161" s="102"/>
      <c r="X161" s="102"/>
      <c r="Y161" s="102"/>
      <c r="Z161" s="102"/>
      <c r="AA161" s="102"/>
    </row>
    <row r="162" spans="1:27" ht="15" customHeight="1" x14ac:dyDescent="0.25">
      <c r="A162" s="111"/>
      <c r="B162" s="93" t="s">
        <v>14</v>
      </c>
      <c r="C162" s="94"/>
      <c r="D162" s="94"/>
      <c r="E162" s="94"/>
      <c r="F162" s="95">
        <v>0.2</v>
      </c>
      <c r="G162" s="96">
        <f>G161*F162</f>
        <v>1116308.3450140003</v>
      </c>
      <c r="H162" s="102"/>
      <c r="I162" s="93" t="s">
        <v>14</v>
      </c>
      <c r="J162" s="94"/>
      <c r="K162" s="94"/>
      <c r="L162" s="94"/>
      <c r="M162" s="94"/>
      <c r="N162" s="94"/>
      <c r="O162" s="94"/>
      <c r="P162" s="95">
        <v>0.2</v>
      </c>
      <c r="Q162" s="96">
        <f>Q161*P162</f>
        <v>0</v>
      </c>
      <c r="R162" s="102"/>
      <c r="S162" s="102"/>
      <c r="T162" s="102"/>
      <c r="U162" s="102"/>
      <c r="V162" s="102"/>
      <c r="W162" s="102"/>
      <c r="X162" s="102"/>
      <c r="Y162" s="102"/>
      <c r="Z162" s="102"/>
      <c r="AA162" s="102"/>
    </row>
    <row r="163" spans="1:27" ht="15.75" customHeight="1" thickBot="1" x14ac:dyDescent="0.3">
      <c r="A163" s="111"/>
      <c r="B163" s="97" t="s">
        <v>6</v>
      </c>
      <c r="C163" s="98"/>
      <c r="D163" s="98"/>
      <c r="E163" s="98"/>
      <c r="F163" s="99"/>
      <c r="G163" s="100">
        <f>G161+G162</f>
        <v>6697850.0700840019</v>
      </c>
      <c r="H163" s="102"/>
      <c r="I163" s="97" t="s">
        <v>6</v>
      </c>
      <c r="J163" s="98"/>
      <c r="K163" s="98"/>
      <c r="L163" s="98"/>
      <c r="M163" s="98"/>
      <c r="N163" s="98"/>
      <c r="O163" s="98"/>
      <c r="P163" s="99"/>
      <c r="Q163" s="100">
        <f>Q161+Q162</f>
        <v>0</v>
      </c>
      <c r="R163" s="102"/>
      <c r="S163" s="102"/>
      <c r="T163" s="102"/>
      <c r="U163" s="102"/>
      <c r="V163" s="102"/>
      <c r="W163" s="102"/>
      <c r="X163" s="102"/>
      <c r="Y163" s="102"/>
      <c r="Z163" s="102"/>
      <c r="AA163" s="102"/>
    </row>
    <row r="164" spans="1:27" ht="33.75" customHeight="1" x14ac:dyDescent="0.25">
      <c r="B164" s="102"/>
      <c r="C164" s="102"/>
      <c r="D164" s="102"/>
      <c r="E164" s="102"/>
      <c r="F164" s="182"/>
      <c r="G164" s="182"/>
      <c r="H164" s="182"/>
      <c r="I164" s="102"/>
      <c r="J164" s="102"/>
      <c r="K164" s="102"/>
      <c r="L164" s="102"/>
      <c r="M164" s="102"/>
      <c r="N164" s="102"/>
      <c r="O164" s="102"/>
      <c r="P164" s="102"/>
      <c r="Q164" s="102"/>
      <c r="R164" s="102"/>
      <c r="S164" s="102"/>
      <c r="T164" s="102"/>
      <c r="U164" s="102"/>
    </row>
    <row r="165" spans="1:27" ht="151.5" customHeight="1" x14ac:dyDescent="0.25">
      <c r="B165" s="183"/>
      <c r="C165" s="183"/>
      <c r="D165" s="183"/>
      <c r="E165" s="183"/>
      <c r="F165" s="183"/>
      <c r="G165" s="183"/>
      <c r="H165" s="183"/>
      <c r="I165" s="183"/>
      <c r="J165" s="184" t="s">
        <v>156</v>
      </c>
      <c r="K165" s="185"/>
      <c r="L165" s="183"/>
      <c r="M165" s="183"/>
      <c r="N165" s="183"/>
      <c r="O165" s="183"/>
      <c r="P165" s="183"/>
      <c r="Q165" s="183"/>
      <c r="R165" s="183"/>
      <c r="S165" s="183"/>
      <c r="T165" s="183"/>
      <c r="U165" s="102"/>
    </row>
    <row r="166" spans="1:27" x14ac:dyDescent="0.25">
      <c r="AA166" s="102"/>
    </row>
  </sheetData>
  <mergeCells count="39">
    <mergeCell ref="B111:G111"/>
    <mergeCell ref="I111:Q111"/>
    <mergeCell ref="B126:G126"/>
    <mergeCell ref="I126:Q126"/>
    <mergeCell ref="B137:G137"/>
    <mergeCell ref="I137:Q137"/>
    <mergeCell ref="B136:F136"/>
    <mergeCell ref="B99:G99"/>
    <mergeCell ref="I99:Q99"/>
    <mergeCell ref="B100:G100"/>
    <mergeCell ref="I100:Q100"/>
    <mergeCell ref="B9:G9"/>
    <mergeCell ref="I9:Q9"/>
    <mergeCell ref="B54:G54"/>
    <mergeCell ref="I54:Q54"/>
    <mergeCell ref="B53:F53"/>
    <mergeCell ref="B98:F98"/>
    <mergeCell ref="J3:O3"/>
    <mergeCell ref="I136:P136"/>
    <mergeCell ref="J165:K165"/>
    <mergeCell ref="I161:P161"/>
    <mergeCell ref="I53:P53"/>
    <mergeCell ref="I98:P98"/>
    <mergeCell ref="B1:Q1"/>
    <mergeCell ref="B3:E3"/>
    <mergeCell ref="B161:F161"/>
    <mergeCell ref="B163:F163"/>
    <mergeCell ref="B4:G4"/>
    <mergeCell ref="B7:G7"/>
    <mergeCell ref="I163:P163"/>
    <mergeCell ref="B162:E162"/>
    <mergeCell ref="I162:O162"/>
    <mergeCell ref="B125:F125"/>
    <mergeCell ref="I125:P125"/>
    <mergeCell ref="B160:F160"/>
    <mergeCell ref="J5:K5"/>
    <mergeCell ref="J4:K4"/>
    <mergeCell ref="I7:Q7"/>
    <mergeCell ref="I160:P160"/>
  </mergeCells>
  <pageMargins left="0.7" right="0.7" top="0.75" bottom="0.75" header="0.3" footer="0.3"/>
  <pageSetup paperSize="9" orientation="portrait" r:id="rId1"/>
  <ignoredErrors>
    <ignoredError sqref="M10:M1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D1" sqref="D1:D22"/>
    </sheetView>
  </sheetViews>
  <sheetFormatPr defaultRowHeight="15" x14ac:dyDescent="0.25"/>
  <sheetData>
    <row r="1" spans="1:4" ht="15" customHeight="1" x14ac:dyDescent="0.25">
      <c r="A1" s="23" t="s">
        <v>34</v>
      </c>
      <c r="B1" s="24" t="s">
        <v>35</v>
      </c>
      <c r="C1" s="25">
        <v>0.05</v>
      </c>
      <c r="D1" s="26">
        <v>66167.600000000006</v>
      </c>
    </row>
    <row r="2" spans="1:4" ht="15" customHeight="1" x14ac:dyDescent="0.25">
      <c r="A2" s="23" t="s">
        <v>84</v>
      </c>
      <c r="B2" s="24" t="s">
        <v>35</v>
      </c>
      <c r="C2" s="25">
        <v>3.6999999999999998E-2</v>
      </c>
      <c r="D2" s="26">
        <v>100357.32</v>
      </c>
    </row>
    <row r="3" spans="1:4" ht="15" customHeight="1" x14ac:dyDescent="0.25">
      <c r="A3" s="23" t="s">
        <v>130</v>
      </c>
      <c r="B3" s="24" t="s">
        <v>35</v>
      </c>
      <c r="C3" s="25">
        <v>0.03</v>
      </c>
      <c r="D3" s="26">
        <v>312500</v>
      </c>
    </row>
    <row r="4" spans="1:4" ht="15" customHeight="1" x14ac:dyDescent="0.25">
      <c r="A4" s="23" t="s">
        <v>131</v>
      </c>
      <c r="B4" s="24" t="s">
        <v>35</v>
      </c>
      <c r="C4" s="25">
        <v>0.62</v>
      </c>
      <c r="D4" s="26">
        <v>110000</v>
      </c>
    </row>
    <row r="5" spans="1:4" ht="15" customHeight="1" x14ac:dyDescent="0.25">
      <c r="A5" s="23" t="s">
        <v>132</v>
      </c>
      <c r="B5" s="24" t="s">
        <v>35</v>
      </c>
      <c r="C5" s="25">
        <v>0.25</v>
      </c>
      <c r="D5" s="26">
        <v>383333.33</v>
      </c>
    </row>
    <row r="6" spans="1:4" ht="15" customHeight="1" x14ac:dyDescent="0.25">
      <c r="A6" s="23" t="s">
        <v>133</v>
      </c>
      <c r="B6" s="24" t="s">
        <v>35</v>
      </c>
      <c r="C6" s="25">
        <v>0.4</v>
      </c>
      <c r="D6" s="26">
        <v>27500</v>
      </c>
    </row>
    <row r="7" spans="1:4" ht="15" customHeight="1" x14ac:dyDescent="0.25">
      <c r="A7" s="23" t="s">
        <v>134</v>
      </c>
      <c r="B7" s="24" t="s">
        <v>35</v>
      </c>
      <c r="C7" s="25">
        <v>0.3</v>
      </c>
      <c r="D7" s="26">
        <v>377826.15</v>
      </c>
    </row>
    <row r="8" spans="1:4" ht="15" customHeight="1" x14ac:dyDescent="0.25">
      <c r="A8" s="23" t="s">
        <v>124</v>
      </c>
      <c r="B8" s="24" t="s">
        <v>35</v>
      </c>
      <c r="C8" s="25">
        <v>0.17</v>
      </c>
      <c r="D8" s="26">
        <v>213426.97</v>
      </c>
    </row>
    <row r="9" spans="1:4" ht="15" customHeight="1" x14ac:dyDescent="0.25">
      <c r="A9" s="23" t="s">
        <v>36</v>
      </c>
      <c r="B9" s="24" t="s">
        <v>35</v>
      </c>
      <c r="C9" s="25">
        <v>0.5</v>
      </c>
      <c r="D9" s="26">
        <v>64885.120000000003</v>
      </c>
    </row>
    <row r="10" spans="1:4" ht="15" customHeight="1" x14ac:dyDescent="0.25">
      <c r="A10" s="23" t="s">
        <v>135</v>
      </c>
      <c r="B10" s="24" t="s">
        <v>35</v>
      </c>
      <c r="C10" s="25">
        <v>0.03</v>
      </c>
      <c r="D10" s="26">
        <v>447206.25</v>
      </c>
    </row>
    <row r="11" spans="1:4" ht="15" customHeight="1" x14ac:dyDescent="0.25">
      <c r="A11" s="23" t="s">
        <v>85</v>
      </c>
      <c r="B11" s="24" t="s">
        <v>35</v>
      </c>
      <c r="C11" s="25">
        <v>4.4999999999999998E-2</v>
      </c>
      <c r="D11" s="26">
        <v>38334.93</v>
      </c>
    </row>
    <row r="12" spans="1:4" x14ac:dyDescent="0.25">
      <c r="A12" s="23" t="s">
        <v>37</v>
      </c>
      <c r="B12" s="24" t="s">
        <v>35</v>
      </c>
      <c r="C12" s="25">
        <v>0.05</v>
      </c>
      <c r="D12" s="26">
        <v>121071.81</v>
      </c>
    </row>
    <row r="13" spans="1:4" ht="15" customHeight="1" x14ac:dyDescent="0.25">
      <c r="A13" s="23" t="s">
        <v>38</v>
      </c>
      <c r="B13" s="24" t="s">
        <v>35</v>
      </c>
      <c r="C13" s="25">
        <v>0.17</v>
      </c>
      <c r="D13" s="26">
        <v>28165</v>
      </c>
    </row>
    <row r="14" spans="1:4" ht="15" customHeight="1" x14ac:dyDescent="0.25">
      <c r="A14" s="23" t="s">
        <v>136</v>
      </c>
      <c r="B14" s="24" t="s">
        <v>35</v>
      </c>
      <c r="C14" s="25">
        <v>0.1</v>
      </c>
      <c r="D14" s="26">
        <v>92309.99</v>
      </c>
    </row>
    <row r="15" spans="1:4" ht="15" customHeight="1" x14ac:dyDescent="0.25">
      <c r="A15" s="23" t="s">
        <v>86</v>
      </c>
      <c r="B15" s="24" t="s">
        <v>35</v>
      </c>
      <c r="C15" s="25">
        <v>0.1</v>
      </c>
      <c r="D15" s="26">
        <v>55139.46</v>
      </c>
    </row>
    <row r="16" spans="1:4" ht="15" customHeight="1" x14ac:dyDescent="0.25">
      <c r="A16" s="23" t="s">
        <v>137</v>
      </c>
      <c r="B16" s="24" t="s">
        <v>35</v>
      </c>
      <c r="C16" s="25">
        <v>0.04</v>
      </c>
      <c r="D16" s="26">
        <v>311648.71000000002</v>
      </c>
    </row>
    <row r="17" spans="1:4" ht="15" customHeight="1" x14ac:dyDescent="0.25">
      <c r="A17" s="23" t="s">
        <v>39</v>
      </c>
      <c r="B17" s="24" t="s">
        <v>35</v>
      </c>
      <c r="C17" s="25">
        <v>1.03</v>
      </c>
      <c r="D17" s="26">
        <v>95093.53</v>
      </c>
    </row>
    <row r="18" spans="1:4" x14ac:dyDescent="0.25">
      <c r="A18" s="23" t="s">
        <v>138</v>
      </c>
      <c r="B18" s="24" t="s">
        <v>35</v>
      </c>
      <c r="C18" s="25">
        <v>0.05</v>
      </c>
      <c r="D18" s="26">
        <v>22846.28</v>
      </c>
    </row>
    <row r="19" spans="1:4" ht="15" customHeight="1" x14ac:dyDescent="0.25">
      <c r="A19" s="23" t="s">
        <v>139</v>
      </c>
      <c r="B19" s="24" t="s">
        <v>35</v>
      </c>
      <c r="C19" s="25">
        <v>0.2</v>
      </c>
      <c r="D19" s="26">
        <v>9946.31</v>
      </c>
    </row>
    <row r="20" spans="1:4" x14ac:dyDescent="0.25">
      <c r="A20" s="23" t="s">
        <v>140</v>
      </c>
      <c r="B20" s="24" t="s">
        <v>35</v>
      </c>
      <c r="C20" s="25">
        <v>0.2</v>
      </c>
      <c r="D20" s="26">
        <v>19063.759999999998</v>
      </c>
    </row>
    <row r="21" spans="1:4" ht="15" customHeight="1" x14ac:dyDescent="0.25">
      <c r="A21" s="23" t="s">
        <v>40</v>
      </c>
      <c r="B21" s="24" t="s">
        <v>35</v>
      </c>
      <c r="C21" s="25">
        <v>0.5</v>
      </c>
      <c r="D21" s="26">
        <v>11054.64</v>
      </c>
    </row>
    <row r="22" spans="1:4" ht="15" customHeight="1" x14ac:dyDescent="0.25">
      <c r="A22" s="23" t="s">
        <v>141</v>
      </c>
      <c r="B22" s="24" t="s">
        <v>35</v>
      </c>
      <c r="C22" s="25">
        <v>0.05</v>
      </c>
      <c r="D22" s="26">
        <v>39150.65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dcterms:created xsi:type="dcterms:W3CDTF">2018-05-22T01:14:50Z</dcterms:created>
  <dcterms:modified xsi:type="dcterms:W3CDTF">2020-09-25T07:16:04Z</dcterms:modified>
</cp:coreProperties>
</file>