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7" i="1" l="1"/>
  <c r="I16" i="1"/>
  <c r="I18" i="1" l="1"/>
  <c r="I19" i="1" l="1"/>
  <c r="I20" i="1" l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<sst xmlns="http://schemas.openxmlformats.org/spreadsheetml/2006/main" count="36" uniqueCount="35">
  <si>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</si>
  <si>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</si>
  <si>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</si>
  <si>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</si>
  <si>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</si>
  <si>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</si>
  <si>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</si>
  <si>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</si>
  <si>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</si>
  <si>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</si>
  <si>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</si>
  <si>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</si>
  <si>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</si>
  <si>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</si>
  <si>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___________ А.С. Боровский</t>
  </si>
  <si>
    <t>на проектные (изыскательские) работы (ВЛ 0,4 до 1 км - 1 объект)</t>
  </si>
  <si>
    <t>Воздушные линии. Напряжение до 1 кВ</t>
  </si>
  <si>
    <t>Проверил: ___________________________</t>
  </si>
  <si>
    <t>Расчёт контура заземления</t>
  </si>
  <si>
    <t>Коэф-т 1,234 от п.3</t>
  </si>
  <si>
    <t>Директор</t>
  </si>
  <si>
    <t>___________ С.И. Чутенко</t>
  </si>
  <si>
    <t>3 кв. 2020 с учётом прогнозного уровня цен на 2021 год</t>
  </si>
  <si>
    <t>"____" _____________ 2020 г.</t>
  </si>
  <si>
    <t>"____" _______________2020 г.</t>
  </si>
  <si>
    <r>
      <t xml:space="preserve">Коммунальные инженерные сети и сооружения, 2012 г. Раздел 3. Таблица 18, п.1
A=6,15 тыс.руб; 
Коэфф.перехода в тек.цены:
</t>
    </r>
    <r>
      <rPr>
        <sz val="10"/>
        <color rgb="FF002060"/>
        <rFont val="Arial"/>
        <family val="2"/>
        <charset val="204"/>
      </rPr>
      <t>Ктек = 4,42/4,50 (средн. 4,46) - инд.3 кв.2020 г.к 01.01.2001 на пр./из. раб. (Письмо Минстроя России № 29340-ИФ от 29.07.2020</t>
    </r>
    <r>
      <rPr>
        <sz val="10"/>
        <rFont val="Arial"/>
        <family val="2"/>
        <charset val="204"/>
      </rPr>
      <t>)
Стадия: Рабочая документация 
Кст = 0,7</t>
    </r>
  </si>
  <si>
    <t>Письмо ПАО "РусГидро" от 26.11.19 № 7385.35</t>
  </si>
  <si>
    <t>прогнозный индекс 
дефлятор 2020-2021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</si>
  <si>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п.4</t>
    </r>
  </si>
  <si>
    <r>
      <t xml:space="preserve">Коммунальные инженерные сети и сооружения, 2012 г. Раздел 3. Таблица 38, п.6
A=5,02 тыс.руб; 
Коэфф.перехода в тек.цены:
</t>
    </r>
    <r>
      <rPr>
        <sz val="10"/>
        <color rgb="FF002060"/>
        <rFont val="Arial"/>
        <family val="2"/>
        <charset val="204"/>
      </rPr>
      <t>Ктек = 4,42/4,50 (средн. 4,46) - инд.3 кв.2020 г.к 01.01.2001 на пр./из. раб. (Письмо Минстроя России № 29340-ИФ от 29.07.2020)</t>
    </r>
    <r>
      <rPr>
        <sz val="10"/>
        <rFont val="Arial"/>
        <family val="2"/>
        <charset val="204"/>
      </rPr>
      <t xml:space="preserve">
Стадия: Рабочая документация 
Кст = 0,8</t>
    </r>
  </si>
  <si>
    <r>
      <t xml:space="preserve">A * Ктек * Кст
6,15 тыс.руб * </t>
    </r>
    <r>
      <rPr>
        <sz val="10"/>
        <color rgb="FF002060"/>
        <rFont val="Arial"/>
        <family val="2"/>
        <charset val="204"/>
      </rPr>
      <t>4,46</t>
    </r>
    <r>
      <rPr>
        <sz val="10"/>
        <rFont val="Arial"/>
        <family val="2"/>
        <charset val="204"/>
      </rPr>
      <t xml:space="preserve"> * 0,7</t>
    </r>
  </si>
  <si>
    <r>
      <t xml:space="preserve">A * Ктек * Кст
5,02 тыс.руб * </t>
    </r>
    <r>
      <rPr>
        <sz val="10"/>
        <color rgb="FF002060"/>
        <rFont val="Arial"/>
        <family val="2"/>
        <charset val="204"/>
      </rPr>
      <t>4,46</t>
    </r>
    <r>
      <rPr>
        <sz val="10"/>
        <rFont val="Arial"/>
        <family val="2"/>
        <charset val="204"/>
      </rPr>
      <t xml:space="preserve"> * 0,8</t>
    </r>
  </si>
  <si>
    <t>Смета №104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</si>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</sst>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002060"/>
      <name val="Arial"/>
      <family val="2"/>
      <charset val="204"/>
    </font>
    <font>
      <b/>
      <i/>
      <sz val="10"/>
      <color rgb="FF00206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0" applyFont="1" applyAlignment="1">
      <alignment horizontal="right" vertical="top"/>
    </xf>
    <xf numFmtId="4" fontId="11" fillId="0" borderId="2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1" fillId="0" borderId="9" xfId="0" applyNumberFormat="1" applyFont="1" applyBorder="1" applyAlignment="1">
      <alignment horizontal="left" vertical="top" wrapText="1"/>
    </xf>
    <xf numFmtId="0" fontId="11" fillId="0" borderId="11" xfId="0" applyNumberFormat="1" applyFont="1" applyBorder="1" applyAlignment="1">
      <alignment horizontal="left" vertical="top" wrapText="1"/>
    </xf>
    <xf numFmtId="0" fontId="11" fillId="0" borderId="9" xfId="0" applyNumberFormat="1" applyFont="1" applyBorder="1" applyAlignment="1">
      <alignment horizontal="center" vertical="top" wrapText="1"/>
    </xf>
    <xf numFmtId="0" fontId="11" fillId="0" borderId="10" xfId="0" applyNumberFormat="1" applyFont="1" applyBorder="1" applyAlignment="1">
      <alignment horizontal="center" vertical="top" wrapText="1"/>
    </xf>
    <xf numFmtId="0" fontId="11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B16" sqref="B16:C1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33</v>
      </c>
      <c r="B2" s="32"/>
      <c r="C2" s="33"/>
      <c r="D2" s="34"/>
      <c r="E2" s="35"/>
      <c r="F2" s="36"/>
      <c r="G2" s="17"/>
      <c r="H2" s="37"/>
      <c r="I2" s="36" t="s">
        <v>20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34</v>
      </c>
      <c r="B3" s="32"/>
      <c r="C3" s="33"/>
      <c r="D3" s="34"/>
      <c r="E3" s="35"/>
      <c r="F3" s="36"/>
      <c r="G3" s="17"/>
      <c r="H3" s="37"/>
      <c r="I3" s="4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14</v>
      </c>
      <c r="B4" s="32"/>
      <c r="C4" s="33"/>
      <c r="D4" s="34"/>
      <c r="E4" s="35"/>
      <c r="F4" s="36"/>
      <c r="G4" s="17"/>
      <c r="H4" s="37"/>
      <c r="I4" s="36" t="s">
        <v>21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23</v>
      </c>
      <c r="B5" s="32"/>
      <c r="C5" s="33"/>
      <c r="D5" s="34"/>
      <c r="E5" s="35"/>
      <c r="F5" s="36"/>
      <c r="G5" s="17"/>
      <c r="H5" s="37"/>
      <c r="I5" s="36" t="s">
        <v>24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42" t="s">
        <v>32</v>
      </c>
      <c r="B9" s="42"/>
      <c r="C9" s="42"/>
      <c r="D9" s="42"/>
      <c r="E9" s="42"/>
      <c r="F9" s="42"/>
      <c r="G9" s="42"/>
      <c r="H9" s="42"/>
      <c r="I9" s="42"/>
    </row>
    <row r="10" spans="1:17" x14ac:dyDescent="0.2">
      <c r="A10" s="43" t="s">
        <v>15</v>
      </c>
      <c r="B10" s="43"/>
      <c r="C10" s="43"/>
      <c r="D10" s="43"/>
      <c r="E10" s="43"/>
      <c r="F10" s="43"/>
      <c r="G10" s="43"/>
      <c r="H10" s="43"/>
      <c r="I10" s="43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50" t="s">
        <v>22</v>
      </c>
      <c r="I12" s="50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4" t="s">
        <v>1</v>
      </c>
      <c r="C14" s="45"/>
      <c r="D14" s="44" t="s">
        <v>2</v>
      </c>
      <c r="E14" s="46"/>
      <c r="F14" s="46"/>
      <c r="G14" s="45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7">
        <v>2</v>
      </c>
      <c r="C15" s="48"/>
      <c r="D15" s="47">
        <v>3</v>
      </c>
      <c r="E15" s="49"/>
      <c r="F15" s="49"/>
      <c r="G15" s="48"/>
      <c r="H15" s="6">
        <v>4</v>
      </c>
      <c r="I15" s="6">
        <v>5</v>
      </c>
    </row>
    <row r="16" spans="1:17" ht="145.5" customHeight="1" x14ac:dyDescent="0.2">
      <c r="A16" s="10">
        <v>1</v>
      </c>
      <c r="B16" s="51" t="s">
        <v>16</v>
      </c>
      <c r="C16" s="52"/>
      <c r="D16" s="51" t="s">
        <v>25</v>
      </c>
      <c r="E16" s="53"/>
      <c r="F16" s="53"/>
      <c r="G16" s="52"/>
      <c r="H16" s="9" t="s">
        <v>30</v>
      </c>
      <c r="I16" s="41">
        <f>ROUND((6.15 * 4.46 * 0.7) * 1000,2)</f>
        <v>19200.3</v>
      </c>
    </row>
    <row r="17" spans="1:9" ht="146.25" customHeight="1" x14ac:dyDescent="0.2">
      <c r="A17" s="10">
        <v>2</v>
      </c>
      <c r="B17" s="51" t="s">
        <v>18</v>
      </c>
      <c r="C17" s="52"/>
      <c r="D17" s="51" t="s">
        <v>29</v>
      </c>
      <c r="E17" s="53"/>
      <c r="F17" s="53"/>
      <c r="G17" s="52"/>
      <c r="H17" s="9" t="s">
        <v>31</v>
      </c>
      <c r="I17" s="41">
        <f>ROUND((5.02 * 4.46 * 0.8) * 1000,2)</f>
        <v>17911.36</v>
      </c>
    </row>
    <row r="18" spans="1:9" ht="12.75" customHeight="1" x14ac:dyDescent="0.2">
      <c r="A18" s="13">
        <v>3</v>
      </c>
      <c r="B18" s="54" t="s">
        <v>5</v>
      </c>
      <c r="C18" s="55"/>
      <c r="D18" s="54"/>
      <c r="E18" s="56"/>
      <c r="F18" s="56"/>
      <c r="G18" s="55"/>
      <c r="H18" s="12"/>
      <c r="I18" s="14">
        <f>SUM(I16:I17)</f>
        <v>37111.660000000003</v>
      </c>
    </row>
    <row r="19" spans="1:9" ht="25.5" customHeight="1" x14ac:dyDescent="0.2">
      <c r="A19" s="10">
        <v>4</v>
      </c>
      <c r="B19" s="51" t="s">
        <v>6</v>
      </c>
      <c r="C19" s="52"/>
      <c r="D19" s="57" t="s">
        <v>13</v>
      </c>
      <c r="E19" s="58"/>
      <c r="F19" s="58"/>
      <c r="G19" s="59"/>
      <c r="H19" s="9" t="s">
        <v>19</v>
      </c>
      <c r="I19" s="11">
        <f>ROUND(($I$18) * 1.234 * 1,2)</f>
        <v>45795.79</v>
      </c>
    </row>
    <row r="20" spans="1:9" ht="40.5" customHeight="1" x14ac:dyDescent="0.2">
      <c r="A20" s="10">
        <v>5</v>
      </c>
      <c r="B20" s="60" t="s">
        <v>27</v>
      </c>
      <c r="C20" s="61"/>
      <c r="D20" s="62" t="s">
        <v>26</v>
      </c>
      <c r="E20" s="63"/>
      <c r="F20" s="63"/>
      <c r="G20" s="64"/>
      <c r="H20" s="9" t="s">
        <v>28</v>
      </c>
      <c r="I20" s="41">
        <f>I19*1.037</f>
        <v>47490.234229999995</v>
      </c>
    </row>
    <row r="21" spans="1:9" ht="25.5" customHeight="1" x14ac:dyDescent="0.2">
      <c r="A21" s="13"/>
      <c r="B21" s="54" t="s">
        <v>7</v>
      </c>
      <c r="C21" s="55"/>
      <c r="D21" s="54"/>
      <c r="E21" s="56"/>
      <c r="F21" s="56"/>
      <c r="G21" s="55"/>
      <c r="H21" s="12"/>
      <c r="I21" s="14">
        <f>SUM(I20:I20)</f>
        <v>47490.234229999995</v>
      </c>
    </row>
    <row r="24" spans="1:9" x14ac:dyDescent="0.2">
      <c r="C24" s="65" t="s">
        <v>11</v>
      </c>
      <c r="D24" s="65"/>
      <c r="E24" s="65"/>
      <c r="F24" s="65"/>
      <c r="G24" s="65"/>
      <c r="H24" s="65"/>
      <c r="I24" s="65"/>
    </row>
    <row r="25" spans="1:9" x14ac:dyDescent="0.2">
      <c r="C25" s="66" t="s">
        <v>12</v>
      </c>
      <c r="D25" s="66"/>
      <c r="E25" s="66"/>
      <c r="F25" s="66"/>
      <c r="G25" s="66"/>
      <c r="H25" s="66"/>
      <c r="I25" s="66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65" t="s">
        <v>17</v>
      </c>
      <c r="D27" s="65"/>
      <c r="E27" s="65"/>
      <c r="F27" s="65"/>
      <c r="G27" s="65"/>
      <c r="H27" s="65"/>
      <c r="I27" s="65"/>
    </row>
    <row r="28" spans="1:9" x14ac:dyDescent="0.2">
      <c r="C28" s="66" t="s">
        <v>12</v>
      </c>
      <c r="D28" s="66"/>
      <c r="E28" s="66"/>
      <c r="F28" s="66"/>
      <c r="G28" s="66"/>
      <c r="H28" s="66"/>
      <c r="I28" s="66"/>
    </row>
  </sheetData>
  <mergeCells count="23">
    <mergeCell ref="C27:I27"/>
    <mergeCell ref="C28:I28"/>
    <mergeCell ref="C24:I24"/>
    <mergeCell ref="C25:I25"/>
    <mergeCell ref="B18:C18"/>
    <mergeCell ref="D18:G18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A9:I9"/>
    <mergeCell ref="A10:I10"/>
    <mergeCell ref="B14:C14"/>
    <mergeCell ref="D14:G14"/>
    <mergeCell ref="B15:C15"/>
    <mergeCell ref="D15:G15"/>
    <mergeCell ref="H12:I12"/>
  </mergeCells>
  <phoneticPr fontId="0" type="noConversion"/>
  <pageMargins left="0.6" right="0.25" top="0.33" bottom="0.28999999999999998" header="0.3" footer="0.3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2020-09-09T00:37:17Z</cp:lastPrinted>
  <dcterms:created xsi:type="dcterms:W3CDTF">2009-10-12T11:06:46Z</dcterms:created>
  <dcterms:modified xsi:type="dcterms:W3CDTF">2020-09-09T00:37:20Z</dcterms:modified>
</cp:coreProperties>
</file>