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84 (Соболев А.Е., ООО Ариран + Поддубный И.В. и др)\Сметы 21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T35" i="36" l="1"/>
  <c r="L32" i="36" l="1"/>
  <c r="T32" i="36" s="1"/>
  <c r="T33" i="36" s="1"/>
  <c r="N24" i="36"/>
  <c r="T24" i="36" s="1"/>
  <c r="T25" i="36" s="1"/>
  <c r="T26" i="36" l="1"/>
  <c r="T27" i="36" s="1"/>
  <c r="T28" i="36" l="1"/>
  <c r="T29" i="36" s="1"/>
  <c r="T30" i="36" s="1"/>
  <c r="T34" i="36" s="1"/>
  <c r="L27" i="35" l="1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1" i="35" l="1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3" i="35" l="1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<sst xmlns="http://schemas.openxmlformats.org/spreadsheetml/2006/main" count="466" uniqueCount="61">
  <si>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</si>
  <si>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</si>
  <si>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</si>
  <si>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</si>
  <si>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</si>
  <si>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</si>
  <si>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</si>
  <si>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</si>
  <si>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</si>
  <si>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</si>
  <si>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</si>
  <si>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</si>
  <si>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</si>
  <si>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</si>
  <si>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</si>
  <si>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</si>
  <si>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</si>
  <si>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</si>
  <si>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</si>
  <si>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</si>
  <si>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</si>
  <si>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</si>
  <si>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</si>
  <si>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</si>
  <si>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</si>
  <si>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</si>
  <si>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</si>
  <si>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</si>
  <si>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</si>
  <si>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</si>
  <si>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</si>
  <si>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</si>
  <si>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</si>
  <si>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</si>
  <si>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</si>
  <si>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</si>
  <si>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</si>
  <si>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</si>
  <si>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</si>
  <si>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</si>
  <si>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</si>
  <si>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</si>
  <si>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</si>
  <si>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</si>
  <si>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</si>
  <si>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</si>
  <si>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</si>
  <si>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</si>
  <si>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</si>
  <si>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</si>
  <si>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</si>
  <si>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</si>
  <si>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</si>
  <si>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Составил: ___________________________</t>
  </si>
  <si>
    <t>(должность, подпись, расшифровка)</t>
  </si>
  <si>
    <t>на производство топографо-геодезических  работ (незастроенная территория)</t>
  </si>
  <si>
    <t>Проверил: ___________________________</t>
  </si>
  <si>
    <t>Всего с индексом 3 кв. 2020 и дефлятором на 2021 г.</t>
  </si>
  <si>
    <t>- коэф-т на 3 квартал 2020 г</t>
  </si>
  <si>
    <t xml:space="preserve"> - индекс дефлятор на 2021 г.</t>
  </si>
  <si>
    <t>Смета №114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</si>
</sst>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.5"/>
      <color rgb="FF002060"/>
      <name val="Courier New"/>
      <family val="3"/>
      <charset val="204"/>
    </font>
    <font>
      <b/>
      <sz val="11"/>
      <color rgb="FF00206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74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0" fillId="0" borderId="0" xfId="3" applyFont="1" applyAlignment="1">
      <alignment horizontal="left" vertical="top"/>
    </xf>
    <xf numFmtId="49" fontId="31" fillId="0" borderId="0" xfId="3" applyNumberFormat="1" applyFont="1" applyAlignment="1">
      <alignment horizontal="left" vertical="top"/>
    </xf>
    <xf numFmtId="0" fontId="31" fillId="0" borderId="0" xfId="3" applyFont="1" applyAlignment="1">
      <alignment horizontal="left" vertical="top" wrapText="1"/>
    </xf>
    <xf numFmtId="0" fontId="31" fillId="0" borderId="0" xfId="3" applyFont="1" applyAlignment="1">
      <alignment horizontal="center" vertical="top" wrapText="1"/>
    </xf>
    <xf numFmtId="4" fontId="31" fillId="0" borderId="0" xfId="3" applyNumberFormat="1" applyFont="1" applyAlignment="1">
      <alignment horizontal="center" vertical="top"/>
    </xf>
    <xf numFmtId="4" fontId="31" fillId="0" borderId="0" xfId="3" applyNumberFormat="1" applyFont="1" applyAlignment="1">
      <alignment horizontal="right" vertical="top"/>
    </xf>
    <xf numFmtId="0" fontId="32" fillId="0" borderId="0" xfId="0" applyFont="1" applyAlignment="1">
      <alignment horizontal="right" vertical="top"/>
    </xf>
    <xf numFmtId="0" fontId="31" fillId="0" borderId="0" xfId="3" applyFont="1"/>
    <xf numFmtId="4" fontId="30" fillId="0" borderId="0" xfId="3" applyNumberFormat="1" applyFont="1" applyAlignment="1">
      <alignment horizontal="right" vertical="top"/>
    </xf>
    <xf numFmtId="0" fontId="31" fillId="0" borderId="0" xfId="3" applyFont="1" applyAlignment="1">
      <alignment horizontal="left" vertical="top"/>
    </xf>
    <xf numFmtId="0" fontId="31" fillId="0" borderId="0" xfId="0" applyFont="1" applyAlignment="1">
      <alignment horizontal="right" vertical="top"/>
    </xf>
    <xf numFmtId="0" fontId="33" fillId="0" borderId="0" xfId="0" applyFont="1" applyFill="1" applyAlignment="1">
      <alignment vertical="center"/>
    </xf>
    <xf numFmtId="49" fontId="33" fillId="0" borderId="0" xfId="0" applyNumberFormat="1" applyFont="1" applyFill="1" applyAlignment="1">
      <alignment horizontal="left" vertical="center"/>
    </xf>
    <xf numFmtId="0" fontId="33" fillId="0" borderId="0" xfId="0" applyFont="1" applyFill="1" applyAlignment="1">
      <alignment horizontal="right" vertical="center"/>
    </xf>
    <xf numFmtId="0" fontId="12" fillId="0" borderId="13" xfId="0" applyFont="1" applyBorder="1" applyAlignment="1">
      <alignment horizontal="center"/>
    </xf>
    <xf numFmtId="0" fontId="12" fillId="0" borderId="18" xfId="0" applyFont="1" applyBorder="1"/>
    <xf numFmtId="165" fontId="12" fillId="0" borderId="19" xfId="0" applyNumberFormat="1" applyFont="1" applyBorder="1"/>
    <xf numFmtId="0" fontId="12" fillId="0" borderId="18" xfId="0" applyFont="1" applyBorder="1" applyAlignment="1">
      <alignment horizontal="center" vertical="center"/>
    </xf>
    <xf numFmtId="166" fontId="12" fillId="0" borderId="19" xfId="1" applyNumberFormat="1" applyFont="1" applyBorder="1" applyAlignment="1">
      <alignment horizontal="right" vertical="center" wrapText="1" shrinkToFit="1"/>
    </xf>
    <xf numFmtId="166" fontId="12" fillId="0" borderId="19" xfId="0" applyNumberFormat="1" applyFont="1" applyBorder="1" applyAlignment="1">
      <alignment horizontal="right" vertical="center" wrapText="1" shrinkToFit="1"/>
    </xf>
    <xf numFmtId="0" fontId="12" fillId="0" borderId="22" xfId="0" applyFont="1" applyBorder="1" applyAlignment="1">
      <alignment horizontal="center" vertical="center"/>
    </xf>
    <xf numFmtId="0" fontId="34" fillId="0" borderId="23" xfId="0" applyFont="1" applyBorder="1" applyAlignment="1">
      <alignment horizontal="left" vertical="center" wrapText="1"/>
    </xf>
    <xf numFmtId="0" fontId="34" fillId="0" borderId="24" xfId="0" applyFont="1" applyBorder="1"/>
    <xf numFmtId="0" fontId="34" fillId="0" borderId="23" xfId="0" applyFont="1" applyBorder="1" applyAlignment="1">
      <alignment horizontal="left"/>
    </xf>
    <xf numFmtId="0" fontId="34" fillId="0" borderId="23" xfId="0" applyFont="1" applyBorder="1"/>
    <xf numFmtId="0" fontId="34" fillId="0" borderId="23" xfId="0" applyFont="1" applyBorder="1" applyAlignment="1">
      <alignment horizontal="right" vertical="center"/>
    </xf>
    <xf numFmtId="166" fontId="34" fillId="0" borderId="25" xfId="1" applyNumberFormat="1" applyFont="1" applyBorder="1" applyAlignment="1">
      <alignment horizontal="right" vertical="center" wrapText="1" shrinkToFi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12" fillId="0" borderId="1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46" t="s">
        <v>45</v>
      </c>
      <c r="P19" s="146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46"/>
      <c r="P27" s="146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46" t="s">
        <v>45</v>
      </c>
      <c r="P19" s="146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46" t="s">
        <v>45</v>
      </c>
      <c r="P19" s="146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46" t="s">
        <v>45</v>
      </c>
      <c r="P19" s="146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46" t="s">
        <v>45</v>
      </c>
      <c r="P19" s="146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46" t="s">
        <v>45</v>
      </c>
      <c r="P19" s="146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1" ht="19.5" x14ac:dyDescent="0.35">
      <c r="A3" s="143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1" ht="15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1" ht="34.5" customHeight="1" x14ac:dyDescent="0.25">
      <c r="A5" s="52"/>
      <c r="B5" s="145" t="s">
        <v>44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47" t="s">
        <v>28</v>
      </c>
      <c r="B15" s="150" t="s">
        <v>7</v>
      </c>
      <c r="C15" s="31" t="s">
        <v>31</v>
      </c>
      <c r="D15" s="153" t="s">
        <v>8</v>
      </c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47" t="s">
        <v>29</v>
      </c>
    </row>
    <row r="16" spans="1:21" ht="15.75" customHeight="1" x14ac:dyDescent="0.3">
      <c r="A16" s="148"/>
      <c r="B16" s="151"/>
      <c r="C16" s="32" t="s">
        <v>9</v>
      </c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8"/>
      <c r="S16" s="148"/>
    </row>
    <row r="17" spans="1:22" ht="35.25" customHeight="1" x14ac:dyDescent="0.3">
      <c r="A17" s="149"/>
      <c r="B17" s="152"/>
      <c r="C17" s="93" t="s">
        <v>10</v>
      </c>
      <c r="D17" s="159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1"/>
      <c r="S17" s="14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46" t="s">
        <v>45</v>
      </c>
      <c r="P19" s="146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46"/>
      <c r="P27" s="146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9"/>
  <sheetViews>
    <sheetView tabSelected="1" zoomScale="80" zoomScaleNormal="80" workbookViewId="0">
      <selection activeCell="Y26" sqref="Y26"/>
    </sheetView>
  </sheetViews>
  <sheetFormatPr defaultRowHeight="12.75" outlineLevelRow="2" x14ac:dyDescent="0.2"/>
  <cols>
    <col min="1" max="1" width="11.85546875" customWidth="1"/>
    <col min="2" max="2" width="80.285156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5.75" outlineLevel="2" x14ac:dyDescent="0.25">
      <c r="A1" s="116"/>
      <c r="B1" s="117"/>
      <c r="C1" s="118"/>
      <c r="D1" s="119"/>
      <c r="E1" s="120"/>
      <c r="F1" s="121"/>
      <c r="G1" s="122"/>
      <c r="H1" s="123"/>
      <c r="J1" s="123"/>
      <c r="K1" s="123"/>
      <c r="L1" s="123"/>
      <c r="M1" s="123"/>
      <c r="N1" s="123"/>
      <c r="P1" s="122"/>
      <c r="Q1" s="122"/>
      <c r="T1" s="124"/>
    </row>
    <row r="2" spans="1:21" s="109" customFormat="1" ht="15.75" outlineLevel="1" x14ac:dyDescent="0.25">
      <c r="A2" s="125"/>
      <c r="B2" s="117"/>
      <c r="C2" s="118"/>
      <c r="D2" s="119"/>
      <c r="E2" s="120"/>
      <c r="F2" s="121"/>
      <c r="G2" s="122"/>
      <c r="H2" s="123"/>
      <c r="J2" s="123"/>
      <c r="K2" s="123"/>
      <c r="L2" s="123"/>
      <c r="M2" s="123"/>
      <c r="N2" s="123"/>
      <c r="P2" s="122"/>
      <c r="Q2" s="122"/>
      <c r="T2" s="121"/>
    </row>
    <row r="3" spans="1:21" s="109" customFormat="1" ht="15.75" outlineLevel="1" x14ac:dyDescent="0.25">
      <c r="A3" s="125"/>
      <c r="B3" s="117"/>
      <c r="C3" s="118"/>
      <c r="D3" s="119"/>
      <c r="E3" s="120"/>
      <c r="F3" s="121"/>
      <c r="G3" s="122"/>
      <c r="H3" s="123"/>
      <c r="J3" s="123"/>
      <c r="K3" s="123"/>
      <c r="L3" s="123"/>
      <c r="M3" s="123"/>
      <c r="N3" s="123"/>
      <c r="P3" s="122"/>
      <c r="Q3" s="122"/>
      <c r="T3" s="126"/>
    </row>
    <row r="4" spans="1:21" s="109" customFormat="1" ht="15.75" outlineLevel="1" x14ac:dyDescent="0.25">
      <c r="A4" s="125"/>
      <c r="B4" s="117"/>
      <c r="C4" s="118"/>
      <c r="D4" s="119"/>
      <c r="E4" s="120"/>
      <c r="F4" s="121"/>
      <c r="G4" s="122"/>
      <c r="H4" s="123"/>
      <c r="J4" s="123"/>
      <c r="K4" s="123"/>
      <c r="L4" s="123"/>
      <c r="M4" s="123"/>
      <c r="N4" s="123"/>
      <c r="P4" s="122"/>
      <c r="Q4" s="122"/>
      <c r="T4" s="121"/>
    </row>
    <row r="5" spans="1:21" s="109" customFormat="1" ht="15.75" outlineLevel="1" x14ac:dyDescent="0.25">
      <c r="A5" s="125"/>
      <c r="B5" s="117"/>
      <c r="C5" s="118"/>
      <c r="D5" s="119"/>
      <c r="E5" s="120"/>
      <c r="F5" s="121"/>
      <c r="G5" s="122"/>
      <c r="H5" s="123"/>
      <c r="J5" s="123"/>
      <c r="K5" s="123"/>
      <c r="L5" s="123"/>
      <c r="M5" s="123"/>
      <c r="N5" s="123"/>
      <c r="P5" s="122"/>
      <c r="Q5" s="122"/>
      <c r="T5" s="121"/>
    </row>
    <row r="6" spans="1:21" ht="15.75" x14ac:dyDescent="0.25">
      <c r="A6" s="102"/>
    </row>
    <row r="7" spans="1:21" ht="19.5" x14ac:dyDescent="0.35">
      <c r="A7" s="143" t="s">
        <v>60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1" ht="19.5" x14ac:dyDescent="0.35">
      <c r="A8" s="143" t="s">
        <v>55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</row>
    <row r="9" spans="1:21" ht="15" x14ac:dyDescent="0.2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</row>
    <row r="10" spans="1:21" ht="34.5" customHeight="1" x14ac:dyDescent="0.25">
      <c r="A10" s="52"/>
      <c r="B10" s="145" t="s">
        <v>50</v>
      </c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"/>
    </row>
    <row r="11" spans="1:21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51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6.5" thickBot="1" x14ac:dyDescent="0.3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69" t="s">
        <v>28</v>
      </c>
      <c r="B20" s="172" t="s">
        <v>7</v>
      </c>
      <c r="C20" s="130" t="s">
        <v>31</v>
      </c>
      <c r="D20" s="162" t="s">
        <v>8</v>
      </c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4"/>
      <c r="T20" s="165" t="s">
        <v>29</v>
      </c>
    </row>
    <row r="21" spans="1:23" ht="15.75" customHeight="1" x14ac:dyDescent="0.3">
      <c r="A21" s="170"/>
      <c r="B21" s="151"/>
      <c r="C21" s="32" t="s">
        <v>9</v>
      </c>
      <c r="D21" s="156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8"/>
      <c r="T21" s="166"/>
    </row>
    <row r="22" spans="1:23" ht="35.25" customHeight="1" x14ac:dyDescent="0.3">
      <c r="A22" s="171"/>
      <c r="B22" s="152"/>
      <c r="C22" s="93" t="s">
        <v>10</v>
      </c>
      <c r="D22" s="159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1"/>
      <c r="T22" s="167"/>
    </row>
    <row r="23" spans="1:23" ht="16.5" customHeight="1" x14ac:dyDescent="0.3">
      <c r="A23" s="131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132"/>
    </row>
    <row r="24" spans="1:23" ht="32.25" customHeight="1" x14ac:dyDescent="0.2">
      <c r="A24" s="133">
        <v>1</v>
      </c>
      <c r="B24" s="103" t="s">
        <v>42</v>
      </c>
      <c r="C24" s="114" t="s">
        <v>52</v>
      </c>
      <c r="D24" s="114">
        <v>2432</v>
      </c>
      <c r="E24" s="39" t="s">
        <v>12</v>
      </c>
      <c r="F24" s="115">
        <v>1.3</v>
      </c>
      <c r="G24" s="115" t="s">
        <v>12</v>
      </c>
      <c r="H24" s="115">
        <v>0.85</v>
      </c>
      <c r="I24" s="115" t="s">
        <v>12</v>
      </c>
      <c r="J24" s="115">
        <v>1.3</v>
      </c>
      <c r="K24" s="115" t="s">
        <v>12</v>
      </c>
      <c r="L24" s="115">
        <v>1.55</v>
      </c>
      <c r="M24" s="115" t="s">
        <v>12</v>
      </c>
      <c r="N24" s="108">
        <f>C13</f>
        <v>1</v>
      </c>
      <c r="O24" s="146" t="s">
        <v>49</v>
      </c>
      <c r="P24" s="146"/>
      <c r="Q24" s="113"/>
      <c r="R24" s="97"/>
      <c r="S24" s="4"/>
      <c r="T24" s="134">
        <f>D24*F24*H24*J24*L24*N24</f>
        <v>5415.0303999999996</v>
      </c>
    </row>
    <row r="25" spans="1:23" ht="15.75" x14ac:dyDescent="0.3">
      <c r="A25" s="133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135">
        <f>T24</f>
        <v>5415.0303999999996</v>
      </c>
    </row>
    <row r="26" spans="1:23" ht="18" customHeight="1" x14ac:dyDescent="0.3">
      <c r="A26" s="133">
        <v>2</v>
      </c>
      <c r="B26" s="103" t="s">
        <v>34</v>
      </c>
      <c r="C26" s="114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>
        <v>0.26250000000000001</v>
      </c>
      <c r="T26" s="135">
        <f>T25*S26</f>
        <v>1421.4454799999999</v>
      </c>
    </row>
    <row r="27" spans="1:23" ht="18" customHeight="1" x14ac:dyDescent="0.3">
      <c r="A27" s="133"/>
      <c r="B27" s="103" t="s">
        <v>13</v>
      </c>
      <c r="C27" s="114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135">
        <f>T25+T26</f>
        <v>6836.47588</v>
      </c>
    </row>
    <row r="28" spans="1:23" ht="18" customHeight="1" x14ac:dyDescent="0.3">
      <c r="A28" s="133">
        <v>3</v>
      </c>
      <c r="B28" s="103" t="s">
        <v>38</v>
      </c>
      <c r="C28" s="114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>
        <v>0.252</v>
      </c>
      <c r="T28" s="135">
        <f>T27*S28</f>
        <v>1722.7919217599999</v>
      </c>
    </row>
    <row r="29" spans="1:23" ht="17.25" customHeight="1" x14ac:dyDescent="0.3">
      <c r="A29" s="133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134">
        <f>T27+T28</f>
        <v>8559.2678017599992</v>
      </c>
    </row>
    <row r="30" spans="1:23" ht="17.25" customHeight="1" x14ac:dyDescent="0.3">
      <c r="A30" s="133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4">
        <v>1.06</v>
      </c>
      <c r="T30" s="134">
        <f>T29*S30</f>
        <v>9072.8238698656005</v>
      </c>
      <c r="V30" s="8"/>
      <c r="W30" s="8"/>
    </row>
    <row r="31" spans="1:23" ht="15" customHeight="1" x14ac:dyDescent="0.3">
      <c r="A31" s="133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135"/>
      <c r="V31" s="8"/>
      <c r="W31" s="8"/>
    </row>
    <row r="32" spans="1:23" ht="19.5" customHeight="1" x14ac:dyDescent="0.3">
      <c r="A32" s="133">
        <v>5</v>
      </c>
      <c r="B32" s="103" t="s">
        <v>36</v>
      </c>
      <c r="C32" s="114" t="s">
        <v>52</v>
      </c>
      <c r="D32" s="114">
        <v>418</v>
      </c>
      <c r="E32" s="39" t="s">
        <v>12</v>
      </c>
      <c r="F32" s="115">
        <v>1.3</v>
      </c>
      <c r="G32" s="115" t="s">
        <v>12</v>
      </c>
      <c r="H32" s="115">
        <v>1.1000000000000001</v>
      </c>
      <c r="I32" s="115" t="s">
        <v>12</v>
      </c>
      <c r="J32" s="115">
        <v>1.75</v>
      </c>
      <c r="K32" s="115" t="s">
        <v>12</v>
      </c>
      <c r="L32" s="115">
        <f>C13</f>
        <v>1</v>
      </c>
      <c r="M32" s="115" t="s">
        <v>49</v>
      </c>
      <c r="N32" s="115"/>
      <c r="O32" s="146"/>
      <c r="P32" s="146"/>
      <c r="Q32" s="113"/>
      <c r="R32" s="25"/>
      <c r="S32" s="60"/>
      <c r="T32" s="134">
        <f>D32*F32*H32*J32*L32</f>
        <v>1046.0450000000001</v>
      </c>
      <c r="V32" s="8"/>
      <c r="W32" s="8"/>
    </row>
    <row r="33" spans="1:35" ht="15.75" x14ac:dyDescent="0.3">
      <c r="A33" s="133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134">
        <f>T32</f>
        <v>1046.0450000000001</v>
      </c>
    </row>
    <row r="34" spans="1:35" ht="15.75" x14ac:dyDescent="0.3">
      <c r="A34" s="133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134">
        <f>T30+T33</f>
        <v>10118.868869865601</v>
      </c>
    </row>
    <row r="35" spans="1:35" ht="19.5" customHeight="1" thickBot="1" x14ac:dyDescent="0.35">
      <c r="A35" s="136">
        <v>6</v>
      </c>
      <c r="B35" s="137" t="s">
        <v>57</v>
      </c>
      <c r="C35" s="138"/>
      <c r="D35" s="138"/>
      <c r="E35" s="139"/>
      <c r="F35" s="139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>
        <v>4.5</v>
      </c>
      <c r="S35" s="141">
        <v>1.0369999999999999</v>
      </c>
      <c r="T35" s="142">
        <f>T34*R35*S35</f>
        <v>47219.701581227826</v>
      </c>
      <c r="U35" s="10"/>
      <c r="V35" s="8"/>
    </row>
    <row r="36" spans="1:35" ht="13.5" customHeight="1" x14ac:dyDescent="0.3">
      <c r="A36" s="69"/>
      <c r="B36" s="70"/>
      <c r="C36" s="55"/>
      <c r="D36" s="55"/>
      <c r="E36" s="57"/>
      <c r="F36" s="57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67"/>
    </row>
    <row r="37" spans="1:35" ht="17.25" customHeight="1" x14ac:dyDescent="0.25">
      <c r="A37" s="71" t="s">
        <v>22</v>
      </c>
      <c r="B37" s="72"/>
      <c r="C37" s="73"/>
      <c r="D37" s="73"/>
      <c r="E37" s="74"/>
      <c r="F37" s="74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5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4.25" x14ac:dyDescent="0.25">
      <c r="A38" s="71">
        <v>1.3</v>
      </c>
      <c r="B38" s="77" t="s">
        <v>23</v>
      </c>
      <c r="C38" s="78"/>
      <c r="D38" s="78"/>
      <c r="E38" s="79"/>
      <c r="F38" s="7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1"/>
      <c r="S38" s="81"/>
      <c r="T38" s="81"/>
      <c r="U38" s="76"/>
      <c r="V38" s="76"/>
      <c r="W38" s="7"/>
      <c r="X38" s="7"/>
      <c r="Y38" s="7"/>
      <c r="Z38" s="7"/>
      <c r="AA38" s="7"/>
      <c r="AB38" s="7"/>
      <c r="AC38" s="7"/>
      <c r="AD38" s="7"/>
      <c r="AE38" s="7"/>
      <c r="AF38" s="11"/>
    </row>
    <row r="39" spans="1:35" ht="14.25" x14ac:dyDescent="0.25">
      <c r="A39" s="71">
        <v>0.85</v>
      </c>
      <c r="B39" s="77" t="s">
        <v>24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7"/>
      <c r="AF39" s="11"/>
    </row>
    <row r="40" spans="1:35" ht="15.75" x14ac:dyDescent="0.25">
      <c r="A40" s="71">
        <v>1.3</v>
      </c>
      <c r="B40" s="77" t="s">
        <v>32</v>
      </c>
      <c r="C40" s="83"/>
      <c r="D40" s="83"/>
      <c r="E40" s="84"/>
      <c r="F40" s="84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12"/>
      <c r="S40" s="12"/>
      <c r="T40" s="12"/>
      <c r="U40" s="12"/>
      <c r="V40" s="12"/>
      <c r="W40" s="12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13"/>
      <c r="AI40" s="14"/>
    </row>
    <row r="41" spans="1:35" ht="14.25" x14ac:dyDescent="0.25">
      <c r="A41" s="71">
        <v>1.1000000000000001</v>
      </c>
      <c r="B41" s="77" t="s">
        <v>25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13"/>
      <c r="AF41" s="14"/>
    </row>
    <row r="42" spans="1:35" ht="14.25" x14ac:dyDescent="0.25">
      <c r="A42" s="71">
        <v>1.75</v>
      </c>
      <c r="B42" s="77" t="s">
        <v>26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76"/>
      <c r="V42" s="76"/>
      <c r="W42" s="7"/>
      <c r="X42" s="7"/>
      <c r="Y42" s="7"/>
      <c r="Z42" s="7"/>
      <c r="AA42" s="7"/>
      <c r="AB42" s="7"/>
      <c r="AC42" s="7"/>
      <c r="AD42" s="7"/>
      <c r="AE42" s="13"/>
      <c r="AF42" s="14"/>
    </row>
    <row r="43" spans="1:35" ht="14.25" x14ac:dyDescent="0.25">
      <c r="A43" s="71">
        <v>1.55</v>
      </c>
      <c r="B43" s="77" t="s">
        <v>27</v>
      </c>
      <c r="C43" s="85"/>
      <c r="D43" s="85"/>
      <c r="E43" s="86"/>
      <c r="F43" s="86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7"/>
      <c r="S43" s="87"/>
      <c r="T43" s="87"/>
      <c r="U43" s="88"/>
      <c r="V43" s="88"/>
    </row>
    <row r="44" spans="1:35" ht="14.25" x14ac:dyDescent="0.25">
      <c r="A44" s="127">
        <v>4.5</v>
      </c>
      <c r="B44" s="128" t="s">
        <v>58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ht="14.25" x14ac:dyDescent="0.25">
      <c r="A45" s="129">
        <v>1.0369999999999999</v>
      </c>
      <c r="B45" s="128" t="s">
        <v>59</v>
      </c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92"/>
      <c r="V45" s="92"/>
      <c r="W45" s="15"/>
      <c r="X45" s="15"/>
      <c r="Y45" s="15"/>
      <c r="Z45" s="15"/>
      <c r="AA45" s="15"/>
      <c r="AB45" s="15"/>
      <c r="AC45" s="16"/>
      <c r="AD45" s="16"/>
      <c r="AE45" s="16"/>
      <c r="AF45" s="17"/>
    </row>
    <row r="46" spans="1:35" ht="14.25" x14ac:dyDescent="0.25">
      <c r="A46" s="71"/>
      <c r="B46" s="89"/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92"/>
      <c r="V46" s="92"/>
      <c r="W46" s="15"/>
      <c r="X46" s="15"/>
      <c r="Y46" s="15"/>
      <c r="Z46" s="15"/>
      <c r="AA46" s="15"/>
      <c r="AB46" s="15"/>
      <c r="AC46" s="16"/>
      <c r="AD46" s="16"/>
      <c r="AE46" s="16"/>
      <c r="AF46" s="17"/>
    </row>
    <row r="47" spans="1:35" s="111" customFormat="1" ht="14.25" x14ac:dyDescent="0.2">
      <c r="A47" s="110"/>
      <c r="B47" s="110"/>
      <c r="C47" s="168" t="s">
        <v>53</v>
      </c>
      <c r="D47" s="168"/>
      <c r="E47" s="168"/>
      <c r="F47" s="168"/>
      <c r="G47" s="168"/>
      <c r="H47" s="168"/>
      <c r="I47" s="168"/>
    </row>
    <row r="48" spans="1:35" s="111" customFormat="1" ht="24.75" customHeight="1" x14ac:dyDescent="0.2">
      <c r="A48" s="110"/>
      <c r="B48" s="110"/>
      <c r="C48" s="173" t="s">
        <v>54</v>
      </c>
      <c r="D48" s="173"/>
      <c r="E48" s="173"/>
      <c r="F48" s="173"/>
      <c r="G48" s="173"/>
      <c r="H48" s="173"/>
      <c r="I48" s="173"/>
    </row>
    <row r="49" spans="1:24" s="111" customFormat="1" ht="14.25" x14ac:dyDescent="0.2">
      <c r="A49" s="110"/>
      <c r="B49" s="110"/>
      <c r="C49" s="168" t="s">
        <v>56</v>
      </c>
      <c r="D49" s="168"/>
      <c r="E49" s="168"/>
      <c r="F49" s="168"/>
      <c r="G49" s="168"/>
      <c r="H49" s="168"/>
      <c r="I49" s="168"/>
    </row>
    <row r="50" spans="1:24" ht="14.25" x14ac:dyDescent="0.2">
      <c r="B50" s="18"/>
      <c r="C50" s="173" t="s">
        <v>54</v>
      </c>
      <c r="D50" s="173"/>
      <c r="E50" s="173"/>
      <c r="F50" s="173"/>
      <c r="G50" s="173"/>
      <c r="H50" s="173"/>
      <c r="I50" s="173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  <c r="X50" s="4"/>
    </row>
    <row r="51" spans="1:24" ht="14.25" x14ac:dyDescent="0.2">
      <c r="B51" s="19"/>
      <c r="C51" s="2"/>
      <c r="D51" s="112"/>
      <c r="E51" s="112"/>
      <c r="F51" s="112"/>
      <c r="G51" s="112"/>
      <c r="H51" s="112"/>
      <c r="I51" s="112"/>
      <c r="J51" s="6"/>
      <c r="K51" s="6"/>
      <c r="L51" s="6"/>
      <c r="M51" s="6"/>
      <c r="N51" s="6"/>
      <c r="O51" s="6"/>
      <c r="P51" s="6"/>
      <c r="Q51" s="6"/>
      <c r="R51" s="4"/>
      <c r="S51" s="4"/>
      <c r="T51" s="4"/>
      <c r="U51" s="4"/>
      <c r="V51" s="4"/>
      <c r="W51" s="4"/>
      <c r="X51" s="4"/>
    </row>
    <row r="52" spans="1:2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  <c r="X52" s="4"/>
    </row>
    <row r="53" spans="1:24" ht="27.7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4"/>
      <c r="T53" s="4"/>
      <c r="U53" s="4"/>
      <c r="V53" s="4"/>
      <c r="W53" s="4"/>
      <c r="X53" s="4"/>
    </row>
    <row r="54" spans="1:2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20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20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20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</sheetData>
  <mergeCells count="14">
    <mergeCell ref="C50:I50"/>
    <mergeCell ref="C47:I47"/>
    <mergeCell ref="C48:I48"/>
    <mergeCell ref="O24:P24"/>
    <mergeCell ref="O32:P32"/>
    <mergeCell ref="D20:S22"/>
    <mergeCell ref="T20:T22"/>
    <mergeCell ref="C49:I49"/>
    <mergeCell ref="A7:T7"/>
    <mergeCell ref="A8:T8"/>
    <mergeCell ref="A9:T9"/>
    <mergeCell ref="B10:T10"/>
    <mergeCell ref="A20:A22"/>
    <mergeCell ref="B20:B22"/>
  </mergeCells>
  <pageMargins left="0.70866141732283472" right="0.70866141732283472" top="0.42" bottom="0.28999999999999998" header="0.31496062992125984" footer="0.17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2019-09-30T23:57:04Z</cp:lastPrinted>
  <dcterms:created xsi:type="dcterms:W3CDTF">2011-10-12T06:33:52Z</dcterms:created>
  <dcterms:modified xsi:type="dcterms:W3CDTF">2020-09-25T06:32:47Z</dcterms:modified>
</cp:coreProperties>
</file>