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1\15001 К МСП\ДоЗ\"/>
    </mc:Choice>
  </mc:AlternateContent>
  <bookViews>
    <workbookView xWindow="0" yWindow="0" windowWidth="20796" windowHeight="10248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88" i="1" l="1"/>
  <c r="M89" i="1"/>
  <c r="M90" i="1"/>
  <c r="M91" i="1"/>
  <c r="L88" i="1"/>
  <c r="L89" i="1"/>
  <c r="L90" i="1"/>
  <c r="L91" i="1"/>
  <c r="J88" i="1"/>
  <c r="J89" i="1"/>
  <c r="J90" i="1"/>
  <c r="J91" i="1"/>
  <c r="I88" i="1"/>
  <c r="I89" i="1"/>
  <c r="I90" i="1"/>
  <c r="I91" i="1"/>
  <c r="G88" i="1"/>
  <c r="G89" i="1"/>
  <c r="G90" i="1"/>
  <c r="G91" i="1"/>
  <c r="M87" i="1"/>
  <c r="L87" i="1"/>
  <c r="J87" i="1"/>
  <c r="I87" i="1"/>
  <c r="G87" i="1"/>
  <c r="M11" i="1" l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10" i="1"/>
  <c r="M9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10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12" i="1"/>
  <c r="J13" i="1"/>
  <c r="J14" i="1"/>
  <c r="J15" i="1"/>
  <c r="J16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18" i="1"/>
  <c r="I17" i="1"/>
  <c r="I16" i="1"/>
  <c r="I15" i="1"/>
  <c r="I14" i="1"/>
  <c r="I13" i="1"/>
  <c r="I12" i="1"/>
  <c r="I9" i="1"/>
  <c r="J9" i="1"/>
  <c r="J10" i="1"/>
  <c r="I11" i="1"/>
  <c r="J11" i="1"/>
  <c r="L9" i="1"/>
  <c r="G86" i="1" l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B10" i="1"/>
  <c r="I10" i="1" s="1"/>
  <c r="G92" i="1" l="1"/>
  <c r="G93" i="1" s="1"/>
  <c r="G94" i="1" s="1"/>
  <c r="G95" i="1" s="1"/>
</calcChain>
</file>

<file path=xl/sharedStrings.xml><?xml version="1.0" encoding="utf-8"?>
<sst xmlns="http://schemas.openxmlformats.org/spreadsheetml/2006/main" count="207" uniqueCount="131">
  <si>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</si>
  <si>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</si>
  <si>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</si>
  <si>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</si>
  <si>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</si>
  <si>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</si>
  <si>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</si>
  <si>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</si>
  <si>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</si>
  <si>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</si>
  <si>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</si>
  <si>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</si>
  <si>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</si>
  <si>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</si>
  <si>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Предельная цена договора,
(руб. без НДС)</t>
  </si>
  <si>
    <t>ИТОГО без НДС, руб*.</t>
  </si>
  <si>
    <r>
      <t xml:space="preserve">Страна происхождения товара
</t>
    </r>
    <r>
      <rPr>
        <i/>
        <sz val="1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</si>
  <si>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Установка одностоечной опоры 6(10) кВ</t>
  </si>
  <si>
    <t>1 опора</t>
  </si>
  <si>
    <t>Установка одностоечной опоры с 1 подкосом 6(10) кВ</t>
  </si>
  <si>
    <t>Установка одностоечной опоры с 2 подкосами 6(10) кВ</t>
  </si>
  <si>
    <t>Подвеска провода АС-50 (6-10 кВ)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</si>
  <si>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</si>
  <si>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</si>
  <si>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</si>
  <si>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</si>
  <si>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Переход ВЛ-6(10) кВ через  автодорогу 2-3 кат.</t>
  </si>
  <si>
    <t>1 переход</t>
  </si>
  <si>
    <t>Переход ВЛ-6(10) кВ через  автодорогу 1-2 кат.</t>
  </si>
  <si>
    <t>Подвеска проводов ВЛ 10 кВ на переходах через препятствия: водные преграды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</si>
  <si>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</si>
  <si>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</si>
  <si>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</si>
  <si>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</si>
  <si>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</si>
  <si>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Подвеска провода СИП2А 3*50 + 1*70</t>
  </si>
  <si>
    <t>1 км</t>
  </si>
  <si>
    <t>Подвеска провода СИП2А 3*70 + 1*70</t>
  </si>
  <si>
    <t>Подвеска провода СИП2А 3*95 + 1*70</t>
  </si>
  <si>
    <t>Подвеска провода СИП2А 3*50 + 1*70 по сущ.опорам</t>
  </si>
  <si>
    <t>Подвеска провода СИП2А 3*70 + 1*70 по сущ.опорам</t>
  </si>
  <si>
    <t>Подвеска провода СИП2А 3*95 + 1*70 по сущ.опорам</t>
  </si>
  <si>
    <t>Переход ВЛ-0,4 кВ через  автодорогу 2-3 кат.</t>
  </si>
  <si>
    <t>Переход ВЛ-0,4 кВ через  автодорогу 1-2 кат.</t>
  </si>
  <si>
    <t>Ответвление к зданию ВЛ 0,4 кВ в 2 провода</t>
  </si>
  <si>
    <t>Ответвление к зданию ВЛ 0,4 кВ в 4 провода</t>
  </si>
  <si>
    <t>Довеска фазных проводов АС на существующие опоры 0,4 кВ</t>
  </si>
  <si>
    <t xml:space="preserve">1 км </t>
  </si>
  <si>
    <t>Строительство КЛ-0,4 кВ (ААБл-1 4х120)</t>
  </si>
  <si>
    <t>Строительство КЛ-6(10) кВ (ААБл 3х240-10)</t>
  </si>
  <si>
    <t>Строительство СТП-25 кВА</t>
  </si>
  <si>
    <t>Строительство СТП-40 кВА</t>
  </si>
  <si>
    <t>Строительство СТП-63 кВА</t>
  </si>
  <si>
    <t>Строительство СТП-100 кВА</t>
  </si>
  <si>
    <t>Строительство СТП-160 кВА</t>
  </si>
  <si>
    <t>Строительство КТПН-40 кВА</t>
  </si>
  <si>
    <t>Строительство КТПН-63 кВА</t>
  </si>
  <si>
    <t>Строительство КТПН-100 кВА</t>
  </si>
  <si>
    <t>Строительство КТПН-160 кВА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</si>
  <si>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</si>
  <si>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</si>
  <si>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</si>
  <si>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</si>
  <si>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</si>
  <si>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</si>
  <si>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</si>
  <si>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</si>
  <si>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</si>
  <si>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</si>
  <si>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</si>
  <si>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Установка АВ-0,4 кВ</t>
  </si>
  <si>
    <t>Установка рубильника 0,4 кВ</t>
  </si>
  <si>
    <t>Установка ТТ 0,4 кВ</t>
  </si>
  <si>
    <t>1 компл. (3 фазы)</t>
  </si>
  <si>
    <t>Монтаж ошиновки</t>
  </si>
  <si>
    <t>10 м</t>
  </si>
  <si>
    <t>52.1</t>
  </si>
  <si>
    <t>Лесосечные работы твердых пород, диаметр стволов: до 16 см</t>
  </si>
  <si>
    <t>100 шт.</t>
  </si>
  <si>
    <t>52.2</t>
  </si>
  <si>
    <t>Лесосечные работы твердых пород, диаметр стволов до 24 см</t>
  </si>
  <si>
    <t>52.3</t>
  </si>
  <si>
    <t>Лесосечные работы твердых пород, диаметр стволов до 32 см</t>
  </si>
  <si>
    <t>52.4</t>
  </si>
  <si>
    <t>Лесосечные работы твердых пород, диаметр стволов более 32 см</t>
  </si>
  <si>
    <t>52.5</t>
  </si>
  <si>
    <t>Лесосечные работы мягких пород, диаметр стволов: до 16 см</t>
  </si>
  <si>
    <t>52.6</t>
  </si>
  <si>
    <t>Лесосечные работы мягких пород, диаметр стволов: до 24 см</t>
  </si>
  <si>
    <t>52.7</t>
  </si>
  <si>
    <t>Лесосечные работы мягких пород, диаметр стволов: до 32 см</t>
  </si>
  <si>
    <t>52.8</t>
  </si>
  <si>
    <t>Лесосечные работы мягких пород, диаметр стволов: более 32 см</t>
  </si>
  <si>
    <t>52.9</t>
  </si>
  <si>
    <t>Чистка просеки</t>
  </si>
  <si>
    <t>1 Га</t>
  </si>
  <si>
    <t>Валка ОСД</t>
  </si>
  <si>
    <t>1 дерево</t>
  </si>
  <si>
    <t>Подрезка крон</t>
  </si>
  <si>
    <t xml:space="preserve">Демонтаж одностоечной ж/б опоры </t>
  </si>
  <si>
    <t xml:space="preserve">Демонтаж одностоечной ж/б опоры с 1 подкосом </t>
  </si>
  <si>
    <t xml:space="preserve">Демонтаж одностоечной ж/б опоры с 2 подкосами 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</si>
  <si>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</si>
  <si>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</si>
  <si>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одностоечной опоры с 2 подкосами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</si>
  <si>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</si>
  <si>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</si>
  <si>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</si>
  <si>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</si>
  <si>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РЛНД</t>
  </si>
  <si>
    <t>Демонтаж ТМГ</t>
  </si>
  <si>
    <t>Демонтаж АВ</t>
  </si>
  <si>
    <t>Демонтаж рубильника 0,4 кВ</t>
  </si>
  <si>
    <t>Демонтаж ТТ</t>
  </si>
  <si>
    <t>Демонтаж ошиновки</t>
  </si>
  <si>
    <t>ГНБ-переход КЛ-6(10) кВ (ААБл 3х240-10)</t>
  </si>
  <si>
    <t>100 м</t>
  </si>
  <si>
    <t>Кроме того, НДС, руб.</t>
  </si>
  <si>
    <t>ИТОГО с НДС, руб.</t>
  </si>
  <si>
    <t>ИТОГО с НДС, руб*.</t>
  </si>
  <si>
    <t xml:space="preserve">Форма Коммерческого предложения Участника </t>
  </si>
  <si>
    <t>КОММЕРЧЕСКОЕ ПРЕДЛОЖЕНИЕ</t>
  </si>
  <si>
    <t>72.1</t>
  </si>
  <si>
    <t>Счетчик однофазный</t>
  </si>
  <si>
    <t>72.2</t>
  </si>
  <si>
    <t>Счетчик фазный косвенного включения</t>
  </si>
  <si>
    <t>72.3</t>
  </si>
  <si>
    <t>Счетчик фазный полукосвенного включения</t>
  </si>
  <si>
    <t>72.4</t>
  </si>
  <si>
    <t>Счетчик фазный прямого включения</t>
  </si>
  <si>
    <t>Приложение №8 к Документации о закупке – Структура НМЦ (в т.ч. форма Коммерческого предложения)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</si>
</sst>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₽"/>
  </numFmts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</font>
    <font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42">
    <border>
      <left/>
      <right/>
      <top/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/>
      <right style="thin">
        <color rgb="FF002060"/>
      </right>
      <top/>
      <bottom/>
      <diagonal/>
    </border>
    <border>
      <left style="medium">
        <color indexed="64"/>
      </left>
      <right style="thin">
        <color rgb="FF002060"/>
      </right>
      <top style="medium">
        <color indexed="64"/>
      </top>
      <bottom/>
      <diagonal/>
    </border>
    <border>
      <left/>
      <right style="thin">
        <color rgb="FF002060"/>
      </right>
      <top style="medium">
        <color indexed="64"/>
      </top>
      <bottom/>
      <diagonal/>
    </border>
    <border>
      <left style="thin">
        <color rgb="FF002060"/>
      </left>
      <right style="thin">
        <color rgb="FF002060"/>
      </right>
      <top style="medium">
        <color indexed="64"/>
      </top>
      <bottom/>
      <diagonal/>
    </border>
    <border>
      <left style="thin">
        <color rgb="FF002060"/>
      </left>
      <right/>
      <top style="medium">
        <color indexed="64"/>
      </top>
      <bottom/>
      <diagonal/>
    </border>
    <border>
      <left style="thin">
        <color rgb="FF002060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rgb="FF002060"/>
      </top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indexed="64"/>
      </top>
      <bottom style="medium">
        <color rgb="FF002060"/>
      </bottom>
      <diagonal/>
    </border>
    <border>
      <left/>
      <right/>
      <top style="medium">
        <color indexed="64"/>
      </top>
      <bottom style="medium">
        <color rgb="FF002060"/>
      </bottom>
      <diagonal/>
    </border>
    <border>
      <left/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/>
      <diagonal/>
    </border>
    <border>
      <left style="thin">
        <color rgb="FF002060"/>
      </left>
      <right style="medium">
        <color indexed="64"/>
      </right>
      <top style="medium">
        <color rgb="FF002060"/>
      </top>
      <bottom/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medium">
        <color rgb="FF002060"/>
      </top>
      <bottom/>
      <diagonal/>
    </border>
    <border>
      <left/>
      <right style="thin">
        <color auto="1"/>
      </right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rgb="FF002060"/>
      </right>
      <top/>
      <bottom/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6" fillId="0" borderId="0"/>
    <xf numFmtId="0" fontId="17" fillId="0" borderId="0"/>
  </cellStyleXfs>
  <cellXfs count="7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4" borderId="2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4" fontId="1" fillId="4" borderId="16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4" fontId="1" fillId="4" borderId="6" xfId="0" applyNumberFormat="1" applyFont="1" applyFill="1" applyBorder="1" applyAlignment="1">
      <alignment horizontal="center" vertical="center" wrapText="1"/>
    </xf>
    <xf numFmtId="9" fontId="7" fillId="2" borderId="25" xfId="0" applyNumberFormat="1" applyFont="1" applyFill="1" applyBorder="1" applyAlignment="1" applyProtection="1">
      <alignment horizontal="center" vertical="top" wrapText="1"/>
    </xf>
    <xf numFmtId="4" fontId="2" fillId="4" borderId="26" xfId="0" applyNumberFormat="1" applyFont="1" applyFill="1" applyBorder="1" applyAlignment="1">
      <alignment horizontal="center" vertical="top" wrapText="1"/>
    </xf>
    <xf numFmtId="4" fontId="2" fillId="4" borderId="30" xfId="0" applyNumberFormat="1" applyFont="1" applyFill="1" applyBorder="1" applyAlignment="1">
      <alignment horizontal="center" vertical="top" wrapText="1"/>
    </xf>
    <xf numFmtId="4" fontId="8" fillId="4" borderId="6" xfId="0" applyNumberFormat="1" applyFont="1" applyFill="1" applyBorder="1" applyAlignment="1" applyProtection="1">
      <alignment vertical="center" wrapText="1"/>
    </xf>
    <xf numFmtId="4" fontId="7" fillId="5" borderId="33" xfId="0" applyNumberFormat="1" applyFont="1" applyFill="1" applyBorder="1" applyAlignment="1" applyProtection="1">
      <alignment horizontal="center" vertical="top" wrapText="1"/>
    </xf>
    <xf numFmtId="0" fontId="1" fillId="4" borderId="34" xfId="0" applyFont="1" applyFill="1" applyBorder="1" applyAlignment="1">
      <alignment horizontal="center" vertical="center" wrapText="1"/>
    </xf>
    <xf numFmtId="0" fontId="1" fillId="4" borderId="35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14" fillId="0" borderId="6" xfId="0" applyFont="1" applyFill="1" applyBorder="1" applyAlignment="1">
      <alignment horizontal="left" vertical="center" wrapText="1"/>
    </xf>
    <xf numFmtId="0" fontId="14" fillId="0" borderId="6" xfId="0" applyFont="1" applyFill="1" applyBorder="1" applyAlignment="1">
      <alignment horizontal="center" vertical="center" wrapText="1"/>
    </xf>
    <xf numFmtId="3" fontId="7" fillId="2" borderId="6" xfId="0" applyNumberFormat="1" applyFont="1" applyFill="1" applyBorder="1" applyAlignment="1" applyProtection="1">
      <alignment horizontal="center" vertical="top" wrapText="1"/>
      <protection locked="0"/>
    </xf>
    <xf numFmtId="0" fontId="4" fillId="0" borderId="6" xfId="0" applyFont="1" applyBorder="1" applyAlignment="1">
      <alignment horizontal="center"/>
    </xf>
    <xf numFmtId="0" fontId="15" fillId="2" borderId="6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left" vertical="center" wrapText="1"/>
    </xf>
    <xf numFmtId="4" fontId="15" fillId="2" borderId="6" xfId="0" applyNumberFormat="1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top"/>
    </xf>
    <xf numFmtId="49" fontId="7" fillId="2" borderId="35" xfId="0" applyNumberFormat="1" applyFont="1" applyFill="1" applyBorder="1" applyAlignment="1" applyProtection="1">
      <alignment horizontal="left" vertical="top" wrapText="1"/>
      <protection locked="0"/>
    </xf>
    <xf numFmtId="4" fontId="7" fillId="2" borderId="35" xfId="0" applyNumberFormat="1" applyFont="1" applyFill="1" applyBorder="1" applyAlignment="1" applyProtection="1">
      <alignment horizontal="center" vertical="top" wrapText="1"/>
      <protection locked="0"/>
    </xf>
    <xf numFmtId="3" fontId="7" fillId="2" borderId="35" xfId="0" applyNumberFormat="1" applyFont="1" applyFill="1" applyBorder="1" applyAlignment="1" applyProtection="1">
      <alignment horizontal="center" vertical="top" wrapText="1"/>
      <protection locked="0"/>
    </xf>
    <xf numFmtId="4" fontId="7" fillId="5" borderId="36" xfId="0" applyNumberFormat="1" applyFont="1" applyFill="1" applyBorder="1" applyAlignment="1" applyProtection="1">
      <alignment horizontal="center" vertical="top" wrapText="1"/>
    </xf>
    <xf numFmtId="4" fontId="1" fillId="4" borderId="19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" fontId="15" fillId="0" borderId="6" xfId="0" applyNumberFormat="1" applyFont="1" applyFill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left" vertical="center" wrapText="1"/>
    </xf>
    <xf numFmtId="4" fontId="15" fillId="0" borderId="6" xfId="1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4" fontId="8" fillId="4" borderId="15" xfId="0" applyNumberFormat="1" applyFont="1" applyFill="1" applyBorder="1" applyAlignment="1" applyProtection="1">
      <alignment horizontal="right" vertical="center" wrapText="1"/>
    </xf>
    <xf numFmtId="4" fontId="8" fillId="4" borderId="4" xfId="0" applyNumberFormat="1" applyFont="1" applyFill="1" applyBorder="1" applyAlignment="1" applyProtection="1">
      <alignment horizontal="right" vertical="center" wrapText="1"/>
    </xf>
    <xf numFmtId="4" fontId="8" fillId="4" borderId="31" xfId="0" applyNumberFormat="1" applyFont="1" applyFill="1" applyBorder="1" applyAlignment="1" applyProtection="1">
      <alignment horizontal="right" vertical="center" wrapText="1"/>
    </xf>
    <xf numFmtId="4" fontId="8" fillId="4" borderId="17" xfId="0" applyNumberFormat="1" applyFont="1" applyFill="1" applyBorder="1" applyAlignment="1" applyProtection="1">
      <alignment horizontal="right" vertical="center" wrapText="1"/>
    </xf>
    <xf numFmtId="0" fontId="0" fillId="0" borderId="18" xfId="0" applyBorder="1" applyAlignment="1">
      <alignment wrapText="1"/>
    </xf>
    <xf numFmtId="0" fontId="0" fillId="0" borderId="37" xfId="0" applyBorder="1" applyAlignment="1">
      <alignment wrapText="1"/>
    </xf>
    <xf numFmtId="0" fontId="3" fillId="4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left" vertical="top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3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4" fontId="7" fillId="4" borderId="27" xfId="0" applyNumberFormat="1" applyFont="1" applyFill="1" applyBorder="1" applyAlignment="1" applyProtection="1">
      <alignment horizontal="right" vertical="top" wrapText="1"/>
    </xf>
    <xf numFmtId="4" fontId="7" fillId="4" borderId="28" xfId="0" applyNumberFormat="1" applyFont="1" applyFill="1" applyBorder="1" applyAlignment="1" applyProtection="1">
      <alignment horizontal="right" vertical="top" wrapText="1"/>
    </xf>
    <xf numFmtId="4" fontId="7" fillId="4" borderId="29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center" wrapText="1"/>
    </xf>
    <xf numFmtId="4" fontId="8" fillId="4" borderId="32" xfId="0" applyNumberFormat="1" applyFont="1" applyFill="1" applyBorder="1" applyAlignment="1" applyProtection="1">
      <alignment horizontal="right" vertical="center" wrapText="1"/>
    </xf>
    <xf numFmtId="0" fontId="5" fillId="4" borderId="39" xfId="0" applyFont="1" applyFill="1" applyBorder="1" applyAlignment="1">
      <alignment horizontal="center" vertical="center" wrapText="1"/>
    </xf>
    <xf numFmtId="0" fontId="5" fillId="4" borderId="40" xfId="0" applyFont="1" applyFill="1" applyBorder="1" applyAlignment="1">
      <alignment horizontal="center" vertical="center" wrapText="1"/>
    </xf>
    <xf numFmtId="0" fontId="5" fillId="4" borderId="41" xfId="0" applyFont="1" applyFill="1" applyBorder="1" applyAlignment="1">
      <alignment horizontal="center" vertical="center" wrapText="1"/>
    </xf>
    <xf numFmtId="4" fontId="7" fillId="4" borderId="23" xfId="0" applyNumberFormat="1" applyFont="1" applyFill="1" applyBorder="1" applyAlignment="1" applyProtection="1">
      <alignment horizontal="right" vertical="top" wrapText="1"/>
    </xf>
    <xf numFmtId="4" fontId="7" fillId="4" borderId="24" xfId="0" applyNumberFormat="1" applyFont="1" applyFill="1" applyBorder="1" applyAlignment="1" applyProtection="1">
      <alignment horizontal="right" vertical="top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8"/>
  <sheetViews>
    <sheetView tabSelected="1" topLeftCell="A91" zoomScaleNormal="100" workbookViewId="0">
      <selection activeCell="S8" sqref="S8"/>
    </sheetView>
  </sheetViews>
  <sheetFormatPr defaultRowHeight="14.4" x14ac:dyDescent="0.3"/>
  <cols>
    <col min="1" max="1" width="4.5546875" customWidth="1"/>
    <col min="2" max="2" width="7.33203125" customWidth="1"/>
    <col min="3" max="3" width="29.88671875" customWidth="1"/>
    <col min="4" max="4" width="9.44140625" customWidth="1"/>
    <col min="5" max="5" width="17.109375" customWidth="1"/>
    <col min="6" max="6" width="18" customWidth="1"/>
    <col min="7" max="7" width="22.88671875" customWidth="1"/>
    <col min="10" max="10" width="33" customWidth="1"/>
    <col min="11" max="11" width="21.33203125" customWidth="1"/>
    <col min="12" max="12" width="9.5546875" customWidth="1"/>
    <col min="13" max="13" width="15" customWidth="1"/>
    <col min="14" max="14" width="8.6640625" customWidth="1"/>
    <col min="15" max="15" width="22.6640625" customWidth="1"/>
  </cols>
  <sheetData>
    <row r="1" spans="2:25" ht="44.25" customHeight="1" x14ac:dyDescent="0.3">
      <c r="B1" s="59" t="s">
        <v>130</v>
      </c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2"/>
      <c r="S1" s="2"/>
      <c r="T1" s="2"/>
      <c r="U1" s="2"/>
      <c r="V1" s="2"/>
      <c r="W1" s="2"/>
      <c r="X1" s="2"/>
      <c r="Y1" s="2"/>
    </row>
    <row r="2" spans="2:25" ht="27.75" customHeight="1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2:25" ht="39" customHeight="1" thickBot="1" x14ac:dyDescent="0.35">
      <c r="B3" s="45" t="s">
        <v>9</v>
      </c>
      <c r="C3" s="46"/>
      <c r="D3" s="46"/>
      <c r="E3" s="47"/>
      <c r="F3" s="36">
        <v>23000000</v>
      </c>
      <c r="G3" s="5" t="s">
        <v>2</v>
      </c>
      <c r="H3" s="1"/>
      <c r="I3" s="61" t="s">
        <v>120</v>
      </c>
      <c r="J3" s="62"/>
      <c r="K3" s="62"/>
      <c r="L3" s="62"/>
      <c r="M3" s="62"/>
      <c r="N3" s="62"/>
      <c r="O3" s="62"/>
      <c r="P3" s="62"/>
      <c r="Q3" s="63"/>
      <c r="R3" s="1"/>
      <c r="S3" s="1"/>
      <c r="T3" s="1"/>
      <c r="U3" s="1"/>
      <c r="V3" s="1"/>
      <c r="W3" s="1"/>
      <c r="X3" s="1"/>
      <c r="Y3" s="1"/>
    </row>
    <row r="4" spans="2:25" ht="39" customHeight="1" x14ac:dyDescent="0.3">
      <c r="B4" s="38"/>
      <c r="C4" s="38"/>
      <c r="D4" s="38"/>
      <c r="E4" s="38"/>
      <c r="F4" s="39"/>
      <c r="G4" s="40"/>
      <c r="H4" s="1"/>
      <c r="I4" s="60" t="s">
        <v>11</v>
      </c>
      <c r="J4" s="60"/>
      <c r="K4" s="60"/>
      <c r="L4" s="60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2:25" ht="18.75" customHeight="1" x14ac:dyDescent="0.3">
      <c r="B5" s="1"/>
      <c r="C5" s="1"/>
      <c r="D5" s="1"/>
      <c r="E5" s="1"/>
      <c r="F5" s="1"/>
      <c r="G5" s="1"/>
      <c r="H5" s="1"/>
      <c r="I5" s="13" t="s">
        <v>12</v>
      </c>
      <c r="J5" s="13"/>
      <c r="K5" s="13"/>
      <c r="L5" s="13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2:25" ht="15" thickBot="1" x14ac:dyDescent="0.3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2:25" ht="32.25" customHeight="1" thickBot="1" x14ac:dyDescent="0.35">
      <c r="B7" s="48" t="s">
        <v>10</v>
      </c>
      <c r="C7" s="49"/>
      <c r="D7" s="50"/>
      <c r="E7" s="50"/>
      <c r="F7" s="51"/>
      <c r="G7" s="52"/>
      <c r="H7" s="3"/>
      <c r="I7" s="70" t="s">
        <v>121</v>
      </c>
      <c r="J7" s="71"/>
      <c r="K7" s="71"/>
      <c r="L7" s="71"/>
      <c r="M7" s="71"/>
      <c r="N7" s="71"/>
      <c r="O7" s="72"/>
      <c r="P7" s="37"/>
      <c r="Q7" s="1"/>
      <c r="R7" s="1"/>
      <c r="S7" s="1"/>
      <c r="T7" s="1"/>
      <c r="U7" s="1"/>
      <c r="V7" s="1"/>
      <c r="W7" s="1"/>
      <c r="X7" s="1"/>
      <c r="Y7" s="1"/>
    </row>
    <row r="8" spans="2:25" ht="124.2" x14ac:dyDescent="0.3">
      <c r="B8" s="20" t="s">
        <v>3</v>
      </c>
      <c r="C8" s="21" t="s">
        <v>0</v>
      </c>
      <c r="D8" s="21" t="s">
        <v>6</v>
      </c>
      <c r="E8" s="21" t="s">
        <v>7</v>
      </c>
      <c r="F8" s="21" t="s">
        <v>4</v>
      </c>
      <c r="G8" s="9" t="s">
        <v>8</v>
      </c>
      <c r="H8" s="1"/>
      <c r="I8" s="10" t="s">
        <v>3</v>
      </c>
      <c r="J8" s="7" t="s">
        <v>1</v>
      </c>
      <c r="K8" s="6" t="s">
        <v>16</v>
      </c>
      <c r="L8" s="7" t="s">
        <v>6</v>
      </c>
      <c r="M8" s="6" t="s">
        <v>7</v>
      </c>
      <c r="N8" s="6" t="s">
        <v>4</v>
      </c>
      <c r="O8" s="11" t="s">
        <v>14</v>
      </c>
      <c r="P8" s="1"/>
      <c r="Q8" s="1"/>
      <c r="R8" s="1"/>
      <c r="S8" s="1"/>
      <c r="T8" s="1"/>
      <c r="U8" s="1"/>
      <c r="V8" s="1"/>
      <c r="W8" s="1"/>
      <c r="X8" s="1"/>
      <c r="Y8" s="1"/>
    </row>
    <row r="9" spans="2:25" ht="27.6" x14ac:dyDescent="0.3">
      <c r="B9" s="22">
        <v>1</v>
      </c>
      <c r="C9" s="23" t="s">
        <v>17</v>
      </c>
      <c r="D9" s="24" t="s">
        <v>18</v>
      </c>
      <c r="E9" s="41">
        <v>29628</v>
      </c>
      <c r="F9" s="25">
        <v>1</v>
      </c>
      <c r="G9" s="19">
        <f t="shared" ref="G9:G40" si="0">E9*F9</f>
        <v>29628</v>
      </c>
      <c r="H9" s="1"/>
      <c r="I9" s="8">
        <f t="shared" ref="I9:J11" si="1">B9</f>
        <v>1</v>
      </c>
      <c r="J9" s="8" t="str">
        <f t="shared" si="1"/>
        <v>Установка одностоечной опоры 6(10) кВ</v>
      </c>
      <c r="K9" s="8"/>
      <c r="L9" s="8" t="str">
        <f>D9</f>
        <v>1 опора</v>
      </c>
      <c r="M9" s="14">
        <f>E9</f>
        <v>29628</v>
      </c>
      <c r="N9" s="8"/>
      <c r="O9" s="8"/>
      <c r="P9" s="1"/>
      <c r="Q9" s="1"/>
      <c r="R9" s="1"/>
      <c r="S9" s="1"/>
      <c r="T9" s="1"/>
      <c r="U9" s="1"/>
      <c r="V9" s="1"/>
      <c r="W9" s="1"/>
      <c r="X9" s="1"/>
      <c r="Y9" s="1"/>
    </row>
    <row r="10" spans="2:25" ht="27.6" x14ac:dyDescent="0.3">
      <c r="B10" s="26">
        <f>1+B9</f>
        <v>2</v>
      </c>
      <c r="C10" s="23" t="s">
        <v>19</v>
      </c>
      <c r="D10" s="24" t="s">
        <v>18</v>
      </c>
      <c r="E10" s="41">
        <v>64034</v>
      </c>
      <c r="F10" s="25">
        <v>1</v>
      </c>
      <c r="G10" s="19">
        <f t="shared" si="0"/>
        <v>64034</v>
      </c>
      <c r="H10" s="1"/>
      <c r="I10" s="8">
        <f t="shared" si="1"/>
        <v>2</v>
      </c>
      <c r="J10" s="8" t="str">
        <f t="shared" si="1"/>
        <v>Установка одностоечной опоры с 1 подкосом 6(10) кВ</v>
      </c>
      <c r="K10" s="8"/>
      <c r="L10" s="8" t="str">
        <f>D10</f>
        <v>1 опора</v>
      </c>
      <c r="M10" s="14">
        <f>E10</f>
        <v>64034</v>
      </c>
      <c r="N10" s="8"/>
      <c r="O10" s="8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2:25" ht="27.6" x14ac:dyDescent="0.3">
      <c r="B11" s="27">
        <v>3</v>
      </c>
      <c r="C11" s="28" t="s">
        <v>20</v>
      </c>
      <c r="D11" s="28" t="s">
        <v>18</v>
      </c>
      <c r="E11" s="41">
        <v>85207</v>
      </c>
      <c r="F11" s="25">
        <v>1</v>
      </c>
      <c r="G11" s="19">
        <f t="shared" si="0"/>
        <v>85207</v>
      </c>
      <c r="H11" s="1"/>
      <c r="I11" s="8">
        <f t="shared" si="1"/>
        <v>3</v>
      </c>
      <c r="J11" s="8" t="str">
        <f t="shared" si="1"/>
        <v>Установка одностоечной опоры с 2 подкосами 6(10) кВ</v>
      </c>
      <c r="K11" s="8"/>
      <c r="L11" s="8" t="str">
        <f t="shared" ref="L11:L74" si="2">D11</f>
        <v>1 опора</v>
      </c>
      <c r="M11" s="14">
        <f t="shared" ref="M11:M74" si="3">E11</f>
        <v>85207</v>
      </c>
      <c r="N11" s="8"/>
      <c r="O11" s="8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2:25" ht="33" customHeight="1" x14ac:dyDescent="0.3">
      <c r="B12" s="27">
        <v>4</v>
      </c>
      <c r="C12" s="28" t="s">
        <v>21</v>
      </c>
      <c r="D12" s="28" t="s">
        <v>22</v>
      </c>
      <c r="E12" s="41">
        <v>196633</v>
      </c>
      <c r="F12" s="25">
        <v>1</v>
      </c>
      <c r="G12" s="19">
        <f t="shared" si="0"/>
        <v>196633</v>
      </c>
      <c r="H12" s="1"/>
      <c r="I12" s="8">
        <f t="shared" ref="I12:I18" si="4">B12</f>
        <v>4</v>
      </c>
      <c r="J12" s="8" t="str">
        <f t="shared" ref="J12:J75" si="5">C12</f>
        <v>Подвеска провода АС-50 (6-10 кВ)</v>
      </c>
      <c r="K12" s="8"/>
      <c r="L12" s="8" t="str">
        <f t="shared" si="2"/>
        <v>1 км (3 провода)</v>
      </c>
      <c r="M12" s="14">
        <f t="shared" si="3"/>
        <v>196633</v>
      </c>
      <c r="N12" s="8"/>
      <c r="O12" s="8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2:25" ht="27.6" x14ac:dyDescent="0.3">
      <c r="B13" s="27">
        <v>5</v>
      </c>
      <c r="C13" s="28" t="s">
        <v>23</v>
      </c>
      <c r="D13" s="28" t="s">
        <v>22</v>
      </c>
      <c r="E13" s="41">
        <v>239187</v>
      </c>
      <c r="F13" s="25">
        <v>1</v>
      </c>
      <c r="G13" s="19">
        <f t="shared" si="0"/>
        <v>239187</v>
      </c>
      <c r="H13" s="1"/>
      <c r="I13" s="8">
        <f t="shared" si="4"/>
        <v>5</v>
      </c>
      <c r="J13" s="8" t="str">
        <f t="shared" si="5"/>
        <v>Подвеска провода СИП3 1*50</v>
      </c>
      <c r="K13" s="8"/>
      <c r="L13" s="8" t="str">
        <f t="shared" si="2"/>
        <v>1 км (3 провода)</v>
      </c>
      <c r="M13" s="14">
        <f t="shared" si="3"/>
        <v>239187</v>
      </c>
      <c r="N13" s="8"/>
      <c r="O13" s="8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2:25" ht="27.6" x14ac:dyDescent="0.3">
      <c r="B14" s="27">
        <v>6</v>
      </c>
      <c r="C14" s="28" t="s">
        <v>24</v>
      </c>
      <c r="D14" s="28" t="s">
        <v>22</v>
      </c>
      <c r="E14" s="41">
        <v>294758</v>
      </c>
      <c r="F14" s="25">
        <v>1</v>
      </c>
      <c r="G14" s="19">
        <f t="shared" si="0"/>
        <v>294758</v>
      </c>
      <c r="H14" s="1"/>
      <c r="I14" s="8">
        <f t="shared" si="4"/>
        <v>6</v>
      </c>
      <c r="J14" s="8" t="str">
        <f t="shared" si="5"/>
        <v>Подвеска провода СИП3 1*70</v>
      </c>
      <c r="K14" s="8"/>
      <c r="L14" s="8" t="str">
        <f t="shared" si="2"/>
        <v>1 км (3 провода)</v>
      </c>
      <c r="M14" s="14">
        <f t="shared" si="3"/>
        <v>294758</v>
      </c>
      <c r="N14" s="8"/>
      <c r="O14" s="8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2:25" ht="27.6" x14ac:dyDescent="0.3">
      <c r="B15" s="27">
        <v>7</v>
      </c>
      <c r="C15" s="28" t="s">
        <v>25</v>
      </c>
      <c r="D15" s="28" t="s">
        <v>22</v>
      </c>
      <c r="E15" s="41">
        <v>417169</v>
      </c>
      <c r="F15" s="25">
        <v>1</v>
      </c>
      <c r="G15" s="19">
        <f t="shared" si="0"/>
        <v>417169</v>
      </c>
      <c r="H15" s="1"/>
      <c r="I15" s="8">
        <f t="shared" si="4"/>
        <v>7</v>
      </c>
      <c r="J15" s="8" t="str">
        <f t="shared" si="5"/>
        <v>Подвеска провода СИП3 1*95</v>
      </c>
      <c r="K15" s="8"/>
      <c r="L15" s="8" t="str">
        <f t="shared" si="2"/>
        <v>1 км (3 провода)</v>
      </c>
      <c r="M15" s="14">
        <f t="shared" si="3"/>
        <v>417169</v>
      </c>
      <c r="N15" s="8"/>
      <c r="O15" s="8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2:25" ht="27.6" x14ac:dyDescent="0.3">
      <c r="B16" s="27">
        <v>8</v>
      </c>
      <c r="C16" s="28" t="s">
        <v>26</v>
      </c>
      <c r="D16" s="28" t="s">
        <v>27</v>
      </c>
      <c r="E16" s="41">
        <v>17882</v>
      </c>
      <c r="F16" s="25">
        <v>1</v>
      </c>
      <c r="G16" s="19">
        <f t="shared" si="0"/>
        <v>17882</v>
      </c>
      <c r="H16" s="1"/>
      <c r="I16" s="8">
        <f t="shared" si="4"/>
        <v>8</v>
      </c>
      <c r="J16" s="8" t="str">
        <f t="shared" si="5"/>
        <v>Переход ВЛ-6(10) кВ через  автодорогу 2-3 кат.</v>
      </c>
      <c r="K16" s="8"/>
      <c r="L16" s="8" t="str">
        <f t="shared" si="2"/>
        <v>1 переход</v>
      </c>
      <c r="M16" s="14">
        <f t="shared" si="3"/>
        <v>17882</v>
      </c>
      <c r="N16" s="8"/>
      <c r="O16" s="8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2:25" ht="27.6" x14ac:dyDescent="0.3">
      <c r="B17" s="27">
        <v>9</v>
      </c>
      <c r="C17" s="28" t="s">
        <v>28</v>
      </c>
      <c r="D17" s="28" t="s">
        <v>27</v>
      </c>
      <c r="E17" s="41">
        <v>12368</v>
      </c>
      <c r="F17" s="25">
        <v>1</v>
      </c>
      <c r="G17" s="19">
        <f t="shared" si="0"/>
        <v>12368</v>
      </c>
      <c r="H17" s="1"/>
      <c r="I17" s="8">
        <f t="shared" si="4"/>
        <v>9</v>
      </c>
      <c r="J17" s="8" t="str">
        <f t="shared" si="5"/>
        <v>Переход ВЛ-6(10) кВ через  автодорогу 1-2 кат.</v>
      </c>
      <c r="K17" s="8"/>
      <c r="L17" s="8" t="str">
        <f t="shared" si="2"/>
        <v>1 переход</v>
      </c>
      <c r="M17" s="14">
        <f t="shared" si="3"/>
        <v>12368</v>
      </c>
      <c r="N17" s="8"/>
      <c r="O17" s="8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2:25" ht="41.4" x14ac:dyDescent="0.3">
      <c r="B18" s="27">
        <v>10</v>
      </c>
      <c r="C18" s="28" t="s">
        <v>29</v>
      </c>
      <c r="D18" s="28" t="s">
        <v>27</v>
      </c>
      <c r="E18" s="41">
        <v>14680</v>
      </c>
      <c r="F18" s="25">
        <v>1</v>
      </c>
      <c r="G18" s="19">
        <f t="shared" si="0"/>
        <v>14680</v>
      </c>
      <c r="H18" s="1"/>
      <c r="I18" s="8">
        <f t="shared" si="4"/>
        <v>10</v>
      </c>
      <c r="J18" s="8" t="str">
        <f t="shared" si="5"/>
        <v>Подвеска проводов ВЛ 10 кВ на переходах через препятствия: водные преграды</v>
      </c>
      <c r="K18" s="8"/>
      <c r="L18" s="8" t="str">
        <f t="shared" si="2"/>
        <v>1 переход</v>
      </c>
      <c r="M18" s="14">
        <f t="shared" si="3"/>
        <v>14680</v>
      </c>
      <c r="N18" s="8"/>
      <c r="O18" s="8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2:25" x14ac:dyDescent="0.3">
      <c r="B19" s="27">
        <v>11</v>
      </c>
      <c r="C19" s="28" t="s">
        <v>30</v>
      </c>
      <c r="D19" s="28" t="s">
        <v>31</v>
      </c>
      <c r="E19" s="41">
        <v>29980</v>
      </c>
      <c r="F19" s="25">
        <v>1</v>
      </c>
      <c r="G19" s="19">
        <f t="shared" si="0"/>
        <v>29980</v>
      </c>
      <c r="H19" s="1"/>
      <c r="I19" s="8">
        <f t="shared" ref="I19:J82" si="6">B19</f>
        <v>11</v>
      </c>
      <c r="J19" s="8" t="str">
        <f t="shared" si="5"/>
        <v>Установка РЛНД</v>
      </c>
      <c r="K19" s="8"/>
      <c r="L19" s="8" t="str">
        <f t="shared" si="2"/>
        <v>1 шт.</v>
      </c>
      <c r="M19" s="14">
        <f t="shared" si="3"/>
        <v>29980</v>
      </c>
      <c r="N19" s="8"/>
      <c r="O19" s="8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2:25" ht="27.6" x14ac:dyDescent="0.3">
      <c r="B20" s="27">
        <v>12</v>
      </c>
      <c r="C20" s="28" t="s">
        <v>32</v>
      </c>
      <c r="D20" s="28" t="s">
        <v>18</v>
      </c>
      <c r="E20" s="41">
        <v>21313</v>
      </c>
      <c r="F20" s="25">
        <v>1</v>
      </c>
      <c r="G20" s="19">
        <f t="shared" si="0"/>
        <v>21313</v>
      </c>
      <c r="H20" s="1"/>
      <c r="I20" s="8">
        <f t="shared" si="6"/>
        <v>12</v>
      </c>
      <c r="J20" s="8" t="str">
        <f t="shared" si="5"/>
        <v>Установка одностоечной опоры 0,4 кВ</v>
      </c>
      <c r="K20" s="8"/>
      <c r="L20" s="8" t="str">
        <f t="shared" si="2"/>
        <v>1 опора</v>
      </c>
      <c r="M20" s="14">
        <f t="shared" si="3"/>
        <v>21313</v>
      </c>
      <c r="N20" s="8"/>
      <c r="O20" s="8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2:25" ht="27.6" x14ac:dyDescent="0.3">
      <c r="B21" s="27">
        <v>13</v>
      </c>
      <c r="C21" s="28" t="s">
        <v>33</v>
      </c>
      <c r="D21" s="28" t="s">
        <v>18</v>
      </c>
      <c r="E21" s="41">
        <v>38818</v>
      </c>
      <c r="F21" s="25">
        <v>1</v>
      </c>
      <c r="G21" s="19">
        <f t="shared" si="0"/>
        <v>38818</v>
      </c>
      <c r="H21" s="1"/>
      <c r="I21" s="8">
        <f t="shared" si="6"/>
        <v>13</v>
      </c>
      <c r="J21" s="8" t="str">
        <f t="shared" si="5"/>
        <v>Установка одностоечной опоры с 1 подкосом 0,4 кВ</v>
      </c>
      <c r="K21" s="8"/>
      <c r="L21" s="8" t="str">
        <f t="shared" si="2"/>
        <v>1 опора</v>
      </c>
      <c r="M21" s="14">
        <f t="shared" si="3"/>
        <v>38818</v>
      </c>
      <c r="N21" s="8"/>
      <c r="O21" s="8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2:25" ht="27.6" x14ac:dyDescent="0.3">
      <c r="B22" s="27">
        <v>14</v>
      </c>
      <c r="C22" s="28" t="s">
        <v>34</v>
      </c>
      <c r="D22" s="28" t="s">
        <v>18</v>
      </c>
      <c r="E22" s="41">
        <v>53868</v>
      </c>
      <c r="F22" s="25">
        <v>1</v>
      </c>
      <c r="G22" s="19">
        <f t="shared" si="0"/>
        <v>53868</v>
      </c>
      <c r="H22" s="1"/>
      <c r="I22" s="8">
        <f t="shared" si="6"/>
        <v>14</v>
      </c>
      <c r="J22" s="8" t="str">
        <f t="shared" si="5"/>
        <v>Установка одностоечной опоры с 2 подкосами 0,4 кВ</v>
      </c>
      <c r="K22" s="8"/>
      <c r="L22" s="8" t="str">
        <f t="shared" si="2"/>
        <v>1 опора</v>
      </c>
      <c r="M22" s="14">
        <f t="shared" si="3"/>
        <v>53868</v>
      </c>
      <c r="N22" s="8"/>
      <c r="O22" s="8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2:25" ht="27.6" x14ac:dyDescent="0.3">
      <c r="B23" s="27">
        <v>15</v>
      </c>
      <c r="C23" s="28" t="s">
        <v>35</v>
      </c>
      <c r="D23" s="28" t="s">
        <v>36</v>
      </c>
      <c r="E23" s="41">
        <v>263240</v>
      </c>
      <c r="F23" s="25">
        <v>1</v>
      </c>
      <c r="G23" s="19">
        <f t="shared" si="0"/>
        <v>263240</v>
      </c>
      <c r="H23" s="1"/>
      <c r="I23" s="8">
        <f t="shared" si="6"/>
        <v>15</v>
      </c>
      <c r="J23" s="8" t="str">
        <f t="shared" si="5"/>
        <v>Подвеска провода СИП2А 3*50 + 1*70</v>
      </c>
      <c r="K23" s="8"/>
      <c r="L23" s="8" t="str">
        <f t="shared" si="2"/>
        <v>1 км</v>
      </c>
      <c r="M23" s="14">
        <f t="shared" si="3"/>
        <v>263240</v>
      </c>
      <c r="N23" s="8"/>
      <c r="O23" s="8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2:25" ht="27.6" x14ac:dyDescent="0.3">
      <c r="B24" s="27">
        <v>16</v>
      </c>
      <c r="C24" s="28" t="s">
        <v>37</v>
      </c>
      <c r="D24" s="28" t="s">
        <v>36</v>
      </c>
      <c r="E24" s="41">
        <v>288735</v>
      </c>
      <c r="F24" s="25">
        <v>1</v>
      </c>
      <c r="G24" s="19">
        <f t="shared" si="0"/>
        <v>288735</v>
      </c>
      <c r="H24" s="1"/>
      <c r="I24" s="8">
        <f t="shared" si="6"/>
        <v>16</v>
      </c>
      <c r="J24" s="8" t="str">
        <f t="shared" si="5"/>
        <v>Подвеска провода СИП2А 3*70 + 1*70</v>
      </c>
      <c r="K24" s="8"/>
      <c r="L24" s="8" t="str">
        <f t="shared" si="2"/>
        <v>1 км</v>
      </c>
      <c r="M24" s="14">
        <f t="shared" si="3"/>
        <v>288735</v>
      </c>
      <c r="N24" s="8"/>
      <c r="O24" s="8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2:25" ht="27.6" x14ac:dyDescent="0.3">
      <c r="B25" s="27">
        <v>17</v>
      </c>
      <c r="C25" s="28" t="s">
        <v>38</v>
      </c>
      <c r="D25" s="28" t="s">
        <v>36</v>
      </c>
      <c r="E25" s="41">
        <v>345142</v>
      </c>
      <c r="F25" s="25">
        <v>1</v>
      </c>
      <c r="G25" s="19">
        <f t="shared" si="0"/>
        <v>345142</v>
      </c>
      <c r="H25" s="1"/>
      <c r="I25" s="8">
        <f t="shared" si="6"/>
        <v>17</v>
      </c>
      <c r="J25" s="8" t="str">
        <f t="shared" si="5"/>
        <v>Подвеска провода СИП2А 3*95 + 1*70</v>
      </c>
      <c r="K25" s="8"/>
      <c r="L25" s="8" t="str">
        <f t="shared" si="2"/>
        <v>1 км</v>
      </c>
      <c r="M25" s="14">
        <f t="shared" si="3"/>
        <v>345142</v>
      </c>
      <c r="N25" s="8"/>
      <c r="O25" s="8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2:25" ht="27.6" x14ac:dyDescent="0.3">
      <c r="B26" s="27">
        <v>18</v>
      </c>
      <c r="C26" s="28" t="s">
        <v>39</v>
      </c>
      <c r="D26" s="28" t="s">
        <v>36</v>
      </c>
      <c r="E26" s="41">
        <v>299548</v>
      </c>
      <c r="F26" s="25">
        <v>1</v>
      </c>
      <c r="G26" s="19">
        <f t="shared" si="0"/>
        <v>299548</v>
      </c>
      <c r="H26" s="1"/>
      <c r="I26" s="8">
        <f t="shared" si="6"/>
        <v>18</v>
      </c>
      <c r="J26" s="8" t="str">
        <f t="shared" si="5"/>
        <v>Подвеска провода СИП2А 3*50 + 1*70 по сущ.опорам</v>
      </c>
      <c r="K26" s="8"/>
      <c r="L26" s="8" t="str">
        <f t="shared" si="2"/>
        <v>1 км</v>
      </c>
      <c r="M26" s="14">
        <f t="shared" si="3"/>
        <v>299548</v>
      </c>
      <c r="N26" s="8"/>
      <c r="O26" s="8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2:25" ht="27.6" x14ac:dyDescent="0.3">
      <c r="B27" s="27">
        <v>19</v>
      </c>
      <c r="C27" s="28" t="s">
        <v>40</v>
      </c>
      <c r="D27" s="28" t="s">
        <v>36</v>
      </c>
      <c r="E27" s="41">
        <v>325044</v>
      </c>
      <c r="F27" s="25">
        <v>1</v>
      </c>
      <c r="G27" s="19">
        <f t="shared" si="0"/>
        <v>325044</v>
      </c>
      <c r="H27" s="1"/>
      <c r="I27" s="8">
        <f t="shared" si="6"/>
        <v>19</v>
      </c>
      <c r="J27" s="8" t="str">
        <f t="shared" si="5"/>
        <v>Подвеска провода СИП2А 3*70 + 1*70 по сущ.опорам</v>
      </c>
      <c r="K27" s="8"/>
      <c r="L27" s="8" t="str">
        <f t="shared" si="2"/>
        <v>1 км</v>
      </c>
      <c r="M27" s="14">
        <f t="shared" si="3"/>
        <v>325044</v>
      </c>
      <c r="N27" s="8"/>
      <c r="O27" s="8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2:25" ht="27.6" x14ac:dyDescent="0.3">
      <c r="B28" s="27">
        <v>20</v>
      </c>
      <c r="C28" s="28" t="s">
        <v>41</v>
      </c>
      <c r="D28" s="28" t="s">
        <v>36</v>
      </c>
      <c r="E28" s="41">
        <v>381449</v>
      </c>
      <c r="F28" s="25">
        <v>1</v>
      </c>
      <c r="G28" s="19">
        <f t="shared" si="0"/>
        <v>381449</v>
      </c>
      <c r="H28" s="1"/>
      <c r="I28" s="8">
        <f t="shared" si="6"/>
        <v>20</v>
      </c>
      <c r="J28" s="8" t="str">
        <f t="shared" si="5"/>
        <v>Подвеска провода СИП2А 3*95 + 1*70 по сущ.опорам</v>
      </c>
      <c r="K28" s="8"/>
      <c r="L28" s="8" t="str">
        <f t="shared" si="2"/>
        <v>1 км</v>
      </c>
      <c r="M28" s="14">
        <f t="shared" si="3"/>
        <v>381449</v>
      </c>
      <c r="N28" s="8"/>
      <c r="O28" s="8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2:25" ht="27.6" x14ac:dyDescent="0.3">
      <c r="B29" s="27">
        <v>21</v>
      </c>
      <c r="C29" s="28" t="s">
        <v>42</v>
      </c>
      <c r="D29" s="28" t="s">
        <v>27</v>
      </c>
      <c r="E29" s="41">
        <v>6413</v>
      </c>
      <c r="F29" s="25">
        <v>1</v>
      </c>
      <c r="G29" s="19">
        <f t="shared" si="0"/>
        <v>6413</v>
      </c>
      <c r="H29" s="1"/>
      <c r="I29" s="8">
        <f t="shared" si="6"/>
        <v>21</v>
      </c>
      <c r="J29" s="8" t="str">
        <f t="shared" si="5"/>
        <v>Переход ВЛ-0,4 кВ через  автодорогу 2-3 кат.</v>
      </c>
      <c r="K29" s="8"/>
      <c r="L29" s="8" t="str">
        <f t="shared" si="2"/>
        <v>1 переход</v>
      </c>
      <c r="M29" s="14">
        <f t="shared" si="3"/>
        <v>6413</v>
      </c>
      <c r="N29" s="8"/>
      <c r="O29" s="8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2:25" ht="27.6" x14ac:dyDescent="0.3">
      <c r="B30" s="27">
        <v>22</v>
      </c>
      <c r="C30" s="28" t="s">
        <v>43</v>
      </c>
      <c r="D30" s="28" t="s">
        <v>27</v>
      </c>
      <c r="E30" s="41">
        <v>14229</v>
      </c>
      <c r="F30" s="25">
        <v>1</v>
      </c>
      <c r="G30" s="19">
        <f t="shared" si="0"/>
        <v>14229</v>
      </c>
      <c r="H30" s="1"/>
      <c r="I30" s="8">
        <f t="shared" si="6"/>
        <v>22</v>
      </c>
      <c r="J30" s="8" t="str">
        <f t="shared" si="5"/>
        <v>Переход ВЛ-0,4 кВ через  автодорогу 1-2 кат.</v>
      </c>
      <c r="K30" s="8"/>
      <c r="L30" s="8" t="str">
        <f t="shared" si="2"/>
        <v>1 переход</v>
      </c>
      <c r="M30" s="14">
        <f t="shared" si="3"/>
        <v>14229</v>
      </c>
      <c r="N30" s="8"/>
      <c r="O30" s="8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2:25" ht="27.6" x14ac:dyDescent="0.3">
      <c r="B31" s="27">
        <v>23</v>
      </c>
      <c r="C31" s="28" t="s">
        <v>44</v>
      </c>
      <c r="D31" s="28" t="s">
        <v>31</v>
      </c>
      <c r="E31" s="41">
        <v>4575</v>
      </c>
      <c r="F31" s="25">
        <v>1</v>
      </c>
      <c r="G31" s="19">
        <f t="shared" si="0"/>
        <v>4575</v>
      </c>
      <c r="H31" s="1"/>
      <c r="I31" s="8">
        <f t="shared" si="6"/>
        <v>23</v>
      </c>
      <c r="J31" s="8" t="str">
        <f t="shared" si="5"/>
        <v>Ответвление к зданию ВЛ 0,4 кВ в 2 провода</v>
      </c>
      <c r="K31" s="8"/>
      <c r="L31" s="8" t="str">
        <f t="shared" si="2"/>
        <v>1 шт.</v>
      </c>
      <c r="M31" s="14">
        <f t="shared" si="3"/>
        <v>4575</v>
      </c>
      <c r="N31" s="8"/>
      <c r="O31" s="8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2:25" ht="27.6" x14ac:dyDescent="0.3">
      <c r="B32" s="27">
        <v>24</v>
      </c>
      <c r="C32" s="28" t="s">
        <v>45</v>
      </c>
      <c r="D32" s="28" t="s">
        <v>31</v>
      </c>
      <c r="E32" s="41">
        <v>7691</v>
      </c>
      <c r="F32" s="25">
        <v>1</v>
      </c>
      <c r="G32" s="19">
        <f t="shared" si="0"/>
        <v>7691</v>
      </c>
      <c r="H32" s="1"/>
      <c r="I32" s="8">
        <f t="shared" si="6"/>
        <v>24</v>
      </c>
      <c r="J32" s="8" t="str">
        <f t="shared" si="5"/>
        <v>Ответвление к зданию ВЛ 0,4 кВ в 4 провода</v>
      </c>
      <c r="K32" s="8"/>
      <c r="L32" s="8" t="str">
        <f t="shared" si="2"/>
        <v>1 шт.</v>
      </c>
      <c r="M32" s="14">
        <f t="shared" si="3"/>
        <v>7691</v>
      </c>
      <c r="N32" s="8"/>
      <c r="O32" s="8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2:25" ht="27.6" x14ac:dyDescent="0.3">
      <c r="B33" s="27">
        <v>25</v>
      </c>
      <c r="C33" s="28" t="s">
        <v>46</v>
      </c>
      <c r="D33" s="28" t="s">
        <v>47</v>
      </c>
      <c r="E33" s="41">
        <v>115213</v>
      </c>
      <c r="F33" s="25">
        <v>1</v>
      </c>
      <c r="G33" s="19">
        <f t="shared" si="0"/>
        <v>115213</v>
      </c>
      <c r="H33" s="1"/>
      <c r="I33" s="8">
        <f t="shared" si="6"/>
        <v>25</v>
      </c>
      <c r="J33" s="8" t="str">
        <f t="shared" si="5"/>
        <v>Довеска фазных проводов АС на существующие опоры 0,4 кВ</v>
      </c>
      <c r="K33" s="8"/>
      <c r="L33" s="8" t="str">
        <f t="shared" si="2"/>
        <v xml:space="preserve">1 км </v>
      </c>
      <c r="M33" s="14">
        <f t="shared" si="3"/>
        <v>115213</v>
      </c>
      <c r="N33" s="8"/>
      <c r="O33" s="8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2:25" ht="27.6" x14ac:dyDescent="0.3">
      <c r="B34" s="27">
        <v>26</v>
      </c>
      <c r="C34" s="28" t="s">
        <v>48</v>
      </c>
      <c r="D34" s="28" t="s">
        <v>36</v>
      </c>
      <c r="E34" s="41">
        <v>2077387</v>
      </c>
      <c r="F34" s="25">
        <v>1</v>
      </c>
      <c r="G34" s="19">
        <f t="shared" si="0"/>
        <v>2077387</v>
      </c>
      <c r="H34" s="1"/>
      <c r="I34" s="8">
        <f t="shared" si="6"/>
        <v>26</v>
      </c>
      <c r="J34" s="8" t="str">
        <f t="shared" si="5"/>
        <v>Строительство КЛ-0,4 кВ (ААБл-1 4х120)</v>
      </c>
      <c r="K34" s="8"/>
      <c r="L34" s="8" t="str">
        <f t="shared" si="2"/>
        <v>1 км</v>
      </c>
      <c r="M34" s="14">
        <f t="shared" si="3"/>
        <v>2077387</v>
      </c>
      <c r="N34" s="8"/>
      <c r="O34" s="8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2:25" ht="27.6" x14ac:dyDescent="0.3">
      <c r="B35" s="27">
        <v>27</v>
      </c>
      <c r="C35" s="28" t="s">
        <v>49</v>
      </c>
      <c r="D35" s="28" t="s">
        <v>36</v>
      </c>
      <c r="E35" s="41">
        <v>2553894</v>
      </c>
      <c r="F35" s="25">
        <v>1</v>
      </c>
      <c r="G35" s="19">
        <f t="shared" si="0"/>
        <v>2553894</v>
      </c>
      <c r="H35" s="1"/>
      <c r="I35" s="8">
        <f t="shared" si="6"/>
        <v>27</v>
      </c>
      <c r="J35" s="8" t="str">
        <f t="shared" si="5"/>
        <v>Строительство КЛ-6(10) кВ (ААБл 3х240-10)</v>
      </c>
      <c r="K35" s="8"/>
      <c r="L35" s="8" t="str">
        <f t="shared" si="2"/>
        <v>1 км</v>
      </c>
      <c r="M35" s="14">
        <f t="shared" si="3"/>
        <v>2553894</v>
      </c>
      <c r="N35" s="8"/>
      <c r="O35" s="8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2:25" x14ac:dyDescent="0.3">
      <c r="B36" s="27">
        <v>28</v>
      </c>
      <c r="C36" s="28" t="s">
        <v>50</v>
      </c>
      <c r="D36" s="28" t="s">
        <v>31</v>
      </c>
      <c r="E36" s="41">
        <v>455530</v>
      </c>
      <c r="F36" s="25">
        <v>1</v>
      </c>
      <c r="G36" s="19">
        <f t="shared" si="0"/>
        <v>455530</v>
      </c>
      <c r="H36" s="1"/>
      <c r="I36" s="8">
        <f t="shared" si="6"/>
        <v>28</v>
      </c>
      <c r="J36" s="8" t="str">
        <f t="shared" si="5"/>
        <v>Строительство СТП-25 кВА</v>
      </c>
      <c r="K36" s="8"/>
      <c r="L36" s="8" t="str">
        <f t="shared" si="2"/>
        <v>1 шт.</v>
      </c>
      <c r="M36" s="14">
        <f t="shared" si="3"/>
        <v>455530</v>
      </c>
      <c r="N36" s="8"/>
      <c r="O36" s="8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2:25" x14ac:dyDescent="0.3">
      <c r="B37" s="27">
        <v>29</v>
      </c>
      <c r="C37" s="28" t="s">
        <v>51</v>
      </c>
      <c r="D37" s="28" t="s">
        <v>31</v>
      </c>
      <c r="E37" s="41">
        <v>479763</v>
      </c>
      <c r="F37" s="25">
        <v>1</v>
      </c>
      <c r="G37" s="19">
        <f t="shared" si="0"/>
        <v>479763</v>
      </c>
      <c r="H37" s="1"/>
      <c r="I37" s="8">
        <f t="shared" si="6"/>
        <v>29</v>
      </c>
      <c r="J37" s="8" t="str">
        <f t="shared" si="5"/>
        <v>Строительство СТП-40 кВА</v>
      </c>
      <c r="K37" s="8"/>
      <c r="L37" s="8" t="str">
        <f t="shared" si="2"/>
        <v>1 шт.</v>
      </c>
      <c r="M37" s="14">
        <f t="shared" si="3"/>
        <v>479763</v>
      </c>
      <c r="N37" s="8"/>
      <c r="O37" s="8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2:25" x14ac:dyDescent="0.3">
      <c r="B38" s="27">
        <v>30</v>
      </c>
      <c r="C38" s="28" t="s">
        <v>52</v>
      </c>
      <c r="D38" s="28" t="s">
        <v>31</v>
      </c>
      <c r="E38" s="41">
        <v>523989</v>
      </c>
      <c r="F38" s="25">
        <v>1</v>
      </c>
      <c r="G38" s="19">
        <f t="shared" si="0"/>
        <v>523989</v>
      </c>
      <c r="H38" s="1"/>
      <c r="I38" s="8">
        <f t="shared" si="6"/>
        <v>30</v>
      </c>
      <c r="J38" s="8" t="str">
        <f t="shared" si="5"/>
        <v>Строительство СТП-63 кВА</v>
      </c>
      <c r="K38" s="8"/>
      <c r="L38" s="8" t="str">
        <f t="shared" si="2"/>
        <v>1 шт.</v>
      </c>
      <c r="M38" s="14">
        <f t="shared" si="3"/>
        <v>523989</v>
      </c>
      <c r="N38" s="8"/>
      <c r="O38" s="8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2:25" x14ac:dyDescent="0.3">
      <c r="B39" s="27">
        <v>31</v>
      </c>
      <c r="C39" s="28" t="s">
        <v>53</v>
      </c>
      <c r="D39" s="28" t="s">
        <v>31</v>
      </c>
      <c r="E39" s="41">
        <v>578035</v>
      </c>
      <c r="F39" s="25">
        <v>1</v>
      </c>
      <c r="G39" s="19">
        <f t="shared" si="0"/>
        <v>578035</v>
      </c>
      <c r="H39" s="1"/>
      <c r="I39" s="8">
        <f t="shared" si="6"/>
        <v>31</v>
      </c>
      <c r="J39" s="8" t="str">
        <f t="shared" si="5"/>
        <v>Строительство СТП-100 кВА</v>
      </c>
      <c r="K39" s="8"/>
      <c r="L39" s="8" t="str">
        <f t="shared" si="2"/>
        <v>1 шт.</v>
      </c>
      <c r="M39" s="14">
        <f t="shared" si="3"/>
        <v>578035</v>
      </c>
      <c r="N39" s="8"/>
      <c r="O39" s="8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2:25" x14ac:dyDescent="0.3">
      <c r="B40" s="27">
        <v>32</v>
      </c>
      <c r="C40" s="28" t="s">
        <v>54</v>
      </c>
      <c r="D40" s="28" t="s">
        <v>31</v>
      </c>
      <c r="E40" s="29">
        <v>600451</v>
      </c>
      <c r="F40" s="25">
        <v>1</v>
      </c>
      <c r="G40" s="19">
        <f t="shared" si="0"/>
        <v>600451</v>
      </c>
      <c r="H40" s="1"/>
      <c r="I40" s="8">
        <f t="shared" si="6"/>
        <v>32</v>
      </c>
      <c r="J40" s="8" t="str">
        <f t="shared" si="5"/>
        <v>Строительство СТП-160 кВА</v>
      </c>
      <c r="K40" s="8"/>
      <c r="L40" s="8" t="str">
        <f t="shared" si="2"/>
        <v>1 шт.</v>
      </c>
      <c r="M40" s="14">
        <f t="shared" si="3"/>
        <v>600451</v>
      </c>
      <c r="N40" s="8"/>
      <c r="O40" s="8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2:25" x14ac:dyDescent="0.3">
      <c r="B41" s="27">
        <v>33</v>
      </c>
      <c r="C41" s="28" t="s">
        <v>55</v>
      </c>
      <c r="D41" s="28" t="s">
        <v>31</v>
      </c>
      <c r="E41" s="41">
        <v>700188</v>
      </c>
      <c r="F41" s="25">
        <v>1</v>
      </c>
      <c r="G41" s="19">
        <f t="shared" ref="G41:G72" si="7">E41*F41</f>
        <v>700188</v>
      </c>
      <c r="H41" s="1"/>
      <c r="I41" s="8">
        <f t="shared" si="6"/>
        <v>33</v>
      </c>
      <c r="J41" s="8" t="str">
        <f t="shared" si="5"/>
        <v>Строительство КТПН-40 кВА</v>
      </c>
      <c r="K41" s="8"/>
      <c r="L41" s="8" t="str">
        <f t="shared" si="2"/>
        <v>1 шт.</v>
      </c>
      <c r="M41" s="14">
        <f t="shared" si="3"/>
        <v>700188</v>
      </c>
      <c r="N41" s="8"/>
      <c r="O41" s="8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2:25" x14ac:dyDescent="0.3">
      <c r="B42" s="27">
        <v>34</v>
      </c>
      <c r="C42" s="28" t="s">
        <v>56</v>
      </c>
      <c r="D42" s="28" t="s">
        <v>31</v>
      </c>
      <c r="E42" s="41">
        <v>771349</v>
      </c>
      <c r="F42" s="25">
        <v>1</v>
      </c>
      <c r="G42" s="19">
        <f t="shared" si="7"/>
        <v>771349</v>
      </c>
      <c r="H42" s="1"/>
      <c r="I42" s="8">
        <f t="shared" si="6"/>
        <v>34</v>
      </c>
      <c r="J42" s="8" t="str">
        <f t="shared" si="5"/>
        <v>Строительство КТПН-63 кВА</v>
      </c>
      <c r="K42" s="8"/>
      <c r="L42" s="8" t="str">
        <f t="shared" si="2"/>
        <v>1 шт.</v>
      </c>
      <c r="M42" s="14">
        <f t="shared" si="3"/>
        <v>771349</v>
      </c>
      <c r="N42" s="8"/>
      <c r="O42" s="8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2:25" x14ac:dyDescent="0.3">
      <c r="B43" s="27">
        <v>35</v>
      </c>
      <c r="C43" s="28" t="s">
        <v>57</v>
      </c>
      <c r="D43" s="28" t="s">
        <v>31</v>
      </c>
      <c r="E43" s="41">
        <v>836339</v>
      </c>
      <c r="F43" s="25">
        <v>1</v>
      </c>
      <c r="G43" s="19">
        <f t="shared" si="7"/>
        <v>836339</v>
      </c>
      <c r="H43" s="1"/>
      <c r="I43" s="8">
        <f t="shared" si="6"/>
        <v>35</v>
      </c>
      <c r="J43" s="8" t="str">
        <f t="shared" si="5"/>
        <v>Строительство КТПН-100 кВА</v>
      </c>
      <c r="K43" s="8"/>
      <c r="L43" s="8" t="str">
        <f t="shared" si="2"/>
        <v>1 шт.</v>
      </c>
      <c r="M43" s="14">
        <f t="shared" si="3"/>
        <v>836339</v>
      </c>
      <c r="N43" s="8"/>
      <c r="O43" s="8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2:25" x14ac:dyDescent="0.3">
      <c r="B44" s="27">
        <v>36</v>
      </c>
      <c r="C44" s="28" t="s">
        <v>58</v>
      </c>
      <c r="D44" s="28" t="s">
        <v>31</v>
      </c>
      <c r="E44" s="41">
        <v>885635</v>
      </c>
      <c r="F44" s="25">
        <v>1</v>
      </c>
      <c r="G44" s="19">
        <f t="shared" si="7"/>
        <v>885635</v>
      </c>
      <c r="H44" s="1"/>
      <c r="I44" s="8">
        <f t="shared" si="6"/>
        <v>36</v>
      </c>
      <c r="J44" s="8" t="str">
        <f t="shared" si="5"/>
        <v>Строительство КТПН-160 кВА</v>
      </c>
      <c r="K44" s="8"/>
      <c r="L44" s="8" t="str">
        <f t="shared" si="2"/>
        <v>1 шт.</v>
      </c>
      <c r="M44" s="14">
        <f t="shared" si="3"/>
        <v>885635</v>
      </c>
      <c r="N44" s="8"/>
      <c r="O44" s="8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2:25" x14ac:dyDescent="0.3">
      <c r="B45" s="27">
        <v>37</v>
      </c>
      <c r="C45" s="28" t="s">
        <v>59</v>
      </c>
      <c r="D45" s="28" t="s">
        <v>31</v>
      </c>
      <c r="E45" s="41">
        <v>926916</v>
      </c>
      <c r="F45" s="25">
        <v>1</v>
      </c>
      <c r="G45" s="19">
        <f t="shared" si="7"/>
        <v>926916</v>
      </c>
      <c r="H45" s="1"/>
      <c r="I45" s="8">
        <f t="shared" si="6"/>
        <v>37</v>
      </c>
      <c r="J45" s="8" t="str">
        <f t="shared" si="5"/>
        <v>Строительство КТПН-250 кВА</v>
      </c>
      <c r="K45" s="8"/>
      <c r="L45" s="8" t="str">
        <f t="shared" si="2"/>
        <v>1 шт.</v>
      </c>
      <c r="M45" s="14">
        <f t="shared" si="3"/>
        <v>926916</v>
      </c>
      <c r="N45" s="8"/>
      <c r="O45" s="8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2:25" x14ac:dyDescent="0.3">
      <c r="B46" s="27">
        <v>38</v>
      </c>
      <c r="C46" s="28" t="s">
        <v>60</v>
      </c>
      <c r="D46" s="28" t="s">
        <v>31</v>
      </c>
      <c r="E46" s="41">
        <v>1076368</v>
      </c>
      <c r="F46" s="25">
        <v>1</v>
      </c>
      <c r="G46" s="19">
        <f t="shared" si="7"/>
        <v>1076368</v>
      </c>
      <c r="H46" s="1"/>
      <c r="I46" s="8">
        <f t="shared" si="6"/>
        <v>38</v>
      </c>
      <c r="J46" s="8" t="str">
        <f t="shared" si="5"/>
        <v>Строительство КТПН-400 кВА</v>
      </c>
      <c r="K46" s="8"/>
      <c r="L46" s="8" t="str">
        <f t="shared" si="2"/>
        <v>1 шт.</v>
      </c>
      <c r="M46" s="14">
        <f t="shared" si="3"/>
        <v>1076368</v>
      </c>
      <c r="N46" s="8"/>
      <c r="O46" s="8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2:25" x14ac:dyDescent="0.3">
      <c r="B47" s="27">
        <v>39</v>
      </c>
      <c r="C47" s="28" t="s">
        <v>61</v>
      </c>
      <c r="D47" s="28" t="s">
        <v>31</v>
      </c>
      <c r="E47" s="41">
        <v>1563601</v>
      </c>
      <c r="F47" s="25">
        <v>1</v>
      </c>
      <c r="G47" s="19">
        <f t="shared" si="7"/>
        <v>1563601</v>
      </c>
      <c r="H47" s="1"/>
      <c r="I47" s="8">
        <f t="shared" si="6"/>
        <v>39</v>
      </c>
      <c r="J47" s="8" t="str">
        <f t="shared" si="5"/>
        <v>Строительство КТПН-630 кВА</v>
      </c>
      <c r="K47" s="8"/>
      <c r="L47" s="8" t="str">
        <f t="shared" si="2"/>
        <v>1 шт.</v>
      </c>
      <c r="M47" s="14">
        <f t="shared" si="3"/>
        <v>1563601</v>
      </c>
      <c r="N47" s="8"/>
      <c r="O47" s="8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2:25" x14ac:dyDescent="0.3">
      <c r="B48" s="27">
        <v>40</v>
      </c>
      <c r="C48" s="28" t="s">
        <v>62</v>
      </c>
      <c r="D48" s="28" t="s">
        <v>31</v>
      </c>
      <c r="E48" s="41">
        <v>140771</v>
      </c>
      <c r="F48" s="25">
        <v>1</v>
      </c>
      <c r="G48" s="19">
        <f t="shared" si="7"/>
        <v>140771</v>
      </c>
      <c r="H48" s="1"/>
      <c r="I48" s="8">
        <f t="shared" si="6"/>
        <v>40</v>
      </c>
      <c r="J48" s="8" t="str">
        <f t="shared" si="5"/>
        <v>Установка ТМГ-40 кВА</v>
      </c>
      <c r="K48" s="8"/>
      <c r="L48" s="8" t="str">
        <f t="shared" si="2"/>
        <v>1 шт.</v>
      </c>
      <c r="M48" s="14">
        <f t="shared" si="3"/>
        <v>140771</v>
      </c>
      <c r="N48" s="8"/>
      <c r="O48" s="8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2:25" x14ac:dyDescent="0.3">
      <c r="B49" s="27">
        <v>41</v>
      </c>
      <c r="C49" s="28" t="s">
        <v>63</v>
      </c>
      <c r="D49" s="28" t="s">
        <v>31</v>
      </c>
      <c r="E49" s="41">
        <v>167794</v>
      </c>
      <c r="F49" s="25">
        <v>1</v>
      </c>
      <c r="G49" s="19">
        <f t="shared" si="7"/>
        <v>167794</v>
      </c>
      <c r="H49" s="1"/>
      <c r="I49" s="8">
        <f t="shared" si="6"/>
        <v>41</v>
      </c>
      <c r="J49" s="8" t="str">
        <f t="shared" si="5"/>
        <v>Установка ТМГ-63 кВА</v>
      </c>
      <c r="K49" s="8"/>
      <c r="L49" s="8" t="str">
        <f t="shared" si="2"/>
        <v>1 шт.</v>
      </c>
      <c r="M49" s="14">
        <f t="shared" si="3"/>
        <v>167794</v>
      </c>
      <c r="N49" s="8"/>
      <c r="O49" s="8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2:25" x14ac:dyDescent="0.3">
      <c r="B50" s="27">
        <v>42</v>
      </c>
      <c r="C50" s="28" t="s">
        <v>64</v>
      </c>
      <c r="D50" s="28" t="s">
        <v>31</v>
      </c>
      <c r="E50" s="41">
        <v>194817</v>
      </c>
      <c r="F50" s="25">
        <v>1</v>
      </c>
      <c r="G50" s="19">
        <f t="shared" si="7"/>
        <v>194817</v>
      </c>
      <c r="H50" s="1"/>
      <c r="I50" s="8">
        <f t="shared" si="6"/>
        <v>42</v>
      </c>
      <c r="J50" s="8" t="str">
        <f t="shared" si="5"/>
        <v>Установка ТМГ-100 кВА</v>
      </c>
      <c r="K50" s="8"/>
      <c r="L50" s="8" t="str">
        <f t="shared" si="2"/>
        <v>1 шт.</v>
      </c>
      <c r="M50" s="14">
        <f t="shared" si="3"/>
        <v>194817</v>
      </c>
      <c r="N50" s="8"/>
      <c r="O50" s="8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2:25" x14ac:dyDescent="0.3">
      <c r="B51" s="27">
        <v>43</v>
      </c>
      <c r="C51" s="28" t="s">
        <v>65</v>
      </c>
      <c r="D51" s="28" t="s">
        <v>31</v>
      </c>
      <c r="E51" s="41">
        <v>216435</v>
      </c>
      <c r="F51" s="25">
        <v>1</v>
      </c>
      <c r="G51" s="19">
        <f t="shared" si="7"/>
        <v>216435</v>
      </c>
      <c r="H51" s="1"/>
      <c r="I51" s="8">
        <f t="shared" si="6"/>
        <v>43</v>
      </c>
      <c r="J51" s="8" t="str">
        <f t="shared" si="5"/>
        <v>Установка ТМГ-160 кВА</v>
      </c>
      <c r="K51" s="8"/>
      <c r="L51" s="8" t="str">
        <f t="shared" si="2"/>
        <v>1 шт.</v>
      </c>
      <c r="M51" s="14">
        <f t="shared" si="3"/>
        <v>216435</v>
      </c>
      <c r="N51" s="8"/>
      <c r="O51" s="8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2:25" x14ac:dyDescent="0.3">
      <c r="B52" s="27">
        <v>44</v>
      </c>
      <c r="C52" s="28" t="s">
        <v>66</v>
      </c>
      <c r="D52" s="28" t="s">
        <v>31</v>
      </c>
      <c r="E52" s="41">
        <v>270482</v>
      </c>
      <c r="F52" s="25">
        <v>1</v>
      </c>
      <c r="G52" s="19">
        <f t="shared" si="7"/>
        <v>270482</v>
      </c>
      <c r="H52" s="1"/>
      <c r="I52" s="8">
        <f t="shared" si="6"/>
        <v>44</v>
      </c>
      <c r="J52" s="8" t="str">
        <f t="shared" si="5"/>
        <v>Установка ТМГ-250 кВА</v>
      </c>
      <c r="K52" s="8"/>
      <c r="L52" s="8" t="str">
        <f t="shared" si="2"/>
        <v>1 шт.</v>
      </c>
      <c r="M52" s="14">
        <f t="shared" si="3"/>
        <v>270482</v>
      </c>
      <c r="N52" s="8"/>
      <c r="O52" s="8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2:25" x14ac:dyDescent="0.3">
      <c r="B53" s="27">
        <v>45</v>
      </c>
      <c r="C53" s="28" t="s">
        <v>67</v>
      </c>
      <c r="D53" s="28" t="s">
        <v>31</v>
      </c>
      <c r="E53" s="41">
        <v>366194</v>
      </c>
      <c r="F53" s="25">
        <v>1</v>
      </c>
      <c r="G53" s="19">
        <f t="shared" si="7"/>
        <v>366194</v>
      </c>
      <c r="H53" s="1"/>
      <c r="I53" s="8">
        <f t="shared" si="6"/>
        <v>45</v>
      </c>
      <c r="J53" s="8" t="str">
        <f t="shared" si="5"/>
        <v>Установка ТМГ-400 кВА</v>
      </c>
      <c r="K53" s="8"/>
      <c r="L53" s="8" t="str">
        <f t="shared" si="2"/>
        <v>1 шт.</v>
      </c>
      <c r="M53" s="14">
        <f t="shared" si="3"/>
        <v>366194</v>
      </c>
      <c r="N53" s="8"/>
      <c r="O53" s="8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2:25" x14ac:dyDescent="0.3">
      <c r="B54" s="27">
        <v>46</v>
      </c>
      <c r="C54" s="28" t="s">
        <v>68</v>
      </c>
      <c r="D54" s="28" t="s">
        <v>31</v>
      </c>
      <c r="E54" s="41">
        <v>452668</v>
      </c>
      <c r="F54" s="25">
        <v>1</v>
      </c>
      <c r="G54" s="19">
        <f t="shared" si="7"/>
        <v>452668</v>
      </c>
      <c r="H54" s="1"/>
      <c r="I54" s="8">
        <f t="shared" si="6"/>
        <v>46</v>
      </c>
      <c r="J54" s="8" t="str">
        <f t="shared" si="5"/>
        <v>Установка ТМГ-630 кВА</v>
      </c>
      <c r="K54" s="8"/>
      <c r="L54" s="8" t="str">
        <f t="shared" si="2"/>
        <v>1 шт.</v>
      </c>
      <c r="M54" s="14">
        <f t="shared" si="3"/>
        <v>452668</v>
      </c>
      <c r="N54" s="8"/>
      <c r="O54" s="8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2:25" x14ac:dyDescent="0.3">
      <c r="B55" s="27">
        <v>47</v>
      </c>
      <c r="C55" s="28" t="s">
        <v>69</v>
      </c>
      <c r="D55" s="28" t="s">
        <v>31</v>
      </c>
      <c r="E55" s="29">
        <v>642972</v>
      </c>
      <c r="F55" s="25">
        <v>1</v>
      </c>
      <c r="G55" s="19">
        <f t="shared" si="7"/>
        <v>642972</v>
      </c>
      <c r="H55" s="1"/>
      <c r="I55" s="8">
        <f t="shared" si="6"/>
        <v>47</v>
      </c>
      <c r="J55" s="8" t="str">
        <f t="shared" si="5"/>
        <v>Установка ТМГ-1000 кВА</v>
      </c>
      <c r="K55" s="8"/>
      <c r="L55" s="8" t="str">
        <f t="shared" si="2"/>
        <v>1 шт.</v>
      </c>
      <c r="M55" s="14">
        <f t="shared" si="3"/>
        <v>642972</v>
      </c>
      <c r="N55" s="8"/>
      <c r="O55" s="8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2:25" x14ac:dyDescent="0.3">
      <c r="B56" s="27">
        <v>48</v>
      </c>
      <c r="C56" s="28" t="s">
        <v>70</v>
      </c>
      <c r="D56" s="28" t="s">
        <v>31</v>
      </c>
      <c r="E56" s="41">
        <v>27762</v>
      </c>
      <c r="F56" s="25">
        <v>1</v>
      </c>
      <c r="G56" s="19">
        <f t="shared" si="7"/>
        <v>27762</v>
      </c>
      <c r="H56" s="1"/>
      <c r="I56" s="8">
        <f t="shared" si="6"/>
        <v>48</v>
      </c>
      <c r="J56" s="8" t="str">
        <f t="shared" si="5"/>
        <v>Установка АВ-0,4 кВ</v>
      </c>
      <c r="K56" s="8"/>
      <c r="L56" s="8" t="str">
        <f t="shared" si="2"/>
        <v>1 шт.</v>
      </c>
      <c r="M56" s="14">
        <f t="shared" si="3"/>
        <v>27762</v>
      </c>
      <c r="N56" s="8"/>
      <c r="O56" s="8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2:25" x14ac:dyDescent="0.3">
      <c r="B57" s="27">
        <v>49</v>
      </c>
      <c r="C57" s="28" t="s">
        <v>71</v>
      </c>
      <c r="D57" s="28" t="s">
        <v>31</v>
      </c>
      <c r="E57" s="41">
        <v>13046</v>
      </c>
      <c r="F57" s="25">
        <v>1</v>
      </c>
      <c r="G57" s="19">
        <f t="shared" si="7"/>
        <v>13046</v>
      </c>
      <c r="H57" s="1"/>
      <c r="I57" s="8">
        <f t="shared" si="6"/>
        <v>49</v>
      </c>
      <c r="J57" s="8" t="str">
        <f t="shared" si="5"/>
        <v>Установка рубильника 0,4 кВ</v>
      </c>
      <c r="K57" s="8"/>
      <c r="L57" s="8" t="str">
        <f t="shared" si="2"/>
        <v>1 шт.</v>
      </c>
      <c r="M57" s="14">
        <f t="shared" si="3"/>
        <v>13046</v>
      </c>
      <c r="N57" s="8"/>
      <c r="O57" s="8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2:25" ht="27.6" x14ac:dyDescent="0.3">
      <c r="B58" s="27">
        <v>50</v>
      </c>
      <c r="C58" s="28" t="s">
        <v>72</v>
      </c>
      <c r="D58" s="28" t="s">
        <v>73</v>
      </c>
      <c r="E58" s="41">
        <v>19034</v>
      </c>
      <c r="F58" s="25">
        <v>1</v>
      </c>
      <c r="G58" s="19">
        <f t="shared" si="7"/>
        <v>19034</v>
      </c>
      <c r="H58" s="1"/>
      <c r="I58" s="8">
        <f t="shared" si="6"/>
        <v>50</v>
      </c>
      <c r="J58" s="8" t="str">
        <f t="shared" si="5"/>
        <v>Установка ТТ 0,4 кВ</v>
      </c>
      <c r="K58" s="8"/>
      <c r="L58" s="8" t="str">
        <f t="shared" si="2"/>
        <v>1 компл. (3 фазы)</v>
      </c>
      <c r="M58" s="14">
        <f t="shared" si="3"/>
        <v>19034</v>
      </c>
      <c r="N58" s="8"/>
      <c r="O58" s="8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2:25" x14ac:dyDescent="0.3">
      <c r="B59" s="27">
        <v>51</v>
      </c>
      <c r="C59" s="28" t="s">
        <v>74</v>
      </c>
      <c r="D59" s="28" t="s">
        <v>75</v>
      </c>
      <c r="E59" s="41">
        <v>43146</v>
      </c>
      <c r="F59" s="25">
        <v>1</v>
      </c>
      <c r="G59" s="19">
        <f t="shared" si="7"/>
        <v>43146</v>
      </c>
      <c r="H59" s="1"/>
      <c r="I59" s="8">
        <f t="shared" si="6"/>
        <v>51</v>
      </c>
      <c r="J59" s="8" t="str">
        <f t="shared" si="5"/>
        <v>Монтаж ошиновки</v>
      </c>
      <c r="K59" s="8"/>
      <c r="L59" s="8" t="str">
        <f t="shared" si="2"/>
        <v>10 м</v>
      </c>
      <c r="M59" s="14">
        <f t="shared" si="3"/>
        <v>43146</v>
      </c>
      <c r="N59" s="8"/>
      <c r="O59" s="8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2:25" ht="41.4" x14ac:dyDescent="0.3">
      <c r="B60" s="27" t="s">
        <v>76</v>
      </c>
      <c r="C60" s="28" t="s">
        <v>77</v>
      </c>
      <c r="D60" s="28" t="s">
        <v>78</v>
      </c>
      <c r="E60" s="41">
        <v>36514</v>
      </c>
      <c r="F60" s="25">
        <v>1</v>
      </c>
      <c r="G60" s="19">
        <f t="shared" si="7"/>
        <v>36514</v>
      </c>
      <c r="H60" s="1"/>
      <c r="I60" s="8" t="str">
        <f t="shared" si="6"/>
        <v>52.1</v>
      </c>
      <c r="J60" s="8" t="str">
        <f t="shared" si="5"/>
        <v>Лесосечные работы твердых пород, диаметр стволов: до 16 см</v>
      </c>
      <c r="K60" s="8"/>
      <c r="L60" s="8" t="str">
        <f t="shared" si="2"/>
        <v>100 шт.</v>
      </c>
      <c r="M60" s="14">
        <f t="shared" si="3"/>
        <v>36514</v>
      </c>
      <c r="N60" s="8"/>
      <c r="O60" s="8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2:25" ht="27.6" x14ac:dyDescent="0.3">
      <c r="B61" s="27" t="s">
        <v>79</v>
      </c>
      <c r="C61" s="28" t="s">
        <v>80</v>
      </c>
      <c r="D61" s="28" t="s">
        <v>78</v>
      </c>
      <c r="E61" s="41">
        <v>67665</v>
      </c>
      <c r="F61" s="25">
        <v>1</v>
      </c>
      <c r="G61" s="19">
        <f t="shared" si="7"/>
        <v>67665</v>
      </c>
      <c r="H61" s="1"/>
      <c r="I61" s="8" t="str">
        <f t="shared" si="6"/>
        <v>52.2</v>
      </c>
      <c r="J61" s="8" t="str">
        <f t="shared" si="5"/>
        <v>Лесосечные работы твердых пород, диаметр стволов до 24 см</v>
      </c>
      <c r="K61" s="8"/>
      <c r="L61" s="8" t="str">
        <f t="shared" si="2"/>
        <v>100 шт.</v>
      </c>
      <c r="M61" s="14">
        <f t="shared" si="3"/>
        <v>67665</v>
      </c>
      <c r="N61" s="8"/>
      <c r="O61" s="8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2:25" ht="27.6" x14ac:dyDescent="0.3">
      <c r="B62" s="27" t="s">
        <v>81</v>
      </c>
      <c r="C62" s="28" t="s">
        <v>82</v>
      </c>
      <c r="D62" s="28" t="s">
        <v>78</v>
      </c>
      <c r="E62" s="41">
        <v>111741</v>
      </c>
      <c r="F62" s="25">
        <v>1</v>
      </c>
      <c r="G62" s="19">
        <f t="shared" si="7"/>
        <v>111741</v>
      </c>
      <c r="H62" s="1"/>
      <c r="I62" s="8" t="str">
        <f t="shared" si="6"/>
        <v>52.3</v>
      </c>
      <c r="J62" s="8" t="str">
        <f t="shared" si="5"/>
        <v>Лесосечные работы твердых пород, диаметр стволов до 32 см</v>
      </c>
      <c r="K62" s="8"/>
      <c r="L62" s="8" t="str">
        <f t="shared" si="2"/>
        <v>100 шт.</v>
      </c>
      <c r="M62" s="14">
        <f t="shared" si="3"/>
        <v>111741</v>
      </c>
      <c r="N62" s="8"/>
      <c r="O62" s="8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2:25" ht="41.4" x14ac:dyDescent="0.3">
      <c r="B63" s="27" t="s">
        <v>83</v>
      </c>
      <c r="C63" s="28" t="s">
        <v>84</v>
      </c>
      <c r="D63" s="28" t="s">
        <v>78</v>
      </c>
      <c r="E63" s="41">
        <v>144018</v>
      </c>
      <c r="F63" s="25">
        <v>1</v>
      </c>
      <c r="G63" s="19">
        <f t="shared" si="7"/>
        <v>144018</v>
      </c>
      <c r="H63" s="1"/>
      <c r="I63" s="8" t="str">
        <f t="shared" si="6"/>
        <v>52.4</v>
      </c>
      <c r="J63" s="8" t="str">
        <f t="shared" si="5"/>
        <v>Лесосечные работы твердых пород, диаметр стволов более 32 см</v>
      </c>
      <c r="K63" s="8"/>
      <c r="L63" s="8" t="str">
        <f t="shared" si="2"/>
        <v>100 шт.</v>
      </c>
      <c r="M63" s="14">
        <f t="shared" si="3"/>
        <v>144018</v>
      </c>
      <c r="N63" s="8"/>
      <c r="O63" s="8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2:25" ht="41.4" x14ac:dyDescent="0.3">
      <c r="B64" s="27" t="s">
        <v>85</v>
      </c>
      <c r="C64" s="28" t="s">
        <v>86</v>
      </c>
      <c r="D64" s="28" t="s">
        <v>78</v>
      </c>
      <c r="E64" s="41">
        <v>34237</v>
      </c>
      <c r="F64" s="25">
        <v>1</v>
      </c>
      <c r="G64" s="19">
        <f t="shared" si="7"/>
        <v>34237</v>
      </c>
      <c r="H64" s="1"/>
      <c r="I64" s="8" t="str">
        <f t="shared" si="6"/>
        <v>52.5</v>
      </c>
      <c r="J64" s="8" t="str">
        <f t="shared" si="5"/>
        <v>Лесосечные работы мягких пород, диаметр стволов: до 16 см</v>
      </c>
      <c r="K64" s="8"/>
      <c r="L64" s="8" t="str">
        <f t="shared" si="2"/>
        <v>100 шт.</v>
      </c>
      <c r="M64" s="14">
        <f t="shared" si="3"/>
        <v>34237</v>
      </c>
      <c r="N64" s="8"/>
      <c r="O64" s="8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2:25" ht="41.4" x14ac:dyDescent="0.3">
      <c r="B65" s="27" t="s">
        <v>87</v>
      </c>
      <c r="C65" s="28" t="s">
        <v>88</v>
      </c>
      <c r="D65" s="28" t="s">
        <v>78</v>
      </c>
      <c r="E65" s="41">
        <v>62760</v>
      </c>
      <c r="F65" s="25">
        <v>1</v>
      </c>
      <c r="G65" s="19">
        <f t="shared" si="7"/>
        <v>62760</v>
      </c>
      <c r="H65" s="1"/>
      <c r="I65" s="8" t="str">
        <f t="shared" si="6"/>
        <v>52.6</v>
      </c>
      <c r="J65" s="8" t="str">
        <f t="shared" si="5"/>
        <v>Лесосечные работы мягких пород, диаметр стволов: до 24 см</v>
      </c>
      <c r="K65" s="8"/>
      <c r="L65" s="8" t="str">
        <f t="shared" si="2"/>
        <v>100 шт.</v>
      </c>
      <c r="M65" s="14">
        <f t="shared" si="3"/>
        <v>62760</v>
      </c>
      <c r="N65" s="8"/>
      <c r="O65" s="8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2:25" ht="41.4" x14ac:dyDescent="0.3">
      <c r="B66" s="27" t="s">
        <v>89</v>
      </c>
      <c r="C66" s="28" t="s">
        <v>90</v>
      </c>
      <c r="D66" s="28" t="s">
        <v>78</v>
      </c>
      <c r="E66" s="41">
        <v>102754</v>
      </c>
      <c r="F66" s="25">
        <v>1</v>
      </c>
      <c r="G66" s="19">
        <f t="shared" si="7"/>
        <v>102754</v>
      </c>
      <c r="H66" s="1"/>
      <c r="I66" s="8" t="str">
        <f t="shared" si="6"/>
        <v>52.7</v>
      </c>
      <c r="J66" s="8" t="str">
        <f t="shared" si="5"/>
        <v>Лесосечные работы мягких пород, диаметр стволов: до 32 см</v>
      </c>
      <c r="K66" s="8"/>
      <c r="L66" s="8" t="str">
        <f t="shared" si="2"/>
        <v>100 шт.</v>
      </c>
      <c r="M66" s="14">
        <f t="shared" si="3"/>
        <v>102754</v>
      </c>
      <c r="N66" s="8"/>
      <c r="O66" s="8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2:25" ht="41.4" x14ac:dyDescent="0.3">
      <c r="B67" s="27" t="s">
        <v>91</v>
      </c>
      <c r="C67" s="28" t="s">
        <v>92</v>
      </c>
      <c r="D67" s="28" t="s">
        <v>78</v>
      </c>
      <c r="E67" s="41">
        <v>129511</v>
      </c>
      <c r="F67" s="25">
        <v>1</v>
      </c>
      <c r="G67" s="19">
        <f t="shared" si="7"/>
        <v>129511</v>
      </c>
      <c r="H67" s="1"/>
      <c r="I67" s="8" t="str">
        <f t="shared" si="6"/>
        <v>52.8</v>
      </c>
      <c r="J67" s="8" t="str">
        <f t="shared" si="5"/>
        <v>Лесосечные работы мягких пород, диаметр стволов: более 32 см</v>
      </c>
      <c r="K67" s="8"/>
      <c r="L67" s="8" t="str">
        <f t="shared" si="2"/>
        <v>100 шт.</v>
      </c>
      <c r="M67" s="14">
        <f t="shared" si="3"/>
        <v>129511</v>
      </c>
      <c r="N67" s="8"/>
      <c r="O67" s="8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2:25" x14ac:dyDescent="0.3">
      <c r="B68" s="27" t="s">
        <v>93</v>
      </c>
      <c r="C68" s="28" t="s">
        <v>94</v>
      </c>
      <c r="D68" s="28" t="s">
        <v>95</v>
      </c>
      <c r="E68" s="41">
        <v>292499</v>
      </c>
      <c r="F68" s="25">
        <v>1</v>
      </c>
      <c r="G68" s="19">
        <f t="shared" si="7"/>
        <v>292499</v>
      </c>
      <c r="H68" s="1"/>
      <c r="I68" s="8" t="str">
        <f t="shared" si="6"/>
        <v>52.9</v>
      </c>
      <c r="J68" s="8" t="str">
        <f t="shared" si="5"/>
        <v>Чистка просеки</v>
      </c>
      <c r="K68" s="8"/>
      <c r="L68" s="8" t="str">
        <f t="shared" si="2"/>
        <v>1 Га</v>
      </c>
      <c r="M68" s="14">
        <f t="shared" si="3"/>
        <v>292499</v>
      </c>
      <c r="N68" s="8"/>
      <c r="O68" s="8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2:25" x14ac:dyDescent="0.3">
      <c r="B69" s="27">
        <v>53</v>
      </c>
      <c r="C69" s="28" t="s">
        <v>96</v>
      </c>
      <c r="D69" s="28" t="s">
        <v>97</v>
      </c>
      <c r="E69" s="41">
        <v>1117</v>
      </c>
      <c r="F69" s="25">
        <v>1</v>
      </c>
      <c r="G69" s="19">
        <f t="shared" si="7"/>
        <v>1117</v>
      </c>
      <c r="H69" s="1"/>
      <c r="I69" s="8">
        <f t="shared" si="6"/>
        <v>53</v>
      </c>
      <c r="J69" s="8" t="str">
        <f t="shared" si="5"/>
        <v>Валка ОСД</v>
      </c>
      <c r="K69" s="8"/>
      <c r="L69" s="8" t="str">
        <f t="shared" si="2"/>
        <v>1 дерево</v>
      </c>
      <c r="M69" s="14">
        <f t="shared" si="3"/>
        <v>1117</v>
      </c>
      <c r="N69" s="8"/>
      <c r="O69" s="8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2:25" x14ac:dyDescent="0.3">
      <c r="B70" s="27">
        <v>54</v>
      </c>
      <c r="C70" s="28" t="s">
        <v>98</v>
      </c>
      <c r="D70" s="28" t="s">
        <v>97</v>
      </c>
      <c r="E70" s="41">
        <v>936</v>
      </c>
      <c r="F70" s="25">
        <v>1</v>
      </c>
      <c r="G70" s="19">
        <f t="shared" si="7"/>
        <v>936</v>
      </c>
      <c r="H70" s="1"/>
      <c r="I70" s="8">
        <f t="shared" si="6"/>
        <v>54</v>
      </c>
      <c r="J70" s="8" t="str">
        <f t="shared" si="5"/>
        <v>Подрезка крон</v>
      </c>
      <c r="K70" s="8"/>
      <c r="L70" s="8" t="str">
        <f t="shared" si="2"/>
        <v>1 дерево</v>
      </c>
      <c r="M70" s="14">
        <f t="shared" si="3"/>
        <v>936</v>
      </c>
      <c r="N70" s="8"/>
      <c r="O70" s="8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2:25" ht="27.6" x14ac:dyDescent="0.3">
      <c r="B71" s="27">
        <v>55</v>
      </c>
      <c r="C71" s="28" t="s">
        <v>99</v>
      </c>
      <c r="D71" s="28" t="s">
        <v>18</v>
      </c>
      <c r="E71" s="41">
        <v>1563</v>
      </c>
      <c r="F71" s="25">
        <v>1</v>
      </c>
      <c r="G71" s="19">
        <f t="shared" si="7"/>
        <v>1563</v>
      </c>
      <c r="H71" s="1"/>
      <c r="I71" s="8">
        <f t="shared" si="6"/>
        <v>55</v>
      </c>
      <c r="J71" s="8" t="str">
        <f t="shared" si="5"/>
        <v xml:space="preserve">Демонтаж одностоечной ж/б опоры </v>
      </c>
      <c r="K71" s="8"/>
      <c r="L71" s="8" t="str">
        <f t="shared" si="2"/>
        <v>1 опора</v>
      </c>
      <c r="M71" s="14">
        <f t="shared" si="3"/>
        <v>1563</v>
      </c>
      <c r="N71" s="8"/>
      <c r="O71" s="8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2:25" ht="27.6" x14ac:dyDescent="0.3">
      <c r="B72" s="27">
        <v>56</v>
      </c>
      <c r="C72" s="28" t="s">
        <v>100</v>
      </c>
      <c r="D72" s="28" t="s">
        <v>18</v>
      </c>
      <c r="E72" s="41">
        <v>4557</v>
      </c>
      <c r="F72" s="25">
        <v>1</v>
      </c>
      <c r="G72" s="19">
        <f t="shared" si="7"/>
        <v>4557</v>
      </c>
      <c r="H72" s="1"/>
      <c r="I72" s="8">
        <f t="shared" si="6"/>
        <v>56</v>
      </c>
      <c r="J72" s="8" t="str">
        <f t="shared" si="5"/>
        <v xml:space="preserve">Демонтаж одностоечной ж/б опоры с 1 подкосом </v>
      </c>
      <c r="K72" s="8"/>
      <c r="L72" s="8" t="str">
        <f t="shared" si="2"/>
        <v>1 опора</v>
      </c>
      <c r="M72" s="14">
        <f t="shared" si="3"/>
        <v>4557</v>
      </c>
      <c r="N72" s="8"/>
      <c r="O72" s="8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2:25" ht="27.6" x14ac:dyDescent="0.3">
      <c r="B73" s="27">
        <v>57</v>
      </c>
      <c r="C73" s="28" t="s">
        <v>101</v>
      </c>
      <c r="D73" s="28" t="s">
        <v>18</v>
      </c>
      <c r="E73" s="41">
        <v>6641</v>
      </c>
      <c r="F73" s="25">
        <v>1</v>
      </c>
      <c r="G73" s="19">
        <f t="shared" ref="G73:G86" si="8">E73*F73</f>
        <v>6641</v>
      </c>
      <c r="H73" s="1"/>
      <c r="I73" s="8">
        <f t="shared" si="6"/>
        <v>57</v>
      </c>
      <c r="J73" s="8" t="str">
        <f t="shared" si="5"/>
        <v xml:space="preserve">Демонтаж одностоечной ж/б опоры с 2 подкосами </v>
      </c>
      <c r="K73" s="8"/>
      <c r="L73" s="8" t="str">
        <f t="shared" si="2"/>
        <v>1 опора</v>
      </c>
      <c r="M73" s="14">
        <f t="shared" si="3"/>
        <v>6641</v>
      </c>
      <c r="N73" s="8"/>
      <c r="O73" s="8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2:25" ht="27.6" x14ac:dyDescent="0.3">
      <c r="B74" s="27">
        <v>58</v>
      </c>
      <c r="C74" s="28" t="s">
        <v>102</v>
      </c>
      <c r="D74" s="28" t="s">
        <v>18</v>
      </c>
      <c r="E74" s="41">
        <v>3100</v>
      </c>
      <c r="F74" s="25">
        <v>1</v>
      </c>
      <c r="G74" s="19">
        <f t="shared" si="8"/>
        <v>3100</v>
      </c>
      <c r="H74" s="1"/>
      <c r="I74" s="8">
        <f t="shared" si="6"/>
        <v>58</v>
      </c>
      <c r="J74" s="8" t="str">
        <f t="shared" si="5"/>
        <v>Демонтаж одностоечной опоры (с приставками)</v>
      </c>
      <c r="K74" s="8"/>
      <c r="L74" s="8" t="str">
        <f t="shared" si="2"/>
        <v>1 опора</v>
      </c>
      <c r="M74" s="14">
        <f t="shared" si="3"/>
        <v>3100</v>
      </c>
      <c r="N74" s="8"/>
      <c r="O74" s="8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2:25" ht="27.6" x14ac:dyDescent="0.3">
      <c r="B75" s="27">
        <v>59</v>
      </c>
      <c r="C75" s="28" t="s">
        <v>103</v>
      </c>
      <c r="D75" s="28" t="s">
        <v>18</v>
      </c>
      <c r="E75" s="41">
        <v>6097</v>
      </c>
      <c r="F75" s="25">
        <v>1</v>
      </c>
      <c r="G75" s="19">
        <f t="shared" si="8"/>
        <v>6097</v>
      </c>
      <c r="H75" s="1"/>
      <c r="I75" s="8">
        <f t="shared" si="6"/>
        <v>59</v>
      </c>
      <c r="J75" s="8" t="str">
        <f t="shared" si="5"/>
        <v>Демонтаж одностоечной опоры с 1 подкосом (с приставками)</v>
      </c>
      <c r="K75" s="8"/>
      <c r="L75" s="8" t="str">
        <f t="shared" ref="L75:L86" si="9">D75</f>
        <v>1 опора</v>
      </c>
      <c r="M75" s="14">
        <f t="shared" ref="M75:M86" si="10">E75</f>
        <v>6097</v>
      </c>
      <c r="N75" s="8"/>
      <c r="O75" s="8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2:25" ht="27.6" x14ac:dyDescent="0.3">
      <c r="B76" s="27">
        <v>60</v>
      </c>
      <c r="C76" s="28" t="s">
        <v>104</v>
      </c>
      <c r="D76" s="28" t="s">
        <v>18</v>
      </c>
      <c r="E76" s="41">
        <v>9369</v>
      </c>
      <c r="F76" s="25">
        <v>1</v>
      </c>
      <c r="G76" s="19">
        <f t="shared" si="8"/>
        <v>9369</v>
      </c>
      <c r="H76" s="1"/>
      <c r="I76" s="8">
        <f t="shared" si="6"/>
        <v>60</v>
      </c>
      <c r="J76" s="8" t="str">
        <f t="shared" si="6"/>
        <v>Демонтаж одностоечной опоры с 2 подкосами (с приставками)</v>
      </c>
      <c r="K76" s="8"/>
      <c r="L76" s="8" t="str">
        <f t="shared" si="9"/>
        <v>1 опора</v>
      </c>
      <c r="M76" s="14">
        <f t="shared" si="10"/>
        <v>9369</v>
      </c>
      <c r="N76" s="8"/>
      <c r="O76" s="8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2:25" x14ac:dyDescent="0.3">
      <c r="B77" s="27">
        <v>61</v>
      </c>
      <c r="C77" s="28" t="s">
        <v>105</v>
      </c>
      <c r="D77" s="28" t="s">
        <v>18</v>
      </c>
      <c r="E77" s="41">
        <v>1744</v>
      </c>
      <c r="F77" s="25">
        <v>1</v>
      </c>
      <c r="G77" s="19">
        <f t="shared" si="8"/>
        <v>1744</v>
      </c>
      <c r="H77" s="1"/>
      <c r="I77" s="8">
        <f t="shared" si="6"/>
        <v>61</v>
      </c>
      <c r="J77" s="8" t="str">
        <f t="shared" si="6"/>
        <v>Демонтаж провода ВЛ-0,4 кВ</v>
      </c>
      <c r="K77" s="8"/>
      <c r="L77" s="8" t="str">
        <f t="shared" si="9"/>
        <v>1 опора</v>
      </c>
      <c r="M77" s="14">
        <f t="shared" si="10"/>
        <v>1744</v>
      </c>
      <c r="N77" s="8"/>
      <c r="O77" s="8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2:25" x14ac:dyDescent="0.3">
      <c r="B78" s="27">
        <v>62</v>
      </c>
      <c r="C78" s="28" t="s">
        <v>106</v>
      </c>
      <c r="D78" s="28" t="s">
        <v>18</v>
      </c>
      <c r="E78" s="41">
        <v>2316</v>
      </c>
      <c r="F78" s="25">
        <v>1</v>
      </c>
      <c r="G78" s="19">
        <f t="shared" si="8"/>
        <v>2316</v>
      </c>
      <c r="H78" s="1"/>
      <c r="I78" s="8">
        <f t="shared" si="6"/>
        <v>62</v>
      </c>
      <c r="J78" s="8" t="str">
        <f t="shared" si="6"/>
        <v>Демонтаж провода ВЛ-6(10) кВ</v>
      </c>
      <c r="K78" s="8"/>
      <c r="L78" s="8" t="str">
        <f t="shared" si="9"/>
        <v>1 опора</v>
      </c>
      <c r="M78" s="14">
        <f t="shared" si="10"/>
        <v>2316</v>
      </c>
      <c r="N78" s="8"/>
      <c r="O78" s="8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2:25" x14ac:dyDescent="0.3">
      <c r="B79" s="27">
        <v>63</v>
      </c>
      <c r="C79" s="28" t="s">
        <v>107</v>
      </c>
      <c r="D79" s="28" t="s">
        <v>31</v>
      </c>
      <c r="E79" s="41">
        <v>23979</v>
      </c>
      <c r="F79" s="25">
        <v>1</v>
      </c>
      <c r="G79" s="19">
        <f t="shared" si="8"/>
        <v>23979</v>
      </c>
      <c r="H79" s="1"/>
      <c r="I79" s="8">
        <f t="shared" si="6"/>
        <v>63</v>
      </c>
      <c r="J79" s="8" t="str">
        <f t="shared" si="6"/>
        <v>Демонтаж СТП</v>
      </c>
      <c r="K79" s="8"/>
      <c r="L79" s="8" t="str">
        <f t="shared" si="9"/>
        <v>1 шт.</v>
      </c>
      <c r="M79" s="14">
        <f t="shared" si="10"/>
        <v>23979</v>
      </c>
      <c r="N79" s="8"/>
      <c r="O79" s="8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2:25" x14ac:dyDescent="0.3">
      <c r="B80" s="27">
        <v>64</v>
      </c>
      <c r="C80" s="28" t="s">
        <v>108</v>
      </c>
      <c r="D80" s="28" t="s">
        <v>31</v>
      </c>
      <c r="E80" s="41">
        <v>44723</v>
      </c>
      <c r="F80" s="25">
        <v>1</v>
      </c>
      <c r="G80" s="19">
        <f t="shared" si="8"/>
        <v>44723</v>
      </c>
      <c r="H80" s="1"/>
      <c r="I80" s="8">
        <f t="shared" si="6"/>
        <v>64</v>
      </c>
      <c r="J80" s="8" t="str">
        <f t="shared" si="6"/>
        <v>Демонтаж КТПН</v>
      </c>
      <c r="K80" s="8"/>
      <c r="L80" s="8" t="str">
        <f t="shared" si="9"/>
        <v>1 шт.</v>
      </c>
      <c r="M80" s="14">
        <f t="shared" si="10"/>
        <v>44723</v>
      </c>
      <c r="N80" s="8"/>
      <c r="O80" s="8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x14ac:dyDescent="0.3">
      <c r="B81" s="27">
        <v>65</v>
      </c>
      <c r="C81" s="28" t="s">
        <v>109</v>
      </c>
      <c r="D81" s="28" t="s">
        <v>31</v>
      </c>
      <c r="E81" s="41">
        <v>2552</v>
      </c>
      <c r="F81" s="25">
        <v>1</v>
      </c>
      <c r="G81" s="19">
        <f t="shared" si="8"/>
        <v>2552</v>
      </c>
      <c r="H81" s="1"/>
      <c r="I81" s="8">
        <f t="shared" si="6"/>
        <v>65</v>
      </c>
      <c r="J81" s="8" t="str">
        <f t="shared" si="6"/>
        <v>Демонтаж РЛНД</v>
      </c>
      <c r="K81" s="8"/>
      <c r="L81" s="8" t="str">
        <f t="shared" si="9"/>
        <v>1 шт.</v>
      </c>
      <c r="M81" s="14">
        <f t="shared" si="10"/>
        <v>2552</v>
      </c>
      <c r="N81" s="8"/>
      <c r="O81" s="8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x14ac:dyDescent="0.3">
      <c r="B82" s="27">
        <v>66</v>
      </c>
      <c r="C82" s="28" t="s">
        <v>110</v>
      </c>
      <c r="D82" s="28" t="s">
        <v>31</v>
      </c>
      <c r="E82" s="41">
        <v>10579</v>
      </c>
      <c r="F82" s="25">
        <v>1</v>
      </c>
      <c r="G82" s="19">
        <f t="shared" si="8"/>
        <v>10579</v>
      </c>
      <c r="H82" s="1"/>
      <c r="I82" s="8">
        <f t="shared" si="6"/>
        <v>66</v>
      </c>
      <c r="J82" s="8" t="str">
        <f t="shared" si="6"/>
        <v>Демонтаж ТМГ</v>
      </c>
      <c r="K82" s="8"/>
      <c r="L82" s="8" t="str">
        <f t="shared" si="9"/>
        <v>1 шт.</v>
      </c>
      <c r="M82" s="14">
        <f t="shared" si="10"/>
        <v>10579</v>
      </c>
      <c r="N82" s="8"/>
      <c r="O82" s="8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x14ac:dyDescent="0.3">
      <c r="B83" s="27">
        <v>67</v>
      </c>
      <c r="C83" s="28" t="s">
        <v>111</v>
      </c>
      <c r="D83" s="28" t="s">
        <v>31</v>
      </c>
      <c r="E83" s="41">
        <v>859</v>
      </c>
      <c r="F83" s="25">
        <v>1</v>
      </c>
      <c r="G83" s="19">
        <f t="shared" si="8"/>
        <v>859</v>
      </c>
      <c r="H83" s="1"/>
      <c r="I83" s="8">
        <f t="shared" ref="I83:I86" si="11">B83</f>
        <v>67</v>
      </c>
      <c r="J83" s="8" t="str">
        <f t="shared" ref="J83:J86" si="12">C83</f>
        <v>Демонтаж АВ</v>
      </c>
      <c r="K83" s="8"/>
      <c r="L83" s="8" t="str">
        <f t="shared" si="9"/>
        <v>1 шт.</v>
      </c>
      <c r="M83" s="14">
        <f t="shared" si="10"/>
        <v>859</v>
      </c>
      <c r="N83" s="8"/>
      <c r="O83" s="8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x14ac:dyDescent="0.3">
      <c r="B84" s="27">
        <v>68</v>
      </c>
      <c r="C84" s="28" t="s">
        <v>112</v>
      </c>
      <c r="D84" s="28" t="s">
        <v>31</v>
      </c>
      <c r="E84" s="41">
        <v>2246</v>
      </c>
      <c r="F84" s="25">
        <v>1</v>
      </c>
      <c r="G84" s="19">
        <f t="shared" si="8"/>
        <v>2246</v>
      </c>
      <c r="H84" s="1"/>
      <c r="I84" s="8">
        <f t="shared" si="11"/>
        <v>68</v>
      </c>
      <c r="J84" s="8" t="str">
        <f t="shared" si="12"/>
        <v>Демонтаж рубильника 0,4 кВ</v>
      </c>
      <c r="K84" s="8"/>
      <c r="L84" s="8" t="str">
        <f t="shared" si="9"/>
        <v>1 шт.</v>
      </c>
      <c r="M84" s="14">
        <f t="shared" si="10"/>
        <v>2246</v>
      </c>
      <c r="N84" s="8"/>
      <c r="O84" s="8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27.6" x14ac:dyDescent="0.3">
      <c r="B85" s="27">
        <v>69</v>
      </c>
      <c r="C85" s="28" t="s">
        <v>113</v>
      </c>
      <c r="D85" s="28" t="s">
        <v>73</v>
      </c>
      <c r="E85" s="41">
        <v>1772</v>
      </c>
      <c r="F85" s="25">
        <v>1</v>
      </c>
      <c r="G85" s="19">
        <f t="shared" si="8"/>
        <v>1772</v>
      </c>
      <c r="H85" s="1"/>
      <c r="I85" s="8">
        <f t="shared" si="11"/>
        <v>69</v>
      </c>
      <c r="J85" s="8" t="str">
        <f t="shared" si="12"/>
        <v>Демонтаж ТТ</v>
      </c>
      <c r="K85" s="8"/>
      <c r="L85" s="8" t="str">
        <f t="shared" si="9"/>
        <v>1 компл. (3 фазы)</v>
      </c>
      <c r="M85" s="14">
        <f t="shared" si="10"/>
        <v>1772</v>
      </c>
      <c r="N85" s="8"/>
      <c r="O85" s="8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x14ac:dyDescent="0.3">
      <c r="B86" s="27">
        <v>70</v>
      </c>
      <c r="C86" s="28" t="s">
        <v>114</v>
      </c>
      <c r="D86" s="28" t="s">
        <v>75</v>
      </c>
      <c r="E86" s="41">
        <v>6306</v>
      </c>
      <c r="F86" s="25">
        <v>1</v>
      </c>
      <c r="G86" s="19">
        <f t="shared" si="8"/>
        <v>6306</v>
      </c>
      <c r="H86" s="1"/>
      <c r="I86" s="8">
        <f t="shared" si="11"/>
        <v>70</v>
      </c>
      <c r="J86" s="8" t="str">
        <f t="shared" si="12"/>
        <v>Демонтаж ошиновки</v>
      </c>
      <c r="K86" s="8"/>
      <c r="L86" s="8" t="str">
        <f t="shared" si="9"/>
        <v>10 м</v>
      </c>
      <c r="M86" s="14">
        <f t="shared" si="10"/>
        <v>6306</v>
      </c>
      <c r="N86" s="8"/>
      <c r="O86" s="8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27.6" x14ac:dyDescent="0.3">
      <c r="B87" s="27">
        <v>71</v>
      </c>
      <c r="C87" s="28" t="s">
        <v>115</v>
      </c>
      <c r="D87" s="28" t="s">
        <v>116</v>
      </c>
      <c r="E87" s="41">
        <v>952592</v>
      </c>
      <c r="F87" s="25">
        <v>1</v>
      </c>
      <c r="G87" s="19">
        <f t="shared" ref="G87:G91" si="13">E87*F87</f>
        <v>952592</v>
      </c>
      <c r="H87" s="1"/>
      <c r="I87" s="8">
        <f t="shared" ref="I87:I91" si="14">B87</f>
        <v>71</v>
      </c>
      <c r="J87" s="8" t="str">
        <f t="shared" ref="J87:J91" si="15">C87</f>
        <v>ГНБ-переход КЛ-6(10) кВ (ААБл 3х240-10)</v>
      </c>
      <c r="K87" s="8"/>
      <c r="L87" s="8" t="str">
        <f t="shared" ref="L87:L91" si="16">D87</f>
        <v>100 м</v>
      </c>
      <c r="M87" s="14">
        <f t="shared" ref="M87:M91" si="17">E87</f>
        <v>952592</v>
      </c>
      <c r="N87" s="8"/>
      <c r="O87" s="8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x14ac:dyDescent="0.3">
      <c r="B88" s="27" t="s">
        <v>122</v>
      </c>
      <c r="C88" s="43" t="s">
        <v>123</v>
      </c>
      <c r="D88" s="42" t="s">
        <v>31</v>
      </c>
      <c r="E88" s="44">
        <v>9919</v>
      </c>
      <c r="F88" s="25">
        <v>1</v>
      </c>
      <c r="G88" s="19">
        <f t="shared" si="13"/>
        <v>9919</v>
      </c>
      <c r="H88" s="1"/>
      <c r="I88" s="8" t="str">
        <f t="shared" si="14"/>
        <v>72.1</v>
      </c>
      <c r="J88" s="8" t="str">
        <f t="shared" si="15"/>
        <v>Счетчик однофазный</v>
      </c>
      <c r="K88" s="8"/>
      <c r="L88" s="8" t="str">
        <f t="shared" si="16"/>
        <v>1 шт.</v>
      </c>
      <c r="M88" s="14">
        <f t="shared" si="17"/>
        <v>9919</v>
      </c>
      <c r="N88" s="8"/>
      <c r="O88" s="8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27.6" x14ac:dyDescent="0.3">
      <c r="B89" s="27" t="s">
        <v>124</v>
      </c>
      <c r="C89" s="43" t="s">
        <v>125</v>
      </c>
      <c r="D89" s="42" t="s">
        <v>31</v>
      </c>
      <c r="E89" s="44">
        <v>178193</v>
      </c>
      <c r="F89" s="25">
        <v>1</v>
      </c>
      <c r="G89" s="19">
        <f t="shared" si="13"/>
        <v>178193</v>
      </c>
      <c r="H89" s="1"/>
      <c r="I89" s="8" t="str">
        <f t="shared" si="14"/>
        <v>72.2</v>
      </c>
      <c r="J89" s="8" t="str">
        <f t="shared" si="15"/>
        <v>Счетчик фазный косвенного включения</v>
      </c>
      <c r="K89" s="8"/>
      <c r="L89" s="8" t="str">
        <f t="shared" si="16"/>
        <v>1 шт.</v>
      </c>
      <c r="M89" s="14">
        <f t="shared" si="17"/>
        <v>178193</v>
      </c>
      <c r="N89" s="8"/>
      <c r="O89" s="8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ht="27.6" x14ac:dyDescent="0.3">
      <c r="B90" s="27" t="s">
        <v>126</v>
      </c>
      <c r="C90" s="43" t="s">
        <v>127</v>
      </c>
      <c r="D90" s="42" t="s">
        <v>31</v>
      </c>
      <c r="E90" s="44">
        <v>47461</v>
      </c>
      <c r="F90" s="25">
        <v>1</v>
      </c>
      <c r="G90" s="19">
        <f t="shared" si="13"/>
        <v>47461</v>
      </c>
      <c r="H90" s="1"/>
      <c r="I90" s="8" t="str">
        <f t="shared" si="14"/>
        <v>72.3</v>
      </c>
      <c r="J90" s="8" t="str">
        <f t="shared" si="15"/>
        <v>Счетчик фазный полукосвенного включения</v>
      </c>
      <c r="K90" s="8"/>
      <c r="L90" s="8" t="str">
        <f t="shared" si="16"/>
        <v>1 шт.</v>
      </c>
      <c r="M90" s="14">
        <f t="shared" si="17"/>
        <v>47461</v>
      </c>
      <c r="N90" s="8"/>
      <c r="O90" s="8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27.6" x14ac:dyDescent="0.3">
      <c r="B91" s="27" t="s">
        <v>128</v>
      </c>
      <c r="C91" s="43" t="s">
        <v>129</v>
      </c>
      <c r="D91" s="42" t="s">
        <v>31</v>
      </c>
      <c r="E91" s="44">
        <v>21410</v>
      </c>
      <c r="F91" s="25">
        <v>1</v>
      </c>
      <c r="G91" s="19">
        <f t="shared" si="13"/>
        <v>21410</v>
      </c>
      <c r="H91" s="1"/>
      <c r="I91" s="8" t="str">
        <f t="shared" si="14"/>
        <v>72.4</v>
      </c>
      <c r="J91" s="8" t="str">
        <f t="shared" si="15"/>
        <v>Счетчик фазный прямого включения</v>
      </c>
      <c r="K91" s="8"/>
      <c r="L91" s="8" t="str">
        <f t="shared" si="16"/>
        <v>1 шт.</v>
      </c>
      <c r="M91" s="14">
        <f t="shared" si="17"/>
        <v>21410</v>
      </c>
      <c r="N91" s="8"/>
      <c r="O91" s="8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15" thickBot="1" x14ac:dyDescent="0.35">
      <c r="B92" s="30"/>
      <c r="C92" s="31"/>
      <c r="D92" s="32"/>
      <c r="E92" s="32"/>
      <c r="F92" s="33"/>
      <c r="G92" s="34">
        <f>SUM(G9:G91)</f>
        <v>22473100</v>
      </c>
      <c r="H92" s="1"/>
      <c r="I92" s="8"/>
      <c r="J92" s="8"/>
      <c r="K92" s="8"/>
      <c r="L92" s="8"/>
      <c r="M92" s="8"/>
      <c r="N92" s="8"/>
      <c r="O92" s="8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21" customHeight="1" thickBot="1" x14ac:dyDescent="0.35">
      <c r="A93" s="4"/>
      <c r="B93" s="56" t="s">
        <v>5</v>
      </c>
      <c r="C93" s="57"/>
      <c r="D93" s="57"/>
      <c r="E93" s="57"/>
      <c r="F93" s="58"/>
      <c r="G93" s="35">
        <f>G92</f>
        <v>22473100</v>
      </c>
      <c r="H93" s="1"/>
      <c r="I93" s="53" t="s">
        <v>15</v>
      </c>
      <c r="J93" s="54"/>
      <c r="K93" s="54"/>
      <c r="L93" s="54"/>
      <c r="M93" s="54"/>
      <c r="N93" s="55"/>
      <c r="O93" s="12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22.5" customHeight="1" thickBot="1" x14ac:dyDescent="0.35">
      <c r="B94" s="73" t="s">
        <v>117</v>
      </c>
      <c r="C94" s="74"/>
      <c r="D94" s="74"/>
      <c r="E94" s="74"/>
      <c r="F94" s="15">
        <v>0.2</v>
      </c>
      <c r="G94" s="16">
        <f>G93*1.2</f>
        <v>26967720</v>
      </c>
      <c r="I94" s="53" t="s">
        <v>117</v>
      </c>
      <c r="J94" s="54"/>
      <c r="K94" s="54"/>
      <c r="L94" s="54"/>
      <c r="M94" s="69"/>
      <c r="N94" s="18">
        <v>0.2</v>
      </c>
      <c r="O94" s="12"/>
    </row>
    <row r="95" spans="1:25" ht="17.25" customHeight="1" thickBot="1" x14ac:dyDescent="0.35">
      <c r="B95" s="65" t="s">
        <v>118</v>
      </c>
      <c r="C95" s="66"/>
      <c r="D95" s="66"/>
      <c r="E95" s="66"/>
      <c r="F95" s="67"/>
      <c r="G95" s="17">
        <f>G94</f>
        <v>26967720</v>
      </c>
      <c r="I95" s="53" t="s">
        <v>119</v>
      </c>
      <c r="J95" s="54"/>
      <c r="K95" s="54"/>
      <c r="L95" s="54"/>
      <c r="M95" s="54"/>
      <c r="N95" s="68"/>
      <c r="O95" s="12"/>
    </row>
    <row r="96" spans="1:25" ht="16.5" customHeight="1" x14ac:dyDescent="0.3"/>
    <row r="100" spans="9:10" ht="16.5" customHeight="1" x14ac:dyDescent="0.3">
      <c r="I100" s="64" t="s">
        <v>13</v>
      </c>
      <c r="J100" s="64"/>
    </row>
    <row r="101" spans="9:10" x14ac:dyDescent="0.3">
      <c r="I101" s="64"/>
      <c r="J101" s="64"/>
    </row>
    <row r="102" spans="9:10" x14ac:dyDescent="0.3">
      <c r="I102" s="64"/>
      <c r="J102" s="64"/>
    </row>
    <row r="103" spans="9:10" x14ac:dyDescent="0.3">
      <c r="I103" s="64"/>
      <c r="J103" s="64"/>
    </row>
    <row r="104" spans="9:10" x14ac:dyDescent="0.3">
      <c r="I104" s="64"/>
      <c r="J104" s="64"/>
    </row>
    <row r="105" spans="9:10" x14ac:dyDescent="0.3">
      <c r="I105" s="64"/>
      <c r="J105" s="64"/>
    </row>
    <row r="106" spans="9:10" x14ac:dyDescent="0.3">
      <c r="I106" s="64"/>
      <c r="J106" s="64"/>
    </row>
    <row r="107" spans="9:10" x14ac:dyDescent="0.3">
      <c r="I107" s="64"/>
      <c r="J107" s="64"/>
    </row>
    <row r="108" spans="9:10" x14ac:dyDescent="0.3">
      <c r="I108" s="64"/>
      <c r="J108" s="64"/>
    </row>
  </sheetData>
  <mergeCells count="13">
    <mergeCell ref="I100:J108"/>
    <mergeCell ref="B95:F95"/>
    <mergeCell ref="I95:N95"/>
    <mergeCell ref="I94:M94"/>
    <mergeCell ref="I7:O7"/>
    <mergeCell ref="B94:E94"/>
    <mergeCell ref="B3:E3"/>
    <mergeCell ref="B7:G7"/>
    <mergeCell ref="I93:N93"/>
    <mergeCell ref="B93:F93"/>
    <mergeCell ref="B1:Q1"/>
    <mergeCell ref="I4:L4"/>
    <mergeCell ref="I3:Q3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cp:lastPrinted>2018-11-21T14:08:12Z</cp:lastPrinted>
  <dcterms:created xsi:type="dcterms:W3CDTF">2018-05-22T01:14:50Z</dcterms:created>
  <dcterms:modified xsi:type="dcterms:W3CDTF">2020-09-15T00:21:55Z</dcterms:modified>
</cp:coreProperties>
</file>