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240" windowWidth="15480" windowHeight="718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0" i="1" l="1"/>
  <c r="I11" i="1" s="1"/>
  <c r="I12" i="1" s="1"/>
  <c r="I13" i="1" s="1"/>
  <c r="I14" i="1" l="1"/>
</calcChain>
</file>

<file path=xl/sharedStrings.xml><?xml version="1.0" encoding="utf-8"?>
<sst xmlns="http://schemas.openxmlformats.org/spreadsheetml/2006/main" count="19" uniqueCount="18">
  <si>
    <t>Трансформаторные подстанции напряжением 6-20/0,4 кВ. Комплектная двухтрансформаторная с количеством вводов высокого напряжения до двух без выключателей высокого напряжения, мощностью до 2х630кВ А.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</si>
  <si>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</si>
  <si>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</si>
  <si>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</si>
  <si>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</si>
  <si>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</si>
  <si>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</si>
  <si>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</si>
  <si>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Минэкономразвития  от 06.05.2017</t>
  </si>
  <si>
    <t>Приморский РЦЦС от 29.09.2011</t>
  </si>
  <si>
    <t>на проектные (изыскательские) работы (КТПН)</t>
  </si>
  <si>
    <t>Коммунальные инженерные сети и сооружения, 2012 г. Раздел 3. Таблица 37. Трансформаторные подстанции напряжением 6-20/0,4-10 кВ, распределительные и секционирующие пункты напряжением 6-20 кВ, п.2
A=20.8 тыс.руб; 
Коэфф.перехода в тек.цены:
Ктек = 3.99 (инд.2 кв.2017г.к 01.01.2001 на пр.раб. (Письмо Минстроя России №23090-ХМ-09 от 30.06.2017))
Стадия: Рабочая документация 
Кст = 0,5</t>
  </si>
  <si>
    <t>A * Ктек * Кст
20.8 тыс.руб * 3.99 * 0,5</t>
  </si>
  <si>
    <t>2 кв. 2017 с учётом прогнозного уровня цен на 2019 год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</si>
  <si>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</si>
  <si>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прогнозный индекс 
дефлятор 2017-2018-2019</t>
  </si>
  <si>
    <t>Смета №9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</si>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</sst>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Fill="1" applyAlignment="1">
      <alignment wrapText="1"/>
    </xf>
    <xf numFmtId="0" fontId="4" fillId="0" borderId="0" xfId="0" applyFont="1" applyAlignment="1">
      <alignment horizontal="right" vertical="top"/>
    </xf>
    <xf numFmtId="0" fontId="2" fillId="0" borderId="0" xfId="0" applyFont="1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3" xfId="0" applyNumberFormat="1" applyFont="1" applyBorder="1" applyAlignment="1">
      <alignment horizontal="left" vertical="top" wrapText="1"/>
    </xf>
    <xf numFmtId="0" fontId="0" fillId="0" borderId="5" xfId="0" applyNumberFormat="1" applyFont="1" applyBorder="1" applyAlignment="1">
      <alignment horizontal="left" vertical="top" wrapText="1"/>
    </xf>
    <xf numFmtId="0" fontId="0" fillId="0" borderId="4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0" fillId="0" borderId="3" xfId="0" applyNumberFormat="1" applyFont="1" applyBorder="1" applyAlignment="1">
      <alignment horizontal="center" vertical="top" wrapText="1"/>
    </xf>
    <xf numFmtId="0" fontId="0" fillId="0" borderId="4" xfId="0" applyNumberFormat="1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3"/>
  <sheetViews>
    <sheetView tabSelected="1" workbookViewId="0">
      <selection activeCell="L10" sqref="L10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5" x14ac:dyDescent="0.2">
      <c r="A1" s="24"/>
      <c r="B1" s="25"/>
      <c r="C1" s="26"/>
      <c r="D1" s="27"/>
      <c r="E1" s="3"/>
      <c r="F1" s="28"/>
      <c r="G1" s="28"/>
      <c r="H1" s="24"/>
    </row>
    <row r="4" spans="1:15" ht="12.75" customHeight="1" x14ac:dyDescent="0.2">
      <c r="A4" s="31" t="s">
        <v>16</v>
      </c>
      <c r="B4" s="31"/>
      <c r="C4" s="31"/>
      <c r="D4" s="31"/>
      <c r="E4" s="31"/>
      <c r="F4" s="31"/>
      <c r="G4" s="31"/>
      <c r="H4" s="31"/>
      <c r="I4" s="31"/>
    </row>
    <row r="5" spans="1:15" x14ac:dyDescent="0.2">
      <c r="A5" s="35" t="s">
        <v>10</v>
      </c>
      <c r="B5" s="35"/>
      <c r="C5" s="35"/>
      <c r="D5" s="35"/>
      <c r="E5" s="35"/>
      <c r="F5" s="35"/>
      <c r="G5" s="35"/>
      <c r="H5" s="35"/>
      <c r="I5" s="35"/>
    </row>
    <row r="6" spans="1:15" x14ac:dyDescent="0.2">
      <c r="D6" s="4"/>
      <c r="E6" s="4"/>
      <c r="F6" s="4"/>
      <c r="G6" s="4"/>
    </row>
    <row r="7" spans="1:15" s="23" customFormat="1" ht="29.25" customHeight="1" x14ac:dyDescent="0.25">
      <c r="A7" s="19"/>
      <c r="B7" s="20" t="s">
        <v>7</v>
      </c>
      <c r="C7" s="29"/>
      <c r="E7" s="21"/>
      <c r="F7" s="21"/>
      <c r="G7" s="21"/>
      <c r="H7" s="36" t="s">
        <v>13</v>
      </c>
      <c r="I7" s="36"/>
      <c r="J7" s="30"/>
      <c r="K7" s="22"/>
      <c r="L7" s="22"/>
      <c r="M7" s="22"/>
      <c r="N7" s="22"/>
      <c r="O7" s="22"/>
    </row>
    <row r="8" spans="1:15" x14ac:dyDescent="0.2">
      <c r="A8" s="2"/>
      <c r="B8" s="2"/>
      <c r="C8" s="2"/>
      <c r="D8" s="5"/>
      <c r="E8" s="5"/>
      <c r="F8" s="5"/>
      <c r="G8" s="5"/>
      <c r="H8" s="2"/>
      <c r="I8" s="2"/>
    </row>
    <row r="9" spans="1:15" ht="12.75" customHeight="1" x14ac:dyDescent="0.2">
      <c r="A9" s="6">
        <v>1</v>
      </c>
      <c r="B9" s="32">
        <v>2</v>
      </c>
      <c r="C9" s="33"/>
      <c r="D9" s="32">
        <v>3</v>
      </c>
      <c r="E9" s="34"/>
      <c r="F9" s="34"/>
      <c r="G9" s="33"/>
      <c r="H9" s="6">
        <v>4</v>
      </c>
      <c r="I9" s="6">
        <v>5</v>
      </c>
    </row>
    <row r="10" spans="1:15" ht="229.5" customHeight="1" x14ac:dyDescent="0.2">
      <c r="A10" s="10">
        <v>1</v>
      </c>
      <c r="B10" s="37" t="s">
        <v>0</v>
      </c>
      <c r="C10" s="38"/>
      <c r="D10" s="37" t="s">
        <v>11</v>
      </c>
      <c r="E10" s="39"/>
      <c r="F10" s="39"/>
      <c r="G10" s="38"/>
      <c r="H10" s="9" t="s">
        <v>12</v>
      </c>
      <c r="I10" s="11">
        <f>ROUND((20.8  * 3.99 * 0.5) * 1000,2)</f>
        <v>41496</v>
      </c>
    </row>
    <row r="11" spans="1:15" ht="12.75" customHeight="1" x14ac:dyDescent="0.2">
      <c r="A11" s="13">
        <v>2</v>
      </c>
      <c r="B11" s="40" t="s">
        <v>1</v>
      </c>
      <c r="C11" s="41"/>
      <c r="D11" s="40"/>
      <c r="E11" s="42"/>
      <c r="F11" s="42"/>
      <c r="G11" s="41"/>
      <c r="H11" s="12"/>
      <c r="I11" s="14">
        <f>ROUND(($I$10),2)</f>
        <v>41496</v>
      </c>
    </row>
    <row r="12" spans="1:15" ht="25.5" customHeight="1" x14ac:dyDescent="0.2">
      <c r="A12" s="10">
        <v>3</v>
      </c>
      <c r="B12" s="37" t="s">
        <v>2</v>
      </c>
      <c r="C12" s="38"/>
      <c r="D12" s="43" t="s">
        <v>9</v>
      </c>
      <c r="E12" s="44"/>
      <c r="F12" s="44"/>
      <c r="G12" s="45"/>
      <c r="H12" s="9" t="s">
        <v>3</v>
      </c>
      <c r="I12" s="11">
        <f>ROUND(($I$11) * 1.234 * 1,2)</f>
        <v>51206.06</v>
      </c>
    </row>
    <row r="13" spans="1:15" ht="40.5" customHeight="1" x14ac:dyDescent="0.2">
      <c r="A13" s="10">
        <v>4</v>
      </c>
      <c r="B13" s="37" t="s">
        <v>15</v>
      </c>
      <c r="C13" s="38"/>
      <c r="D13" s="43" t="s">
        <v>8</v>
      </c>
      <c r="E13" s="44"/>
      <c r="F13" s="44"/>
      <c r="G13" s="45"/>
      <c r="H13" s="9" t="s">
        <v>14</v>
      </c>
      <c r="I13" s="11">
        <f>I12*1.046*1.044</f>
        <v>55918.246465440003</v>
      </c>
    </row>
    <row r="14" spans="1:15" ht="25.5" customHeight="1" x14ac:dyDescent="0.2">
      <c r="A14" s="13"/>
      <c r="B14" s="40" t="s">
        <v>4</v>
      </c>
      <c r="C14" s="41"/>
      <c r="D14" s="40"/>
      <c r="E14" s="42"/>
      <c r="F14" s="42"/>
      <c r="G14" s="41"/>
      <c r="H14" s="12"/>
      <c r="I14" s="14">
        <f>SUM(I13:I13)</f>
        <v>55918.246465440003</v>
      </c>
    </row>
    <row r="17" spans="1:9" x14ac:dyDescent="0.2">
      <c r="C17" s="46" t="s">
        <v>5</v>
      </c>
      <c r="D17" s="46"/>
      <c r="E17" s="46"/>
      <c r="F17" s="46"/>
      <c r="G17" s="46"/>
      <c r="H17" s="46"/>
      <c r="I17" s="46"/>
    </row>
    <row r="18" spans="1:9" x14ac:dyDescent="0.2">
      <c r="C18" s="47" t="s">
        <v>6</v>
      </c>
      <c r="D18" s="47"/>
      <c r="E18" s="47"/>
      <c r="F18" s="47"/>
      <c r="G18" s="47"/>
      <c r="H18" s="47"/>
      <c r="I18" s="47"/>
    </row>
    <row r="19" spans="1:9" x14ac:dyDescent="0.2">
      <c r="C19" s="15"/>
      <c r="D19" s="16"/>
      <c r="E19" s="17"/>
      <c r="F19" s="15"/>
      <c r="G19" s="18"/>
      <c r="H19" s="18"/>
      <c r="I19" s="18"/>
    </row>
    <row r="20" spans="1:9" x14ac:dyDescent="0.2">
      <c r="C20" s="46" t="s">
        <v>17</v>
      </c>
      <c r="D20" s="46"/>
      <c r="E20" s="46"/>
      <c r="F20" s="46"/>
      <c r="G20" s="46"/>
      <c r="H20" s="46"/>
      <c r="I20" s="46"/>
    </row>
    <row r="21" spans="1:9" x14ac:dyDescent="0.2">
      <c r="C21" s="47" t="s">
        <v>6</v>
      </c>
      <c r="D21" s="47"/>
      <c r="E21" s="47"/>
      <c r="F21" s="47"/>
      <c r="G21" s="47"/>
      <c r="H21" s="47"/>
      <c r="I21" s="47"/>
    </row>
    <row r="22" spans="1:9" ht="24.95" customHeight="1" x14ac:dyDescent="0.2">
      <c r="A22" s="8"/>
      <c r="B22" s="8"/>
      <c r="C22" s="8"/>
      <c r="D22" s="7"/>
      <c r="E22" s="8"/>
      <c r="F22" s="8"/>
      <c r="G22" s="8"/>
      <c r="H22" s="8"/>
      <c r="I22" s="8"/>
    </row>
    <row r="23" spans="1:9" x14ac:dyDescent="0.2">
      <c r="A23" s="8"/>
      <c r="B23" s="8"/>
      <c r="C23" s="8"/>
      <c r="D23" s="8"/>
      <c r="E23" s="8"/>
      <c r="F23" s="8"/>
      <c r="G23" s="8"/>
      <c r="H23" s="8"/>
      <c r="I23" s="8"/>
    </row>
  </sheetData>
  <mergeCells count="19">
    <mergeCell ref="C20:I20"/>
    <mergeCell ref="C21:I21"/>
    <mergeCell ref="C17:I17"/>
    <mergeCell ref="C18:I18"/>
    <mergeCell ref="D11:G11"/>
    <mergeCell ref="B11:C11"/>
    <mergeCell ref="B10:C10"/>
    <mergeCell ref="D10:G10"/>
    <mergeCell ref="B14:C14"/>
    <mergeCell ref="D14:G14"/>
    <mergeCell ref="B12:C12"/>
    <mergeCell ref="D12:G12"/>
    <mergeCell ref="B13:C13"/>
    <mergeCell ref="D13:G13"/>
    <mergeCell ref="A4:I4"/>
    <mergeCell ref="B9:C9"/>
    <mergeCell ref="D9:G9"/>
    <mergeCell ref="A5:I5"/>
    <mergeCell ref="H7:I7"/>
  </mergeCells>
  <phoneticPr fontId="0" type="noConversion"/>
  <pageMargins left="0.39370078740157477" right="0.39370078740157477" top="0.42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2018-08-29T04:15:14Z</cp:lastPrinted>
  <dcterms:created xsi:type="dcterms:W3CDTF">2009-10-12T11:06:46Z</dcterms:created>
  <dcterms:modified xsi:type="dcterms:W3CDTF">2020-02-11T22:58:31Z</dcterms:modified>
</cp:coreProperties>
</file>