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работа по ГКПЗ 2020\нов 92401 ЗП не МСП дел реп\ЗД\Приложение 1 Технические требования\Сметы\"/>
    </mc:Choice>
  </mc:AlternateContent>
  <bookViews>
    <workbookView xWindow="0" yWindow="0" windowWidth="16404" windowHeight="10644"/>
  </bookViews>
  <sheets>
    <sheet name="Сводный сметный расчет" sheetId="2" r:id="rId1"/>
  </sheets>
  <definedNames>
    <definedName name="_xlnm.Print_Titles" localSheetId="0">'Сводный сметный расчет'!$14:$14</definedName>
  </definedNames>
  <calcPr calcId="162913"/>
</workbook>
</file>

<file path=xl/calcChain.xml><?xml version="1.0" encoding="utf-8"?>
<calcChain xmlns="http://schemas.openxmlformats.org/spreadsheetml/2006/main">
  <c r="G32" i="2" l="1"/>
  <c r="H25" i="2" l="1"/>
  <c r="G31" i="2"/>
  <c r="G30" i="2"/>
  <c r="G33" i="2" l="1"/>
  <c r="G34" i="2"/>
  <c r="H32" i="2"/>
  <c r="H31" i="2"/>
  <c r="H30" i="2"/>
  <c r="G36" i="2"/>
  <c r="G37" i="2" s="1"/>
  <c r="G38" i="2" s="1"/>
  <c r="G40" i="2" s="1"/>
  <c r="G41" i="2" s="1"/>
  <c r="G42" i="2" s="1"/>
  <c r="E19" i="2"/>
  <c r="E21" i="2" s="1"/>
  <c r="E23" i="2" s="1"/>
  <c r="E26" i="2" s="1"/>
  <c r="E34" i="2" s="1"/>
  <c r="E36" i="2" s="1"/>
  <c r="H18" i="2"/>
  <c r="H17" i="2"/>
  <c r="H16" i="2"/>
  <c r="H33" i="2" l="1"/>
  <c r="H19" i="2"/>
  <c r="H21" i="2" s="1"/>
  <c r="H23" i="2" s="1"/>
  <c r="H26" i="2" s="1"/>
  <c r="H36" i="2"/>
  <c r="E37" i="2"/>
  <c r="H34" i="2" l="1"/>
  <c r="H37" i="2"/>
  <c r="E38" i="2"/>
  <c r="H38" i="2" l="1"/>
  <c r="E40" i="2"/>
  <c r="H40" i="2" l="1"/>
  <c r="E41" i="2"/>
  <c r="H41" i="2" l="1"/>
  <c r="E42" i="2"/>
  <c r="H42" i="2" s="1"/>
</calcChain>
</file>

<file path=xl/sharedStrings.xml><?xml version="1.0" encoding="utf-8"?>
<sst xmlns="http://schemas.openxmlformats.org/spreadsheetml/2006/main" count="49" uniqueCount="44">
  <si>
    <t>(наименование стройки)</t>
  </si>
  <si>
    <t>№ пп</t>
  </si>
  <si>
    <t>монтажных работ</t>
  </si>
  <si>
    <t>оборудования, мебели, инвентаря</t>
  </si>
  <si>
    <t>прочих</t>
  </si>
  <si>
    <t>Номера сметных расчетов и смет</t>
  </si>
  <si>
    <t>Наименование глав, объектов, работ и затрат</t>
  </si>
  <si>
    <t>строитель-
ных работ</t>
  </si>
  <si>
    <t>Сметная стоимость, руб.</t>
  </si>
  <si>
    <t>Общая сметная стоимость, руб.</t>
  </si>
  <si>
    <t>Глава 2. Основные объекты строительства</t>
  </si>
  <si>
    <t>Итого по Главе 2. "Основные объекты строительства"</t>
  </si>
  <si>
    <t>Глава 7. Благоустройство и озеленение территории</t>
  </si>
  <si>
    <t>Итого по Главам 1-7</t>
  </si>
  <si>
    <t>Глава 8. Временные здания и сооружения</t>
  </si>
  <si>
    <t>Итого по Главам 1-8</t>
  </si>
  <si>
    <t>Глава 9. Прочие работы и затраты</t>
  </si>
  <si>
    <t>Итого по Главе 9. "Прочие работы и затраты"</t>
  </si>
  <si>
    <t>Итого по Главам 1-9</t>
  </si>
  <si>
    <t>Глава 10. Содержание службы заказчика. Строительный контроль</t>
  </si>
  <si>
    <t>Итого по Главе 10. "Содержание службы заказчика. Строительный контроль"</t>
  </si>
  <si>
    <t>Глава 12. Публичный технологический и ценовой аудит, проектные и изыскательские работы</t>
  </si>
  <si>
    <t>Итого по Главе 12. "Публичный технологический и ценовой аудит, проектные и изыскательские работы"</t>
  </si>
  <si>
    <t>Итого по Главам 1-12</t>
  </si>
  <si>
    <t>Непредвиденные затраты</t>
  </si>
  <si>
    <t>МДС 81-35.2004 п.4.96</t>
  </si>
  <si>
    <t>Непредвиденные затраты для объектов производственного назначения - 1,5%</t>
  </si>
  <si>
    <t>Итого "Непредвиденные затраты"</t>
  </si>
  <si>
    <t>Итого с учетом "Непредвиденные затраты"</t>
  </si>
  <si>
    <t>Налоги и обязательные платежи</t>
  </si>
  <si>
    <t>№ 303-ФЗ от 03.08.2018 п.3 ст.164 гл 21 НК РФ</t>
  </si>
  <si>
    <t>НДС - 20%</t>
  </si>
  <si>
    <t>Итого "Налоги и обязательные платежи"</t>
  </si>
  <si>
    <t>СВОДКА ЗАТРАТ</t>
  </si>
  <si>
    <t>Итого по сводке затрат</t>
  </si>
  <si>
    <t xml:space="preserve">по Проектирование и монтаж автоматической пожарной сигнализации (АПС) на объектах  АО «ДРСК»  </t>
  </si>
  <si>
    <t xml:space="preserve">Составлена в ценах по состоянию на  4 кв 2019 год </t>
  </si>
  <si>
    <t>Строительно-монтажные работы АПС - СП ПСЭС: РЭС-2 база Милоградово (АБК, ОПУ) - 2 объекта</t>
  </si>
  <si>
    <t>Строительно-монтажные работы АПС - СП ПЮЭС: Управление (АБК-1, АБК-2), Артемовский РЭС (ПС 110/35/6 Западная) - 3 объекта</t>
  </si>
  <si>
    <t>Строительно-монтажные работы АПС - СП ПЗЭС: Дальнереченский РЭС (АБК), Кировский РЭС (сторожка, подсобное помещение, сушилка), база СП ПЗЭС (электрокотельная, сторожка) - 6 объектов</t>
  </si>
  <si>
    <t>объекты-аналоги по договору №19-4593 от 13.12.19</t>
  </si>
  <si>
    <t>ПР-1, ПР-2</t>
  </si>
  <si>
    <t>Строительно-монтажные работы АПС с лимитированными затратами - СП ПЗЭС: Дальнереченский РЭС (АБК), Кировский РЭС (сторожка, подсобное помещение, сушилка), база СП ПЗЭС (электрокотельная, сторожка) - 6 объектов</t>
  </si>
  <si>
    <t>по объектам-аналогам по договору №19-4593 от 13.12.19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</si>
</sst>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₽&quot;_-;\-* #,##0.00\ &quot;₽&quot;_-;_-* &quot;-&quot;??\ &quot;₽&quot;_-;_-@_-"/>
    <numFmt numFmtId="164" formatCode="_-* #,##0.00\ _₽_-;\-* #,##0.00\ _₽_-;_-* &quot;-&quot;??\ _₽_-;_-@_-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i/>
      <sz val="9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Arial Cyr"/>
      <family val="2"/>
      <charset val="204"/>
    </font>
    <font>
      <b/>
      <sz val="10"/>
      <name val="Arial Cyr"/>
      <charset val="204"/>
    </font>
    <font>
      <sz val="9"/>
      <name val="Arial"/>
      <family val="2"/>
      <charset val="204"/>
    </font>
    <font>
      <sz val="12"/>
      <color theme="1"/>
      <name val="Times New Roman"/>
      <family val="2"/>
      <charset val="204"/>
    </font>
    <font>
      <sz val="11"/>
      <color theme="1"/>
      <name val="Times New Roman"/>
      <family val="1"/>
      <charset val="204"/>
    </font>
    <font>
      <sz val="11"/>
      <name val="Arial Cyr"/>
      <charset val="204"/>
    </font>
    <font>
      <i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Arial"/>
      <family val="2"/>
      <charset val="204"/>
    </font>
    <font>
      <sz val="10"/>
      <name val="Times New Roman"/>
      <family val="1"/>
      <charset val="204"/>
    </font>
    <font>
      <sz val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8">
    <xf numFmtId="0" fontId="0" fillId="0" borderId="0"/>
    <xf numFmtId="0" fontId="7" fillId="0" borderId="0"/>
    <xf numFmtId="0" fontId="2" fillId="0" borderId="0"/>
    <xf numFmtId="0" fontId="6" fillId="0" borderId="0"/>
    <xf numFmtId="0" fontId="7" fillId="0" borderId="0"/>
    <xf numFmtId="0" fontId="10" fillId="0" borderId="0"/>
    <xf numFmtId="164" fontId="7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44" fontId="6" fillId="0" borderId="0" applyFont="0" applyFill="0" applyBorder="0" applyAlignment="0" applyProtection="0"/>
    <xf numFmtId="164" fontId="7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1" fillId="0" borderId="0"/>
    <xf numFmtId="0" fontId="2" fillId="0" borderId="0"/>
    <xf numFmtId="0" fontId="6" fillId="0" borderId="0"/>
  </cellStyleXfs>
  <cellXfs count="50">
    <xf numFmtId="0" fontId="0" fillId="0" borderId="0" xfId="0"/>
    <xf numFmtId="0" fontId="2" fillId="0" borderId="0" xfId="0" applyFont="1" applyAlignment="1">
      <alignment horizontal="center" vertical="top"/>
    </xf>
    <xf numFmtId="49" fontId="2" fillId="0" borderId="0" xfId="0" applyNumberFormat="1" applyFont="1" applyAlignment="1">
      <alignment horizontal="left" vertical="top"/>
    </xf>
    <xf numFmtId="0" fontId="2" fillId="0" borderId="0" xfId="0" applyFont="1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horizontal="right" vertical="top"/>
    </xf>
    <xf numFmtId="0" fontId="2" fillId="0" borderId="3" xfId="0" applyFont="1" applyBorder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top" wrapText="1"/>
    </xf>
    <xf numFmtId="49" fontId="2" fillId="0" borderId="2" xfId="0" applyNumberFormat="1" applyFont="1" applyBorder="1" applyAlignment="1">
      <alignment horizontal="left" vertical="top" wrapText="1"/>
    </xf>
    <xf numFmtId="0" fontId="2" fillId="0" borderId="2" xfId="0" applyFont="1" applyBorder="1" applyAlignment="1">
      <alignment horizontal="right" vertical="top"/>
    </xf>
    <xf numFmtId="0" fontId="2" fillId="0" borderId="2" xfId="0" applyFont="1" applyBorder="1" applyAlignment="1">
      <alignment horizontal="center" vertical="top"/>
    </xf>
    <xf numFmtId="0" fontId="4" fillId="0" borderId="2" xfId="0" applyFont="1" applyBorder="1" applyAlignment="1">
      <alignment horizontal="right" vertical="top" wrapText="1"/>
    </xf>
    <xf numFmtId="0" fontId="0" fillId="0" borderId="0" xfId="0"/>
    <xf numFmtId="49" fontId="2" fillId="0" borderId="0" xfId="0" applyNumberFormat="1" applyFont="1" applyAlignment="1">
      <alignment horizontal="left" vertical="top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5" fillId="0" borderId="0" xfId="0" applyFont="1" applyAlignment="1">
      <alignment horizontal="center" vertical="center"/>
    </xf>
    <xf numFmtId="49" fontId="9" fillId="0" borderId="0" xfId="0" applyNumberFormat="1" applyFont="1" applyAlignment="1">
      <alignment horizontal="left" vertical="top"/>
    </xf>
    <xf numFmtId="0" fontId="9" fillId="0" borderId="0" xfId="0" applyFont="1" applyAlignment="1">
      <alignment horizontal="right" vertical="top"/>
    </xf>
    <xf numFmtId="0" fontId="3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4" fontId="2" fillId="0" borderId="2" xfId="0" applyNumberFormat="1" applyFont="1" applyBorder="1" applyAlignment="1">
      <alignment horizontal="right" vertical="top" wrapText="1"/>
    </xf>
    <xf numFmtId="0" fontId="16" fillId="0" borderId="4" xfId="0" applyFont="1" applyBorder="1" applyAlignment="1">
      <alignment horizontal="center" vertical="center" wrapText="1"/>
    </xf>
    <xf numFmtId="4" fontId="0" fillId="0" borderId="2" xfId="0" applyNumberFormat="1" applyBorder="1" applyAlignment="1">
      <alignment horizontal="center" vertical="top" wrapText="1"/>
    </xf>
    <xf numFmtId="4" fontId="2" fillId="0" borderId="2" xfId="0" applyNumberFormat="1" applyFont="1" applyBorder="1" applyAlignment="1">
      <alignment horizontal="center" vertical="top" wrapText="1"/>
    </xf>
    <xf numFmtId="4" fontId="4" fillId="0" borderId="2" xfId="0" applyNumberFormat="1" applyFont="1" applyBorder="1" applyAlignment="1">
      <alignment horizontal="right" vertical="top" wrapText="1"/>
    </xf>
    <xf numFmtId="4" fontId="2" fillId="0" borderId="2" xfId="0" applyNumberFormat="1" applyFont="1" applyBorder="1" applyAlignment="1">
      <alignment horizontal="right" vertical="top"/>
    </xf>
    <xf numFmtId="2" fontId="11" fillId="0" borderId="0" xfId="3" applyNumberFormat="1" applyFont="1" applyAlignment="1">
      <alignment vertical="top" wrapText="1"/>
    </xf>
    <xf numFmtId="2" fontId="11" fillId="0" borderId="0" xfId="3" applyNumberFormat="1" applyFont="1" applyAlignment="1">
      <alignment horizontal="left" vertical="top" wrapText="1"/>
    </xf>
    <xf numFmtId="49" fontId="17" fillId="0" borderId="2" xfId="0" applyNumberFormat="1" applyFont="1" applyBorder="1" applyAlignment="1">
      <alignment horizontal="left" vertical="top" wrapText="1"/>
    </xf>
    <xf numFmtId="0" fontId="2" fillId="0" borderId="0" xfId="0" applyFont="1" applyAlignment="1">
      <alignment vertical="top"/>
    </xf>
    <xf numFmtId="0" fontId="11" fillId="0" borderId="0" xfId="4" applyFont="1" applyAlignment="1">
      <alignment vertical="top"/>
    </xf>
    <xf numFmtId="0" fontId="11" fillId="0" borderId="0" xfId="3" applyFont="1" applyAlignment="1">
      <alignment vertical="top"/>
    </xf>
    <xf numFmtId="0" fontId="13" fillId="0" borderId="0" xfId="4" applyFont="1" applyAlignment="1">
      <alignment vertical="top"/>
    </xf>
    <xf numFmtId="0" fontId="14" fillId="0" borderId="0" xfId="4" applyFont="1" applyAlignment="1">
      <alignment vertical="top"/>
    </xf>
    <xf numFmtId="0" fontId="15" fillId="0" borderId="0" xfId="0" applyFont="1" applyAlignment="1">
      <alignment horizontal="center" vertical="center"/>
    </xf>
    <xf numFmtId="0" fontId="0" fillId="0" borderId="0" xfId="0" applyAlignment="1"/>
    <xf numFmtId="49" fontId="3" fillId="0" borderId="2" xfId="0" applyNumberFormat="1" applyFont="1" applyBorder="1" applyAlignment="1">
      <alignment horizontal="right" vertical="top" wrapText="1"/>
    </xf>
    <xf numFmtId="0" fontId="0" fillId="0" borderId="2" xfId="0" applyBorder="1" applyAlignment="1">
      <alignment vertical="top" wrapText="1"/>
    </xf>
    <xf numFmtId="0" fontId="3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3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2" fontId="11" fillId="0" borderId="0" xfId="3" applyNumberFormat="1" applyFont="1" applyAlignment="1">
      <alignment vertical="top" wrapText="1"/>
    </xf>
    <xf numFmtId="0" fontId="12" fillId="0" borderId="0" xfId="0" applyFont="1" applyAlignment="1">
      <alignment vertical="top"/>
    </xf>
    <xf numFmtId="2" fontId="11" fillId="0" borderId="0" xfId="3" applyNumberFormat="1" applyFont="1" applyAlignment="1">
      <alignment horizontal="left" vertical="top" wrapText="1"/>
    </xf>
  </cellXfs>
  <cellStyles count="18">
    <cellStyle name="Денежный 2" xfId="10"/>
    <cellStyle name="Обычный" xfId="0" builtinId="0"/>
    <cellStyle name="Обычный 2" xfId="5"/>
    <cellStyle name="Обычный 2 2" xfId="15"/>
    <cellStyle name="Обычный 2 3" xfId="4"/>
    <cellStyle name="Обычный 3" xfId="7"/>
    <cellStyle name="Обычный 3 2" xfId="2"/>
    <cellStyle name="Обычный 3 3" xfId="9"/>
    <cellStyle name="Обычный 3 3 4" xfId="17"/>
    <cellStyle name="Обычный 3 4" xfId="12"/>
    <cellStyle name="Обычный 3 5" xfId="3"/>
    <cellStyle name="Обычный 3 5 2" xfId="8"/>
    <cellStyle name="Обычный 3 5 2 2" xfId="14"/>
    <cellStyle name="Обычный 3 5 3" xfId="13"/>
    <cellStyle name="Обычный 4" xfId="1"/>
    <cellStyle name="Обычный 5" xfId="16"/>
    <cellStyle name="Финансовый 12" xfId="6"/>
    <cellStyle name="Финансовый 2" xfId="1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H56"/>
  <sheetViews>
    <sheetView showGridLines="0" tabSelected="1" topLeftCell="A31" workbookViewId="0">
      <selection activeCell="F49" sqref="F49"/>
    </sheetView>
  </sheetViews>
  <sheetFormatPr defaultColWidth="9.109375" defaultRowHeight="13.2" x14ac:dyDescent="0.25"/>
  <cols>
    <col min="1" max="1" width="5" style="1" customWidth="1"/>
    <col min="2" max="2" width="19" style="2" customWidth="1"/>
    <col min="3" max="3" width="51.33203125" style="2" customWidth="1"/>
    <col min="4" max="4" width="11.88671875" style="5" customWidth="1"/>
    <col min="5" max="5" width="14" style="5" customWidth="1"/>
    <col min="6" max="6" width="12.44140625" style="5" customWidth="1"/>
    <col min="7" max="7" width="11.6640625" style="5" customWidth="1"/>
    <col min="8" max="8" width="13.88671875" style="5" customWidth="1"/>
    <col min="9" max="16384" width="9.109375" style="4"/>
  </cols>
  <sheetData>
    <row r="1" spans="1:8" x14ac:dyDescent="0.25">
      <c r="A1" s="13"/>
      <c r="B1" s="13"/>
      <c r="C1" s="13"/>
      <c r="D1" s="13"/>
      <c r="E1" s="13"/>
      <c r="F1" s="13"/>
      <c r="G1" s="15"/>
      <c r="H1" s="15"/>
    </row>
    <row r="2" spans="1:8" ht="15.6" x14ac:dyDescent="0.25">
      <c r="A2" s="13"/>
      <c r="B2" s="13"/>
      <c r="C2" s="36" t="s">
        <v>33</v>
      </c>
      <c r="D2" s="37"/>
      <c r="E2" s="37"/>
      <c r="F2" s="37"/>
      <c r="G2" s="15"/>
      <c r="H2" s="15"/>
    </row>
    <row r="3" spans="1:8" x14ac:dyDescent="0.25">
      <c r="A3" s="13"/>
      <c r="B3" s="13"/>
      <c r="C3" s="13"/>
      <c r="D3" s="16"/>
      <c r="E3" s="13"/>
      <c r="F3" s="15"/>
      <c r="G3" s="15"/>
      <c r="H3" s="15"/>
    </row>
    <row r="4" spans="1:8" ht="29.25" customHeight="1" x14ac:dyDescent="0.25">
      <c r="A4" s="13"/>
      <c r="B4" s="13"/>
      <c r="C4" s="42" t="s">
        <v>35</v>
      </c>
      <c r="D4" s="43"/>
      <c r="E4" s="43"/>
      <c r="F4" s="43"/>
      <c r="G4" s="43"/>
      <c r="H4" s="15"/>
    </row>
    <row r="5" spans="1:8" x14ac:dyDescent="0.25">
      <c r="A5" s="13"/>
      <c r="B5" s="13"/>
      <c r="C5" s="13"/>
      <c r="D5" s="17" t="s">
        <v>0</v>
      </c>
      <c r="E5" s="13"/>
      <c r="F5" s="15"/>
      <c r="G5" s="15"/>
      <c r="H5" s="15"/>
    </row>
    <row r="6" spans="1:8" x14ac:dyDescent="0.25">
      <c r="A6" s="13"/>
      <c r="B6" s="13"/>
      <c r="C6" s="13"/>
      <c r="D6" s="13"/>
      <c r="E6" s="13"/>
      <c r="F6" s="13"/>
      <c r="G6" s="13"/>
      <c r="H6" s="15"/>
    </row>
    <row r="7" spans="1:8" x14ac:dyDescent="0.25">
      <c r="A7" s="13"/>
      <c r="B7" s="14" t="s">
        <v>36</v>
      </c>
      <c r="C7" s="13"/>
      <c r="D7" s="16"/>
      <c r="E7" s="15"/>
      <c r="F7" s="15"/>
      <c r="G7" s="15"/>
      <c r="H7" s="15"/>
    </row>
    <row r="8" spans="1:8" x14ac:dyDescent="0.25">
      <c r="A8" s="13"/>
      <c r="B8" s="13"/>
      <c r="C8" s="13"/>
      <c r="D8" s="16"/>
      <c r="E8" s="15"/>
      <c r="F8" s="15"/>
      <c r="G8" s="15"/>
      <c r="H8" s="15"/>
    </row>
    <row r="9" spans="1:8" x14ac:dyDescent="0.25">
      <c r="D9" s="3"/>
      <c r="E9" s="3"/>
      <c r="F9" s="3"/>
      <c r="G9" s="3"/>
      <c r="H9" s="3"/>
    </row>
    <row r="10" spans="1:8" ht="12.75" customHeight="1" x14ac:dyDescent="0.25">
      <c r="A10" s="44" t="s">
        <v>1</v>
      </c>
      <c r="B10" s="45" t="s">
        <v>5</v>
      </c>
      <c r="C10" s="45" t="s">
        <v>6</v>
      </c>
      <c r="D10" s="46" t="s">
        <v>8</v>
      </c>
      <c r="E10" s="46"/>
      <c r="F10" s="46"/>
      <c r="G10" s="46"/>
      <c r="H10" s="44" t="s">
        <v>9</v>
      </c>
    </row>
    <row r="11" spans="1:8" x14ac:dyDescent="0.25">
      <c r="A11" s="44"/>
      <c r="B11" s="45"/>
      <c r="C11" s="45"/>
      <c r="D11" s="44" t="s">
        <v>7</v>
      </c>
      <c r="E11" s="44" t="s">
        <v>2</v>
      </c>
      <c r="F11" s="44" t="s">
        <v>3</v>
      </c>
      <c r="G11" s="44" t="s">
        <v>4</v>
      </c>
      <c r="H11" s="44"/>
    </row>
    <row r="12" spans="1:8" x14ac:dyDescent="0.25">
      <c r="A12" s="44"/>
      <c r="B12" s="45"/>
      <c r="C12" s="45"/>
      <c r="D12" s="44"/>
      <c r="E12" s="44"/>
      <c r="F12" s="44"/>
      <c r="G12" s="44"/>
      <c r="H12" s="44"/>
    </row>
    <row r="13" spans="1:8" x14ac:dyDescent="0.25">
      <c r="A13" s="44"/>
      <c r="B13" s="45"/>
      <c r="C13" s="45"/>
      <c r="D13" s="44"/>
      <c r="E13" s="44"/>
      <c r="F13" s="44"/>
      <c r="G13" s="44"/>
      <c r="H13" s="44"/>
    </row>
    <row r="14" spans="1:8" x14ac:dyDescent="0.25">
      <c r="A14" s="6">
        <v>1</v>
      </c>
      <c r="B14" s="7">
        <v>2</v>
      </c>
      <c r="C14" s="7">
        <v>3</v>
      </c>
      <c r="D14" s="6">
        <v>4</v>
      </c>
      <c r="E14" s="6">
        <v>5</v>
      </c>
      <c r="F14" s="6">
        <v>6</v>
      </c>
      <c r="G14" s="6">
        <v>7</v>
      </c>
      <c r="H14" s="6">
        <v>8</v>
      </c>
    </row>
    <row r="15" spans="1:8" x14ac:dyDescent="0.25">
      <c r="A15" s="40" t="s">
        <v>10</v>
      </c>
      <c r="B15" s="41"/>
      <c r="C15" s="41"/>
      <c r="D15" s="41"/>
      <c r="E15" s="41"/>
      <c r="F15" s="41"/>
      <c r="G15" s="41"/>
      <c r="H15" s="41"/>
    </row>
    <row r="16" spans="1:8" ht="66" x14ac:dyDescent="0.25">
      <c r="A16" s="8">
        <v>1</v>
      </c>
      <c r="B16" s="30" t="s">
        <v>43</v>
      </c>
      <c r="C16" s="9" t="s">
        <v>42</v>
      </c>
      <c r="D16" s="10"/>
      <c r="E16" s="22">
        <v>653097.9701619515</v>
      </c>
      <c r="F16" s="10"/>
      <c r="G16" s="10"/>
      <c r="H16" s="22">
        <f>SUM(D16:G16)</f>
        <v>653097.9701619515</v>
      </c>
    </row>
    <row r="17" spans="1:8" ht="30.6" x14ac:dyDescent="0.25">
      <c r="A17" s="8">
        <v>2</v>
      </c>
      <c r="B17" s="30" t="s">
        <v>40</v>
      </c>
      <c r="C17" s="9" t="s">
        <v>37</v>
      </c>
      <c r="D17" s="10"/>
      <c r="E17" s="22">
        <v>227582.10522530816</v>
      </c>
      <c r="F17" s="10"/>
      <c r="G17" s="10"/>
      <c r="H17" s="22">
        <f>SUM(D17:G17)</f>
        <v>227582.10522530816</v>
      </c>
    </row>
    <row r="18" spans="1:8" ht="39.6" x14ac:dyDescent="0.25">
      <c r="A18" s="8">
        <v>3</v>
      </c>
      <c r="B18" s="30" t="s">
        <v>40</v>
      </c>
      <c r="C18" s="9" t="s">
        <v>38</v>
      </c>
      <c r="D18" s="10"/>
      <c r="E18" s="22">
        <v>875621.18932213401</v>
      </c>
      <c r="F18" s="10"/>
      <c r="G18" s="10"/>
      <c r="H18" s="22">
        <f>SUM(D18:G18)</f>
        <v>875621.18932213401</v>
      </c>
    </row>
    <row r="19" spans="1:8" ht="21" customHeight="1" x14ac:dyDescent="0.25">
      <c r="A19" s="11"/>
      <c r="B19" s="38" t="s">
        <v>11</v>
      </c>
      <c r="C19" s="39"/>
      <c r="D19" s="10"/>
      <c r="E19" s="22">
        <f>SUM(E16:E18)</f>
        <v>1756301.2647093937</v>
      </c>
      <c r="F19" s="10"/>
      <c r="G19" s="10"/>
      <c r="H19" s="22">
        <f>SUM(H16:H18)</f>
        <v>1756301.2647093937</v>
      </c>
    </row>
    <row r="20" spans="1:8" x14ac:dyDescent="0.25">
      <c r="A20" s="40" t="s">
        <v>12</v>
      </c>
      <c r="B20" s="41"/>
      <c r="C20" s="41"/>
      <c r="D20" s="41"/>
      <c r="E20" s="41"/>
      <c r="F20" s="41"/>
      <c r="G20" s="41"/>
      <c r="H20" s="41"/>
    </row>
    <row r="21" spans="1:8" ht="16.5" customHeight="1" x14ac:dyDescent="0.25">
      <c r="A21" s="11"/>
      <c r="B21" s="38" t="s">
        <v>13</v>
      </c>
      <c r="C21" s="39"/>
      <c r="D21" s="10"/>
      <c r="E21" s="22">
        <f>E19</f>
        <v>1756301.2647093937</v>
      </c>
      <c r="F21" s="10"/>
      <c r="G21" s="10"/>
      <c r="H21" s="22">
        <f>H19</f>
        <v>1756301.2647093937</v>
      </c>
    </row>
    <row r="22" spans="1:8" ht="16.5" customHeight="1" x14ac:dyDescent="0.25">
      <c r="A22" s="40" t="s">
        <v>14</v>
      </c>
      <c r="B22" s="41"/>
      <c r="C22" s="41"/>
      <c r="D22" s="41"/>
      <c r="E22" s="41"/>
      <c r="F22" s="41"/>
      <c r="G22" s="41"/>
      <c r="H22" s="41"/>
    </row>
    <row r="23" spans="1:8" ht="21.75" customHeight="1" x14ac:dyDescent="0.25">
      <c r="A23" s="11"/>
      <c r="B23" s="38" t="s">
        <v>15</v>
      </c>
      <c r="C23" s="39"/>
      <c r="D23" s="10"/>
      <c r="E23" s="22">
        <f>E21</f>
        <v>1756301.2647093937</v>
      </c>
      <c r="F23" s="10"/>
      <c r="G23" s="10"/>
      <c r="H23" s="22">
        <f>H21</f>
        <v>1756301.2647093937</v>
      </c>
    </row>
    <row r="24" spans="1:8" x14ac:dyDescent="0.25">
      <c r="A24" s="40" t="s">
        <v>16</v>
      </c>
      <c r="B24" s="41"/>
      <c r="C24" s="41"/>
      <c r="D24" s="41"/>
      <c r="E24" s="41"/>
      <c r="F24" s="41"/>
      <c r="G24" s="41"/>
      <c r="H24" s="41"/>
    </row>
    <row r="25" spans="1:8" x14ac:dyDescent="0.25">
      <c r="A25" s="11"/>
      <c r="B25" s="38" t="s">
        <v>17</v>
      </c>
      <c r="C25" s="39"/>
      <c r="D25" s="10"/>
      <c r="E25" s="10"/>
      <c r="F25" s="10"/>
      <c r="G25" s="22"/>
      <c r="H25" s="22">
        <f>SUM(D25:G25)</f>
        <v>0</v>
      </c>
    </row>
    <row r="26" spans="1:8" ht="20.25" customHeight="1" x14ac:dyDescent="0.25">
      <c r="A26" s="11"/>
      <c r="B26" s="38" t="s">
        <v>18</v>
      </c>
      <c r="C26" s="39"/>
      <c r="D26" s="10"/>
      <c r="E26" s="22">
        <f>E23</f>
        <v>1756301.2647093937</v>
      </c>
      <c r="F26" s="10"/>
      <c r="G26" s="22"/>
      <c r="H26" s="22">
        <f>H23+H25</f>
        <v>1756301.2647093937</v>
      </c>
    </row>
    <row r="27" spans="1:8" x14ac:dyDescent="0.25">
      <c r="A27" s="40" t="s">
        <v>19</v>
      </c>
      <c r="B27" s="41"/>
      <c r="C27" s="41"/>
      <c r="D27" s="41"/>
      <c r="E27" s="41"/>
      <c r="F27" s="41"/>
      <c r="G27" s="41"/>
      <c r="H27" s="41"/>
    </row>
    <row r="28" spans="1:8" ht="27.9" customHeight="1" x14ac:dyDescent="0.25">
      <c r="A28" s="11"/>
      <c r="B28" s="38" t="s">
        <v>20</v>
      </c>
      <c r="C28" s="39"/>
      <c r="D28" s="10"/>
      <c r="E28" s="10"/>
      <c r="F28" s="10"/>
      <c r="G28" s="10"/>
      <c r="H28" s="10"/>
    </row>
    <row r="29" spans="1:8" x14ac:dyDescent="0.25">
      <c r="A29" s="40" t="s">
        <v>21</v>
      </c>
      <c r="B29" s="41"/>
      <c r="C29" s="41"/>
      <c r="D29" s="41"/>
      <c r="E29" s="41"/>
      <c r="F29" s="41"/>
      <c r="G29" s="41"/>
      <c r="H29" s="41"/>
    </row>
    <row r="30" spans="1:8" ht="52.8" x14ac:dyDescent="0.25">
      <c r="A30" s="20"/>
      <c r="B30" s="23" t="s">
        <v>41</v>
      </c>
      <c r="C30" s="9" t="s">
        <v>39</v>
      </c>
      <c r="D30" s="21"/>
      <c r="E30" s="21"/>
      <c r="F30" s="21"/>
      <c r="G30" s="22">
        <f>18102*3+9051*3</f>
        <v>81459</v>
      </c>
      <c r="H30" s="24">
        <f>SUM(D30:G30)</f>
        <v>81459</v>
      </c>
    </row>
    <row r="31" spans="1:8" ht="26.4" x14ac:dyDescent="0.25">
      <c r="A31" s="20"/>
      <c r="B31" s="23" t="s">
        <v>41</v>
      </c>
      <c r="C31" s="9" t="s">
        <v>37</v>
      </c>
      <c r="D31" s="21"/>
      <c r="E31" s="21"/>
      <c r="F31" s="21"/>
      <c r="G31" s="22">
        <f>18102*1+9051*1</f>
        <v>27153</v>
      </c>
      <c r="H31" s="24">
        <f>SUM(D31:G31)</f>
        <v>27153</v>
      </c>
    </row>
    <row r="32" spans="1:8" ht="39.6" x14ac:dyDescent="0.25">
      <c r="A32" s="8">
        <v>2</v>
      </c>
      <c r="B32" s="23" t="s">
        <v>41</v>
      </c>
      <c r="C32" s="9" t="s">
        <v>38</v>
      </c>
      <c r="D32" s="10"/>
      <c r="E32" s="10"/>
      <c r="F32" s="10"/>
      <c r="G32" s="22">
        <f>18102*2+9051*1</f>
        <v>45255</v>
      </c>
      <c r="H32" s="25">
        <f>SUM(D32:G32)</f>
        <v>45255</v>
      </c>
    </row>
    <row r="33" spans="1:8" ht="27.9" customHeight="1" x14ac:dyDescent="0.25">
      <c r="A33" s="11"/>
      <c r="B33" s="38" t="s">
        <v>22</v>
      </c>
      <c r="C33" s="39"/>
      <c r="D33" s="10"/>
      <c r="E33" s="10"/>
      <c r="F33" s="10"/>
      <c r="G33" s="25">
        <f>SUM(G30:G32)</f>
        <v>153867</v>
      </c>
      <c r="H33" s="25">
        <f>SUM(H30:H32)</f>
        <v>153867</v>
      </c>
    </row>
    <row r="34" spans="1:8" ht="19.5" customHeight="1" x14ac:dyDescent="0.25">
      <c r="A34" s="11"/>
      <c r="B34" s="38" t="s">
        <v>23</v>
      </c>
      <c r="C34" s="39"/>
      <c r="D34" s="10"/>
      <c r="E34" s="22">
        <f>E26</f>
        <v>1756301.2647093937</v>
      </c>
      <c r="F34" s="10"/>
      <c r="G34" s="22">
        <f>G26+G33</f>
        <v>153867</v>
      </c>
      <c r="H34" s="22">
        <f>H33+H26</f>
        <v>1910168.2647093937</v>
      </c>
    </row>
    <row r="35" spans="1:8" x14ac:dyDescent="0.25">
      <c r="A35" s="40" t="s">
        <v>24</v>
      </c>
      <c r="B35" s="41"/>
      <c r="C35" s="41"/>
      <c r="D35" s="41"/>
      <c r="E35" s="41"/>
      <c r="F35" s="41"/>
      <c r="G35" s="41"/>
      <c r="H35" s="41"/>
    </row>
    <row r="36" spans="1:8" ht="26.4" x14ac:dyDescent="0.25">
      <c r="A36" s="8">
        <v>3</v>
      </c>
      <c r="B36" s="9" t="s">
        <v>25</v>
      </c>
      <c r="C36" s="9" t="s">
        <v>26</v>
      </c>
      <c r="D36" s="12"/>
      <c r="E36" s="22">
        <f>ROUND(E34*1.5%,0)</f>
        <v>26345</v>
      </c>
      <c r="F36" s="26"/>
      <c r="G36" s="22">
        <f>ROUND(G34*1.5%,0)</f>
        <v>2308</v>
      </c>
      <c r="H36" s="22">
        <f>SUM(E36:G36)</f>
        <v>28653</v>
      </c>
    </row>
    <row r="37" spans="1:8" ht="21.75" customHeight="1" x14ac:dyDescent="0.25">
      <c r="A37" s="11"/>
      <c r="B37" s="38" t="s">
        <v>27</v>
      </c>
      <c r="C37" s="39"/>
      <c r="D37" s="10"/>
      <c r="E37" s="22">
        <f>E36</f>
        <v>26345</v>
      </c>
      <c r="F37" s="27"/>
      <c r="G37" s="22">
        <f>G36</f>
        <v>2308</v>
      </c>
      <c r="H37" s="22">
        <f>SUM(E37:G37)</f>
        <v>28653</v>
      </c>
    </row>
    <row r="38" spans="1:8" x14ac:dyDescent="0.25">
      <c r="A38" s="11"/>
      <c r="B38" s="38" t="s">
        <v>28</v>
      </c>
      <c r="C38" s="39"/>
      <c r="D38" s="10"/>
      <c r="E38" s="22">
        <f>E37+E34</f>
        <v>1782646.2647093937</v>
      </c>
      <c r="F38" s="27"/>
      <c r="G38" s="22">
        <f>G37+G34</f>
        <v>156175</v>
      </c>
      <c r="H38" s="22">
        <f>H37+H34</f>
        <v>1938821.2647093937</v>
      </c>
    </row>
    <row r="39" spans="1:8" x14ac:dyDescent="0.25">
      <c r="A39" s="40" t="s">
        <v>29</v>
      </c>
      <c r="B39" s="41"/>
      <c r="C39" s="41"/>
      <c r="D39" s="41"/>
      <c r="E39" s="41"/>
      <c r="F39" s="41"/>
      <c r="G39" s="41"/>
      <c r="H39" s="41"/>
    </row>
    <row r="40" spans="1:8" ht="39.6" x14ac:dyDescent="0.25">
      <c r="A40" s="8">
        <v>4</v>
      </c>
      <c r="B40" s="9" t="s">
        <v>30</v>
      </c>
      <c r="C40" s="9" t="s">
        <v>31</v>
      </c>
      <c r="D40" s="12"/>
      <c r="E40" s="22">
        <f>E38*0.2</f>
        <v>356529.25294187875</v>
      </c>
      <c r="F40" s="26"/>
      <c r="G40" s="22">
        <f>G38*0.2</f>
        <v>31235</v>
      </c>
      <c r="H40" s="22">
        <f>SUM(E40:G40)</f>
        <v>387764.25294187875</v>
      </c>
    </row>
    <row r="41" spans="1:8" ht="21" customHeight="1" x14ac:dyDescent="0.25">
      <c r="A41" s="11"/>
      <c r="B41" s="38" t="s">
        <v>32</v>
      </c>
      <c r="C41" s="39"/>
      <c r="D41" s="10"/>
      <c r="E41" s="22">
        <f>E40</f>
        <v>356529.25294187875</v>
      </c>
      <c r="F41" s="10"/>
      <c r="G41" s="22">
        <f>G40</f>
        <v>31235</v>
      </c>
      <c r="H41" s="22">
        <f>SUM(E41:G41)</f>
        <v>387764.25294187875</v>
      </c>
    </row>
    <row r="42" spans="1:8" ht="22.5" customHeight="1" x14ac:dyDescent="0.25">
      <c r="A42" s="11"/>
      <c r="B42" s="38" t="s">
        <v>34</v>
      </c>
      <c r="C42" s="39"/>
      <c r="D42" s="10"/>
      <c r="E42" s="22">
        <f>E38+E41</f>
        <v>2139175.5176512725</v>
      </c>
      <c r="F42" s="10"/>
      <c r="G42" s="22">
        <f>G41+G38</f>
        <v>187410</v>
      </c>
      <c r="H42" s="22">
        <f>SUM(E42:G42)</f>
        <v>2326585.5176512725</v>
      </c>
    </row>
    <row r="45" spans="1:8" x14ac:dyDescent="0.25">
      <c r="B45" s="14"/>
      <c r="C45" s="14"/>
    </row>
    <row r="46" spans="1:8" s="31" customFormat="1" ht="13.8" x14ac:dyDescent="0.25">
      <c r="A46" s="1"/>
      <c r="B46" s="49"/>
      <c r="C46" s="49"/>
      <c r="D46" s="49"/>
      <c r="E46" s="5"/>
      <c r="F46" s="5"/>
      <c r="G46" s="49"/>
      <c r="H46" s="49"/>
    </row>
    <row r="47" spans="1:8" s="31" customFormat="1" ht="13.8" x14ac:dyDescent="0.25">
      <c r="A47" s="1"/>
      <c r="B47" s="29"/>
      <c r="C47" s="29"/>
      <c r="D47" s="29"/>
      <c r="E47" s="5"/>
      <c r="F47" s="5"/>
      <c r="G47" s="29"/>
      <c r="H47" s="29"/>
    </row>
    <row r="48" spans="1:8" s="31" customFormat="1" x14ac:dyDescent="0.25">
      <c r="A48" s="1"/>
      <c r="B48" s="14"/>
      <c r="C48" s="14"/>
      <c r="D48" s="5"/>
      <c r="E48" s="5"/>
      <c r="F48" s="5"/>
      <c r="G48" s="5"/>
      <c r="H48" s="5"/>
    </row>
    <row r="49" spans="1:8" s="31" customFormat="1" ht="13.8" x14ac:dyDescent="0.25">
      <c r="A49" s="1"/>
      <c r="B49" s="49"/>
      <c r="C49" s="49"/>
      <c r="D49" s="49"/>
      <c r="E49" s="28"/>
      <c r="F49" s="28"/>
      <c r="G49" s="49"/>
      <c r="H49" s="49"/>
    </row>
    <row r="50" spans="1:8" s="31" customFormat="1" ht="13.8" x14ac:dyDescent="0.25">
      <c r="A50" s="1"/>
      <c r="B50" s="29"/>
      <c r="C50" s="29"/>
      <c r="D50" s="29"/>
      <c r="E50" s="28"/>
      <c r="F50" s="28"/>
      <c r="G50" s="29"/>
      <c r="H50" s="29"/>
    </row>
    <row r="51" spans="1:8" s="31" customFormat="1" ht="13.8" x14ac:dyDescent="0.25">
      <c r="A51" s="1"/>
      <c r="B51" s="32"/>
      <c r="C51" s="32"/>
      <c r="D51" s="32"/>
      <c r="E51" s="32"/>
      <c r="F51" s="32"/>
      <c r="G51" s="32"/>
      <c r="H51" s="32"/>
    </row>
    <row r="52" spans="1:8" s="31" customFormat="1" ht="25.5" customHeight="1" x14ac:dyDescent="0.25">
      <c r="A52" s="1"/>
      <c r="B52" s="28"/>
      <c r="C52" s="33"/>
      <c r="D52" s="33"/>
      <c r="E52" s="33"/>
      <c r="F52" s="33"/>
      <c r="G52" s="33"/>
      <c r="H52" s="33"/>
    </row>
    <row r="53" spans="1:8" s="31" customFormat="1" ht="13.8" x14ac:dyDescent="0.25">
      <c r="A53" s="1"/>
      <c r="B53" s="33"/>
      <c r="C53" s="33"/>
      <c r="D53" s="33"/>
      <c r="E53" s="33"/>
      <c r="F53" s="33"/>
      <c r="G53" s="33"/>
      <c r="H53" s="33"/>
    </row>
    <row r="54" spans="1:8" s="31" customFormat="1" ht="29.25" customHeight="1" x14ac:dyDescent="0.25">
      <c r="A54" s="1"/>
      <c r="B54" s="47"/>
      <c r="C54" s="48"/>
      <c r="D54" s="34"/>
      <c r="E54" s="35"/>
      <c r="F54" s="34"/>
      <c r="G54" s="33"/>
      <c r="H54" s="35"/>
    </row>
    <row r="55" spans="1:8" s="31" customFormat="1" x14ac:dyDescent="0.25">
      <c r="A55" s="1"/>
      <c r="B55" s="18"/>
      <c r="C55" s="18"/>
      <c r="D55" s="19"/>
      <c r="E55" s="19"/>
      <c r="F55" s="19"/>
      <c r="G55" s="19"/>
      <c r="H55" s="19"/>
    </row>
    <row r="56" spans="1:8" x14ac:dyDescent="0.25">
      <c r="B56" s="18"/>
      <c r="C56" s="18"/>
      <c r="D56" s="19"/>
      <c r="E56" s="19"/>
      <c r="F56" s="19"/>
      <c r="G56" s="19"/>
      <c r="H56" s="19"/>
    </row>
  </sheetData>
  <mergeCells count="36">
    <mergeCell ref="B41:C41"/>
    <mergeCell ref="B42:C42"/>
    <mergeCell ref="F11:F13"/>
    <mergeCell ref="G11:G13"/>
    <mergeCell ref="B54:C54"/>
    <mergeCell ref="B49:D49"/>
    <mergeCell ref="G49:H49"/>
    <mergeCell ref="B46:D46"/>
    <mergeCell ref="G46:H46"/>
    <mergeCell ref="A10:A13"/>
    <mergeCell ref="B10:B13"/>
    <mergeCell ref="C10:C13"/>
    <mergeCell ref="D10:G10"/>
    <mergeCell ref="A29:H29"/>
    <mergeCell ref="A15:H15"/>
    <mergeCell ref="B19:C19"/>
    <mergeCell ref="A20:H20"/>
    <mergeCell ref="B21:C21"/>
    <mergeCell ref="A22:H22"/>
    <mergeCell ref="B23:C23"/>
    <mergeCell ref="C2:F2"/>
    <mergeCell ref="B38:C38"/>
    <mergeCell ref="A39:H39"/>
    <mergeCell ref="A24:H24"/>
    <mergeCell ref="B25:C25"/>
    <mergeCell ref="B26:C26"/>
    <mergeCell ref="A27:H27"/>
    <mergeCell ref="B28:C28"/>
    <mergeCell ref="C4:G4"/>
    <mergeCell ref="B33:C33"/>
    <mergeCell ref="B34:C34"/>
    <mergeCell ref="A35:H35"/>
    <mergeCell ref="B37:C37"/>
    <mergeCell ref="H10:H13"/>
    <mergeCell ref="D11:D13"/>
    <mergeCell ref="E11:E13"/>
  </mergeCells>
  <pageMargins left="0.42" right="0.25" top="0.5" bottom="0.52" header="0.3" footer="0.3"/>
  <pageSetup paperSize="9" scale="71" fitToHeight="10000" orientation="portrait" r:id="rId1"/>
  <headerFooter alignWithMargins="0">
    <oddHeader>&amp;LГранд-СМЕТА</oddHead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Сводный сметный расчет</vt:lpstr>
      <vt:lpstr>'Сводный сметный расчет'!Заголовки_для_печати</vt:lpstr>
    </vt:vector>
  </TitlesOfParts>
  <Company>Grand Ltd.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Ларионова Людмила Васильевна</dc:creator>
  <cp:lastModifiedBy>Чуясова Елена Геннадьевна</cp:lastModifiedBy>
  <cp:lastPrinted>2020-01-16T06:04:36Z</cp:lastPrinted>
  <dcterms:created xsi:type="dcterms:W3CDTF">2002-03-25T05:35:56Z</dcterms:created>
  <dcterms:modified xsi:type="dcterms:W3CDTF">2020-01-27T06:34:53Z</dcterms:modified>
</cp:coreProperties>
</file>