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10004 ЗК не МСП\ЗД\"/>
    </mc:Choice>
  </mc:AlternateContent>
  <bookViews>
    <workbookView xWindow="0" yWindow="60" windowWidth="21600" windowHeight="858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 s="1"/>
  <c r="G10" i="1" l="1"/>
  <c r="G9" i="1" l="1"/>
  <c r="I10" i="1" l="1"/>
  <c r="I9" i="1"/>
  <c r="M10" i="1"/>
  <c r="M9" i="1"/>
  <c r="O10" i="1"/>
  <c r="P10" i="1" s="1"/>
  <c r="O9" i="1"/>
  <c r="P9" i="1" s="1"/>
  <c r="L10" i="1"/>
  <c r="L9" i="1"/>
  <c r="J10" i="1"/>
  <c r="J9" i="1"/>
  <c r="G11" i="1" l="1"/>
  <c r="G12" i="1" s="1"/>
  <c r="G13" i="1" s="1"/>
  <c r="P11" i="1"/>
  <c r="P12" i="1" s="1"/>
  <c r="P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<sst xmlns="http://schemas.openxmlformats.org/spreadsheetml/2006/main" count="33" uniqueCount="25">
  <si>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</si>
  <si>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</si>
  <si>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</si>
  <si>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</si>
  <si>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</si>
  <si>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</si>
  <si>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</si>
  <si>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</si>
  <si>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</si>
  <si>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</si>
  <si>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</si>
  <si>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</si>
  <si>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</si>
  <si>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</si>
  <si>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</si>
  <si>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</si>
  <si>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</si>
  <si>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</si>
  <si>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</si>
  <si>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</si>
  <si>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</si>
  <si>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км.</t>
  </si>
  <si>
    <t>Проектно-изыскательские работы</t>
  </si>
  <si>
    <t>Строительно-монтажные работы</t>
  </si>
  <si>
    <t>Приложение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</si>
</sst>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G11" sqref="G1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7" t="s">
        <v>24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11</v>
      </c>
      <c r="C3" s="40"/>
      <c r="D3" s="40"/>
      <c r="E3" s="48"/>
      <c r="F3" s="37">
        <v>3054030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3" t="s">
        <v>13</v>
      </c>
      <c r="C4" s="53"/>
      <c r="D4" s="53"/>
      <c r="E4" s="53"/>
      <c r="F4" s="53"/>
      <c r="G4" s="5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4" t="s">
        <v>12</v>
      </c>
      <c r="C7" s="55"/>
      <c r="D7" s="56"/>
      <c r="E7" s="56"/>
      <c r="F7" s="57"/>
      <c r="G7" s="58"/>
      <c r="H7" s="5"/>
      <c r="I7" s="39" t="s">
        <v>3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31" t="s">
        <v>10</v>
      </c>
      <c r="H8" s="1"/>
      <c r="I8" s="7" t="s">
        <v>4</v>
      </c>
      <c r="J8" s="8" t="s">
        <v>1</v>
      </c>
      <c r="K8" s="9" t="s">
        <v>14</v>
      </c>
      <c r="L8" s="8" t="s">
        <v>8</v>
      </c>
      <c r="M8" s="9" t="s">
        <v>9</v>
      </c>
      <c r="N8" s="9" t="s">
        <v>15</v>
      </c>
      <c r="O8" s="9" t="s">
        <v>5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22</v>
      </c>
      <c r="D9" s="12" t="s">
        <v>21</v>
      </c>
      <c r="E9" s="12">
        <f>(189528)*1.015</f>
        <v>192370.91999999998</v>
      </c>
      <c r="F9" s="13">
        <v>1</v>
      </c>
      <c r="G9" s="33">
        <f>E9</f>
        <v>192370.91999999998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км.</v>
      </c>
      <c r="M9" s="23">
        <f>E9</f>
        <v>192370.91999999998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2</v>
      </c>
      <c r="C10" s="11" t="s">
        <v>23</v>
      </c>
      <c r="D10" s="12" t="s">
        <v>21</v>
      </c>
      <c r="E10" s="12">
        <f>F3-E9</f>
        <v>2861659.08</v>
      </c>
      <c r="F10" s="13">
        <v>1</v>
      </c>
      <c r="G10" s="33">
        <f>E10</f>
        <v>2861659.08</v>
      </c>
      <c r="H10" s="1"/>
      <c r="I10" s="18">
        <f t="shared" ref="I10" si="0">B10</f>
        <v>2</v>
      </c>
      <c r="J10" s="19" t="str">
        <f t="shared" ref="J10" si="1">C10</f>
        <v>Строительно-монтажные работы</v>
      </c>
      <c r="K10" s="14"/>
      <c r="L10" s="20" t="str">
        <f t="shared" ref="L10" si="2">D10</f>
        <v>км.</v>
      </c>
      <c r="M10" s="23">
        <f t="shared" ref="M10" si="3">E10</f>
        <v>2861659.08</v>
      </c>
      <c r="N10" s="12"/>
      <c r="O10" s="20">
        <f t="shared" ref="O10" si="4">F10</f>
        <v>1</v>
      </c>
      <c r="P10" s="21">
        <f t="shared" ref="P10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9" t="s">
        <v>6</v>
      </c>
      <c r="C11" s="43"/>
      <c r="D11" s="43"/>
      <c r="E11" s="43"/>
      <c r="F11" s="44"/>
      <c r="G11" s="34">
        <f>SUM(G9:G10)</f>
        <v>3054030</v>
      </c>
      <c r="H11" s="1"/>
      <c r="I11" s="42" t="s">
        <v>6</v>
      </c>
      <c r="J11" s="43"/>
      <c r="K11" s="43"/>
      <c r="L11" s="43"/>
      <c r="M11" s="43"/>
      <c r="N11" s="43"/>
      <c r="O11" s="44"/>
      <c r="P11" s="15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62" t="s">
        <v>19</v>
      </c>
      <c r="C12" s="63"/>
      <c r="D12" s="63"/>
      <c r="E12" s="63"/>
      <c r="F12" s="24">
        <v>0.2</v>
      </c>
      <c r="G12" s="35">
        <f>G11*F12</f>
        <v>610806</v>
      </c>
      <c r="H12" s="1"/>
      <c r="I12" s="64" t="s">
        <v>19</v>
      </c>
      <c r="J12" s="63"/>
      <c r="K12" s="63"/>
      <c r="L12" s="63"/>
      <c r="M12" s="63"/>
      <c r="N12" s="63"/>
      <c r="O12" s="24">
        <v>0.2</v>
      </c>
      <c r="P12" s="16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50" t="s">
        <v>7</v>
      </c>
      <c r="C13" s="51"/>
      <c r="D13" s="51"/>
      <c r="E13" s="51"/>
      <c r="F13" s="52"/>
      <c r="G13" s="36">
        <f>G11+G12</f>
        <v>3664836</v>
      </c>
      <c r="H13" s="1"/>
      <c r="I13" s="59" t="s">
        <v>7</v>
      </c>
      <c r="J13" s="60"/>
      <c r="K13" s="60"/>
      <c r="L13" s="60"/>
      <c r="M13" s="60"/>
      <c r="N13" s="60"/>
      <c r="O13" s="61"/>
      <c r="P13" s="17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9" customFormat="1" ht="15.75" customHeight="1" x14ac:dyDescent="0.25">
      <c r="A14" s="25"/>
      <c r="B14" s="27"/>
      <c r="C14" s="27"/>
      <c r="D14" s="27"/>
      <c r="E14" s="27"/>
      <c r="F14" s="27"/>
      <c r="G14" s="28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s="29" customFormat="1" ht="61.5" customHeight="1" x14ac:dyDescent="0.25">
      <c r="A15" s="25"/>
      <c r="B15" s="45" t="s">
        <v>20</v>
      </c>
      <c r="C15" s="46"/>
      <c r="D15" s="46"/>
      <c r="E15" s="46"/>
      <c r="F15" s="46"/>
      <c r="G15" s="46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33.75" customHeight="1" x14ac:dyDescent="0.25">
      <c r="B16" s="38" t="s">
        <v>17</v>
      </c>
      <c r="C16" s="38"/>
      <c r="D16" s="38"/>
      <c r="E16" s="38"/>
      <c r="F16" s="38"/>
      <c r="G16" s="38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38" t="s">
        <v>18</v>
      </c>
      <c r="C17" s="38"/>
      <c r="D17" s="38"/>
      <c r="E17" s="38"/>
      <c r="F17" s="38"/>
      <c r="G17" s="3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4">
    <mergeCell ref="B1:P1"/>
    <mergeCell ref="B3:E3"/>
    <mergeCell ref="B11:F11"/>
    <mergeCell ref="B13:F13"/>
    <mergeCell ref="B4:G4"/>
    <mergeCell ref="B7:G7"/>
    <mergeCell ref="I13:O13"/>
    <mergeCell ref="B12:E12"/>
    <mergeCell ref="I12:N12"/>
    <mergeCell ref="B17:G17"/>
    <mergeCell ref="I7:P7"/>
    <mergeCell ref="I11:O11"/>
    <mergeCell ref="B16:G16"/>
    <mergeCell ref="B15:G15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2019-11-14T00:45:54Z</dcterms:modified>
</cp:coreProperties>
</file>