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Мои документы\Закупочная документация\252 Пункты коммерческого учёта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/>
  <c r="J10" i="1"/>
  <c r="L10" i="1"/>
  <c r="M10" i="1"/>
  <c r="O10" i="1"/>
  <c r="P10" i="1" s="1"/>
  <c r="G11" i="1"/>
  <c r="I11" i="1"/>
  <c r="J11" i="1"/>
  <c r="L11" i="1"/>
  <c r="M11" i="1"/>
  <c r="O11" i="1"/>
  <c r="P11" i="1" s="1"/>
  <c r="G12" i="1"/>
  <c r="I12" i="1"/>
  <c r="J12" i="1"/>
  <c r="L12" i="1"/>
  <c r="M12" i="1"/>
  <c r="O12" i="1"/>
  <c r="P12" i="1" s="1"/>
  <c r="G13" i="1"/>
  <c r="I13" i="1"/>
  <c r="J13" i="1"/>
  <c r="L13" i="1"/>
  <c r="M13" i="1"/>
  <c r="O13" i="1"/>
  <c r="P13" i="1" s="1"/>
  <c r="G14" i="1"/>
  <c r="I14" i="1"/>
  <c r="J14" i="1"/>
  <c r="L14" i="1"/>
  <c r="M14" i="1"/>
  <c r="O14" i="1"/>
  <c r="P14" i="1" s="1"/>
  <c r="F18" i="1" l="1"/>
  <c r="I16" i="1"/>
  <c r="F15" i="1"/>
  <c r="O17" i="1"/>
  <c r="P17" i="1" s="1"/>
  <c r="M17" i="1"/>
  <c r="L17" i="1"/>
  <c r="J17" i="1"/>
  <c r="I17" i="1"/>
  <c r="G17" i="1"/>
  <c r="J18" i="1"/>
  <c r="I8" i="1"/>
  <c r="G18" i="1" l="1"/>
  <c r="M18" i="1"/>
  <c r="P18" i="1"/>
  <c r="O18" i="1"/>
  <c r="G9" i="1"/>
  <c r="G15" i="1" l="1"/>
  <c r="G19" i="1" s="1"/>
  <c r="I9" i="1"/>
  <c r="M9" i="1"/>
  <c r="O9" i="1"/>
  <c r="L9" i="1"/>
  <c r="J15" i="1"/>
  <c r="J9" i="1"/>
  <c r="P9" i="1" l="1"/>
  <c r="P15" i="1" s="1"/>
  <c r="P19" i="1" s="1"/>
  <c r="O15" i="1"/>
  <c r="M15" i="1"/>
  <c r="F3" i="1"/>
  <c r="P20" i="1" l="1"/>
  <c r="P21" i="1" s="1"/>
  <c r="G20" i="1"/>
  <c r="G21" i="1" s="1"/>
</calcChain>
</file>

<file path=xl/sharedStrings.xml><?xml version="1.0" encoding="utf-8"?>
<sst xmlns="http://schemas.openxmlformats.org/spreadsheetml/2006/main" count="43" uniqueCount="29">
  <si>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</si>
  <si>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</si>
  <si>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</si>
  <si>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</si>
  <si>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</si>
  <si>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</si>
  <si>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</si>
  <si>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</si>
  <si>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</si>
  <si>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</si>
  <si>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</si>
  <si>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</si>
  <si>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</si>
  <si>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</si>
  <si>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</si>
  <si>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</si>
  <si>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</si>
  <si>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шт.</t>
  </si>
  <si>
    <r>
      <t xml:space="preserve">Производитель/Страна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</si>
  <si>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1.1. филиал АО «ДРСК» «Приморские электрические сети» (ст. Уссурийск)</t>
  </si>
  <si>
    <t>1.2. филиал АО «ДРСК» «Электрические сети ЕАО» (ст. Биробиджан)</t>
  </si>
  <si>
    <t>Итого по филиалу ПЭС</t>
  </si>
  <si>
    <t xml:space="preserve">Итого по филиалу "ЭС ЕАО" </t>
  </si>
  <si>
    <t>Пункт коммерческого учета электроэнергии 10 кВ, (согласно Комплектации № 1 Приложения № 1-1)</t>
  </si>
  <si>
    <t>Пункт коммерческого учета электроэнергии 10 кВ, (согласно Комплектации № 2 Приложения № 1-1)</t>
  </si>
  <si>
    <t>Пункт коммерческого учета электроэнергии 10 кВ, (согласно Комплектации № 3 Приложения № 1-1)</t>
  </si>
  <si>
    <t>Пункт коммерческого учета электроэнергии 6 кВ, (согласно Комплектации № 4 Приложения № 1-1)</t>
  </si>
  <si>
    <t>Пункт коммерческого учета электроэнергии 6 кВ, (согласно Комплектации № 5 Приложения № 1-1)</t>
  </si>
  <si>
    <t>Пункт коммерческого учета электроэнергии 6 кВ, (согласно Комплектации № 6 Приложения № 1-1)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</si>
</sst>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0" fillId="0" borderId="26" xfId="0" applyNumberFormat="1" applyFont="1" applyBorder="1" applyAlignment="1">
      <alignment horizontal="center" vertical="center" wrapText="1"/>
    </xf>
    <xf numFmtId="1" fontId="11" fillId="0" borderId="26" xfId="0" applyNumberFormat="1" applyFont="1" applyBorder="1" applyAlignment="1">
      <alignment horizontal="center" vertical="center"/>
    </xf>
    <xf numFmtId="4" fontId="12" fillId="4" borderId="3" xfId="0" applyNumberFormat="1" applyFont="1" applyFill="1" applyBorder="1" applyAlignment="1">
      <alignment horizontal="center" vertical="center" wrapText="1"/>
    </xf>
    <xf numFmtId="0" fontId="10" fillId="0" borderId="26" xfId="0" applyNumberFormat="1" applyFont="1" applyBorder="1" applyAlignment="1">
      <alignment horizontal="left" vertical="top" wrapText="1" shrinkToFit="1"/>
    </xf>
    <xf numFmtId="4" fontId="8" fillId="5" borderId="8" xfId="0" applyNumberFormat="1" applyFont="1" applyFill="1" applyBorder="1" applyAlignment="1" applyProtection="1">
      <alignment horizontal="center" vertical="top" wrapText="1"/>
    </xf>
    <xf numFmtId="0" fontId="11" fillId="0" borderId="2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4" fillId="0" borderId="26" xfId="0" applyNumberFormat="1" applyFont="1" applyBorder="1" applyAlignment="1">
      <alignment horizontal="left" vertical="center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15" fillId="0" borderId="26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/>
    </xf>
    <xf numFmtId="49" fontId="16" fillId="5" borderId="13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3" fillId="0" borderId="0" xfId="0" applyFont="1"/>
    <xf numFmtId="0" fontId="10" fillId="0" borderId="26" xfId="0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 wrapText="1" shrinkToFit="1"/>
    </xf>
    <xf numFmtId="3" fontId="10" fillId="0" borderId="26" xfId="0" applyNumberFormat="1" applyFont="1" applyBorder="1" applyAlignment="1">
      <alignment horizontal="center" vertical="center" wrapText="1" shrinkToFit="1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9" fontId="1" fillId="5" borderId="13" xfId="0" applyNumberFormat="1" applyFont="1" applyFill="1" applyBorder="1" applyAlignment="1">
      <alignment horizontal="left" vertical="top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30" xfId="0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5" fillId="3" borderId="15" xfId="0" applyFon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A4" zoomScale="85" zoomScaleNormal="85" workbookViewId="0">
      <selection activeCell="C12" sqref="C12"/>
    </sheetView>
  </sheetViews>
  <sheetFormatPr defaultRowHeight="15" x14ac:dyDescent="0.25"/>
  <cols>
    <col min="1" max="1" width="4.5703125" customWidth="1"/>
    <col min="2" max="2" width="9.140625" customWidth="1"/>
    <col min="3" max="3" width="33.140625" bestFit="1" customWidth="1"/>
    <col min="4" max="4" width="7.140625" customWidth="1"/>
    <col min="5" max="5" width="17.140625" customWidth="1"/>
    <col min="6" max="6" width="13.5703125" customWidth="1"/>
    <col min="7" max="7" width="22.85546875" customWidth="1"/>
    <col min="10" max="11" width="34.140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4" ht="34.5" customHeight="1" x14ac:dyDescent="0.25">
      <c r="B1" s="52" t="s">
        <v>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2"/>
      <c r="R1" s="2"/>
      <c r="S1" s="2"/>
      <c r="T1" s="2"/>
      <c r="U1" s="2"/>
      <c r="V1" s="2"/>
      <c r="W1" s="2"/>
      <c r="X1" s="2"/>
    </row>
    <row r="2" spans="1:24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30" customHeight="1" thickBot="1" x14ac:dyDescent="0.3">
      <c r="B3" s="53" t="s">
        <v>12</v>
      </c>
      <c r="C3" s="54"/>
      <c r="D3" s="54"/>
      <c r="E3" s="55"/>
      <c r="F3" s="24">
        <f>G19</f>
        <v>1391183.29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32.25" customHeight="1" thickBot="1" x14ac:dyDescent="0.3">
      <c r="B6" s="59" t="s">
        <v>13</v>
      </c>
      <c r="C6" s="55"/>
      <c r="D6" s="60"/>
      <c r="E6" s="60"/>
      <c r="F6" s="61"/>
      <c r="G6" s="62"/>
      <c r="H6" s="3"/>
      <c r="I6" s="53" t="s">
        <v>4</v>
      </c>
      <c r="J6" s="54"/>
      <c r="K6" s="54"/>
      <c r="L6" s="54"/>
      <c r="M6" s="54"/>
      <c r="N6" s="54"/>
      <c r="O6" s="54"/>
      <c r="P6" s="74"/>
      <c r="Q6" s="1"/>
      <c r="R6" s="1"/>
      <c r="S6" s="1"/>
      <c r="T6" s="1"/>
      <c r="U6" s="1"/>
      <c r="V6" s="1"/>
      <c r="W6" s="1"/>
      <c r="X6" s="1"/>
    </row>
    <row r="7" spans="1:24" ht="76.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18</v>
      </c>
      <c r="L7" s="6" t="s">
        <v>9</v>
      </c>
      <c r="M7" s="7" t="s">
        <v>10</v>
      </c>
      <c r="N7" s="7" t="s">
        <v>14</v>
      </c>
      <c r="O7" s="7" t="s">
        <v>6</v>
      </c>
      <c r="P7" s="8" t="s">
        <v>15</v>
      </c>
      <c r="Q7" s="1"/>
      <c r="R7" s="1"/>
      <c r="S7" s="1"/>
      <c r="T7" s="1"/>
      <c r="U7" s="1"/>
      <c r="V7" s="1"/>
      <c r="W7" s="1"/>
      <c r="X7" s="1"/>
    </row>
    <row r="8" spans="1:24" ht="17.25" customHeight="1" x14ac:dyDescent="0.25">
      <c r="A8" s="4"/>
      <c r="B8" s="65" t="s">
        <v>19</v>
      </c>
      <c r="C8" s="66"/>
      <c r="D8" s="66"/>
      <c r="E8" s="66"/>
      <c r="F8" s="66"/>
      <c r="G8" s="67"/>
      <c r="H8" s="1"/>
      <c r="I8" s="68" t="str">
        <f>B8</f>
        <v>1.1. филиал АО «ДРСК» «Приморские электрические сети» (ст. Уссурийск)</v>
      </c>
      <c r="J8" s="69"/>
      <c r="K8" s="69"/>
      <c r="L8" s="69"/>
      <c r="M8" s="69"/>
      <c r="N8" s="69"/>
      <c r="O8" s="69"/>
      <c r="P8" s="70"/>
      <c r="Q8" s="1"/>
      <c r="R8" s="1"/>
      <c r="S8" s="1"/>
      <c r="T8" s="1"/>
      <c r="U8" s="1"/>
      <c r="V8" s="1"/>
      <c r="W8" s="1"/>
      <c r="X8" s="1"/>
    </row>
    <row r="9" spans="1:24" ht="38.25" x14ac:dyDescent="0.25">
      <c r="A9" s="4"/>
      <c r="B9" s="47">
        <v>1</v>
      </c>
      <c r="C9" s="25" t="s">
        <v>23</v>
      </c>
      <c r="D9" s="41" t="s">
        <v>17</v>
      </c>
      <c r="E9" s="42">
        <v>200209.17</v>
      </c>
      <c r="F9" s="43">
        <v>1</v>
      </c>
      <c r="G9" s="44">
        <f>E9*F9</f>
        <v>200209.17</v>
      </c>
      <c r="H9" s="1"/>
      <c r="I9" s="15">
        <f>B9</f>
        <v>1</v>
      </c>
      <c r="J9" s="16" t="str">
        <f>C9</f>
        <v>Пункт коммерческого учета электроэнергии 10 кВ, (согласно Комплектации № 1 Приложения № 1-1)</v>
      </c>
      <c r="K9" s="11"/>
      <c r="L9" s="17" t="str">
        <f>D9</f>
        <v>шт.</v>
      </c>
      <c r="M9" s="20">
        <f>E9</f>
        <v>200209.17</v>
      </c>
      <c r="N9" s="10"/>
      <c r="O9" s="17">
        <f>F9</f>
        <v>1</v>
      </c>
      <c r="P9" s="18">
        <f>N9*O9</f>
        <v>0</v>
      </c>
      <c r="Q9" s="1"/>
      <c r="R9" s="1"/>
      <c r="S9" s="1"/>
      <c r="T9" s="1"/>
      <c r="U9" s="1"/>
      <c r="V9" s="1"/>
      <c r="W9" s="1"/>
      <c r="X9" s="1"/>
    </row>
    <row r="10" spans="1:24" ht="38.25" x14ac:dyDescent="0.25">
      <c r="A10" s="4"/>
      <c r="B10" s="47">
        <v>2</v>
      </c>
      <c r="C10" s="25" t="s">
        <v>24</v>
      </c>
      <c r="D10" s="41" t="s">
        <v>17</v>
      </c>
      <c r="E10" s="42">
        <v>197109.46</v>
      </c>
      <c r="F10" s="43">
        <v>1</v>
      </c>
      <c r="G10" s="44">
        <f t="shared" ref="G10:G14" si="0">E10*F10</f>
        <v>197109.46</v>
      </c>
      <c r="H10" s="1"/>
      <c r="I10" s="15">
        <f t="shared" ref="I10:I14" si="1">B10</f>
        <v>2</v>
      </c>
      <c r="J10" s="16" t="str">
        <f t="shared" ref="J10:J14" si="2">C10</f>
        <v>Пункт коммерческого учета электроэнергии 10 кВ, (согласно Комплектации № 2 Приложения № 1-1)</v>
      </c>
      <c r="K10" s="11"/>
      <c r="L10" s="17" t="str">
        <f t="shared" ref="L10:L14" si="3">D10</f>
        <v>шт.</v>
      </c>
      <c r="M10" s="20">
        <f t="shared" ref="M10:M14" si="4">E10</f>
        <v>197109.46</v>
      </c>
      <c r="N10" s="10"/>
      <c r="O10" s="17">
        <f t="shared" ref="O10:O14" si="5">F10</f>
        <v>1</v>
      </c>
      <c r="P10" s="18">
        <f t="shared" ref="P10:P14" si="6">N10*O10</f>
        <v>0</v>
      </c>
      <c r="Q10" s="1"/>
      <c r="R10" s="1"/>
      <c r="S10" s="1"/>
      <c r="T10" s="1"/>
      <c r="U10" s="1"/>
      <c r="V10" s="1"/>
      <c r="W10" s="1"/>
      <c r="X10" s="1"/>
    </row>
    <row r="11" spans="1:24" ht="38.25" x14ac:dyDescent="0.25">
      <c r="A11" s="4"/>
      <c r="B11" s="47">
        <v>3</v>
      </c>
      <c r="C11" s="25" t="s">
        <v>25</v>
      </c>
      <c r="D11" s="41" t="s">
        <v>17</v>
      </c>
      <c r="E11" s="42">
        <v>197072.33</v>
      </c>
      <c r="F11" s="43">
        <v>1</v>
      </c>
      <c r="G11" s="44">
        <f t="shared" si="0"/>
        <v>197072.33</v>
      </c>
      <c r="H11" s="1"/>
      <c r="I11" s="15">
        <f t="shared" si="1"/>
        <v>3</v>
      </c>
      <c r="J11" s="16" t="str">
        <f t="shared" si="2"/>
        <v>Пункт коммерческого учета электроэнергии 10 кВ, (согласно Комплектации № 3 Приложения № 1-1)</v>
      </c>
      <c r="K11" s="11"/>
      <c r="L11" s="17" t="str">
        <f t="shared" si="3"/>
        <v>шт.</v>
      </c>
      <c r="M11" s="20">
        <f t="shared" si="4"/>
        <v>197072.33</v>
      </c>
      <c r="N11" s="10"/>
      <c r="O11" s="17">
        <f t="shared" si="5"/>
        <v>1</v>
      </c>
      <c r="P11" s="18">
        <f t="shared" si="6"/>
        <v>0</v>
      </c>
      <c r="Q11" s="1"/>
      <c r="R11" s="1"/>
      <c r="S11" s="1"/>
      <c r="T11" s="1"/>
      <c r="U11" s="1"/>
      <c r="V11" s="1"/>
      <c r="W11" s="1"/>
      <c r="X11" s="1"/>
    </row>
    <row r="12" spans="1:24" ht="38.25" x14ac:dyDescent="0.25">
      <c r="A12" s="4"/>
      <c r="B12" s="47">
        <v>4</v>
      </c>
      <c r="C12" s="25" t="s">
        <v>26</v>
      </c>
      <c r="D12" s="41" t="s">
        <v>17</v>
      </c>
      <c r="E12" s="42">
        <v>197103.5</v>
      </c>
      <c r="F12" s="43">
        <v>1</v>
      </c>
      <c r="G12" s="44">
        <f t="shared" si="0"/>
        <v>197103.5</v>
      </c>
      <c r="H12" s="1"/>
      <c r="I12" s="15">
        <f t="shared" si="1"/>
        <v>4</v>
      </c>
      <c r="J12" s="16" t="str">
        <f t="shared" si="2"/>
        <v>Пункт коммерческого учета электроэнергии 6 кВ, (согласно Комплектации № 4 Приложения № 1-1)</v>
      </c>
      <c r="K12" s="11"/>
      <c r="L12" s="17" t="str">
        <f t="shared" si="3"/>
        <v>шт.</v>
      </c>
      <c r="M12" s="20">
        <f t="shared" si="4"/>
        <v>197103.5</v>
      </c>
      <c r="N12" s="10"/>
      <c r="O12" s="17">
        <f t="shared" si="5"/>
        <v>1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</row>
    <row r="13" spans="1:24" ht="38.25" x14ac:dyDescent="0.25">
      <c r="A13" s="4"/>
      <c r="B13" s="47">
        <v>5</v>
      </c>
      <c r="C13" s="25" t="s">
        <v>27</v>
      </c>
      <c r="D13" s="41" t="s">
        <v>17</v>
      </c>
      <c r="E13" s="42">
        <v>197103.5</v>
      </c>
      <c r="F13" s="43">
        <v>1</v>
      </c>
      <c r="G13" s="44">
        <f t="shared" si="0"/>
        <v>197103.5</v>
      </c>
      <c r="H13" s="1"/>
      <c r="I13" s="15">
        <f t="shared" si="1"/>
        <v>5</v>
      </c>
      <c r="J13" s="16" t="str">
        <f t="shared" si="2"/>
        <v>Пункт коммерческого учета электроэнергии 6 кВ, (согласно Комплектации № 5 Приложения № 1-1)</v>
      </c>
      <c r="K13" s="11"/>
      <c r="L13" s="17" t="str">
        <f t="shared" si="3"/>
        <v>шт.</v>
      </c>
      <c r="M13" s="20">
        <f t="shared" si="4"/>
        <v>197103.5</v>
      </c>
      <c r="N13" s="10"/>
      <c r="O13" s="17">
        <f t="shared" si="5"/>
        <v>1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</row>
    <row r="14" spans="1:24" ht="38.25" x14ac:dyDescent="0.25">
      <c r="A14" s="4"/>
      <c r="B14" s="47">
        <v>6</v>
      </c>
      <c r="C14" s="25" t="s">
        <v>28</v>
      </c>
      <c r="D14" s="41" t="s">
        <v>17</v>
      </c>
      <c r="E14" s="42">
        <v>205513</v>
      </c>
      <c r="F14" s="43">
        <v>1</v>
      </c>
      <c r="G14" s="44">
        <f t="shared" si="0"/>
        <v>205513</v>
      </c>
      <c r="H14" s="1"/>
      <c r="I14" s="15">
        <f t="shared" si="1"/>
        <v>6</v>
      </c>
      <c r="J14" s="16" t="str">
        <f t="shared" si="2"/>
        <v>Пункт коммерческого учета электроэнергии 6 кВ, (согласно Комплектации № 6 Приложения № 1-1)</v>
      </c>
      <c r="K14" s="11"/>
      <c r="L14" s="17" t="str">
        <f t="shared" si="3"/>
        <v>шт.</v>
      </c>
      <c r="M14" s="20">
        <f t="shared" si="4"/>
        <v>205513</v>
      </c>
      <c r="N14" s="10"/>
      <c r="O14" s="17">
        <f t="shared" si="5"/>
        <v>1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4"/>
      <c r="B15" s="9"/>
      <c r="C15" s="27" t="s">
        <v>21</v>
      </c>
      <c r="D15" s="45"/>
      <c r="E15" s="22"/>
      <c r="F15" s="23">
        <f>SUM(F9:F14)</f>
        <v>6</v>
      </c>
      <c r="G15" s="46">
        <f>SUM(G9:G14)</f>
        <v>1194110.96</v>
      </c>
      <c r="H15" s="1"/>
      <c r="I15" s="15"/>
      <c r="J15" s="48" t="str">
        <f t="shared" ref="J15:J18" si="7">C15</f>
        <v>Итого по филиалу ПЭС</v>
      </c>
      <c r="K15" s="11"/>
      <c r="L15" s="17"/>
      <c r="M15" s="20">
        <f>SUM(M9:M14)</f>
        <v>1194110.96</v>
      </c>
      <c r="N15" s="10"/>
      <c r="O15" s="17">
        <f>SUM(O9:O14)</f>
        <v>6</v>
      </c>
      <c r="P15" s="18">
        <f>SUM(P9:P14)</f>
        <v>0</v>
      </c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4"/>
      <c r="B16" s="71" t="s">
        <v>20</v>
      </c>
      <c r="C16" s="72"/>
      <c r="D16" s="72"/>
      <c r="E16" s="72"/>
      <c r="F16" s="72"/>
      <c r="G16" s="73"/>
      <c r="H16" s="1"/>
      <c r="I16" s="68" t="str">
        <f>B16</f>
        <v>1.2. филиал АО «ДРСК» «Электрические сети ЕАО» (ст. Биробиджан)</v>
      </c>
      <c r="J16" s="69"/>
      <c r="K16" s="69"/>
      <c r="L16" s="69"/>
      <c r="M16" s="69"/>
      <c r="N16" s="69"/>
      <c r="O16" s="69"/>
      <c r="P16" s="70"/>
      <c r="Q16" s="1"/>
      <c r="R16" s="1"/>
      <c r="S16" s="1"/>
      <c r="T16" s="1"/>
      <c r="U16" s="1"/>
      <c r="V16" s="1"/>
      <c r="W16" s="1"/>
      <c r="X16" s="1"/>
    </row>
    <row r="17" spans="1:24" ht="38.25" x14ac:dyDescent="0.25">
      <c r="A17" s="4"/>
      <c r="B17" s="47">
        <v>1</v>
      </c>
      <c r="C17" s="25" t="s">
        <v>25</v>
      </c>
      <c r="D17" s="41" t="s">
        <v>17</v>
      </c>
      <c r="E17" s="42">
        <v>197072.33</v>
      </c>
      <c r="F17" s="43">
        <v>1</v>
      </c>
      <c r="G17" s="44">
        <f t="shared" ref="G17" si="8">E17*F17</f>
        <v>197072.33</v>
      </c>
      <c r="H17" s="1"/>
      <c r="I17" s="15">
        <f t="shared" ref="I17" si="9">B17</f>
        <v>1</v>
      </c>
      <c r="J17" s="16" t="str">
        <f t="shared" ref="J17" si="10">C17</f>
        <v>Пункт коммерческого учета электроэнергии 10 кВ, (согласно Комплектации № 3 Приложения № 1-1)</v>
      </c>
      <c r="K17" s="11"/>
      <c r="L17" s="17" t="str">
        <f t="shared" ref="L17" si="11">D17</f>
        <v>шт.</v>
      </c>
      <c r="M17" s="20">
        <f t="shared" ref="M17" si="12">E17</f>
        <v>197072.33</v>
      </c>
      <c r="N17" s="10"/>
      <c r="O17" s="17">
        <f t="shared" ref="O17" si="13">F17</f>
        <v>1</v>
      </c>
      <c r="P17" s="18">
        <f t="shared" ref="P17" si="14">N17*O17</f>
        <v>0</v>
      </c>
      <c r="Q17" s="1"/>
      <c r="R17" s="1"/>
      <c r="S17" s="1"/>
      <c r="T17" s="1"/>
      <c r="U17" s="1"/>
      <c r="V17" s="1"/>
      <c r="W17" s="1"/>
      <c r="X17" s="1"/>
    </row>
    <row r="18" spans="1:24" s="40" customFormat="1" ht="15.75" thickBot="1" x14ac:dyDescent="0.3">
      <c r="A18" s="28"/>
      <c r="B18" s="29"/>
      <c r="C18" s="30" t="s">
        <v>22</v>
      </c>
      <c r="D18" s="31"/>
      <c r="E18" s="32"/>
      <c r="F18" s="23">
        <f>SUM(F17:F17)</f>
        <v>1</v>
      </c>
      <c r="G18" s="26">
        <f>SUM(G17:G17)</f>
        <v>197072.33</v>
      </c>
      <c r="H18" s="33"/>
      <c r="I18" s="34"/>
      <c r="J18" s="35" t="str">
        <f t="shared" si="7"/>
        <v xml:space="preserve">Итого по филиалу "ЭС ЕАО" </v>
      </c>
      <c r="K18" s="36"/>
      <c r="L18" s="37"/>
      <c r="M18" s="38">
        <f>SUM(M17:M17)</f>
        <v>197072.33</v>
      </c>
      <c r="N18" s="31"/>
      <c r="O18" s="37">
        <f>SUM(O17:O17)</f>
        <v>1</v>
      </c>
      <c r="P18" s="39">
        <f>SUM(P17:P17)</f>
        <v>0</v>
      </c>
      <c r="Q18" s="33"/>
      <c r="R18" s="33"/>
      <c r="S18" s="33"/>
      <c r="T18" s="33"/>
      <c r="U18" s="33"/>
      <c r="V18" s="33"/>
      <c r="W18" s="33"/>
      <c r="X18" s="33"/>
    </row>
    <row r="19" spans="1:24" ht="21" customHeight="1" thickBot="1" x14ac:dyDescent="0.3">
      <c r="A19" s="4"/>
      <c r="B19" s="49" t="s">
        <v>7</v>
      </c>
      <c r="C19" s="50"/>
      <c r="D19" s="50"/>
      <c r="E19" s="50"/>
      <c r="F19" s="51"/>
      <c r="G19" s="12">
        <f>G18+G15</f>
        <v>1391183.29</v>
      </c>
      <c r="H19" s="1"/>
      <c r="I19" s="49" t="s">
        <v>7</v>
      </c>
      <c r="J19" s="50"/>
      <c r="K19" s="50"/>
      <c r="L19" s="50"/>
      <c r="M19" s="50"/>
      <c r="N19" s="50"/>
      <c r="O19" s="51"/>
      <c r="P19" s="12">
        <f>SUM(P9:P18)</f>
        <v>0</v>
      </c>
      <c r="Q19" s="1"/>
      <c r="R19" s="1"/>
      <c r="S19" s="1"/>
      <c r="T19" s="1"/>
      <c r="U19" s="1"/>
      <c r="V19" s="1"/>
      <c r="W19" s="1"/>
      <c r="X19" s="1"/>
    </row>
    <row r="20" spans="1:24" ht="15" customHeight="1" x14ac:dyDescent="0.25">
      <c r="A20" s="4"/>
      <c r="B20" s="63" t="s">
        <v>16</v>
      </c>
      <c r="C20" s="64"/>
      <c r="D20" s="64"/>
      <c r="E20" s="64"/>
      <c r="F20" s="21">
        <v>0.2</v>
      </c>
      <c r="G20" s="13">
        <f>G19*F20</f>
        <v>278236.658</v>
      </c>
      <c r="H20" s="1"/>
      <c r="I20" s="63" t="s">
        <v>16</v>
      </c>
      <c r="J20" s="64"/>
      <c r="K20" s="64"/>
      <c r="L20" s="64"/>
      <c r="M20" s="64"/>
      <c r="N20" s="64"/>
      <c r="O20" s="21">
        <v>0.2</v>
      </c>
      <c r="P20" s="13">
        <f>P19*O20</f>
        <v>0</v>
      </c>
      <c r="Q20" s="1"/>
      <c r="R20" s="1"/>
      <c r="S20" s="1"/>
      <c r="T20" s="1"/>
      <c r="U20" s="1"/>
      <c r="V20" s="1"/>
      <c r="W20" s="1"/>
      <c r="X20" s="1"/>
    </row>
    <row r="21" spans="1:24" ht="15.75" customHeight="1" thickBot="1" x14ac:dyDescent="0.3">
      <c r="A21" s="4"/>
      <c r="B21" s="56" t="s">
        <v>8</v>
      </c>
      <c r="C21" s="57"/>
      <c r="D21" s="57"/>
      <c r="E21" s="57"/>
      <c r="F21" s="58"/>
      <c r="G21" s="14">
        <f>G19+G20</f>
        <v>1669419.9480000001</v>
      </c>
      <c r="H21" s="1"/>
      <c r="I21" s="56" t="s">
        <v>8</v>
      </c>
      <c r="J21" s="57"/>
      <c r="K21" s="57"/>
      <c r="L21" s="57"/>
      <c r="M21" s="57"/>
      <c r="N21" s="57"/>
      <c r="O21" s="58"/>
      <c r="P21" s="14">
        <f>P19+P20</f>
        <v>0</v>
      </c>
      <c r="Q21" s="1"/>
      <c r="R21" s="1"/>
      <c r="S21" s="1"/>
      <c r="T21" s="1"/>
      <c r="U21" s="1"/>
      <c r="V21" s="1"/>
      <c r="W21" s="1"/>
      <c r="X21" s="1"/>
    </row>
    <row r="22" spans="1:24" x14ac:dyDescent="0.25">
      <c r="X22" s="1"/>
    </row>
    <row r="23" spans="1:24" x14ac:dyDescent="0.25">
      <c r="G23" s="75"/>
    </row>
  </sheetData>
  <mergeCells count="14">
    <mergeCell ref="I19:O19"/>
    <mergeCell ref="B1:P1"/>
    <mergeCell ref="B3:E3"/>
    <mergeCell ref="B19:F19"/>
    <mergeCell ref="B21:F21"/>
    <mergeCell ref="B6:G6"/>
    <mergeCell ref="I21:O21"/>
    <mergeCell ref="B20:E20"/>
    <mergeCell ref="I20:N20"/>
    <mergeCell ref="B8:G8"/>
    <mergeCell ref="I8:P8"/>
    <mergeCell ref="B16:G16"/>
    <mergeCell ref="I16:P16"/>
    <mergeCell ref="I6:P6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Петр Васильевич</cp:lastModifiedBy>
  <dcterms:created xsi:type="dcterms:W3CDTF">2018-05-22T01:14:50Z</dcterms:created>
  <dcterms:modified xsi:type="dcterms:W3CDTF">2019-10-08T22:57:59Z</dcterms:modified>
</cp:coreProperties>
</file>