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3530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L395" i="1" l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394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73" i="1"/>
  <c r="L37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31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53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10" i="1"/>
  <c r="R457" i="1"/>
  <c r="R456" i="1"/>
  <c r="R455" i="1"/>
  <c r="H457" i="1"/>
  <c r="H456" i="1"/>
  <c r="G3" i="1" l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51" i="1"/>
  <c r="R328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335" i="1"/>
  <c r="R369" i="1" s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79" i="1"/>
  <c r="R392" i="1" s="1"/>
  <c r="R380" i="1"/>
  <c r="R381" i="1"/>
  <c r="R382" i="1"/>
  <c r="R383" i="1"/>
  <c r="R384" i="1"/>
  <c r="R385" i="1"/>
  <c r="R386" i="1"/>
  <c r="R387" i="1"/>
  <c r="R388" i="1"/>
  <c r="R389" i="1"/>
  <c r="R447" i="1"/>
  <c r="R448" i="1"/>
  <c r="R449" i="1"/>
  <c r="R450" i="1"/>
  <c r="R451" i="1"/>
  <c r="R452" i="1"/>
  <c r="R454" i="1"/>
  <c r="G454" i="1"/>
  <c r="G369" i="1"/>
  <c r="G392" i="1"/>
  <c r="H395" i="1"/>
  <c r="J395" i="1"/>
  <c r="K395" i="1"/>
  <c r="N395" i="1"/>
  <c r="O395" i="1"/>
  <c r="Q395" i="1"/>
  <c r="R395" i="1"/>
  <c r="H396" i="1"/>
  <c r="J396" i="1"/>
  <c r="K396" i="1"/>
  <c r="N396" i="1"/>
  <c r="O396" i="1"/>
  <c r="Q396" i="1"/>
  <c r="R396" i="1"/>
  <c r="H397" i="1"/>
  <c r="J397" i="1"/>
  <c r="K397" i="1"/>
  <c r="N397" i="1"/>
  <c r="O397" i="1"/>
  <c r="Q397" i="1"/>
  <c r="R397" i="1"/>
  <c r="H398" i="1"/>
  <c r="J398" i="1"/>
  <c r="K398" i="1"/>
  <c r="N398" i="1"/>
  <c r="O398" i="1"/>
  <c r="Q398" i="1"/>
  <c r="R398" i="1" s="1"/>
  <c r="H399" i="1"/>
  <c r="J399" i="1"/>
  <c r="K399" i="1"/>
  <c r="N399" i="1"/>
  <c r="O399" i="1"/>
  <c r="Q399" i="1"/>
  <c r="R399" i="1"/>
  <c r="H400" i="1"/>
  <c r="J400" i="1"/>
  <c r="K400" i="1"/>
  <c r="N400" i="1"/>
  <c r="O400" i="1"/>
  <c r="Q400" i="1"/>
  <c r="R400" i="1"/>
  <c r="H401" i="1"/>
  <c r="J401" i="1"/>
  <c r="K401" i="1"/>
  <c r="N401" i="1"/>
  <c r="O401" i="1"/>
  <c r="Q401" i="1"/>
  <c r="R401" i="1"/>
  <c r="H402" i="1"/>
  <c r="J402" i="1"/>
  <c r="K402" i="1"/>
  <c r="N402" i="1"/>
  <c r="O402" i="1"/>
  <c r="Q402" i="1"/>
  <c r="R402" i="1" s="1"/>
  <c r="H403" i="1"/>
  <c r="J403" i="1"/>
  <c r="K403" i="1"/>
  <c r="N403" i="1"/>
  <c r="O403" i="1"/>
  <c r="Q403" i="1"/>
  <c r="R403" i="1"/>
  <c r="H404" i="1"/>
  <c r="J404" i="1"/>
  <c r="K404" i="1"/>
  <c r="N404" i="1"/>
  <c r="O404" i="1"/>
  <c r="Q404" i="1"/>
  <c r="R404" i="1"/>
  <c r="H405" i="1"/>
  <c r="J405" i="1"/>
  <c r="K405" i="1"/>
  <c r="N405" i="1"/>
  <c r="O405" i="1"/>
  <c r="Q405" i="1"/>
  <c r="R405" i="1"/>
  <c r="H406" i="1"/>
  <c r="J406" i="1"/>
  <c r="K406" i="1"/>
  <c r="N406" i="1"/>
  <c r="O406" i="1"/>
  <c r="Q406" i="1"/>
  <c r="R406" i="1" s="1"/>
  <c r="H407" i="1"/>
  <c r="J407" i="1"/>
  <c r="K407" i="1"/>
  <c r="N407" i="1"/>
  <c r="O407" i="1"/>
  <c r="Q407" i="1"/>
  <c r="R407" i="1"/>
  <c r="H408" i="1"/>
  <c r="J408" i="1"/>
  <c r="K408" i="1"/>
  <c r="N408" i="1"/>
  <c r="O408" i="1"/>
  <c r="Q408" i="1"/>
  <c r="R408" i="1"/>
  <c r="H409" i="1"/>
  <c r="J409" i="1"/>
  <c r="K409" i="1"/>
  <c r="N409" i="1"/>
  <c r="O409" i="1"/>
  <c r="Q409" i="1"/>
  <c r="R409" i="1"/>
  <c r="H410" i="1"/>
  <c r="J410" i="1"/>
  <c r="K410" i="1"/>
  <c r="N410" i="1"/>
  <c r="O410" i="1"/>
  <c r="Q410" i="1"/>
  <c r="R410" i="1" s="1"/>
  <c r="H411" i="1"/>
  <c r="J411" i="1"/>
  <c r="K411" i="1"/>
  <c r="N411" i="1"/>
  <c r="O411" i="1"/>
  <c r="Q411" i="1"/>
  <c r="R411" i="1"/>
  <c r="H412" i="1"/>
  <c r="J412" i="1"/>
  <c r="K412" i="1"/>
  <c r="N412" i="1"/>
  <c r="O412" i="1"/>
  <c r="Q412" i="1"/>
  <c r="R412" i="1"/>
  <c r="H413" i="1"/>
  <c r="J413" i="1"/>
  <c r="K413" i="1"/>
  <c r="N413" i="1"/>
  <c r="O413" i="1"/>
  <c r="Q413" i="1"/>
  <c r="R413" i="1"/>
  <c r="H414" i="1"/>
  <c r="J414" i="1"/>
  <c r="K414" i="1"/>
  <c r="N414" i="1"/>
  <c r="O414" i="1"/>
  <c r="Q414" i="1"/>
  <c r="R414" i="1" s="1"/>
  <c r="H415" i="1"/>
  <c r="J415" i="1"/>
  <c r="K415" i="1"/>
  <c r="N415" i="1"/>
  <c r="O415" i="1"/>
  <c r="Q415" i="1"/>
  <c r="R415" i="1"/>
  <c r="H416" i="1"/>
  <c r="J416" i="1"/>
  <c r="K416" i="1"/>
  <c r="N416" i="1"/>
  <c r="O416" i="1"/>
  <c r="Q416" i="1"/>
  <c r="R416" i="1"/>
  <c r="H417" i="1"/>
  <c r="J417" i="1"/>
  <c r="K417" i="1"/>
  <c r="N417" i="1"/>
  <c r="O417" i="1"/>
  <c r="Q417" i="1"/>
  <c r="R417" i="1"/>
  <c r="H418" i="1"/>
  <c r="J418" i="1"/>
  <c r="K418" i="1"/>
  <c r="N418" i="1"/>
  <c r="O418" i="1"/>
  <c r="Q418" i="1"/>
  <c r="R418" i="1" s="1"/>
  <c r="H419" i="1"/>
  <c r="J419" i="1"/>
  <c r="K419" i="1"/>
  <c r="N419" i="1"/>
  <c r="O419" i="1"/>
  <c r="Q419" i="1"/>
  <c r="R419" i="1"/>
  <c r="H420" i="1"/>
  <c r="J420" i="1"/>
  <c r="K420" i="1"/>
  <c r="N420" i="1"/>
  <c r="O420" i="1"/>
  <c r="Q420" i="1"/>
  <c r="R420" i="1"/>
  <c r="H421" i="1"/>
  <c r="J421" i="1"/>
  <c r="K421" i="1"/>
  <c r="N421" i="1"/>
  <c r="O421" i="1"/>
  <c r="Q421" i="1"/>
  <c r="R421" i="1"/>
  <c r="H422" i="1"/>
  <c r="J422" i="1"/>
  <c r="K422" i="1"/>
  <c r="N422" i="1"/>
  <c r="O422" i="1"/>
  <c r="Q422" i="1"/>
  <c r="R422" i="1" s="1"/>
  <c r="H423" i="1"/>
  <c r="J423" i="1"/>
  <c r="K423" i="1"/>
  <c r="N423" i="1"/>
  <c r="O423" i="1"/>
  <c r="Q423" i="1"/>
  <c r="R423" i="1"/>
  <c r="H424" i="1"/>
  <c r="J424" i="1"/>
  <c r="K424" i="1"/>
  <c r="N424" i="1"/>
  <c r="O424" i="1"/>
  <c r="Q424" i="1"/>
  <c r="R424" i="1"/>
  <c r="H425" i="1"/>
  <c r="J425" i="1"/>
  <c r="K425" i="1"/>
  <c r="N425" i="1"/>
  <c r="O425" i="1"/>
  <c r="Q425" i="1"/>
  <c r="R425" i="1"/>
  <c r="H426" i="1"/>
  <c r="J426" i="1"/>
  <c r="K426" i="1"/>
  <c r="N426" i="1"/>
  <c r="O426" i="1"/>
  <c r="Q426" i="1"/>
  <c r="R426" i="1" s="1"/>
  <c r="H427" i="1"/>
  <c r="J427" i="1"/>
  <c r="K427" i="1"/>
  <c r="N427" i="1"/>
  <c r="O427" i="1"/>
  <c r="Q427" i="1"/>
  <c r="R427" i="1"/>
  <c r="H428" i="1"/>
  <c r="J428" i="1"/>
  <c r="K428" i="1"/>
  <c r="N428" i="1"/>
  <c r="O428" i="1"/>
  <c r="Q428" i="1"/>
  <c r="R428" i="1"/>
  <c r="H429" i="1"/>
  <c r="J429" i="1"/>
  <c r="K429" i="1"/>
  <c r="N429" i="1"/>
  <c r="O429" i="1"/>
  <c r="Q429" i="1"/>
  <c r="R429" i="1"/>
  <c r="H430" i="1"/>
  <c r="J430" i="1"/>
  <c r="K430" i="1"/>
  <c r="N430" i="1"/>
  <c r="O430" i="1"/>
  <c r="Q430" i="1"/>
  <c r="R430" i="1" s="1"/>
  <c r="H431" i="1"/>
  <c r="J431" i="1"/>
  <c r="K431" i="1"/>
  <c r="N431" i="1"/>
  <c r="O431" i="1"/>
  <c r="Q431" i="1"/>
  <c r="R431" i="1"/>
  <c r="H432" i="1"/>
  <c r="J432" i="1"/>
  <c r="K432" i="1"/>
  <c r="N432" i="1"/>
  <c r="O432" i="1"/>
  <c r="Q432" i="1"/>
  <c r="R432" i="1"/>
  <c r="H433" i="1"/>
  <c r="J433" i="1"/>
  <c r="K433" i="1"/>
  <c r="N433" i="1"/>
  <c r="O433" i="1"/>
  <c r="Q433" i="1"/>
  <c r="R433" i="1"/>
  <c r="H434" i="1"/>
  <c r="J434" i="1"/>
  <c r="K434" i="1"/>
  <c r="N434" i="1"/>
  <c r="O434" i="1"/>
  <c r="Q434" i="1"/>
  <c r="R434" i="1" s="1"/>
  <c r="H435" i="1"/>
  <c r="J435" i="1"/>
  <c r="K435" i="1"/>
  <c r="N435" i="1"/>
  <c r="O435" i="1"/>
  <c r="Q435" i="1"/>
  <c r="R435" i="1"/>
  <c r="H436" i="1"/>
  <c r="J436" i="1"/>
  <c r="K436" i="1"/>
  <c r="N436" i="1"/>
  <c r="O436" i="1"/>
  <c r="Q436" i="1"/>
  <c r="R436" i="1"/>
  <c r="H437" i="1"/>
  <c r="J437" i="1"/>
  <c r="K437" i="1"/>
  <c r="N437" i="1"/>
  <c r="O437" i="1"/>
  <c r="Q437" i="1"/>
  <c r="R437" i="1"/>
  <c r="H438" i="1"/>
  <c r="J438" i="1"/>
  <c r="K438" i="1"/>
  <c r="N438" i="1"/>
  <c r="O438" i="1"/>
  <c r="Q438" i="1"/>
  <c r="R438" i="1" s="1"/>
  <c r="H439" i="1"/>
  <c r="J439" i="1"/>
  <c r="K439" i="1"/>
  <c r="N439" i="1"/>
  <c r="O439" i="1"/>
  <c r="Q439" i="1"/>
  <c r="R439" i="1"/>
  <c r="H440" i="1"/>
  <c r="J440" i="1"/>
  <c r="K440" i="1"/>
  <c r="N440" i="1"/>
  <c r="O440" i="1"/>
  <c r="Q440" i="1"/>
  <c r="R440" i="1"/>
  <c r="H441" i="1"/>
  <c r="J441" i="1"/>
  <c r="K441" i="1"/>
  <c r="N441" i="1"/>
  <c r="O441" i="1"/>
  <c r="Q441" i="1"/>
  <c r="R441" i="1"/>
  <c r="H442" i="1"/>
  <c r="J442" i="1"/>
  <c r="K442" i="1"/>
  <c r="N442" i="1"/>
  <c r="O442" i="1"/>
  <c r="Q442" i="1"/>
  <c r="R442" i="1" s="1"/>
  <c r="H443" i="1"/>
  <c r="J443" i="1"/>
  <c r="K443" i="1"/>
  <c r="N443" i="1"/>
  <c r="O443" i="1"/>
  <c r="Q443" i="1"/>
  <c r="R443" i="1"/>
  <c r="H444" i="1"/>
  <c r="J444" i="1"/>
  <c r="K444" i="1"/>
  <c r="N444" i="1"/>
  <c r="O444" i="1"/>
  <c r="Q444" i="1"/>
  <c r="R444" i="1"/>
  <c r="H445" i="1"/>
  <c r="J445" i="1"/>
  <c r="K445" i="1"/>
  <c r="N445" i="1"/>
  <c r="O445" i="1"/>
  <c r="Q445" i="1"/>
  <c r="R445" i="1"/>
  <c r="H446" i="1"/>
  <c r="J446" i="1"/>
  <c r="K446" i="1"/>
  <c r="N446" i="1"/>
  <c r="O446" i="1"/>
  <c r="Q446" i="1"/>
  <c r="R446" i="1" s="1"/>
  <c r="H447" i="1"/>
  <c r="J447" i="1"/>
  <c r="K447" i="1"/>
  <c r="N447" i="1"/>
  <c r="O447" i="1"/>
  <c r="Q447" i="1"/>
  <c r="H448" i="1"/>
  <c r="J448" i="1"/>
  <c r="K448" i="1"/>
  <c r="N448" i="1"/>
  <c r="O448" i="1"/>
  <c r="Q448" i="1"/>
  <c r="H449" i="1"/>
  <c r="J449" i="1"/>
  <c r="K449" i="1"/>
  <c r="N449" i="1"/>
  <c r="O449" i="1"/>
  <c r="Q449" i="1"/>
  <c r="H450" i="1"/>
  <c r="J450" i="1"/>
  <c r="K450" i="1"/>
  <c r="N450" i="1"/>
  <c r="O450" i="1"/>
  <c r="Q450" i="1"/>
  <c r="H451" i="1"/>
  <c r="J451" i="1"/>
  <c r="K451" i="1"/>
  <c r="N451" i="1"/>
  <c r="O451" i="1"/>
  <c r="Q451" i="1"/>
  <c r="H452" i="1"/>
  <c r="J452" i="1"/>
  <c r="K452" i="1"/>
  <c r="N452" i="1"/>
  <c r="O452" i="1"/>
  <c r="Q452" i="1"/>
  <c r="H453" i="1"/>
  <c r="J453" i="1"/>
  <c r="K453" i="1"/>
  <c r="N453" i="1"/>
  <c r="O453" i="1"/>
  <c r="Q453" i="1"/>
  <c r="R453" i="1"/>
  <c r="Q394" i="1"/>
  <c r="R394" i="1" s="1"/>
  <c r="O394" i="1"/>
  <c r="N394" i="1"/>
  <c r="K394" i="1"/>
  <c r="J394" i="1"/>
  <c r="H394" i="1"/>
  <c r="R355" i="1"/>
  <c r="R371" i="1"/>
  <c r="H392" i="1"/>
  <c r="H374" i="1"/>
  <c r="J374" i="1"/>
  <c r="K374" i="1"/>
  <c r="N374" i="1"/>
  <c r="O374" i="1"/>
  <c r="Q374" i="1"/>
  <c r="R374" i="1"/>
  <c r="H375" i="1"/>
  <c r="J375" i="1"/>
  <c r="K375" i="1"/>
  <c r="N375" i="1"/>
  <c r="O375" i="1"/>
  <c r="Q375" i="1"/>
  <c r="R375" i="1"/>
  <c r="H376" i="1"/>
  <c r="J376" i="1"/>
  <c r="K376" i="1"/>
  <c r="N376" i="1"/>
  <c r="O376" i="1"/>
  <c r="Q376" i="1"/>
  <c r="R376" i="1"/>
  <c r="H377" i="1"/>
  <c r="J377" i="1"/>
  <c r="K377" i="1"/>
  <c r="N377" i="1"/>
  <c r="O377" i="1"/>
  <c r="Q377" i="1"/>
  <c r="R377" i="1" s="1"/>
  <c r="H378" i="1"/>
  <c r="J378" i="1"/>
  <c r="K378" i="1"/>
  <c r="N378" i="1"/>
  <c r="O378" i="1"/>
  <c r="Q378" i="1"/>
  <c r="R378" i="1"/>
  <c r="H379" i="1"/>
  <c r="J379" i="1"/>
  <c r="K379" i="1"/>
  <c r="N379" i="1"/>
  <c r="O379" i="1"/>
  <c r="Q379" i="1"/>
  <c r="H380" i="1"/>
  <c r="J380" i="1"/>
  <c r="K380" i="1"/>
  <c r="N380" i="1"/>
  <c r="O380" i="1"/>
  <c r="Q380" i="1"/>
  <c r="H381" i="1"/>
  <c r="J381" i="1"/>
  <c r="K381" i="1"/>
  <c r="N381" i="1"/>
  <c r="O381" i="1"/>
  <c r="Q381" i="1"/>
  <c r="H382" i="1"/>
  <c r="J382" i="1"/>
  <c r="K382" i="1"/>
  <c r="N382" i="1"/>
  <c r="O382" i="1"/>
  <c r="Q382" i="1"/>
  <c r="H383" i="1"/>
  <c r="J383" i="1"/>
  <c r="K383" i="1"/>
  <c r="N383" i="1"/>
  <c r="O383" i="1"/>
  <c r="Q383" i="1"/>
  <c r="H384" i="1"/>
  <c r="J384" i="1"/>
  <c r="K384" i="1"/>
  <c r="N384" i="1"/>
  <c r="O384" i="1"/>
  <c r="Q384" i="1"/>
  <c r="H385" i="1"/>
  <c r="J385" i="1"/>
  <c r="K385" i="1"/>
  <c r="N385" i="1"/>
  <c r="O385" i="1"/>
  <c r="Q385" i="1"/>
  <c r="H386" i="1"/>
  <c r="J386" i="1"/>
  <c r="K386" i="1"/>
  <c r="N386" i="1"/>
  <c r="O386" i="1"/>
  <c r="Q386" i="1"/>
  <c r="H387" i="1"/>
  <c r="J387" i="1"/>
  <c r="K387" i="1"/>
  <c r="N387" i="1"/>
  <c r="O387" i="1"/>
  <c r="Q387" i="1"/>
  <c r="H388" i="1"/>
  <c r="J388" i="1"/>
  <c r="K388" i="1"/>
  <c r="N388" i="1"/>
  <c r="O388" i="1"/>
  <c r="Q388" i="1"/>
  <c r="H389" i="1"/>
  <c r="J389" i="1"/>
  <c r="K389" i="1"/>
  <c r="N389" i="1"/>
  <c r="O389" i="1"/>
  <c r="Q389" i="1"/>
  <c r="H390" i="1"/>
  <c r="J390" i="1"/>
  <c r="K390" i="1"/>
  <c r="N390" i="1"/>
  <c r="O390" i="1"/>
  <c r="Q390" i="1"/>
  <c r="R390" i="1"/>
  <c r="H391" i="1"/>
  <c r="J391" i="1"/>
  <c r="K391" i="1"/>
  <c r="N391" i="1"/>
  <c r="O391" i="1"/>
  <c r="Q391" i="1"/>
  <c r="R391" i="1"/>
  <c r="Q373" i="1"/>
  <c r="R373" i="1" s="1"/>
  <c r="O373" i="1"/>
  <c r="N373" i="1"/>
  <c r="K373" i="1"/>
  <c r="J373" i="1"/>
  <c r="H373" i="1"/>
  <c r="O371" i="1"/>
  <c r="Q371" i="1"/>
  <c r="N371" i="1"/>
  <c r="K371" i="1"/>
  <c r="J371" i="1"/>
  <c r="H371" i="1"/>
  <c r="H333" i="1"/>
  <c r="J333" i="1"/>
  <c r="K333" i="1"/>
  <c r="N333" i="1"/>
  <c r="O333" i="1"/>
  <c r="Q333" i="1"/>
  <c r="R333" i="1" s="1"/>
  <c r="H334" i="1"/>
  <c r="J334" i="1"/>
  <c r="K334" i="1"/>
  <c r="N334" i="1"/>
  <c r="O334" i="1"/>
  <c r="Q334" i="1"/>
  <c r="R334" i="1" s="1"/>
  <c r="H335" i="1"/>
  <c r="J335" i="1"/>
  <c r="K335" i="1"/>
  <c r="N335" i="1"/>
  <c r="O335" i="1"/>
  <c r="Q335" i="1"/>
  <c r="H336" i="1"/>
  <c r="J336" i="1"/>
  <c r="K336" i="1"/>
  <c r="N336" i="1"/>
  <c r="O336" i="1"/>
  <c r="Q336" i="1"/>
  <c r="H337" i="1"/>
  <c r="J337" i="1"/>
  <c r="K337" i="1"/>
  <c r="N337" i="1"/>
  <c r="O337" i="1"/>
  <c r="Q337" i="1"/>
  <c r="H338" i="1"/>
  <c r="J338" i="1"/>
  <c r="K338" i="1"/>
  <c r="N338" i="1"/>
  <c r="O338" i="1"/>
  <c r="Q338" i="1"/>
  <c r="H339" i="1"/>
  <c r="J339" i="1"/>
  <c r="K339" i="1"/>
  <c r="N339" i="1"/>
  <c r="O339" i="1"/>
  <c r="Q339" i="1"/>
  <c r="H340" i="1"/>
  <c r="J340" i="1"/>
  <c r="K340" i="1"/>
  <c r="N340" i="1"/>
  <c r="O340" i="1"/>
  <c r="Q340" i="1"/>
  <c r="H341" i="1"/>
  <c r="J341" i="1"/>
  <c r="K341" i="1"/>
  <c r="N341" i="1"/>
  <c r="O341" i="1"/>
  <c r="Q341" i="1"/>
  <c r="H342" i="1"/>
  <c r="J342" i="1"/>
  <c r="K342" i="1"/>
  <c r="N342" i="1"/>
  <c r="O342" i="1"/>
  <c r="Q342" i="1"/>
  <c r="H343" i="1"/>
  <c r="J343" i="1"/>
  <c r="K343" i="1"/>
  <c r="N343" i="1"/>
  <c r="O343" i="1"/>
  <c r="Q343" i="1"/>
  <c r="H344" i="1"/>
  <c r="J344" i="1"/>
  <c r="K344" i="1"/>
  <c r="N344" i="1"/>
  <c r="O344" i="1"/>
  <c r="Q344" i="1"/>
  <c r="H345" i="1"/>
  <c r="J345" i="1"/>
  <c r="K345" i="1"/>
  <c r="N345" i="1"/>
  <c r="O345" i="1"/>
  <c r="Q345" i="1"/>
  <c r="H346" i="1"/>
  <c r="J346" i="1"/>
  <c r="K346" i="1"/>
  <c r="N346" i="1"/>
  <c r="O346" i="1"/>
  <c r="Q346" i="1"/>
  <c r="H347" i="1"/>
  <c r="J347" i="1"/>
  <c r="K347" i="1"/>
  <c r="N347" i="1"/>
  <c r="O347" i="1"/>
  <c r="Q347" i="1"/>
  <c r="H348" i="1"/>
  <c r="J348" i="1"/>
  <c r="K348" i="1"/>
  <c r="N348" i="1"/>
  <c r="O348" i="1"/>
  <c r="Q348" i="1"/>
  <c r="H349" i="1"/>
  <c r="J349" i="1"/>
  <c r="K349" i="1"/>
  <c r="N349" i="1"/>
  <c r="O349" i="1"/>
  <c r="Q349" i="1"/>
  <c r="R349" i="1" s="1"/>
  <c r="H350" i="1"/>
  <c r="J350" i="1"/>
  <c r="K350" i="1"/>
  <c r="N350" i="1"/>
  <c r="O350" i="1"/>
  <c r="Q350" i="1"/>
  <c r="R350" i="1" s="1"/>
  <c r="H351" i="1"/>
  <c r="J351" i="1"/>
  <c r="K351" i="1"/>
  <c r="N351" i="1"/>
  <c r="O351" i="1"/>
  <c r="Q351" i="1"/>
  <c r="R351" i="1" s="1"/>
  <c r="H352" i="1"/>
  <c r="J352" i="1"/>
  <c r="K352" i="1"/>
  <c r="N352" i="1"/>
  <c r="O352" i="1"/>
  <c r="Q352" i="1"/>
  <c r="R352" i="1" s="1"/>
  <c r="H353" i="1"/>
  <c r="J353" i="1"/>
  <c r="K353" i="1"/>
  <c r="N353" i="1"/>
  <c r="O353" i="1"/>
  <c r="Q353" i="1"/>
  <c r="R353" i="1" s="1"/>
  <c r="H354" i="1"/>
  <c r="J354" i="1"/>
  <c r="K354" i="1"/>
  <c r="N354" i="1"/>
  <c r="O354" i="1"/>
  <c r="Q354" i="1"/>
  <c r="R354" i="1" s="1"/>
  <c r="H355" i="1"/>
  <c r="J355" i="1"/>
  <c r="K355" i="1"/>
  <c r="N355" i="1"/>
  <c r="O355" i="1"/>
  <c r="Q355" i="1"/>
  <c r="H356" i="1"/>
  <c r="J356" i="1"/>
  <c r="K356" i="1"/>
  <c r="N356" i="1"/>
  <c r="O356" i="1"/>
  <c r="Q356" i="1"/>
  <c r="R356" i="1" s="1"/>
  <c r="H357" i="1"/>
  <c r="J357" i="1"/>
  <c r="K357" i="1"/>
  <c r="N357" i="1"/>
  <c r="O357" i="1"/>
  <c r="Q357" i="1"/>
  <c r="R357" i="1" s="1"/>
  <c r="H358" i="1"/>
  <c r="J358" i="1"/>
  <c r="K358" i="1"/>
  <c r="N358" i="1"/>
  <c r="O358" i="1"/>
  <c r="Q358" i="1"/>
  <c r="R358" i="1" s="1"/>
  <c r="H359" i="1"/>
  <c r="J359" i="1"/>
  <c r="K359" i="1"/>
  <c r="N359" i="1"/>
  <c r="O359" i="1"/>
  <c r="Q359" i="1"/>
  <c r="R359" i="1" s="1"/>
  <c r="H360" i="1"/>
  <c r="J360" i="1"/>
  <c r="K360" i="1"/>
  <c r="N360" i="1"/>
  <c r="O360" i="1"/>
  <c r="Q360" i="1"/>
  <c r="R360" i="1" s="1"/>
  <c r="H361" i="1"/>
  <c r="J361" i="1"/>
  <c r="K361" i="1"/>
  <c r="N361" i="1"/>
  <c r="O361" i="1"/>
  <c r="Q361" i="1"/>
  <c r="R361" i="1" s="1"/>
  <c r="H362" i="1"/>
  <c r="J362" i="1"/>
  <c r="K362" i="1"/>
  <c r="N362" i="1"/>
  <c r="O362" i="1"/>
  <c r="Q362" i="1"/>
  <c r="R362" i="1" s="1"/>
  <c r="H363" i="1"/>
  <c r="J363" i="1"/>
  <c r="K363" i="1"/>
  <c r="N363" i="1"/>
  <c r="O363" i="1"/>
  <c r="Q363" i="1"/>
  <c r="R363" i="1" s="1"/>
  <c r="H364" i="1"/>
  <c r="J364" i="1"/>
  <c r="K364" i="1"/>
  <c r="N364" i="1"/>
  <c r="O364" i="1"/>
  <c r="Q364" i="1"/>
  <c r="R364" i="1" s="1"/>
  <c r="H365" i="1"/>
  <c r="J365" i="1"/>
  <c r="K365" i="1"/>
  <c r="N365" i="1"/>
  <c r="O365" i="1"/>
  <c r="Q365" i="1"/>
  <c r="R365" i="1" s="1"/>
  <c r="H366" i="1"/>
  <c r="J366" i="1"/>
  <c r="K366" i="1"/>
  <c r="N366" i="1"/>
  <c r="O366" i="1"/>
  <c r="Q366" i="1"/>
  <c r="R366" i="1" s="1"/>
  <c r="H367" i="1"/>
  <c r="J367" i="1"/>
  <c r="K367" i="1"/>
  <c r="N367" i="1"/>
  <c r="O367" i="1"/>
  <c r="Q367" i="1"/>
  <c r="R367" i="1" s="1"/>
  <c r="H368" i="1"/>
  <c r="J368" i="1"/>
  <c r="K368" i="1"/>
  <c r="N368" i="1"/>
  <c r="O368" i="1"/>
  <c r="Q368" i="1"/>
  <c r="R368" i="1" s="1"/>
  <c r="Q332" i="1"/>
  <c r="R332" i="1" s="1"/>
  <c r="O332" i="1"/>
  <c r="N332" i="1"/>
  <c r="K332" i="1"/>
  <c r="J332" i="1"/>
  <c r="H332" i="1"/>
  <c r="Q331" i="1"/>
  <c r="R331" i="1" s="1"/>
  <c r="O331" i="1"/>
  <c r="N331" i="1"/>
  <c r="K331" i="1"/>
  <c r="J331" i="1"/>
  <c r="H331" i="1"/>
  <c r="H454" i="1" l="1"/>
  <c r="H369" i="1"/>
  <c r="H455" i="1" l="1"/>
  <c r="G328" i="1"/>
  <c r="H64" i="1"/>
  <c r="J64" i="1"/>
  <c r="K64" i="1"/>
  <c r="N64" i="1"/>
  <c r="O64" i="1"/>
  <c r="Q64" i="1"/>
  <c r="H65" i="1"/>
  <c r="J65" i="1"/>
  <c r="K65" i="1"/>
  <c r="N65" i="1"/>
  <c r="O65" i="1"/>
  <c r="Q65" i="1"/>
  <c r="H66" i="1"/>
  <c r="J66" i="1"/>
  <c r="K66" i="1"/>
  <c r="N66" i="1"/>
  <c r="O66" i="1"/>
  <c r="Q66" i="1"/>
  <c r="H67" i="1"/>
  <c r="J67" i="1"/>
  <c r="K67" i="1"/>
  <c r="N67" i="1"/>
  <c r="O67" i="1"/>
  <c r="Q67" i="1"/>
  <c r="H68" i="1"/>
  <c r="J68" i="1"/>
  <c r="K68" i="1"/>
  <c r="N68" i="1"/>
  <c r="O68" i="1"/>
  <c r="Q68" i="1"/>
  <c r="H69" i="1"/>
  <c r="J69" i="1"/>
  <c r="K69" i="1"/>
  <c r="N69" i="1"/>
  <c r="O69" i="1"/>
  <c r="Q69" i="1"/>
  <c r="H70" i="1"/>
  <c r="J70" i="1"/>
  <c r="K70" i="1"/>
  <c r="N70" i="1"/>
  <c r="O70" i="1"/>
  <c r="Q70" i="1"/>
  <c r="H71" i="1"/>
  <c r="J71" i="1"/>
  <c r="K71" i="1"/>
  <c r="N71" i="1"/>
  <c r="O71" i="1"/>
  <c r="Q71" i="1"/>
  <c r="H72" i="1"/>
  <c r="J72" i="1"/>
  <c r="K72" i="1"/>
  <c r="N72" i="1"/>
  <c r="O72" i="1"/>
  <c r="Q72" i="1"/>
  <c r="H73" i="1"/>
  <c r="J73" i="1"/>
  <c r="K73" i="1"/>
  <c r="N73" i="1"/>
  <c r="O73" i="1"/>
  <c r="Q73" i="1"/>
  <c r="H74" i="1"/>
  <c r="J74" i="1"/>
  <c r="K74" i="1"/>
  <c r="N74" i="1"/>
  <c r="O74" i="1"/>
  <c r="Q74" i="1"/>
  <c r="H75" i="1"/>
  <c r="J75" i="1"/>
  <c r="K75" i="1"/>
  <c r="N75" i="1"/>
  <c r="O75" i="1"/>
  <c r="Q75" i="1"/>
  <c r="H76" i="1"/>
  <c r="J76" i="1"/>
  <c r="K76" i="1"/>
  <c r="N76" i="1"/>
  <c r="O76" i="1"/>
  <c r="Q76" i="1"/>
  <c r="H77" i="1"/>
  <c r="J77" i="1"/>
  <c r="K77" i="1"/>
  <c r="N77" i="1"/>
  <c r="O77" i="1"/>
  <c r="Q77" i="1"/>
  <c r="H78" i="1"/>
  <c r="J78" i="1"/>
  <c r="K78" i="1"/>
  <c r="N78" i="1"/>
  <c r="O78" i="1"/>
  <c r="Q78" i="1"/>
  <c r="H79" i="1"/>
  <c r="J79" i="1"/>
  <c r="K79" i="1"/>
  <c r="N79" i="1"/>
  <c r="O79" i="1"/>
  <c r="Q79" i="1"/>
  <c r="H80" i="1"/>
  <c r="J80" i="1"/>
  <c r="K80" i="1"/>
  <c r="N80" i="1"/>
  <c r="O80" i="1"/>
  <c r="Q80" i="1"/>
  <c r="H81" i="1"/>
  <c r="J81" i="1"/>
  <c r="K81" i="1"/>
  <c r="N81" i="1"/>
  <c r="O81" i="1"/>
  <c r="Q81" i="1"/>
  <c r="H82" i="1"/>
  <c r="J82" i="1"/>
  <c r="K82" i="1"/>
  <c r="N82" i="1"/>
  <c r="O82" i="1"/>
  <c r="Q82" i="1"/>
  <c r="H83" i="1"/>
  <c r="J83" i="1"/>
  <c r="K83" i="1"/>
  <c r="N83" i="1"/>
  <c r="O83" i="1"/>
  <c r="Q83" i="1"/>
  <c r="H84" i="1"/>
  <c r="J84" i="1"/>
  <c r="K84" i="1"/>
  <c r="N84" i="1"/>
  <c r="O84" i="1"/>
  <c r="Q84" i="1"/>
  <c r="H85" i="1"/>
  <c r="J85" i="1"/>
  <c r="K85" i="1"/>
  <c r="N85" i="1"/>
  <c r="O85" i="1"/>
  <c r="Q85" i="1"/>
  <c r="H86" i="1"/>
  <c r="J86" i="1"/>
  <c r="K86" i="1"/>
  <c r="N86" i="1"/>
  <c r="O86" i="1"/>
  <c r="Q86" i="1"/>
  <c r="H87" i="1"/>
  <c r="J87" i="1"/>
  <c r="K87" i="1"/>
  <c r="N87" i="1"/>
  <c r="O87" i="1"/>
  <c r="Q87" i="1"/>
  <c r="H88" i="1"/>
  <c r="J88" i="1"/>
  <c r="K88" i="1"/>
  <c r="N88" i="1"/>
  <c r="O88" i="1"/>
  <c r="Q88" i="1"/>
  <c r="H89" i="1"/>
  <c r="J89" i="1"/>
  <c r="K89" i="1"/>
  <c r="N89" i="1"/>
  <c r="O89" i="1"/>
  <c r="Q89" i="1"/>
  <c r="H90" i="1"/>
  <c r="J90" i="1"/>
  <c r="K90" i="1"/>
  <c r="N90" i="1"/>
  <c r="O90" i="1"/>
  <c r="Q90" i="1"/>
  <c r="H91" i="1"/>
  <c r="J91" i="1"/>
  <c r="K91" i="1"/>
  <c r="N91" i="1"/>
  <c r="O91" i="1"/>
  <c r="Q91" i="1"/>
  <c r="H92" i="1"/>
  <c r="J92" i="1"/>
  <c r="K92" i="1"/>
  <c r="N92" i="1"/>
  <c r="O92" i="1"/>
  <c r="Q92" i="1"/>
  <c r="H93" i="1"/>
  <c r="J93" i="1"/>
  <c r="K93" i="1"/>
  <c r="N93" i="1"/>
  <c r="O93" i="1"/>
  <c r="Q93" i="1"/>
  <c r="H94" i="1"/>
  <c r="J94" i="1"/>
  <c r="K94" i="1"/>
  <c r="N94" i="1"/>
  <c r="O94" i="1"/>
  <c r="Q94" i="1"/>
  <c r="H95" i="1"/>
  <c r="J95" i="1"/>
  <c r="K95" i="1"/>
  <c r="N95" i="1"/>
  <c r="O95" i="1"/>
  <c r="Q95" i="1"/>
  <c r="H96" i="1"/>
  <c r="J96" i="1"/>
  <c r="K96" i="1"/>
  <c r="N96" i="1"/>
  <c r="O96" i="1"/>
  <c r="Q96" i="1"/>
  <c r="H97" i="1"/>
  <c r="J97" i="1"/>
  <c r="K97" i="1"/>
  <c r="N97" i="1"/>
  <c r="O97" i="1"/>
  <c r="Q97" i="1"/>
  <c r="H98" i="1"/>
  <c r="J98" i="1"/>
  <c r="K98" i="1"/>
  <c r="N98" i="1"/>
  <c r="O98" i="1"/>
  <c r="Q98" i="1"/>
  <c r="H99" i="1"/>
  <c r="J99" i="1"/>
  <c r="K99" i="1"/>
  <c r="N99" i="1"/>
  <c r="O99" i="1"/>
  <c r="Q99" i="1"/>
  <c r="H100" i="1"/>
  <c r="J100" i="1"/>
  <c r="K100" i="1"/>
  <c r="N100" i="1"/>
  <c r="O100" i="1"/>
  <c r="Q100" i="1"/>
  <c r="H101" i="1"/>
  <c r="J101" i="1"/>
  <c r="K101" i="1"/>
  <c r="N101" i="1"/>
  <c r="O101" i="1"/>
  <c r="Q101" i="1"/>
  <c r="H102" i="1"/>
  <c r="J102" i="1"/>
  <c r="K102" i="1"/>
  <c r="N102" i="1"/>
  <c r="O102" i="1"/>
  <c r="Q102" i="1"/>
  <c r="H103" i="1"/>
  <c r="J103" i="1"/>
  <c r="K103" i="1"/>
  <c r="N103" i="1"/>
  <c r="O103" i="1"/>
  <c r="Q103" i="1"/>
  <c r="H104" i="1"/>
  <c r="J104" i="1"/>
  <c r="K104" i="1"/>
  <c r="N104" i="1"/>
  <c r="O104" i="1"/>
  <c r="Q104" i="1"/>
  <c r="H105" i="1"/>
  <c r="J105" i="1"/>
  <c r="K105" i="1"/>
  <c r="N105" i="1"/>
  <c r="O105" i="1"/>
  <c r="Q105" i="1"/>
  <c r="H106" i="1"/>
  <c r="J106" i="1"/>
  <c r="K106" i="1"/>
  <c r="N106" i="1"/>
  <c r="O106" i="1"/>
  <c r="Q106" i="1"/>
  <c r="H107" i="1"/>
  <c r="J107" i="1"/>
  <c r="K107" i="1"/>
  <c r="N107" i="1"/>
  <c r="O107" i="1"/>
  <c r="Q107" i="1"/>
  <c r="H108" i="1"/>
  <c r="J108" i="1"/>
  <c r="K108" i="1"/>
  <c r="N108" i="1"/>
  <c r="O108" i="1"/>
  <c r="Q108" i="1"/>
  <c r="H109" i="1"/>
  <c r="J109" i="1"/>
  <c r="K109" i="1"/>
  <c r="N109" i="1"/>
  <c r="O109" i="1"/>
  <c r="Q109" i="1"/>
  <c r="H110" i="1"/>
  <c r="J110" i="1"/>
  <c r="K110" i="1"/>
  <c r="N110" i="1"/>
  <c r="O110" i="1"/>
  <c r="Q110" i="1"/>
  <c r="H111" i="1"/>
  <c r="J111" i="1"/>
  <c r="K111" i="1"/>
  <c r="N111" i="1"/>
  <c r="O111" i="1"/>
  <c r="Q111" i="1"/>
  <c r="H112" i="1"/>
  <c r="J112" i="1"/>
  <c r="K112" i="1"/>
  <c r="N112" i="1"/>
  <c r="O112" i="1"/>
  <c r="Q112" i="1"/>
  <c r="H113" i="1"/>
  <c r="J113" i="1"/>
  <c r="K113" i="1"/>
  <c r="N113" i="1"/>
  <c r="O113" i="1"/>
  <c r="Q113" i="1"/>
  <c r="H114" i="1"/>
  <c r="J114" i="1"/>
  <c r="K114" i="1"/>
  <c r="N114" i="1"/>
  <c r="O114" i="1"/>
  <c r="Q114" i="1"/>
  <c r="H115" i="1"/>
  <c r="J115" i="1"/>
  <c r="K115" i="1"/>
  <c r="N115" i="1"/>
  <c r="O115" i="1"/>
  <c r="Q115" i="1"/>
  <c r="H116" i="1"/>
  <c r="J116" i="1"/>
  <c r="K116" i="1"/>
  <c r="N116" i="1"/>
  <c r="O116" i="1"/>
  <c r="Q116" i="1"/>
  <c r="H117" i="1"/>
  <c r="J117" i="1"/>
  <c r="K117" i="1"/>
  <c r="N117" i="1"/>
  <c r="O117" i="1"/>
  <c r="Q117" i="1"/>
  <c r="H118" i="1"/>
  <c r="J118" i="1"/>
  <c r="K118" i="1"/>
  <c r="N118" i="1"/>
  <c r="O118" i="1"/>
  <c r="Q118" i="1"/>
  <c r="H119" i="1"/>
  <c r="J119" i="1"/>
  <c r="K119" i="1"/>
  <c r="N119" i="1"/>
  <c r="O119" i="1"/>
  <c r="Q119" i="1"/>
  <c r="H120" i="1"/>
  <c r="J120" i="1"/>
  <c r="K120" i="1"/>
  <c r="N120" i="1"/>
  <c r="O120" i="1"/>
  <c r="Q120" i="1"/>
  <c r="H121" i="1"/>
  <c r="J121" i="1"/>
  <c r="K121" i="1"/>
  <c r="N121" i="1"/>
  <c r="O121" i="1"/>
  <c r="Q121" i="1"/>
  <c r="H122" i="1"/>
  <c r="J122" i="1"/>
  <c r="K122" i="1"/>
  <c r="N122" i="1"/>
  <c r="O122" i="1"/>
  <c r="Q122" i="1"/>
  <c r="H123" i="1"/>
  <c r="J123" i="1"/>
  <c r="K123" i="1"/>
  <c r="N123" i="1"/>
  <c r="O123" i="1"/>
  <c r="Q123" i="1"/>
  <c r="H124" i="1"/>
  <c r="J124" i="1"/>
  <c r="K124" i="1"/>
  <c r="N124" i="1"/>
  <c r="O124" i="1"/>
  <c r="Q124" i="1"/>
  <c r="H125" i="1"/>
  <c r="J125" i="1"/>
  <c r="K125" i="1"/>
  <c r="N125" i="1"/>
  <c r="O125" i="1"/>
  <c r="Q125" i="1"/>
  <c r="H126" i="1"/>
  <c r="J126" i="1"/>
  <c r="K126" i="1"/>
  <c r="N126" i="1"/>
  <c r="O126" i="1"/>
  <c r="Q126" i="1"/>
  <c r="H127" i="1"/>
  <c r="J127" i="1"/>
  <c r="K127" i="1"/>
  <c r="N127" i="1"/>
  <c r="O127" i="1"/>
  <c r="Q127" i="1"/>
  <c r="H128" i="1"/>
  <c r="J128" i="1"/>
  <c r="K128" i="1"/>
  <c r="N128" i="1"/>
  <c r="O128" i="1"/>
  <c r="Q128" i="1"/>
  <c r="H129" i="1"/>
  <c r="J129" i="1"/>
  <c r="K129" i="1"/>
  <c r="N129" i="1"/>
  <c r="O129" i="1"/>
  <c r="Q129" i="1"/>
  <c r="H130" i="1"/>
  <c r="J130" i="1"/>
  <c r="K130" i="1"/>
  <c r="N130" i="1"/>
  <c r="O130" i="1"/>
  <c r="Q130" i="1"/>
  <c r="H131" i="1"/>
  <c r="J131" i="1"/>
  <c r="K131" i="1"/>
  <c r="N131" i="1"/>
  <c r="O131" i="1"/>
  <c r="Q131" i="1"/>
  <c r="H132" i="1"/>
  <c r="J132" i="1"/>
  <c r="K132" i="1"/>
  <c r="N132" i="1"/>
  <c r="O132" i="1"/>
  <c r="Q132" i="1"/>
  <c r="H133" i="1"/>
  <c r="J133" i="1"/>
  <c r="K133" i="1"/>
  <c r="N133" i="1"/>
  <c r="O133" i="1"/>
  <c r="Q133" i="1"/>
  <c r="H134" i="1"/>
  <c r="J134" i="1"/>
  <c r="K134" i="1"/>
  <c r="N134" i="1"/>
  <c r="O134" i="1"/>
  <c r="Q134" i="1"/>
  <c r="H135" i="1"/>
  <c r="J135" i="1"/>
  <c r="K135" i="1"/>
  <c r="N135" i="1"/>
  <c r="O135" i="1"/>
  <c r="Q135" i="1"/>
  <c r="H136" i="1"/>
  <c r="J136" i="1"/>
  <c r="K136" i="1"/>
  <c r="N136" i="1"/>
  <c r="O136" i="1"/>
  <c r="Q136" i="1"/>
  <c r="H137" i="1"/>
  <c r="J137" i="1"/>
  <c r="K137" i="1"/>
  <c r="N137" i="1"/>
  <c r="O137" i="1"/>
  <c r="Q137" i="1"/>
  <c r="H138" i="1"/>
  <c r="J138" i="1"/>
  <c r="K138" i="1"/>
  <c r="N138" i="1"/>
  <c r="O138" i="1"/>
  <c r="Q138" i="1"/>
  <c r="H139" i="1"/>
  <c r="J139" i="1"/>
  <c r="K139" i="1"/>
  <c r="N139" i="1"/>
  <c r="O139" i="1"/>
  <c r="Q139" i="1"/>
  <c r="H140" i="1"/>
  <c r="J140" i="1"/>
  <c r="K140" i="1"/>
  <c r="N140" i="1"/>
  <c r="O140" i="1"/>
  <c r="Q140" i="1"/>
  <c r="H141" i="1"/>
  <c r="J141" i="1"/>
  <c r="K141" i="1"/>
  <c r="N141" i="1"/>
  <c r="O141" i="1"/>
  <c r="Q141" i="1"/>
  <c r="H142" i="1"/>
  <c r="J142" i="1"/>
  <c r="K142" i="1"/>
  <c r="N142" i="1"/>
  <c r="O142" i="1"/>
  <c r="Q142" i="1"/>
  <c r="H143" i="1"/>
  <c r="J143" i="1"/>
  <c r="K143" i="1"/>
  <c r="N143" i="1"/>
  <c r="O143" i="1"/>
  <c r="Q143" i="1"/>
  <c r="H144" i="1"/>
  <c r="J144" i="1"/>
  <c r="K144" i="1"/>
  <c r="N144" i="1"/>
  <c r="O144" i="1"/>
  <c r="Q144" i="1"/>
  <c r="H145" i="1"/>
  <c r="J145" i="1"/>
  <c r="K145" i="1"/>
  <c r="N145" i="1"/>
  <c r="O145" i="1"/>
  <c r="Q145" i="1"/>
  <c r="H146" i="1"/>
  <c r="J146" i="1"/>
  <c r="K146" i="1"/>
  <c r="N146" i="1"/>
  <c r="O146" i="1"/>
  <c r="Q146" i="1"/>
  <c r="H147" i="1"/>
  <c r="J147" i="1"/>
  <c r="K147" i="1"/>
  <c r="N147" i="1"/>
  <c r="O147" i="1"/>
  <c r="Q147" i="1"/>
  <c r="H148" i="1"/>
  <c r="J148" i="1"/>
  <c r="K148" i="1"/>
  <c r="N148" i="1"/>
  <c r="O148" i="1"/>
  <c r="Q148" i="1"/>
  <c r="H149" i="1"/>
  <c r="J149" i="1"/>
  <c r="K149" i="1"/>
  <c r="N149" i="1"/>
  <c r="O149" i="1"/>
  <c r="Q149" i="1"/>
  <c r="H150" i="1"/>
  <c r="J150" i="1"/>
  <c r="K150" i="1"/>
  <c r="N150" i="1"/>
  <c r="O150" i="1"/>
  <c r="Q150" i="1"/>
  <c r="H151" i="1"/>
  <c r="J151" i="1"/>
  <c r="K151" i="1"/>
  <c r="N151" i="1"/>
  <c r="O151" i="1"/>
  <c r="Q151" i="1"/>
  <c r="H152" i="1"/>
  <c r="J152" i="1"/>
  <c r="K152" i="1"/>
  <c r="N152" i="1"/>
  <c r="O152" i="1"/>
  <c r="Q152" i="1"/>
  <c r="H153" i="1"/>
  <c r="J153" i="1"/>
  <c r="K153" i="1"/>
  <c r="N153" i="1"/>
  <c r="O153" i="1"/>
  <c r="Q153" i="1"/>
  <c r="H154" i="1"/>
  <c r="J154" i="1"/>
  <c r="K154" i="1"/>
  <c r="N154" i="1"/>
  <c r="O154" i="1"/>
  <c r="Q154" i="1"/>
  <c r="H155" i="1"/>
  <c r="J155" i="1"/>
  <c r="K155" i="1"/>
  <c r="N155" i="1"/>
  <c r="O155" i="1"/>
  <c r="Q155" i="1"/>
  <c r="H156" i="1"/>
  <c r="J156" i="1"/>
  <c r="K156" i="1"/>
  <c r="N156" i="1"/>
  <c r="O156" i="1"/>
  <c r="Q156" i="1"/>
  <c r="H157" i="1"/>
  <c r="J157" i="1"/>
  <c r="K157" i="1"/>
  <c r="N157" i="1"/>
  <c r="O157" i="1"/>
  <c r="Q157" i="1"/>
  <c r="H158" i="1"/>
  <c r="J158" i="1"/>
  <c r="K158" i="1"/>
  <c r="N158" i="1"/>
  <c r="O158" i="1"/>
  <c r="Q158" i="1"/>
  <c r="H159" i="1"/>
  <c r="J159" i="1"/>
  <c r="K159" i="1"/>
  <c r="N159" i="1"/>
  <c r="O159" i="1"/>
  <c r="Q159" i="1"/>
  <c r="H160" i="1"/>
  <c r="J160" i="1"/>
  <c r="K160" i="1"/>
  <c r="N160" i="1"/>
  <c r="O160" i="1"/>
  <c r="Q160" i="1"/>
  <c r="H161" i="1"/>
  <c r="J161" i="1"/>
  <c r="K161" i="1"/>
  <c r="N161" i="1"/>
  <c r="O161" i="1"/>
  <c r="Q161" i="1"/>
  <c r="H162" i="1"/>
  <c r="J162" i="1"/>
  <c r="K162" i="1"/>
  <c r="N162" i="1"/>
  <c r="O162" i="1"/>
  <c r="Q162" i="1"/>
  <c r="H163" i="1"/>
  <c r="J163" i="1"/>
  <c r="K163" i="1"/>
  <c r="N163" i="1"/>
  <c r="O163" i="1"/>
  <c r="Q163" i="1"/>
  <c r="H164" i="1"/>
  <c r="J164" i="1"/>
  <c r="K164" i="1"/>
  <c r="N164" i="1"/>
  <c r="O164" i="1"/>
  <c r="Q164" i="1"/>
  <c r="H165" i="1"/>
  <c r="J165" i="1"/>
  <c r="K165" i="1"/>
  <c r="N165" i="1"/>
  <c r="O165" i="1"/>
  <c r="Q165" i="1"/>
  <c r="H166" i="1"/>
  <c r="J166" i="1"/>
  <c r="K166" i="1"/>
  <c r="N166" i="1"/>
  <c r="O166" i="1"/>
  <c r="Q166" i="1"/>
  <c r="H167" i="1"/>
  <c r="J167" i="1"/>
  <c r="K167" i="1"/>
  <c r="N167" i="1"/>
  <c r="O167" i="1"/>
  <c r="Q167" i="1"/>
  <c r="H168" i="1"/>
  <c r="J168" i="1"/>
  <c r="K168" i="1"/>
  <c r="N168" i="1"/>
  <c r="O168" i="1"/>
  <c r="Q168" i="1"/>
  <c r="H169" i="1"/>
  <c r="J169" i="1"/>
  <c r="K169" i="1"/>
  <c r="N169" i="1"/>
  <c r="O169" i="1"/>
  <c r="Q169" i="1"/>
  <c r="H170" i="1"/>
  <c r="J170" i="1"/>
  <c r="K170" i="1"/>
  <c r="N170" i="1"/>
  <c r="O170" i="1"/>
  <c r="Q170" i="1"/>
  <c r="H171" i="1"/>
  <c r="J171" i="1"/>
  <c r="K171" i="1"/>
  <c r="N171" i="1"/>
  <c r="O171" i="1"/>
  <c r="Q171" i="1"/>
  <c r="H172" i="1"/>
  <c r="J172" i="1"/>
  <c r="K172" i="1"/>
  <c r="N172" i="1"/>
  <c r="O172" i="1"/>
  <c r="Q172" i="1"/>
  <c r="H173" i="1"/>
  <c r="J173" i="1"/>
  <c r="K173" i="1"/>
  <c r="N173" i="1"/>
  <c r="O173" i="1"/>
  <c r="Q173" i="1"/>
  <c r="H174" i="1"/>
  <c r="J174" i="1"/>
  <c r="K174" i="1"/>
  <c r="N174" i="1"/>
  <c r="O174" i="1"/>
  <c r="Q174" i="1"/>
  <c r="H175" i="1"/>
  <c r="J175" i="1"/>
  <c r="K175" i="1"/>
  <c r="N175" i="1"/>
  <c r="O175" i="1"/>
  <c r="Q175" i="1"/>
  <c r="H176" i="1"/>
  <c r="J176" i="1"/>
  <c r="K176" i="1"/>
  <c r="N176" i="1"/>
  <c r="O176" i="1"/>
  <c r="Q176" i="1"/>
  <c r="H177" i="1"/>
  <c r="J177" i="1"/>
  <c r="K177" i="1"/>
  <c r="N177" i="1"/>
  <c r="O177" i="1"/>
  <c r="Q177" i="1"/>
  <c r="H178" i="1"/>
  <c r="J178" i="1"/>
  <c r="K178" i="1"/>
  <c r="N178" i="1"/>
  <c r="O178" i="1"/>
  <c r="Q178" i="1"/>
  <c r="H179" i="1"/>
  <c r="J179" i="1"/>
  <c r="K179" i="1"/>
  <c r="N179" i="1"/>
  <c r="O179" i="1"/>
  <c r="Q179" i="1"/>
  <c r="H180" i="1"/>
  <c r="J180" i="1"/>
  <c r="K180" i="1"/>
  <c r="N180" i="1"/>
  <c r="O180" i="1"/>
  <c r="Q180" i="1"/>
  <c r="H181" i="1"/>
  <c r="J181" i="1"/>
  <c r="K181" i="1"/>
  <c r="N181" i="1"/>
  <c r="O181" i="1"/>
  <c r="Q181" i="1"/>
  <c r="H182" i="1"/>
  <c r="J182" i="1"/>
  <c r="K182" i="1"/>
  <c r="N182" i="1"/>
  <c r="O182" i="1"/>
  <c r="Q182" i="1"/>
  <c r="H183" i="1"/>
  <c r="J183" i="1"/>
  <c r="K183" i="1"/>
  <c r="N183" i="1"/>
  <c r="O183" i="1"/>
  <c r="Q183" i="1"/>
  <c r="H184" i="1"/>
  <c r="J184" i="1"/>
  <c r="K184" i="1"/>
  <c r="N184" i="1"/>
  <c r="O184" i="1"/>
  <c r="Q184" i="1"/>
  <c r="H185" i="1"/>
  <c r="J185" i="1"/>
  <c r="K185" i="1"/>
  <c r="N185" i="1"/>
  <c r="O185" i="1"/>
  <c r="Q185" i="1"/>
  <c r="H186" i="1"/>
  <c r="J186" i="1"/>
  <c r="K186" i="1"/>
  <c r="N186" i="1"/>
  <c r="O186" i="1"/>
  <c r="Q186" i="1"/>
  <c r="H187" i="1"/>
  <c r="J187" i="1"/>
  <c r="K187" i="1"/>
  <c r="N187" i="1"/>
  <c r="O187" i="1"/>
  <c r="Q187" i="1"/>
  <c r="H188" i="1"/>
  <c r="J188" i="1"/>
  <c r="K188" i="1"/>
  <c r="N188" i="1"/>
  <c r="O188" i="1"/>
  <c r="Q188" i="1"/>
  <c r="H189" i="1"/>
  <c r="J189" i="1"/>
  <c r="K189" i="1"/>
  <c r="N189" i="1"/>
  <c r="O189" i="1"/>
  <c r="Q189" i="1"/>
  <c r="H190" i="1"/>
  <c r="J190" i="1"/>
  <c r="K190" i="1"/>
  <c r="N190" i="1"/>
  <c r="O190" i="1"/>
  <c r="Q190" i="1"/>
  <c r="H191" i="1"/>
  <c r="J191" i="1"/>
  <c r="K191" i="1"/>
  <c r="N191" i="1"/>
  <c r="O191" i="1"/>
  <c r="Q191" i="1"/>
  <c r="H192" i="1"/>
  <c r="J192" i="1"/>
  <c r="K192" i="1"/>
  <c r="N192" i="1"/>
  <c r="O192" i="1"/>
  <c r="Q192" i="1"/>
  <c r="H193" i="1"/>
  <c r="J193" i="1"/>
  <c r="K193" i="1"/>
  <c r="N193" i="1"/>
  <c r="O193" i="1"/>
  <c r="Q193" i="1"/>
  <c r="H194" i="1"/>
  <c r="J194" i="1"/>
  <c r="K194" i="1"/>
  <c r="N194" i="1"/>
  <c r="O194" i="1"/>
  <c r="Q194" i="1"/>
  <c r="H195" i="1"/>
  <c r="J195" i="1"/>
  <c r="K195" i="1"/>
  <c r="N195" i="1"/>
  <c r="O195" i="1"/>
  <c r="Q195" i="1"/>
  <c r="H196" i="1"/>
  <c r="J196" i="1"/>
  <c r="K196" i="1"/>
  <c r="N196" i="1"/>
  <c r="O196" i="1"/>
  <c r="Q196" i="1"/>
  <c r="H197" i="1"/>
  <c r="J197" i="1"/>
  <c r="K197" i="1"/>
  <c r="N197" i="1"/>
  <c r="O197" i="1"/>
  <c r="Q197" i="1"/>
  <c r="H198" i="1"/>
  <c r="J198" i="1"/>
  <c r="K198" i="1"/>
  <c r="N198" i="1"/>
  <c r="O198" i="1"/>
  <c r="Q198" i="1"/>
  <c r="H199" i="1"/>
  <c r="J199" i="1"/>
  <c r="K199" i="1"/>
  <c r="N199" i="1"/>
  <c r="O199" i="1"/>
  <c r="Q199" i="1"/>
  <c r="H200" i="1"/>
  <c r="J200" i="1"/>
  <c r="K200" i="1"/>
  <c r="N200" i="1"/>
  <c r="O200" i="1"/>
  <c r="Q200" i="1"/>
  <c r="H201" i="1"/>
  <c r="J201" i="1"/>
  <c r="K201" i="1"/>
  <c r="N201" i="1"/>
  <c r="O201" i="1"/>
  <c r="Q201" i="1"/>
  <c r="H202" i="1"/>
  <c r="J202" i="1"/>
  <c r="K202" i="1"/>
  <c r="N202" i="1"/>
  <c r="O202" i="1"/>
  <c r="Q202" i="1"/>
  <c r="H203" i="1"/>
  <c r="J203" i="1"/>
  <c r="K203" i="1"/>
  <c r="N203" i="1"/>
  <c r="O203" i="1"/>
  <c r="Q203" i="1"/>
  <c r="H204" i="1"/>
  <c r="J204" i="1"/>
  <c r="K204" i="1"/>
  <c r="N204" i="1"/>
  <c r="O204" i="1"/>
  <c r="Q204" i="1"/>
  <c r="H205" i="1"/>
  <c r="J205" i="1"/>
  <c r="K205" i="1"/>
  <c r="N205" i="1"/>
  <c r="O205" i="1"/>
  <c r="Q205" i="1"/>
  <c r="H206" i="1"/>
  <c r="J206" i="1"/>
  <c r="K206" i="1"/>
  <c r="N206" i="1"/>
  <c r="O206" i="1"/>
  <c r="Q206" i="1"/>
  <c r="H207" i="1"/>
  <c r="J207" i="1"/>
  <c r="K207" i="1"/>
  <c r="N207" i="1"/>
  <c r="O207" i="1"/>
  <c r="Q207" i="1"/>
  <c r="H208" i="1"/>
  <c r="J208" i="1"/>
  <c r="K208" i="1"/>
  <c r="N208" i="1"/>
  <c r="O208" i="1"/>
  <c r="Q208" i="1"/>
  <c r="H209" i="1"/>
  <c r="J209" i="1"/>
  <c r="K209" i="1"/>
  <c r="N209" i="1"/>
  <c r="O209" i="1"/>
  <c r="Q209" i="1"/>
  <c r="H210" i="1"/>
  <c r="J210" i="1"/>
  <c r="K210" i="1"/>
  <c r="N210" i="1"/>
  <c r="O210" i="1"/>
  <c r="Q210" i="1"/>
  <c r="H211" i="1"/>
  <c r="J211" i="1"/>
  <c r="K211" i="1"/>
  <c r="N211" i="1"/>
  <c r="O211" i="1"/>
  <c r="Q211" i="1"/>
  <c r="H212" i="1"/>
  <c r="J212" i="1"/>
  <c r="K212" i="1"/>
  <c r="N212" i="1"/>
  <c r="O212" i="1"/>
  <c r="Q212" i="1"/>
  <c r="H213" i="1"/>
  <c r="J213" i="1"/>
  <c r="K213" i="1"/>
  <c r="N213" i="1"/>
  <c r="O213" i="1"/>
  <c r="Q213" i="1"/>
  <c r="H214" i="1"/>
  <c r="J214" i="1"/>
  <c r="K214" i="1"/>
  <c r="N214" i="1"/>
  <c r="O214" i="1"/>
  <c r="Q214" i="1"/>
  <c r="H215" i="1"/>
  <c r="J215" i="1"/>
  <c r="K215" i="1"/>
  <c r="N215" i="1"/>
  <c r="O215" i="1"/>
  <c r="Q215" i="1"/>
  <c r="H216" i="1"/>
  <c r="J216" i="1"/>
  <c r="K216" i="1"/>
  <c r="N216" i="1"/>
  <c r="O216" i="1"/>
  <c r="Q216" i="1"/>
  <c r="H217" i="1"/>
  <c r="J217" i="1"/>
  <c r="K217" i="1"/>
  <c r="N217" i="1"/>
  <c r="O217" i="1"/>
  <c r="Q217" i="1"/>
  <c r="H218" i="1"/>
  <c r="J218" i="1"/>
  <c r="K218" i="1"/>
  <c r="N218" i="1"/>
  <c r="O218" i="1"/>
  <c r="Q218" i="1"/>
  <c r="H219" i="1"/>
  <c r="J219" i="1"/>
  <c r="K219" i="1"/>
  <c r="N219" i="1"/>
  <c r="O219" i="1"/>
  <c r="Q219" i="1"/>
  <c r="H220" i="1"/>
  <c r="J220" i="1"/>
  <c r="K220" i="1"/>
  <c r="N220" i="1"/>
  <c r="O220" i="1"/>
  <c r="Q220" i="1"/>
  <c r="H221" i="1"/>
  <c r="J221" i="1"/>
  <c r="K221" i="1"/>
  <c r="N221" i="1"/>
  <c r="O221" i="1"/>
  <c r="Q221" i="1"/>
  <c r="H222" i="1"/>
  <c r="J222" i="1"/>
  <c r="K222" i="1"/>
  <c r="N222" i="1"/>
  <c r="O222" i="1"/>
  <c r="Q222" i="1"/>
  <c r="H223" i="1"/>
  <c r="J223" i="1"/>
  <c r="K223" i="1"/>
  <c r="N223" i="1"/>
  <c r="O223" i="1"/>
  <c r="Q223" i="1"/>
  <c r="H224" i="1"/>
  <c r="J224" i="1"/>
  <c r="K224" i="1"/>
  <c r="N224" i="1"/>
  <c r="O224" i="1"/>
  <c r="Q224" i="1"/>
  <c r="H225" i="1"/>
  <c r="J225" i="1"/>
  <c r="K225" i="1"/>
  <c r="N225" i="1"/>
  <c r="O225" i="1"/>
  <c r="Q225" i="1"/>
  <c r="H226" i="1"/>
  <c r="J226" i="1"/>
  <c r="K226" i="1"/>
  <c r="N226" i="1"/>
  <c r="O226" i="1"/>
  <c r="Q226" i="1"/>
  <c r="H227" i="1"/>
  <c r="J227" i="1"/>
  <c r="K227" i="1"/>
  <c r="N227" i="1"/>
  <c r="O227" i="1"/>
  <c r="Q227" i="1"/>
  <c r="H228" i="1"/>
  <c r="J228" i="1"/>
  <c r="K228" i="1"/>
  <c r="N228" i="1"/>
  <c r="O228" i="1"/>
  <c r="Q228" i="1"/>
  <c r="H229" i="1"/>
  <c r="J229" i="1"/>
  <c r="K229" i="1"/>
  <c r="N229" i="1"/>
  <c r="O229" i="1"/>
  <c r="Q229" i="1"/>
  <c r="H230" i="1"/>
  <c r="J230" i="1"/>
  <c r="K230" i="1"/>
  <c r="N230" i="1"/>
  <c r="O230" i="1"/>
  <c r="Q230" i="1"/>
  <c r="H231" i="1"/>
  <c r="J231" i="1"/>
  <c r="K231" i="1"/>
  <c r="N231" i="1"/>
  <c r="O231" i="1"/>
  <c r="Q231" i="1"/>
  <c r="R231" i="1" s="1"/>
  <c r="H232" i="1"/>
  <c r="J232" i="1"/>
  <c r="K232" i="1"/>
  <c r="N232" i="1"/>
  <c r="O232" i="1"/>
  <c r="Q232" i="1"/>
  <c r="R232" i="1" s="1"/>
  <c r="H233" i="1"/>
  <c r="J233" i="1"/>
  <c r="K233" i="1"/>
  <c r="N233" i="1"/>
  <c r="O233" i="1"/>
  <c r="Q233" i="1"/>
  <c r="R233" i="1" s="1"/>
  <c r="H234" i="1"/>
  <c r="J234" i="1"/>
  <c r="K234" i="1"/>
  <c r="N234" i="1"/>
  <c r="O234" i="1"/>
  <c r="Q234" i="1"/>
  <c r="R234" i="1" s="1"/>
  <c r="H235" i="1"/>
  <c r="J235" i="1"/>
  <c r="K235" i="1"/>
  <c r="N235" i="1"/>
  <c r="O235" i="1"/>
  <c r="Q235" i="1"/>
  <c r="R235" i="1" s="1"/>
  <c r="H236" i="1"/>
  <c r="J236" i="1"/>
  <c r="K236" i="1"/>
  <c r="N236" i="1"/>
  <c r="O236" i="1"/>
  <c r="Q236" i="1"/>
  <c r="R236" i="1" s="1"/>
  <c r="H237" i="1"/>
  <c r="J237" i="1"/>
  <c r="K237" i="1"/>
  <c r="N237" i="1"/>
  <c r="O237" i="1"/>
  <c r="Q237" i="1"/>
  <c r="R237" i="1" s="1"/>
  <c r="H238" i="1"/>
  <c r="J238" i="1"/>
  <c r="K238" i="1"/>
  <c r="N238" i="1"/>
  <c r="O238" i="1"/>
  <c r="Q238" i="1"/>
  <c r="R238" i="1" s="1"/>
  <c r="H239" i="1"/>
  <c r="J239" i="1"/>
  <c r="K239" i="1"/>
  <c r="N239" i="1"/>
  <c r="O239" i="1"/>
  <c r="Q239" i="1"/>
  <c r="R239" i="1" s="1"/>
  <c r="H240" i="1"/>
  <c r="J240" i="1"/>
  <c r="K240" i="1"/>
  <c r="N240" i="1"/>
  <c r="O240" i="1"/>
  <c r="Q240" i="1"/>
  <c r="R240" i="1" s="1"/>
  <c r="H241" i="1"/>
  <c r="J241" i="1"/>
  <c r="K241" i="1"/>
  <c r="N241" i="1"/>
  <c r="O241" i="1"/>
  <c r="Q241" i="1"/>
  <c r="R241" i="1" s="1"/>
  <c r="H242" i="1"/>
  <c r="J242" i="1"/>
  <c r="K242" i="1"/>
  <c r="N242" i="1"/>
  <c r="O242" i="1"/>
  <c r="Q242" i="1"/>
  <c r="R242" i="1" s="1"/>
  <c r="H243" i="1"/>
  <c r="J243" i="1"/>
  <c r="K243" i="1"/>
  <c r="N243" i="1"/>
  <c r="O243" i="1"/>
  <c r="Q243" i="1"/>
  <c r="R243" i="1" s="1"/>
  <c r="H244" i="1"/>
  <c r="J244" i="1"/>
  <c r="K244" i="1"/>
  <c r="N244" i="1"/>
  <c r="O244" i="1"/>
  <c r="Q244" i="1"/>
  <c r="R244" i="1" s="1"/>
  <c r="H245" i="1"/>
  <c r="J245" i="1"/>
  <c r="K245" i="1"/>
  <c r="N245" i="1"/>
  <c r="O245" i="1"/>
  <c r="Q245" i="1"/>
  <c r="R245" i="1" s="1"/>
  <c r="H246" i="1"/>
  <c r="J246" i="1"/>
  <c r="K246" i="1"/>
  <c r="N246" i="1"/>
  <c r="O246" i="1"/>
  <c r="Q246" i="1"/>
  <c r="R246" i="1" s="1"/>
  <c r="H247" i="1"/>
  <c r="J247" i="1"/>
  <c r="K247" i="1"/>
  <c r="N247" i="1"/>
  <c r="O247" i="1"/>
  <c r="Q247" i="1"/>
  <c r="R247" i="1" s="1"/>
  <c r="H248" i="1"/>
  <c r="J248" i="1"/>
  <c r="K248" i="1"/>
  <c r="N248" i="1"/>
  <c r="O248" i="1"/>
  <c r="Q248" i="1"/>
  <c r="R248" i="1" s="1"/>
  <c r="H249" i="1"/>
  <c r="J249" i="1"/>
  <c r="K249" i="1"/>
  <c r="N249" i="1"/>
  <c r="O249" i="1"/>
  <c r="Q249" i="1"/>
  <c r="R249" i="1" s="1"/>
  <c r="H250" i="1"/>
  <c r="J250" i="1"/>
  <c r="K250" i="1"/>
  <c r="N250" i="1"/>
  <c r="O250" i="1"/>
  <c r="Q250" i="1"/>
  <c r="R250" i="1" s="1"/>
  <c r="H251" i="1"/>
  <c r="J251" i="1"/>
  <c r="K251" i="1"/>
  <c r="N251" i="1"/>
  <c r="O251" i="1"/>
  <c r="Q251" i="1"/>
  <c r="R251" i="1" s="1"/>
  <c r="H252" i="1"/>
  <c r="J252" i="1"/>
  <c r="K252" i="1"/>
  <c r="N252" i="1"/>
  <c r="O252" i="1"/>
  <c r="Q252" i="1"/>
  <c r="R252" i="1" s="1"/>
  <c r="H253" i="1"/>
  <c r="J253" i="1"/>
  <c r="K253" i="1"/>
  <c r="N253" i="1"/>
  <c r="O253" i="1"/>
  <c r="Q253" i="1"/>
  <c r="R253" i="1" s="1"/>
  <c r="H254" i="1"/>
  <c r="J254" i="1"/>
  <c r="K254" i="1"/>
  <c r="N254" i="1"/>
  <c r="O254" i="1"/>
  <c r="Q254" i="1"/>
  <c r="R254" i="1" s="1"/>
  <c r="H255" i="1"/>
  <c r="J255" i="1"/>
  <c r="K255" i="1"/>
  <c r="N255" i="1"/>
  <c r="O255" i="1"/>
  <c r="Q255" i="1"/>
  <c r="R255" i="1" s="1"/>
  <c r="H256" i="1"/>
  <c r="J256" i="1"/>
  <c r="K256" i="1"/>
  <c r="N256" i="1"/>
  <c r="O256" i="1"/>
  <c r="Q256" i="1"/>
  <c r="R256" i="1" s="1"/>
  <c r="H257" i="1"/>
  <c r="J257" i="1"/>
  <c r="K257" i="1"/>
  <c r="N257" i="1"/>
  <c r="O257" i="1"/>
  <c r="Q257" i="1"/>
  <c r="R257" i="1" s="1"/>
  <c r="H258" i="1"/>
  <c r="J258" i="1"/>
  <c r="K258" i="1"/>
  <c r="N258" i="1"/>
  <c r="O258" i="1"/>
  <c r="Q258" i="1"/>
  <c r="R258" i="1" s="1"/>
  <c r="H259" i="1"/>
  <c r="J259" i="1"/>
  <c r="K259" i="1"/>
  <c r="N259" i="1"/>
  <c r="O259" i="1"/>
  <c r="Q259" i="1"/>
  <c r="R259" i="1" s="1"/>
  <c r="H260" i="1"/>
  <c r="J260" i="1"/>
  <c r="K260" i="1"/>
  <c r="N260" i="1"/>
  <c r="O260" i="1"/>
  <c r="Q260" i="1"/>
  <c r="R260" i="1" s="1"/>
  <c r="H261" i="1"/>
  <c r="J261" i="1"/>
  <c r="K261" i="1"/>
  <c r="N261" i="1"/>
  <c r="O261" i="1"/>
  <c r="Q261" i="1"/>
  <c r="R261" i="1" s="1"/>
  <c r="H262" i="1"/>
  <c r="J262" i="1"/>
  <c r="K262" i="1"/>
  <c r="N262" i="1"/>
  <c r="O262" i="1"/>
  <c r="Q262" i="1"/>
  <c r="R262" i="1" s="1"/>
  <c r="H263" i="1"/>
  <c r="J263" i="1"/>
  <c r="K263" i="1"/>
  <c r="N263" i="1"/>
  <c r="O263" i="1"/>
  <c r="Q263" i="1"/>
  <c r="R263" i="1" s="1"/>
  <c r="H264" i="1"/>
  <c r="J264" i="1"/>
  <c r="K264" i="1"/>
  <c r="N264" i="1"/>
  <c r="O264" i="1"/>
  <c r="Q264" i="1"/>
  <c r="R264" i="1" s="1"/>
  <c r="H265" i="1"/>
  <c r="J265" i="1"/>
  <c r="K265" i="1"/>
  <c r="N265" i="1"/>
  <c r="O265" i="1"/>
  <c r="Q265" i="1"/>
  <c r="R265" i="1" s="1"/>
  <c r="H266" i="1"/>
  <c r="J266" i="1"/>
  <c r="K266" i="1"/>
  <c r="N266" i="1"/>
  <c r="O266" i="1"/>
  <c r="Q266" i="1"/>
  <c r="R266" i="1" s="1"/>
  <c r="H267" i="1"/>
  <c r="J267" i="1"/>
  <c r="K267" i="1"/>
  <c r="N267" i="1"/>
  <c r="O267" i="1"/>
  <c r="Q267" i="1"/>
  <c r="R267" i="1" s="1"/>
  <c r="H268" i="1"/>
  <c r="J268" i="1"/>
  <c r="K268" i="1"/>
  <c r="N268" i="1"/>
  <c r="O268" i="1"/>
  <c r="Q268" i="1"/>
  <c r="R268" i="1" s="1"/>
  <c r="H269" i="1"/>
  <c r="J269" i="1"/>
  <c r="K269" i="1"/>
  <c r="N269" i="1"/>
  <c r="O269" i="1"/>
  <c r="Q269" i="1"/>
  <c r="R269" i="1" s="1"/>
  <c r="H270" i="1"/>
  <c r="J270" i="1"/>
  <c r="K270" i="1"/>
  <c r="N270" i="1"/>
  <c r="O270" i="1"/>
  <c r="Q270" i="1"/>
  <c r="R270" i="1" s="1"/>
  <c r="H271" i="1"/>
  <c r="J271" i="1"/>
  <c r="K271" i="1"/>
  <c r="N271" i="1"/>
  <c r="O271" i="1"/>
  <c r="Q271" i="1"/>
  <c r="R271" i="1" s="1"/>
  <c r="H272" i="1"/>
  <c r="J272" i="1"/>
  <c r="K272" i="1"/>
  <c r="N272" i="1"/>
  <c r="O272" i="1"/>
  <c r="Q272" i="1"/>
  <c r="R272" i="1" s="1"/>
  <c r="H273" i="1"/>
  <c r="J273" i="1"/>
  <c r="K273" i="1"/>
  <c r="N273" i="1"/>
  <c r="O273" i="1"/>
  <c r="Q273" i="1"/>
  <c r="R273" i="1" s="1"/>
  <c r="H274" i="1"/>
  <c r="J274" i="1"/>
  <c r="K274" i="1"/>
  <c r="N274" i="1"/>
  <c r="O274" i="1"/>
  <c r="Q274" i="1"/>
  <c r="R274" i="1" s="1"/>
  <c r="H275" i="1"/>
  <c r="J275" i="1"/>
  <c r="K275" i="1"/>
  <c r="N275" i="1"/>
  <c r="O275" i="1"/>
  <c r="Q275" i="1"/>
  <c r="R275" i="1" s="1"/>
  <c r="H276" i="1"/>
  <c r="J276" i="1"/>
  <c r="K276" i="1"/>
  <c r="N276" i="1"/>
  <c r="O276" i="1"/>
  <c r="Q276" i="1"/>
  <c r="R276" i="1" s="1"/>
  <c r="H277" i="1"/>
  <c r="J277" i="1"/>
  <c r="K277" i="1"/>
  <c r="N277" i="1"/>
  <c r="O277" i="1"/>
  <c r="Q277" i="1"/>
  <c r="R277" i="1" s="1"/>
  <c r="H278" i="1"/>
  <c r="J278" i="1"/>
  <c r="K278" i="1"/>
  <c r="N278" i="1"/>
  <c r="O278" i="1"/>
  <c r="Q278" i="1"/>
  <c r="R278" i="1" s="1"/>
  <c r="H279" i="1"/>
  <c r="J279" i="1"/>
  <c r="K279" i="1"/>
  <c r="N279" i="1"/>
  <c r="O279" i="1"/>
  <c r="Q279" i="1"/>
  <c r="R279" i="1" s="1"/>
  <c r="H280" i="1"/>
  <c r="J280" i="1"/>
  <c r="K280" i="1"/>
  <c r="N280" i="1"/>
  <c r="O280" i="1"/>
  <c r="Q280" i="1"/>
  <c r="R280" i="1" s="1"/>
  <c r="H281" i="1"/>
  <c r="J281" i="1"/>
  <c r="K281" i="1"/>
  <c r="N281" i="1"/>
  <c r="O281" i="1"/>
  <c r="Q281" i="1"/>
  <c r="R281" i="1" s="1"/>
  <c r="H282" i="1"/>
  <c r="J282" i="1"/>
  <c r="K282" i="1"/>
  <c r="N282" i="1"/>
  <c r="O282" i="1"/>
  <c r="Q282" i="1"/>
  <c r="R282" i="1" s="1"/>
  <c r="H283" i="1"/>
  <c r="J283" i="1"/>
  <c r="K283" i="1"/>
  <c r="N283" i="1"/>
  <c r="O283" i="1"/>
  <c r="Q283" i="1"/>
  <c r="R283" i="1" s="1"/>
  <c r="H284" i="1"/>
  <c r="J284" i="1"/>
  <c r="K284" i="1"/>
  <c r="N284" i="1"/>
  <c r="O284" i="1"/>
  <c r="Q284" i="1"/>
  <c r="R284" i="1" s="1"/>
  <c r="H285" i="1"/>
  <c r="J285" i="1"/>
  <c r="K285" i="1"/>
  <c r="N285" i="1"/>
  <c r="O285" i="1"/>
  <c r="Q285" i="1"/>
  <c r="R285" i="1" s="1"/>
  <c r="H286" i="1"/>
  <c r="J286" i="1"/>
  <c r="K286" i="1"/>
  <c r="N286" i="1"/>
  <c r="O286" i="1"/>
  <c r="Q286" i="1"/>
  <c r="R286" i="1" s="1"/>
  <c r="H287" i="1"/>
  <c r="J287" i="1"/>
  <c r="K287" i="1"/>
  <c r="N287" i="1"/>
  <c r="O287" i="1"/>
  <c r="Q287" i="1"/>
  <c r="R287" i="1" s="1"/>
  <c r="H288" i="1"/>
  <c r="J288" i="1"/>
  <c r="K288" i="1"/>
  <c r="N288" i="1"/>
  <c r="O288" i="1"/>
  <c r="Q288" i="1"/>
  <c r="R288" i="1" s="1"/>
  <c r="H289" i="1"/>
  <c r="J289" i="1"/>
  <c r="K289" i="1"/>
  <c r="N289" i="1"/>
  <c r="O289" i="1"/>
  <c r="Q289" i="1"/>
  <c r="R289" i="1" s="1"/>
  <c r="H290" i="1"/>
  <c r="J290" i="1"/>
  <c r="K290" i="1"/>
  <c r="N290" i="1"/>
  <c r="O290" i="1"/>
  <c r="Q290" i="1"/>
  <c r="R290" i="1" s="1"/>
  <c r="H291" i="1"/>
  <c r="J291" i="1"/>
  <c r="K291" i="1"/>
  <c r="N291" i="1"/>
  <c r="O291" i="1"/>
  <c r="Q291" i="1"/>
  <c r="R291" i="1" s="1"/>
  <c r="H292" i="1"/>
  <c r="J292" i="1"/>
  <c r="K292" i="1"/>
  <c r="N292" i="1"/>
  <c r="O292" i="1"/>
  <c r="Q292" i="1"/>
  <c r="R292" i="1" s="1"/>
  <c r="H293" i="1"/>
  <c r="J293" i="1"/>
  <c r="K293" i="1"/>
  <c r="N293" i="1"/>
  <c r="O293" i="1"/>
  <c r="Q293" i="1"/>
  <c r="R293" i="1" s="1"/>
  <c r="H294" i="1"/>
  <c r="J294" i="1"/>
  <c r="K294" i="1"/>
  <c r="N294" i="1"/>
  <c r="O294" i="1"/>
  <c r="Q294" i="1"/>
  <c r="R294" i="1" s="1"/>
  <c r="H295" i="1"/>
  <c r="J295" i="1"/>
  <c r="K295" i="1"/>
  <c r="N295" i="1"/>
  <c r="O295" i="1"/>
  <c r="Q295" i="1"/>
  <c r="R295" i="1" s="1"/>
  <c r="H296" i="1"/>
  <c r="J296" i="1"/>
  <c r="K296" i="1"/>
  <c r="N296" i="1"/>
  <c r="O296" i="1"/>
  <c r="Q296" i="1"/>
  <c r="R296" i="1" s="1"/>
  <c r="H297" i="1"/>
  <c r="J297" i="1"/>
  <c r="K297" i="1"/>
  <c r="N297" i="1"/>
  <c r="O297" i="1"/>
  <c r="Q297" i="1"/>
  <c r="R297" i="1" s="1"/>
  <c r="H298" i="1"/>
  <c r="J298" i="1"/>
  <c r="K298" i="1"/>
  <c r="N298" i="1"/>
  <c r="O298" i="1"/>
  <c r="Q298" i="1"/>
  <c r="R298" i="1" s="1"/>
  <c r="H299" i="1"/>
  <c r="J299" i="1"/>
  <c r="K299" i="1"/>
  <c r="N299" i="1"/>
  <c r="O299" i="1"/>
  <c r="Q299" i="1"/>
  <c r="R299" i="1" s="1"/>
  <c r="H300" i="1"/>
  <c r="J300" i="1"/>
  <c r="K300" i="1"/>
  <c r="N300" i="1"/>
  <c r="O300" i="1"/>
  <c r="Q300" i="1"/>
  <c r="R300" i="1" s="1"/>
  <c r="H301" i="1"/>
  <c r="J301" i="1"/>
  <c r="K301" i="1"/>
  <c r="N301" i="1"/>
  <c r="O301" i="1"/>
  <c r="Q301" i="1"/>
  <c r="R301" i="1" s="1"/>
  <c r="H302" i="1"/>
  <c r="J302" i="1"/>
  <c r="K302" i="1"/>
  <c r="N302" i="1"/>
  <c r="O302" i="1"/>
  <c r="Q302" i="1"/>
  <c r="R302" i="1" s="1"/>
  <c r="H303" i="1"/>
  <c r="J303" i="1"/>
  <c r="K303" i="1"/>
  <c r="N303" i="1"/>
  <c r="O303" i="1"/>
  <c r="Q303" i="1"/>
  <c r="R303" i="1" s="1"/>
  <c r="H304" i="1"/>
  <c r="J304" i="1"/>
  <c r="K304" i="1"/>
  <c r="N304" i="1"/>
  <c r="O304" i="1"/>
  <c r="Q304" i="1"/>
  <c r="R304" i="1" s="1"/>
  <c r="H305" i="1"/>
  <c r="J305" i="1"/>
  <c r="K305" i="1"/>
  <c r="N305" i="1"/>
  <c r="O305" i="1"/>
  <c r="Q305" i="1"/>
  <c r="R305" i="1" s="1"/>
  <c r="H306" i="1"/>
  <c r="J306" i="1"/>
  <c r="K306" i="1"/>
  <c r="N306" i="1"/>
  <c r="O306" i="1"/>
  <c r="Q306" i="1"/>
  <c r="R306" i="1" s="1"/>
  <c r="H307" i="1"/>
  <c r="J307" i="1"/>
  <c r="K307" i="1"/>
  <c r="N307" i="1"/>
  <c r="O307" i="1"/>
  <c r="Q307" i="1"/>
  <c r="R307" i="1" s="1"/>
  <c r="H308" i="1"/>
  <c r="J308" i="1"/>
  <c r="K308" i="1"/>
  <c r="N308" i="1"/>
  <c r="O308" i="1"/>
  <c r="Q308" i="1"/>
  <c r="R308" i="1" s="1"/>
  <c r="H309" i="1"/>
  <c r="J309" i="1"/>
  <c r="K309" i="1"/>
  <c r="N309" i="1"/>
  <c r="O309" i="1"/>
  <c r="Q309" i="1"/>
  <c r="R309" i="1" s="1"/>
  <c r="H310" i="1"/>
  <c r="J310" i="1"/>
  <c r="K310" i="1"/>
  <c r="N310" i="1"/>
  <c r="O310" i="1"/>
  <c r="Q310" i="1"/>
  <c r="R310" i="1" s="1"/>
  <c r="H311" i="1"/>
  <c r="J311" i="1"/>
  <c r="K311" i="1"/>
  <c r="N311" i="1"/>
  <c r="O311" i="1"/>
  <c r="Q311" i="1"/>
  <c r="R311" i="1" s="1"/>
  <c r="H312" i="1"/>
  <c r="J312" i="1"/>
  <c r="K312" i="1"/>
  <c r="N312" i="1"/>
  <c r="O312" i="1"/>
  <c r="Q312" i="1"/>
  <c r="R312" i="1" s="1"/>
  <c r="H313" i="1"/>
  <c r="J313" i="1"/>
  <c r="K313" i="1"/>
  <c r="N313" i="1"/>
  <c r="O313" i="1"/>
  <c r="Q313" i="1"/>
  <c r="R313" i="1" s="1"/>
  <c r="H314" i="1"/>
  <c r="J314" i="1"/>
  <c r="K314" i="1"/>
  <c r="N314" i="1"/>
  <c r="O314" i="1"/>
  <c r="Q314" i="1"/>
  <c r="R314" i="1" s="1"/>
  <c r="H315" i="1"/>
  <c r="J315" i="1"/>
  <c r="K315" i="1"/>
  <c r="N315" i="1"/>
  <c r="O315" i="1"/>
  <c r="Q315" i="1"/>
  <c r="R315" i="1" s="1"/>
  <c r="H316" i="1"/>
  <c r="J316" i="1"/>
  <c r="K316" i="1"/>
  <c r="N316" i="1"/>
  <c r="O316" i="1"/>
  <c r="Q316" i="1"/>
  <c r="R316" i="1" s="1"/>
  <c r="H317" i="1"/>
  <c r="J317" i="1"/>
  <c r="K317" i="1"/>
  <c r="N317" i="1"/>
  <c r="O317" i="1"/>
  <c r="Q317" i="1"/>
  <c r="R317" i="1" s="1"/>
  <c r="H318" i="1"/>
  <c r="J318" i="1"/>
  <c r="K318" i="1"/>
  <c r="N318" i="1"/>
  <c r="O318" i="1"/>
  <c r="Q318" i="1"/>
  <c r="R318" i="1" s="1"/>
  <c r="H319" i="1"/>
  <c r="J319" i="1"/>
  <c r="K319" i="1"/>
  <c r="N319" i="1"/>
  <c r="O319" i="1"/>
  <c r="Q319" i="1"/>
  <c r="R319" i="1" s="1"/>
  <c r="H320" i="1"/>
  <c r="J320" i="1"/>
  <c r="K320" i="1"/>
  <c r="N320" i="1"/>
  <c r="O320" i="1"/>
  <c r="Q320" i="1"/>
  <c r="R320" i="1" s="1"/>
  <c r="H321" i="1"/>
  <c r="J321" i="1"/>
  <c r="K321" i="1"/>
  <c r="N321" i="1"/>
  <c r="O321" i="1"/>
  <c r="Q321" i="1"/>
  <c r="R321" i="1" s="1"/>
  <c r="H322" i="1"/>
  <c r="J322" i="1"/>
  <c r="K322" i="1"/>
  <c r="N322" i="1"/>
  <c r="O322" i="1"/>
  <c r="Q322" i="1"/>
  <c r="R322" i="1" s="1"/>
  <c r="H323" i="1"/>
  <c r="J323" i="1"/>
  <c r="K323" i="1"/>
  <c r="N323" i="1"/>
  <c r="O323" i="1"/>
  <c r="Q323" i="1"/>
  <c r="R323" i="1" s="1"/>
  <c r="H324" i="1"/>
  <c r="J324" i="1"/>
  <c r="K324" i="1"/>
  <c r="N324" i="1"/>
  <c r="O324" i="1"/>
  <c r="Q324" i="1"/>
  <c r="R324" i="1" s="1"/>
  <c r="H325" i="1"/>
  <c r="J325" i="1"/>
  <c r="K325" i="1"/>
  <c r="N325" i="1"/>
  <c r="O325" i="1"/>
  <c r="Q325" i="1"/>
  <c r="R325" i="1" s="1"/>
  <c r="H326" i="1"/>
  <c r="J326" i="1"/>
  <c r="K326" i="1"/>
  <c r="N326" i="1"/>
  <c r="O326" i="1"/>
  <c r="Q326" i="1"/>
  <c r="R326" i="1" s="1"/>
  <c r="H327" i="1"/>
  <c r="J327" i="1"/>
  <c r="K327" i="1"/>
  <c r="N327" i="1"/>
  <c r="O327" i="1"/>
  <c r="Q327" i="1"/>
  <c r="R327" i="1" s="1"/>
  <c r="Q63" i="1"/>
  <c r="O63" i="1"/>
  <c r="N63" i="1"/>
  <c r="K63" i="1"/>
  <c r="J63" i="1"/>
  <c r="H63" i="1"/>
  <c r="Q62" i="1"/>
  <c r="O62" i="1"/>
  <c r="N62" i="1"/>
  <c r="K62" i="1"/>
  <c r="J62" i="1"/>
  <c r="H62" i="1"/>
  <c r="Q61" i="1"/>
  <c r="O61" i="1"/>
  <c r="N61" i="1"/>
  <c r="K61" i="1"/>
  <c r="J61" i="1"/>
  <c r="H61" i="1"/>
  <c r="Q60" i="1"/>
  <c r="O60" i="1"/>
  <c r="N60" i="1"/>
  <c r="K60" i="1"/>
  <c r="J60" i="1"/>
  <c r="H60" i="1"/>
  <c r="Q59" i="1"/>
  <c r="O59" i="1"/>
  <c r="N59" i="1"/>
  <c r="K59" i="1"/>
  <c r="J59" i="1"/>
  <c r="H59" i="1"/>
  <c r="Q58" i="1"/>
  <c r="O58" i="1"/>
  <c r="N58" i="1"/>
  <c r="K58" i="1"/>
  <c r="J58" i="1"/>
  <c r="H58" i="1"/>
  <c r="Q57" i="1"/>
  <c r="R57" i="1" s="1"/>
  <c r="O57" i="1"/>
  <c r="N57" i="1"/>
  <c r="K57" i="1"/>
  <c r="J57" i="1"/>
  <c r="H57" i="1"/>
  <c r="Q56" i="1"/>
  <c r="R56" i="1" s="1"/>
  <c r="O56" i="1"/>
  <c r="N56" i="1"/>
  <c r="K56" i="1"/>
  <c r="J56" i="1"/>
  <c r="H56" i="1"/>
  <c r="Q55" i="1"/>
  <c r="R55" i="1" s="1"/>
  <c r="O55" i="1"/>
  <c r="N55" i="1"/>
  <c r="K55" i="1"/>
  <c r="J55" i="1"/>
  <c r="H55" i="1"/>
  <c r="Q54" i="1"/>
  <c r="R54" i="1" s="1"/>
  <c r="O54" i="1"/>
  <c r="N54" i="1"/>
  <c r="K54" i="1"/>
  <c r="J54" i="1"/>
  <c r="H54" i="1"/>
  <c r="Q53" i="1"/>
  <c r="R53" i="1" s="1"/>
  <c r="O53" i="1"/>
  <c r="N53" i="1"/>
  <c r="K53" i="1"/>
  <c r="J53" i="1"/>
  <c r="H53" i="1"/>
  <c r="Q328" i="1" l="1"/>
  <c r="H328" i="1"/>
  <c r="G51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Q11" i="1" l="1"/>
  <c r="R11" i="1" s="1"/>
  <c r="Q12" i="1"/>
  <c r="R12" i="1" s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11" i="1"/>
  <c r="O12" i="1"/>
  <c r="O13" i="1"/>
  <c r="O14" i="1"/>
  <c r="O15" i="1"/>
  <c r="O10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H10" i="1"/>
  <c r="J10" i="1"/>
  <c r="K10" i="1"/>
  <c r="N10" i="1"/>
  <c r="J11" i="1"/>
  <c r="K11" i="1"/>
  <c r="N11" i="1"/>
  <c r="J12" i="1"/>
  <c r="K12" i="1"/>
  <c r="N12" i="1"/>
  <c r="J13" i="1"/>
  <c r="K13" i="1"/>
  <c r="N13" i="1"/>
  <c r="J14" i="1"/>
  <c r="K14" i="1"/>
  <c r="N14" i="1"/>
  <c r="J15" i="1"/>
  <c r="K15" i="1"/>
  <c r="N15" i="1"/>
  <c r="J16" i="1"/>
  <c r="K16" i="1"/>
  <c r="N16" i="1"/>
  <c r="H51" i="1" l="1"/>
  <c r="Q10" i="1"/>
  <c r="R10" i="1" l="1"/>
  <c r="Q51" i="1"/>
</calcChain>
</file>

<file path=xl/sharedStrings.xml><?xml version="1.0" encoding="utf-8"?>
<sst xmlns="http://schemas.openxmlformats.org/spreadsheetml/2006/main" count="1334" uniqueCount="803">
  <si>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</si>
  <si>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</si>
  <si>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</si>
  <si>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</si>
  <si>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</si>
  <si>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</si>
  <si>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</si>
  <si>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</si>
  <si>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</si>
  <si>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</si>
  <si>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</si>
  <si>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</si>
  <si>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м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</si>
  <si>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</si>
  <si>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</si>
  <si>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Номер по каталогу</t>
  </si>
  <si>
    <t>КПП в сборе ГАЗ-33081 (5 ст.)</t>
  </si>
  <si>
    <t>Распылитель форсунки 172.1112110-11.01 ГАЗ</t>
  </si>
  <si>
    <t>Турбокомпрессор для Д.245.7Е2</t>
  </si>
  <si>
    <t xml:space="preserve">Ступица переднего колеса Газель 2217 п/привод 4*4 </t>
  </si>
  <si>
    <t>Мост передний 3741 Спайсер</t>
  </si>
  <si>
    <t>Рессора 452 (13 листов)</t>
  </si>
  <si>
    <t>Вал карданный задний 452 Спайсер</t>
  </si>
  <si>
    <t>Амортизатор</t>
  </si>
  <si>
    <t>Амортизатор ГАЗ-53</t>
  </si>
  <si>
    <t>Балка оси 53-3001010 в сборе</t>
  </si>
  <si>
    <t>Вал карданный в сборе</t>
  </si>
  <si>
    <t>Редуктор заднего моста ГАЗ-33081</t>
  </si>
  <si>
    <t>Коробка раздаточная 66-11-1800010-10</t>
  </si>
  <si>
    <t>Мост задний с тормозами и ступицами в сборе 452-2400010</t>
  </si>
  <si>
    <t>КПП под лепестковую корзину УАЗ-452</t>
  </si>
  <si>
    <t>КПП в сборе  УАЗ 452-170010</t>
  </si>
  <si>
    <t>Коробка раздаточная (косозубая) УАЗ в сборе</t>
  </si>
  <si>
    <t>Трубка полихлорвиниловая</t>
  </si>
  <si>
    <t>3741-2905010</t>
  </si>
  <si>
    <t>3151-3401098</t>
  </si>
  <si>
    <t>773-1111010-03, 04, 05</t>
  </si>
  <si>
    <t>3307-5206050</t>
  </si>
  <si>
    <t>33081-2202010</t>
  </si>
  <si>
    <t>33081-1700010</t>
  </si>
  <si>
    <t>172.1112110-11.01 ГАЗ</t>
  </si>
  <si>
    <t>3307-1301010-70</t>
  </si>
  <si>
    <t>33097-2201015</t>
  </si>
  <si>
    <t>33097-2201010</t>
  </si>
  <si>
    <t>ТКР-6-1-09.03</t>
  </si>
  <si>
    <t>5022382-1</t>
  </si>
  <si>
    <t>23107-3103013</t>
  </si>
  <si>
    <t>3302-404080</t>
  </si>
  <si>
    <t>2217-2905006</t>
  </si>
  <si>
    <t>33081-1800014</t>
  </si>
  <si>
    <t>3741-00-2300011-96</t>
  </si>
  <si>
    <t>0452-00-2902012-95</t>
  </si>
  <si>
    <t>3741-00-2201010-10</t>
  </si>
  <si>
    <t>3151-2905006</t>
  </si>
  <si>
    <t>3741-2300011-99</t>
  </si>
  <si>
    <t>53А-1700010</t>
  </si>
  <si>
    <t>53А-2805025</t>
  </si>
  <si>
    <t>53-3001010</t>
  </si>
  <si>
    <t>53-2200011</t>
  </si>
  <si>
    <t>511-1000400</t>
  </si>
  <si>
    <t>33081-2402010</t>
  </si>
  <si>
    <t>42164.1000402-70</t>
  </si>
  <si>
    <t>4063.1000400-10</t>
  </si>
  <si>
    <t>3302-3400014-02</t>
  </si>
  <si>
    <t>66-11-1800010-10</t>
  </si>
  <si>
    <t>421-1002009</t>
  </si>
  <si>
    <t>ВК-452-1800020</t>
  </si>
  <si>
    <t>452-2400010</t>
  </si>
  <si>
    <t>511-1002009</t>
  </si>
  <si>
    <t>66-2402010</t>
  </si>
  <si>
    <t>3909-1700010</t>
  </si>
  <si>
    <t>452-1700010</t>
  </si>
  <si>
    <t>3162-70-1800120-10</t>
  </si>
  <si>
    <t>d-8мм</t>
  </si>
  <si>
    <t>амортизатор ГАЗЕЛЬ 3302-404080</t>
  </si>
  <si>
    <t>Амортизатор газовый 2217*2905006</t>
  </si>
  <si>
    <t>Амортизатор пер. УАЗ 3741-2905010</t>
  </si>
  <si>
    <t>Блок цилиндров 511-1002009</t>
  </si>
  <si>
    <t>Блок цилиндров 98 лс 421-1002009</t>
  </si>
  <si>
    <t>Вал карданный ГАЗ-22177,23107 задний 5022382-1</t>
  </si>
  <si>
    <t>Вал карданный промежуточный 33081-2202010</t>
  </si>
  <si>
    <t>Вал карданный промежуточный 5022380</t>
  </si>
  <si>
    <t>Вал карданый задний 33097-2201015</t>
  </si>
  <si>
    <t>Вал карданый передний 33097-2201010</t>
  </si>
  <si>
    <t>Двигатель 1 компл 511-1000400</t>
  </si>
  <si>
    <t>Двигатель 4063.1000400-10</t>
  </si>
  <si>
    <t>Двигатель 42164.1000402-70</t>
  </si>
  <si>
    <t>Колонка рулевая с валом в сборе 3151-3401098</t>
  </si>
  <si>
    <t>Коробка раздаточная в сборе ВК-452-1800020</t>
  </si>
  <si>
    <t>Коробка раздаточная ГАЗ-33081 33081-1800014</t>
  </si>
  <si>
    <t>КПП в сборе ГАЗ-53 53А-1700010</t>
  </si>
  <si>
    <t>Механизм рулевого управления в сборе 3302-3400014-02</t>
  </si>
  <si>
    <t>Мост передний ведущий с тормозами и ступицами в сборе 452-2300011</t>
  </si>
  <si>
    <t>Радиатор водяной 3-х рядный 3307-1301010-70</t>
  </si>
  <si>
    <t>Редуктор 66*2402010</t>
  </si>
  <si>
    <t>Стекло лобовое 3307-5206050</t>
  </si>
  <si>
    <t>ТНВД (Д-245.7) 773-1111010-03, 04, 05</t>
  </si>
  <si>
    <t xml:space="preserve">Итого по филиалу "АЭС"  </t>
  </si>
  <si>
    <r>
      <t xml:space="preserve">Страна происхождения товара
</t>
    </r>
    <r>
      <rPr>
        <i/>
        <sz val="10"/>
        <color rgb="FFFF0000"/>
        <rFont val="Times New Roman"/>
        <family val="1"/>
        <charset val="204"/>
      </rPr>
      <t>[заполняется Участником – только для товаров, в соответствии с общероссийским классификатором стран мира]</t>
    </r>
  </si>
  <si>
    <t>Запасные части для ГАЗ и автомобилей с бензиновыми двигателями</t>
  </si>
  <si>
    <t>компл</t>
  </si>
  <si>
    <t>Амортизатор 3151-2915006</t>
  </si>
  <si>
    <t>3151-2915006</t>
  </si>
  <si>
    <t>Амортизатор 3308-2915006</t>
  </si>
  <si>
    <t>3308-2915006</t>
  </si>
  <si>
    <t>Амортизатор задний 3162-2915006-51</t>
  </si>
  <si>
    <t>3162-2915006-51</t>
  </si>
  <si>
    <t>Амортизатор задний ГАЗ-3308 в сборе</t>
  </si>
  <si>
    <t>4301-2915006</t>
  </si>
  <si>
    <t>Амортизатор задний УАЗ-Патриот газомасляный</t>
  </si>
  <si>
    <t>PLAZA АВ 157</t>
  </si>
  <si>
    <t>Амортизатор УАЗ</t>
  </si>
  <si>
    <t>452-2905006</t>
  </si>
  <si>
    <t>Бак топливный 33081-1101010</t>
  </si>
  <si>
    <t>33081-1101010</t>
  </si>
  <si>
    <t>Бак топливный правый 3163-1101008-41</t>
  </si>
  <si>
    <t>3163-1101008-41</t>
  </si>
  <si>
    <t>Бампер задний 3163-2804010-10</t>
  </si>
  <si>
    <t>3163-2804010-10</t>
  </si>
  <si>
    <t>Бампер передений в сборе 3163-2803017/014</t>
  </si>
  <si>
    <t>3163-2803017/014</t>
  </si>
  <si>
    <t>Барабан 469-3501070</t>
  </si>
  <si>
    <t>469-3501070</t>
  </si>
  <si>
    <t>Барабан тормозной 469-3501070-95</t>
  </si>
  <si>
    <t>469-3501070-95</t>
  </si>
  <si>
    <t>Барабан тормозной ГАЗ-66</t>
  </si>
  <si>
    <t>66-01-3501070-03</t>
  </si>
  <si>
    <t>Барабан тормозной задний 53-3502070</t>
  </si>
  <si>
    <t>53-3502070</t>
  </si>
  <si>
    <t>Барабан тормозной передний 53-3501070</t>
  </si>
  <si>
    <t>53-3501070</t>
  </si>
  <si>
    <t>Бачок расширительный УАЗ-3160</t>
  </si>
  <si>
    <t>3160-1311014</t>
  </si>
  <si>
    <t>Бензонасос 130Ш-1106011</t>
  </si>
  <si>
    <t>130Ш-1106011</t>
  </si>
  <si>
    <t>Бензонасос 451М-1106011Р</t>
  </si>
  <si>
    <t>451М-1106011Р</t>
  </si>
  <si>
    <t>Блок управления двигателем 220695-3763014-30</t>
  </si>
  <si>
    <t>220695-3763014-30</t>
  </si>
  <si>
    <t>Вал карданный 33081-2201010</t>
  </si>
  <si>
    <t>33081-2201010</t>
  </si>
  <si>
    <t>Вал карданный ГАЗ-3309 3309-2200011-20</t>
  </si>
  <si>
    <t>3309-2200011-20</t>
  </si>
  <si>
    <t>Вал карданный длинный ГАЗ-66</t>
  </si>
  <si>
    <t>66-2201010-03</t>
  </si>
  <si>
    <t>Вал карданный задний 3-х опорный 31622-2200010-10</t>
  </si>
  <si>
    <t>31622-2200010-10</t>
  </si>
  <si>
    <t>Вал карданный задний ред. моста 3151-2201010</t>
  </si>
  <si>
    <t>3151-2201010</t>
  </si>
  <si>
    <t>Вал карданный задний УАЗ-315195 Хантер (КПП 4-ст)  31512-2201010-10</t>
  </si>
  <si>
    <t>31512-2201010-10</t>
  </si>
  <si>
    <t xml:space="preserve">Вал карданный задний УАЗ-452,3741 3741-2201010 </t>
  </si>
  <si>
    <t xml:space="preserve">3741-2201010 </t>
  </si>
  <si>
    <t>Вал карданный задний УАЗ-452,3741 L=689 ADC EXPERT 3741-2201010</t>
  </si>
  <si>
    <t>3741-2201010</t>
  </si>
  <si>
    <t>Вал карданный задний, 5 ступенчатый L=1260 мм 3162-2201010</t>
  </si>
  <si>
    <t>3162-2201010</t>
  </si>
  <si>
    <t>Вал карданный переднего моста (5-ст, КПП) HUNTER УАЗ</t>
  </si>
  <si>
    <t>31601-2203010</t>
  </si>
  <si>
    <t>Вал карданный передний (L-509mm)</t>
  </si>
  <si>
    <t>31601-2200010-10</t>
  </si>
  <si>
    <t>Вал карданный передний (а/м с 5-ст. КПП) L=509 мм "Standart" 31601-2203010-09</t>
  </si>
  <si>
    <t>31601-2203010-09</t>
  </si>
  <si>
    <t>Вал карданный передний ЗИЛ-131 в сборе 131-2203011</t>
  </si>
  <si>
    <t>131-2203011</t>
  </si>
  <si>
    <t>Вал карданный передний УАЗ-452 3741-2203010</t>
  </si>
  <si>
    <t>3741-2203010</t>
  </si>
  <si>
    <t>Вал карданный передний УАЗ-469,31512  3151-2203010-01</t>
  </si>
  <si>
    <t>3151-2203010-01</t>
  </si>
  <si>
    <t>Вал карданный промежуточный в сборе 66-2201010-01</t>
  </si>
  <si>
    <t>66-2201010-01</t>
  </si>
  <si>
    <t>Вал карданный УАЗ-452 передний</t>
  </si>
  <si>
    <t>33036-2203010-10</t>
  </si>
  <si>
    <t>Вкладыши коренные</t>
  </si>
  <si>
    <t>130-1000102</t>
  </si>
  <si>
    <t>Вкладыши коренные УАЗ стандарт. 24-1000102-02</t>
  </si>
  <si>
    <t>24-1000102-02</t>
  </si>
  <si>
    <t>Вкладыши шатунные</t>
  </si>
  <si>
    <t>130-1000104</t>
  </si>
  <si>
    <t>Вкладыши шатунные стандартные УАЗ</t>
  </si>
  <si>
    <t>24-1000104-04</t>
  </si>
  <si>
    <t>Генератор 24В 5101.3701-01</t>
  </si>
  <si>
    <t>5101.3701-01</t>
  </si>
  <si>
    <t>Генератор 3151-3701000</t>
  </si>
  <si>
    <t>3151-3701000</t>
  </si>
  <si>
    <t>Генератор 5122-3771000-40 (14В, 95А)</t>
  </si>
  <si>
    <t>5122-3771000-40 (14В, 95А)</t>
  </si>
  <si>
    <t>Генератор 65А УАЗ, УМЗ-2206</t>
  </si>
  <si>
    <t>Г161-3771</t>
  </si>
  <si>
    <t>Генератор 90А (дв.УМЗ-4213,-421) 9402.3701-17</t>
  </si>
  <si>
    <t>9402.3701-17</t>
  </si>
  <si>
    <t>Генератор 9422.3701</t>
  </si>
  <si>
    <t>9422.3701</t>
  </si>
  <si>
    <t>Гидромуфта Уаз с метал.вентилятором 3741-1308070-01</t>
  </si>
  <si>
    <t>3741-1308070-01</t>
  </si>
  <si>
    <t>глушитель УАЗ 31512-1201010</t>
  </si>
  <si>
    <t>31512-1201010</t>
  </si>
  <si>
    <t>Головка блока (АИ 92) 402-1003010-10</t>
  </si>
  <si>
    <t>402-1003010-10</t>
  </si>
  <si>
    <t>Головка блока 66-1003010</t>
  </si>
  <si>
    <t>66-1003010</t>
  </si>
  <si>
    <t>Головка блока цилиндров в сборе (ГАЗ)</t>
  </si>
  <si>
    <t>66-1003007</t>
  </si>
  <si>
    <t>Головка блока цилиндров в сборе (ЗИЛ)</t>
  </si>
  <si>
    <t>131-1003012Б</t>
  </si>
  <si>
    <t>Группа поршневая ГАЗ-53</t>
  </si>
  <si>
    <t>511-1000110-150</t>
  </si>
  <si>
    <t>Группа поршневая с кольцами ОАО "ЗМЗ" дв. 100 л.с.</t>
  </si>
  <si>
    <t>410-1000105-50</t>
  </si>
  <si>
    <t>Датчик кислорода 220695-3826014</t>
  </si>
  <si>
    <t>220695-3826014</t>
  </si>
  <si>
    <t>Датчик скорости 343.3843 3163-00-3843010-00</t>
  </si>
  <si>
    <t>343.3843 3163-00-3843010-00</t>
  </si>
  <si>
    <t>Дверь задка Хантер 3153-6300014</t>
  </si>
  <si>
    <t>3153-6300014</t>
  </si>
  <si>
    <t>Двигатель в сборе ГАЗ-53, 3307 511-1000402</t>
  </si>
  <si>
    <t>511-1000402</t>
  </si>
  <si>
    <t>Двигатель в сборе УАЗ 4213-1000402</t>
  </si>
  <si>
    <t>4213-1000402</t>
  </si>
  <si>
    <t>Двигатель Д-245 7Е2 на ГАЗ-33086</t>
  </si>
  <si>
    <t>245-0000100-842В</t>
  </si>
  <si>
    <t>Двигатель УАЗ</t>
  </si>
  <si>
    <t>ЗМЗ-40911</t>
  </si>
  <si>
    <t>Диск колеса 53*3101015</t>
  </si>
  <si>
    <t>53-3101015</t>
  </si>
  <si>
    <t>Диск колеса УАЗ-315195, 3160 31622-3101015-01</t>
  </si>
  <si>
    <t>31622-3101015-01</t>
  </si>
  <si>
    <t>Диск сцепл.нажимной лепестк. 5-ст.(УМЗ)</t>
  </si>
  <si>
    <t>4173-1601090-01</t>
  </si>
  <si>
    <t>Диск сцепления</t>
  </si>
  <si>
    <t>406-1601130</t>
  </si>
  <si>
    <t>Диск сцепления  ведомый УАЗ (лепестковое сцепл) 421-1601130</t>
  </si>
  <si>
    <t xml:space="preserve">421-1601130 </t>
  </si>
  <si>
    <t>Диск сцепления ведомый 130-1601130</t>
  </si>
  <si>
    <t>130-1601130</t>
  </si>
  <si>
    <t>Диск сцепления ведомый 40637-1601130-04</t>
  </si>
  <si>
    <t>40637-1601130-04</t>
  </si>
  <si>
    <t>Диск сцепления ведомый 53-1601130-01</t>
  </si>
  <si>
    <t>53-1601130-01</t>
  </si>
  <si>
    <t>Диск сцепления ведомый в сборе 53-1601130-12</t>
  </si>
  <si>
    <t>53-1601130-12</t>
  </si>
  <si>
    <t>Диск сцепления ведомый УАЗ-452 40217-1601130</t>
  </si>
  <si>
    <t>40217-1601130</t>
  </si>
  <si>
    <t>Диск сцепления наж.вед. подш-к выж с муфт</t>
  </si>
  <si>
    <t>406-1601090</t>
  </si>
  <si>
    <t>Диск тормозной  3160-3501076</t>
  </si>
  <si>
    <t>3160-3501076</t>
  </si>
  <si>
    <t>Жалюзи 469-1310110</t>
  </si>
  <si>
    <t>469-1310110</t>
  </si>
  <si>
    <t>Зеркало боковое 3307-82010-12</t>
  </si>
  <si>
    <t>3307-82010-12</t>
  </si>
  <si>
    <t>Капот  469-8402020</t>
  </si>
  <si>
    <t>469-8402020</t>
  </si>
  <si>
    <t>Карбюратор  к151 В 90л.с. УМЗ-4178  К151В -1107010</t>
  </si>
  <si>
    <t>К151В-1107010</t>
  </si>
  <si>
    <t>Карбюратор ГАЗ-24, УАЗ в сборе К 126 ГМ</t>
  </si>
  <si>
    <t>К 126 ГМ</t>
  </si>
  <si>
    <t>карбюратор К 88 А</t>
  </si>
  <si>
    <t>К 88 А</t>
  </si>
  <si>
    <t>Клапан управления гидроусилителя рул в сборе 66-01-3430010-04</t>
  </si>
  <si>
    <t>66-01-3430010-04</t>
  </si>
  <si>
    <t>Клапан электромагнитный управления ТНВД  24 в.  ЭМ 19-03</t>
  </si>
  <si>
    <t>ЭМ 19-03</t>
  </si>
  <si>
    <t>Колодка стояночного тормоза с фрикционной накладкой ГАЗ-33081 3308-3507014</t>
  </si>
  <si>
    <t>3308-3507014</t>
  </si>
  <si>
    <t>Колодка тормозная в сборе 469-3501090</t>
  </si>
  <si>
    <t>469-3501090</t>
  </si>
  <si>
    <t>Колодка тормозная задняя ПАЗ, ГАЗ</t>
  </si>
  <si>
    <t>53-3502090</t>
  </si>
  <si>
    <t>Колодка тормозная передняя (4шт.) УАЗ-3160, Хантер, Патриот  3160-3501090</t>
  </si>
  <si>
    <t>3160-3501090</t>
  </si>
  <si>
    <t>Колодка тормозная с накладкой в сборе ГАЗ-66</t>
  </si>
  <si>
    <t>66-3502090-01</t>
  </si>
  <si>
    <t>Кольца поршневые 100,0 421-1004024</t>
  </si>
  <si>
    <t>421-1004024</t>
  </si>
  <si>
    <t>Кольцо поршневое ф92мм 53 1004035</t>
  </si>
  <si>
    <t>53 1004035</t>
  </si>
  <si>
    <t>Комплект проводов ГАЗ-3307 (3307-3724000)</t>
  </si>
  <si>
    <t>3307-3724000</t>
  </si>
  <si>
    <t>Комплект прокладок  ГАЗ-53 53-1008000</t>
  </si>
  <si>
    <t>53-1008000</t>
  </si>
  <si>
    <t>Комплект прокладок двигателя (полн. 28шт) 130-100*РК</t>
  </si>
  <si>
    <t>130-100*РК</t>
  </si>
  <si>
    <t>Комплект прокладок двигателя Евро-3 40624-3906022-100</t>
  </si>
  <si>
    <t>40624-3906022-100</t>
  </si>
  <si>
    <t>Комплект ремонтный привода ГРМ; 406.3906625-12</t>
  </si>
  <si>
    <t>406-3906625-12</t>
  </si>
  <si>
    <t>Комплект тормозных трубок УАЗ-452 медь (12 шт) 3741-3506015/21/24/80/88</t>
  </si>
  <si>
    <t>3741-3506015/21/24/80/88</t>
  </si>
  <si>
    <t>Компрессор ГАЗ 33081 А29,05,000</t>
  </si>
  <si>
    <t>А29.05.000</t>
  </si>
  <si>
    <t>Компрессор ЗИЛ-130 130-3509009Л</t>
  </si>
  <si>
    <t>130-3509009Л</t>
  </si>
  <si>
    <t>Компрессорв сборе ЗИЛ 4331-3509009</t>
  </si>
  <si>
    <t>4331-3509009</t>
  </si>
  <si>
    <t>Корзина сцепления (лепестковая) УАЗ 4215-1601090-01</t>
  </si>
  <si>
    <t>4215-1601090-01</t>
  </si>
  <si>
    <t>Коробка передач в сборе 66-1700010-13</t>
  </si>
  <si>
    <t>66-1700010-13</t>
  </si>
  <si>
    <t>КПП в сборе 3309-1700010-20</t>
  </si>
  <si>
    <t>3309-1700010-20</t>
  </si>
  <si>
    <t>КПП УАЗ  старого образца в сборе 469-1700011</t>
  </si>
  <si>
    <t>469-1700011</t>
  </si>
  <si>
    <t>Крестовина 53*2201025</t>
  </si>
  <si>
    <t>53-2201025</t>
  </si>
  <si>
    <t>Крестовина Г-66, 53А-2201030</t>
  </si>
  <si>
    <t>Г-66, 53А-2201030</t>
  </si>
  <si>
    <t>Крестовина ГАЗ-53</t>
  </si>
  <si>
    <t>53-2201026-01А</t>
  </si>
  <si>
    <t>53А-2201026</t>
  </si>
  <si>
    <t>Крестовина кардана УАЗ</t>
  </si>
  <si>
    <t>469-2201026</t>
  </si>
  <si>
    <t>Крестовина карданного вала 469-2201025ВК</t>
  </si>
  <si>
    <t>469-2201025ВК</t>
  </si>
  <si>
    <t>Крестовина карданного вала ГАЗ-53</t>
  </si>
  <si>
    <t>53А-2201025-22</t>
  </si>
  <si>
    <t>Крестовина карданного вала заднего в сборе 469-2201030</t>
  </si>
  <si>
    <t>469-2201030</t>
  </si>
  <si>
    <t>Крестовина УАЗ, ГАЗ-24</t>
  </si>
  <si>
    <t>3102-2201025</t>
  </si>
  <si>
    <t>Крыло переднее левое 3308-8403013-10</t>
  </si>
  <si>
    <t>3308-8403013-10</t>
  </si>
  <si>
    <t>Крыло переднее правое 3308-8403012-10</t>
  </si>
  <si>
    <t>3308-8403012-10</t>
  </si>
  <si>
    <t xml:space="preserve">Кулак поворотный УАЗ 452 СБ с тормозом левый 3741-2304009-00 </t>
  </si>
  <si>
    <t xml:space="preserve">3741-2304009-00 </t>
  </si>
  <si>
    <t>Кулак поворотный УАЗ-452 СБ с тормозом правый 3741-2304008</t>
  </si>
  <si>
    <t>3741-2304008</t>
  </si>
  <si>
    <t>Лист рессоры №1,2 452-2902015/16</t>
  </si>
  <si>
    <t>452-2902015/16</t>
  </si>
  <si>
    <t>Механизм рулевого управления ГАЗ-66 в сборе</t>
  </si>
  <si>
    <t>6611-3400014-001</t>
  </si>
  <si>
    <t>Механизм рулевого управления УАЗ-452</t>
  </si>
  <si>
    <t>451-50-3400013-02</t>
  </si>
  <si>
    <t>Механизм рулевой 3741-3400012-01</t>
  </si>
  <si>
    <t>3741-3400012-01</t>
  </si>
  <si>
    <t>Механизм рулевой УАЗ-3151</t>
  </si>
  <si>
    <t>31519-3400011</t>
  </si>
  <si>
    <t>Модуль погружного бензонасоса УАЗ ХАНТЕР ЕВРО-2</t>
  </si>
  <si>
    <t>315195-1139020</t>
  </si>
  <si>
    <t>Модулятор 24В Wabco (аналог - 9152)+ кабель 4721950550</t>
  </si>
  <si>
    <t>Мост задний Патриот 3162-2400010-10</t>
  </si>
  <si>
    <t>3162-2400010-10</t>
  </si>
  <si>
    <t>Мост задний с тормозами и ступицами УАЗ-315195 Хантер 31605-2400010-40</t>
  </si>
  <si>
    <t>31605-2400010-40</t>
  </si>
  <si>
    <t>Мост задний УАЗ 452, 3741 (37 зуб.)</t>
  </si>
  <si>
    <t>3741-2400010-95</t>
  </si>
  <si>
    <t>Мост задний УАЗ-452 гибридный</t>
  </si>
  <si>
    <t>3741-95-2400010-99</t>
  </si>
  <si>
    <t>Мост передний 33081-2300012-10   ГАЗ</t>
  </si>
  <si>
    <t>33081-2300012-10   ГАЗ</t>
  </si>
  <si>
    <t>Мост передний УАЗ в сборе 3741-2300011-95</t>
  </si>
  <si>
    <t>3741-2300011-95</t>
  </si>
  <si>
    <t>Мост передний УАЗ-315195 Хантер - 31605-2300011-01</t>
  </si>
  <si>
    <t>31605-2300011-01</t>
  </si>
  <si>
    <t>Мостпередний УАЗ-3163 с АБС без суппортов</t>
  </si>
  <si>
    <t>3163-2300011-10</t>
  </si>
  <si>
    <t>Мотор отопителя 24V 237-3730РМЭ (211-3780)</t>
  </si>
  <si>
    <t>237-3730РМЭ (211-3780)</t>
  </si>
  <si>
    <t>Мотор отопителя 3163-8110020</t>
  </si>
  <si>
    <t>3163-8110020</t>
  </si>
  <si>
    <t>набор прокладок поворотного кулака</t>
  </si>
  <si>
    <t>469-23040</t>
  </si>
  <si>
    <t>Накладка заднего бампера</t>
  </si>
  <si>
    <t>315195-2804015</t>
  </si>
  <si>
    <t>Накладка переднего бампера</t>
  </si>
  <si>
    <t>315195-2803012</t>
  </si>
  <si>
    <t>Накладка фрикционная 66-3501090-А</t>
  </si>
  <si>
    <t>66-3501090-А</t>
  </si>
  <si>
    <t>Наконечник левый 452-3414057</t>
  </si>
  <si>
    <t>452-3414057</t>
  </si>
  <si>
    <t>Наконечник левый 66*3003057</t>
  </si>
  <si>
    <t>66-3003057</t>
  </si>
  <si>
    <t>Наконечник правый 452-3414056</t>
  </si>
  <si>
    <t>452-3414056</t>
  </si>
  <si>
    <t>Наконечник правый 66*3003056</t>
  </si>
  <si>
    <t>66-3003056</t>
  </si>
  <si>
    <t>Наконечник рулевой левый</t>
  </si>
  <si>
    <t>469-3414057-01</t>
  </si>
  <si>
    <t>Наконечник рулевой правый</t>
  </si>
  <si>
    <t>469-3414056-01</t>
  </si>
  <si>
    <t>Наконечник рулевой тяги левый 3307-3003057</t>
  </si>
  <si>
    <t>3307-3003057</t>
  </si>
  <si>
    <t>Наконечник рулевой тяги правый 3307-3003056</t>
  </si>
  <si>
    <t>3307-3003056</t>
  </si>
  <si>
    <t xml:space="preserve">Наконечник рулевой тяги правый 46900-3414056-00-42000 </t>
  </si>
  <si>
    <t xml:space="preserve">46900-3414056-00-42000 </t>
  </si>
  <si>
    <t>Насос водяной</t>
  </si>
  <si>
    <t>4062-1307010-42</t>
  </si>
  <si>
    <t xml:space="preserve">4062-3906629-30 </t>
  </si>
  <si>
    <t>Насос водяной 245-1307010-02</t>
  </si>
  <si>
    <t>245-1307010-02</t>
  </si>
  <si>
    <t>Насос водяной 4061*1307010</t>
  </si>
  <si>
    <t>4061-1307010</t>
  </si>
  <si>
    <t>Насос водяной 4062-3906629-10</t>
  </si>
  <si>
    <t>4062-3906629-10</t>
  </si>
  <si>
    <t>Насос водяной дв. 4216 Евро-3, Евро-4 4216-1307100</t>
  </si>
  <si>
    <t>4216-1307100</t>
  </si>
  <si>
    <t>Насос гидроусилителя 3160-20-3407010-00</t>
  </si>
  <si>
    <t>3160-20-3407010-00</t>
  </si>
  <si>
    <t>Насос ГУРа 66*3407011</t>
  </si>
  <si>
    <t>66-3407011</t>
  </si>
  <si>
    <t>Насос масляный 421-1011020</t>
  </si>
  <si>
    <t>421-1011020</t>
  </si>
  <si>
    <t>Насос топливный в сборе  ГАЗЕЛЬ 4061.1106010</t>
  </si>
  <si>
    <t>4061.1106010</t>
  </si>
  <si>
    <t>Насос топливный, погружной с мотором, УАЗ-3741, 316051-1136020</t>
  </si>
  <si>
    <t>316051-1139020</t>
  </si>
  <si>
    <t>Оптика Н4 без подсветки 62-3711200-09</t>
  </si>
  <si>
    <t>62-3711200-09</t>
  </si>
  <si>
    <t>Осушитель воздуха 3511007-90.45104</t>
  </si>
  <si>
    <t>3511007-90.45104</t>
  </si>
  <si>
    <t>Патрубки УАЗ (компл. 5шт)</t>
  </si>
  <si>
    <t>451-1303010/27</t>
  </si>
  <si>
    <t>Патрубок радиатора подвод (верхний)</t>
  </si>
  <si>
    <t>33081-1303010</t>
  </si>
  <si>
    <t>Подушка опоры двигателя в сборе 130-1001050</t>
  </si>
  <si>
    <t>130-1001050</t>
  </si>
  <si>
    <t>Подушка опоры двигателя Д-245 3309-1001020</t>
  </si>
  <si>
    <t>3309-1001020</t>
  </si>
  <si>
    <t>Подушка рессоры (2шт) 452-2900000</t>
  </si>
  <si>
    <t>452-2900000</t>
  </si>
  <si>
    <t>подшипник выжимной УАЗ 469-1601180</t>
  </si>
  <si>
    <t>469-1601180</t>
  </si>
  <si>
    <t>Подшипник ступицы УАЗ</t>
  </si>
  <si>
    <t>3151-3103025</t>
  </si>
  <si>
    <t>поршневая группа ЗИЛ 131 А23.01-74240/81240</t>
  </si>
  <si>
    <t>А23.01-74240/81240</t>
  </si>
  <si>
    <t>Поршневая группа УАЗ</t>
  </si>
  <si>
    <t>417-1000114</t>
  </si>
  <si>
    <t>Поршневая УАЗ 100,0 "Г" УМЗ 421-1004017</t>
  </si>
  <si>
    <t>100,0 "Г" УМЗ 421-1004017</t>
  </si>
  <si>
    <t>поршневые кольца ЗИЛ 131 130-1000101</t>
  </si>
  <si>
    <t>130-1000101</t>
  </si>
  <si>
    <t>Провода высоковольтные с наконечниками</t>
  </si>
  <si>
    <t>4091-3707244</t>
  </si>
  <si>
    <t>Прокладка головки блока 130-1003020-10 ЗИЛ</t>
  </si>
  <si>
    <t>130-1003020-10 ЗИЛ</t>
  </si>
  <si>
    <t>Радиатор 3-ряд. 31608-1301010-02</t>
  </si>
  <si>
    <t>31608-1301010-02</t>
  </si>
  <si>
    <t>Радиатор в сборе 3741-1301006</t>
  </si>
  <si>
    <t>3741-1301006</t>
  </si>
  <si>
    <t>Радиатор водяного охлаждения ЗИЛ в сборе</t>
  </si>
  <si>
    <t>131-1301010-13</t>
  </si>
  <si>
    <t>Радиатор водяной 3307*1301010</t>
  </si>
  <si>
    <t>3307-1301010</t>
  </si>
  <si>
    <t>Радиатор водяной 3-х ряд. 3307-1301010-91</t>
  </si>
  <si>
    <t>3307-1301010-91</t>
  </si>
  <si>
    <t>Радиатор водяной ГАЗ</t>
  </si>
  <si>
    <t>66-01-1301006</t>
  </si>
  <si>
    <t>Радиатор ГАЗ-33081,3309 медный 2-х ряд. дв. Д-245 ЕВРО-3 ОР 121-1301010-20</t>
  </si>
  <si>
    <t>121-1301010-20</t>
  </si>
  <si>
    <t>Радиатор отопителя 3741-8101060-20</t>
  </si>
  <si>
    <t>3741-8101060-20</t>
  </si>
  <si>
    <t>Радиатор охлаждения УАЗ-Патриот (алюминиевый) 2-х рядный 3163-1301010-12</t>
  </si>
  <si>
    <t>3163-1301010-12</t>
  </si>
  <si>
    <t>Радиатор системы охлаждения УАЗ-3741 3-х рядн. 3741-1301010</t>
  </si>
  <si>
    <t>3741-1301010</t>
  </si>
  <si>
    <t>Радиатор УАЗ-452  3741-1301010-04</t>
  </si>
  <si>
    <t>3741-1301010-04</t>
  </si>
  <si>
    <t>Раздаточная коробка с центральным тормозом в сборе 66-1800010</t>
  </si>
  <si>
    <t>66-1800010</t>
  </si>
  <si>
    <t>Рама для автомобиля ГАЗ-33081 длиннобазная</t>
  </si>
  <si>
    <t>33081-280010</t>
  </si>
  <si>
    <t>Распределитель зажигания УАЗ б/контактный</t>
  </si>
  <si>
    <t>3312.3706</t>
  </si>
  <si>
    <t>Ремень безопасности (2шт) 3741-8217010/11</t>
  </si>
  <si>
    <t>3741-8217010/11</t>
  </si>
  <si>
    <t>Ремень безопасности 3741-8217010</t>
  </si>
  <si>
    <t>3741-8217010</t>
  </si>
  <si>
    <t>Ремень вентилятора УАЗ 421-1308020</t>
  </si>
  <si>
    <t>421-1308020, 10,7x8x1030 мм</t>
  </si>
  <si>
    <t>Ремень инерционный двухточечный</t>
  </si>
  <si>
    <t>двухточечный</t>
  </si>
  <si>
    <t>Ремни безопасности 452 компл. 8217000</t>
  </si>
  <si>
    <t>452-8217000</t>
  </si>
  <si>
    <t>Рессора в сборе 452-2902012-03</t>
  </si>
  <si>
    <t>452-2902012-03</t>
  </si>
  <si>
    <t>Рессора задняя 31512-2912012</t>
  </si>
  <si>
    <t>31512-2912012</t>
  </si>
  <si>
    <t>Рессора передняя ГАЗ-3308</t>
  </si>
  <si>
    <t>3308-2902012-01</t>
  </si>
  <si>
    <t>Свеча зажигания (4шт) "BRISK"</t>
  </si>
  <si>
    <t xml:space="preserve"> А-11-LINE 1,0мм</t>
  </si>
  <si>
    <t>Свеча зажигания DR-17YS (BRISK) 4052-3707000-10</t>
  </si>
  <si>
    <t>4052-3707000-10</t>
  </si>
  <si>
    <t>Свеча зажигания F-501 (к-т4шт) FINWHALE</t>
  </si>
  <si>
    <t>452-3707010</t>
  </si>
  <si>
    <t>Свеча зажигания NR-17YC (BRICK)</t>
  </si>
  <si>
    <t>402.3707008</t>
  </si>
  <si>
    <t>Сидень переднее 3741-6802010/11 Люкс</t>
  </si>
  <si>
    <t>3741-6802010/11 Люкс</t>
  </si>
  <si>
    <t>Силовой цилиндр гидроусилителя руля в сборе 66-01-3405011-01</t>
  </si>
  <si>
    <t>66-01-3405011-01</t>
  </si>
  <si>
    <t>Стартер  406-3708000-51</t>
  </si>
  <si>
    <t>406-3708000-51</t>
  </si>
  <si>
    <t>Стартер (БАТЭ) СТ42.3708</t>
  </si>
  <si>
    <t>СТ42.3708</t>
  </si>
  <si>
    <t>Стартер 5742-3708</t>
  </si>
  <si>
    <t>5742-3708</t>
  </si>
  <si>
    <t>Стартер 7402.3708 19ВУ178552</t>
  </si>
  <si>
    <t>7402.3708 19ВУ178552</t>
  </si>
  <si>
    <t>стартер всборе   УАЗ 31512-3708001-20</t>
  </si>
  <si>
    <t>31512-3708001-20</t>
  </si>
  <si>
    <t>Стартер редукторный</t>
  </si>
  <si>
    <t>5732-3708</t>
  </si>
  <si>
    <t>Стекло ветровое 3160-5206010-01</t>
  </si>
  <si>
    <t>3160-5206010-01</t>
  </si>
  <si>
    <t>Стекло ветровое ГАЗ-3302 3302-5206010</t>
  </si>
  <si>
    <t>3302-5206010</t>
  </si>
  <si>
    <t>Стекло ветровое ГАЗ-3307</t>
  </si>
  <si>
    <t>3307-5206010</t>
  </si>
  <si>
    <t>Стекло лобовое 452-5206010 УАЗ</t>
  </si>
  <si>
    <t>452-5206010 УАЗ</t>
  </si>
  <si>
    <t>Суппорт тормоза переднего в сборе  3160-3501010</t>
  </si>
  <si>
    <t>3160-3501010</t>
  </si>
  <si>
    <t>топливный насос УАЗ 451М-1106010-30</t>
  </si>
  <si>
    <t>451М-1106010-30</t>
  </si>
  <si>
    <t>Трос газа 3741-1108050-10</t>
  </si>
  <si>
    <t>3741-1108050-10</t>
  </si>
  <si>
    <t>Труба приемная УАЗ 452-1203010</t>
  </si>
  <si>
    <t>452-1203010</t>
  </si>
  <si>
    <t>Туркомпрессор С14-194-01</t>
  </si>
  <si>
    <t>С14-194-01</t>
  </si>
  <si>
    <t>Тяга проодольная 66*3003010</t>
  </si>
  <si>
    <t>66-3003010</t>
  </si>
  <si>
    <t>Тяга рулевая продольная Газ-3308 33097-3414010</t>
  </si>
  <si>
    <t>33097-3414010</t>
  </si>
  <si>
    <t>Уплотнитель правый/левый 21-1005162</t>
  </si>
  <si>
    <t>21-1005162</t>
  </si>
  <si>
    <t>Усилитель пневматический с главным цилиндром ; 3309-3510009</t>
  </si>
  <si>
    <t>3309-3510009</t>
  </si>
  <si>
    <t>Фара основная МАЗ, КАМАЗ, ГАЗ, УАЗ, ЗИЛ</t>
  </si>
  <si>
    <t>8702.3711010</t>
  </si>
  <si>
    <t>Фара под гидрокорректор с ободом 3-3711-16</t>
  </si>
  <si>
    <t>3-3711-16</t>
  </si>
  <si>
    <t>Фильтр воздушный</t>
  </si>
  <si>
    <t>ФП207.1-10</t>
  </si>
  <si>
    <t>Фильтр воздушный TSN 9.1.97</t>
  </si>
  <si>
    <t>TSN 9.1.97</t>
  </si>
  <si>
    <t>Фильтр грубой очистки топлива (дизель) ГАЗ, ПАЗ</t>
  </si>
  <si>
    <t>PL 270 (GB-6118)</t>
  </si>
  <si>
    <t>Фильтр масляный 245-1012005-10</t>
  </si>
  <si>
    <t>245-1012005-10</t>
  </si>
  <si>
    <t>Фильтр масляный 31512-1017010</t>
  </si>
  <si>
    <t>31512-1017010</t>
  </si>
  <si>
    <t>Фильтр масляный 406-1012005-201</t>
  </si>
  <si>
    <t>406-1012005-201</t>
  </si>
  <si>
    <t>Фильтр масляный 5340-1012075</t>
  </si>
  <si>
    <t>5340-1012075</t>
  </si>
  <si>
    <t>Фильтр масляный УАЗ</t>
  </si>
  <si>
    <t>3105-1012005</t>
  </si>
  <si>
    <t>Фильтр тонкой очистки 409-1117010</t>
  </si>
  <si>
    <t>409-1117010</t>
  </si>
  <si>
    <t>Фильтр тонкой очистки топлива ямз534 Евро 4/М18*1,5/ЕКО-03,372 WDK962.1/9.3.18/B7290</t>
  </si>
  <si>
    <t>Евро 4/М18*1,5/ЕКО-03,372 WDK962.1/9.3.18/B7290</t>
  </si>
  <si>
    <t>Фильтр топливный 020-1117010 TSN 9.3.22</t>
  </si>
  <si>
    <t>020-1117010 TSN 9.3.22</t>
  </si>
  <si>
    <t>Цилиндр  главный тормозной 3162-3505010</t>
  </si>
  <si>
    <t>3162-3505010</t>
  </si>
  <si>
    <t>Цилиндр главный  тормозной 3151-3505010-95</t>
  </si>
  <si>
    <t>3151-3505010-95</t>
  </si>
  <si>
    <t>Цилиндр главный тормозной</t>
  </si>
  <si>
    <t>3309-3505010</t>
  </si>
  <si>
    <t>Цилиндр колесной заднего тормоза в сборе 52-3501040</t>
  </si>
  <si>
    <t>52-3501040</t>
  </si>
  <si>
    <t>Цилиндр колесной переднего тормоза в сборе левый 66-3501041</t>
  </si>
  <si>
    <t>66-3501041</t>
  </si>
  <si>
    <t>Цилиндр колесной переднего тормоза в сборе правый 66-3501040</t>
  </si>
  <si>
    <t>66-3501040</t>
  </si>
  <si>
    <t>Цилиндр колесный переднего тормоза, левый</t>
  </si>
  <si>
    <t>469-3501047</t>
  </si>
  <si>
    <t>Цилиндр колесный переднего тормоза, правый 469-3501016</t>
  </si>
  <si>
    <t>469-3501016</t>
  </si>
  <si>
    <t>Цилиндр сцепления главный</t>
  </si>
  <si>
    <t>3741-1602300</t>
  </si>
  <si>
    <t>цилиндр сцепления главный 3740-3511011</t>
  </si>
  <si>
    <t>3740-3511011</t>
  </si>
  <si>
    <t>Цилиндр сцепления рабочий</t>
  </si>
  <si>
    <t>31605-1602510-02</t>
  </si>
  <si>
    <t>цилиндр сцепления рабочий 3740-3511112</t>
  </si>
  <si>
    <t>3740-3511112</t>
  </si>
  <si>
    <t>Цилиндр сцепления рабочий 469-1602510-09</t>
  </si>
  <si>
    <t>469-1602510-09</t>
  </si>
  <si>
    <t>Цилиндр сцепления рабочий ГАЗ-3307</t>
  </si>
  <si>
    <t>3307-1602510</t>
  </si>
  <si>
    <t>Цилиндр тормоза главный УАЗ 3160 с бачком</t>
  </si>
  <si>
    <t>3160-3505010</t>
  </si>
  <si>
    <t>цилиндр тормозной главный</t>
  </si>
  <si>
    <t>469-3505010</t>
  </si>
  <si>
    <t>Цилиндр тормозной задний ГАЗ-66</t>
  </si>
  <si>
    <t>52-3502040</t>
  </si>
  <si>
    <t>Цилиндр тормозной задний УАЗ d-32</t>
  </si>
  <si>
    <t>469-3502040-01</t>
  </si>
  <si>
    <t>Шарнир поворотного кулака лев/прав УАЗ</t>
  </si>
  <si>
    <t>452А-2304060/61</t>
  </si>
  <si>
    <t>Шарнир равных угловых скоростей длинный (правый) ГАЗ-66 66-02-2304060</t>
  </si>
  <si>
    <t>66-02-2304060</t>
  </si>
  <si>
    <t>Шарнир равных угловых скоростей, короткий (левый) ГАЗ-66</t>
  </si>
  <si>
    <t>66-02-2304061</t>
  </si>
  <si>
    <t>Шкворень УАЗ в сборе на шариках (4шт.)  3151-2304019 Ш</t>
  </si>
  <si>
    <t>3151-2304019 Ш</t>
  </si>
  <si>
    <t>Шкив водяного насоса 406-1308025-11</t>
  </si>
  <si>
    <t>406-1308025-11</t>
  </si>
  <si>
    <t>Электродвигатель в сборе УАЗ</t>
  </si>
  <si>
    <t>31512-3730010</t>
  </si>
  <si>
    <t>Электродвигатель с насосом 12В, Газель, Соболь</t>
  </si>
  <si>
    <t>32-3780-01</t>
  </si>
  <si>
    <t>Электропомпа отопителя 32-3780010</t>
  </si>
  <si>
    <t>32-3780010</t>
  </si>
  <si>
    <t>Элемент воздушного фильтра 31512-1109080-01</t>
  </si>
  <si>
    <t>31512-1109080-01</t>
  </si>
  <si>
    <t>Элемент оптический галогеновый ТН 114</t>
  </si>
  <si>
    <t>ТН 114</t>
  </si>
  <si>
    <t>Элемент фильтрующий GB-502M</t>
  </si>
  <si>
    <t>GB-502M</t>
  </si>
  <si>
    <t>Элемент фильтрующий воздушныйГАЗ-3310 (GB502) 245-1109013-20</t>
  </si>
  <si>
    <t>245-1109013-20</t>
  </si>
  <si>
    <t>Элемент фильтрующий УАЗ ЕКО-01.23</t>
  </si>
  <si>
    <t>3741-1109080</t>
  </si>
  <si>
    <t>Бак топливный левый в сборе 66-1101011-10</t>
  </si>
  <si>
    <t>66-1101011-10</t>
  </si>
  <si>
    <t>Бак топливный правый   ГАЗ-66</t>
  </si>
  <si>
    <t>66-01-1101010-20</t>
  </si>
  <si>
    <t>Вал карданный 3307*2200011</t>
  </si>
  <si>
    <t>3307-2200011</t>
  </si>
  <si>
    <t>Вал карданный передний УАЗ</t>
  </si>
  <si>
    <t>3741-2201010-09</t>
  </si>
  <si>
    <t>Гильза цилиндра 66-1002020-02</t>
  </si>
  <si>
    <t>66-1002020-02</t>
  </si>
  <si>
    <t>Головка цилиндров с клапанами 66-06-1003007-20</t>
  </si>
  <si>
    <t>66-06-1003007-20</t>
  </si>
  <si>
    <t>Двигатель ГАЗ-66 в сборе 513-1000400</t>
  </si>
  <si>
    <t>513-1000400</t>
  </si>
  <si>
    <t>Диск сцепления (корзина) ЗиЛ 130-1601090</t>
  </si>
  <si>
    <t>130-1601090</t>
  </si>
  <si>
    <t>Карбюратор К126БЭ 66-701107010-А</t>
  </si>
  <si>
    <t>К126БЭ 66-701107010-А</t>
  </si>
  <si>
    <t>Карбюратор К126ГУ УАЗ</t>
  </si>
  <si>
    <t>К-126ГУ 1107010</t>
  </si>
  <si>
    <t>Кнопка вентилятора отопителя Г-3307</t>
  </si>
  <si>
    <t>85.3710-10-15</t>
  </si>
  <si>
    <t>Колодка задняя 3307*3502090</t>
  </si>
  <si>
    <t>3307-3502090</t>
  </si>
  <si>
    <t>Колодка тормозная передняя в сборе</t>
  </si>
  <si>
    <t>4301-3501090</t>
  </si>
  <si>
    <t>Мост задний в сборе 31512-2400010</t>
  </si>
  <si>
    <t>31512-2400010</t>
  </si>
  <si>
    <t>Мост передний 131-2300009</t>
  </si>
  <si>
    <t>131-2300009</t>
  </si>
  <si>
    <t>Мост передний 66*2300012</t>
  </si>
  <si>
    <t>66-2300012</t>
  </si>
  <si>
    <t>Насос гидроусилителя руля 66-3407010</t>
  </si>
  <si>
    <t>66-3407010</t>
  </si>
  <si>
    <t>Насос топливный в сборе (Б9Д-И)  13-1106010-12</t>
  </si>
  <si>
    <t>(Б9Д-И)  13-1106010-12</t>
  </si>
  <si>
    <t>Передача карданная ГАЗ-5201 (L=2550мм) 52.01-2200011-01</t>
  </si>
  <si>
    <t>52.01-2200011-01</t>
  </si>
  <si>
    <t>Подшипник ступицы ГАЗ-3307 комплект 8078136УАК7515РК</t>
  </si>
  <si>
    <t>8078136УАК7515РК</t>
  </si>
  <si>
    <t>Подшипник ступицы передней с манжетой ГАЗ-3307 33073103800</t>
  </si>
  <si>
    <t>Радиатор отопления кузова 3151-8101060-41</t>
  </si>
  <si>
    <t>3151-8101060-41</t>
  </si>
  <si>
    <t>Радиатор отопления кузова 3741-8101060-23</t>
  </si>
  <si>
    <t>3741-8101060-23</t>
  </si>
  <si>
    <t>Радиатор охлаждения 3160 - 1301010-01</t>
  </si>
  <si>
    <t>3160 - 1301010-01</t>
  </si>
  <si>
    <t>Редуктор 66*2302010</t>
  </si>
  <si>
    <t>66-2302010</t>
  </si>
  <si>
    <t>Рессора задняя в сборе 469БГ-2912012-01</t>
  </si>
  <si>
    <t>469БГ-2912012-01</t>
  </si>
  <si>
    <t>Стартер 4216.3708</t>
  </si>
  <si>
    <t>4216.3708</t>
  </si>
  <si>
    <t>Тяга продольная рул. 66-01-3003010</t>
  </si>
  <si>
    <t>66-01-3003010</t>
  </si>
  <si>
    <t>Усилитель вакуумный 4301-3510015</t>
  </si>
  <si>
    <t>4301-3510015</t>
  </si>
  <si>
    <t>Фильтр масляный гидравлический SE-030G10B</t>
  </si>
  <si>
    <t>SE-030G10B</t>
  </si>
  <si>
    <t>Фланец 53*2201100</t>
  </si>
  <si>
    <t>53-2201100</t>
  </si>
  <si>
    <t>Шарнир кулака 452-2304060</t>
  </si>
  <si>
    <t>452-2304060</t>
  </si>
  <si>
    <t>Шарнир поворотного кулака левый УАЗ</t>
  </si>
  <si>
    <t>452-2304061</t>
  </si>
  <si>
    <t>шкворня со втулк. ГАЗЕЛЬ 3302-3001019</t>
  </si>
  <si>
    <t>3302-3001019</t>
  </si>
  <si>
    <t>Кронштейн промежуточных рычагов в сборе</t>
  </si>
  <si>
    <t>451-1703103-31</t>
  </si>
  <si>
    <t>1.3. филиал АО «ДРСК» «Хабаровские электрические сети»</t>
  </si>
  <si>
    <t>Вал карданный задний 2206-2201010-10</t>
  </si>
  <si>
    <t>2206-2201010-10</t>
  </si>
  <si>
    <t>Вал карданный УАЗ-452,3741 передний 3741-2203010</t>
  </si>
  <si>
    <t>Глушитель с выхлопной трубой в сборе 3741-1200012-07</t>
  </si>
  <si>
    <t>3741-1200012-07</t>
  </si>
  <si>
    <t>Задний мост ЗИЛ-131 со ступицами в сборе 131-2400009</t>
  </si>
  <si>
    <t>131-2400009</t>
  </si>
  <si>
    <t>Насос ГУР с бачком</t>
  </si>
  <si>
    <t>130-3407200-А3</t>
  </si>
  <si>
    <t>Отопитель Thermo E 320.002 U02</t>
  </si>
  <si>
    <t>11114949А</t>
  </si>
  <si>
    <t>Рессора УАЗ-452</t>
  </si>
  <si>
    <t>452-2902012</t>
  </si>
  <si>
    <t>Рулевой механизм (механизм ГУРа) 3151-48-3400500 ( ШНКФ 453461.133-50)</t>
  </si>
  <si>
    <t>3151-48-3400500 ( ШНКФ 453461.133-50)</t>
  </si>
  <si>
    <t>стартер в сборе 31512-3708001</t>
  </si>
  <si>
    <t>31512-3708001</t>
  </si>
  <si>
    <t xml:space="preserve">Амортизатор масляный trophyMASTER задний ПАТРИОТ (453/1302) "redBTR" RB-PR1302   </t>
  </si>
  <si>
    <t xml:space="preserve">RB-PR1302   </t>
  </si>
  <si>
    <t xml:space="preserve">Амортизатор масляный trophyMASTER ПАТРИОТ (465/2072) "redBTR" RB-PF2072  </t>
  </si>
  <si>
    <t xml:space="preserve">RB-PF2072 </t>
  </si>
  <si>
    <t>Амортизатор пер,зад, 3302*2905006</t>
  </si>
  <si>
    <t>3302-2905006</t>
  </si>
  <si>
    <t>Вал карданный</t>
  </si>
  <si>
    <t>5022382-2</t>
  </si>
  <si>
    <t>Вал карданный задний 42000.3163-00-2201010-00</t>
  </si>
  <si>
    <t>42000.3163-00-2201010-00</t>
  </si>
  <si>
    <t>Вал карданный передний 220695-2203010-10</t>
  </si>
  <si>
    <t>220695-2203010-10</t>
  </si>
  <si>
    <t>Вал карданный передний 3163-00-2203010-02</t>
  </si>
  <si>
    <t>3163-00-2203010-02</t>
  </si>
  <si>
    <t>Вкладыши шат.НОМ 24-1000104</t>
  </si>
  <si>
    <t>24-1000104</t>
  </si>
  <si>
    <t>Генератор ГГ273В1-3701000-03</t>
  </si>
  <si>
    <t>ГГ273В1-3701000-03</t>
  </si>
  <si>
    <t>Генератор УАЗ-Патриот 5122.3771000-30 (ЗМЗ-406, 405; 14В, 120Ам )</t>
  </si>
  <si>
    <t>5122.3771000-30 (ЗМЗ-406, 405; 14В, 120Ам )</t>
  </si>
  <si>
    <t>Головка блока УМЗ 4213.1003001-40 (в сборе с прокладкой и крепежом)</t>
  </si>
  <si>
    <t>4213.1003001-40 (в сборе с прокладкой и крепежом)</t>
  </si>
  <si>
    <t>Карданный вал задний (Шрус) 5022382-1</t>
  </si>
  <si>
    <t>Кольца поршневые 100мм к-т дв. УМЗ 42164 ВК42164.1004023</t>
  </si>
  <si>
    <t>ВК42164.1004023</t>
  </si>
  <si>
    <t>Комплект коренных вкладышей (ст) 24-1000102-01</t>
  </si>
  <si>
    <t>24-1000102-01</t>
  </si>
  <si>
    <t>Кран отопителя</t>
  </si>
  <si>
    <t>8109030.РКНУ</t>
  </si>
  <si>
    <t>Крестовина 53-2201800-22</t>
  </si>
  <si>
    <t>53-2201800-22</t>
  </si>
  <si>
    <t>Крестовина в сборе карданной передачи 130-2201025</t>
  </si>
  <si>
    <t>130-2201025</t>
  </si>
  <si>
    <t>Крестовина в сборе карданной передачи к УРАЛ 131-2205025-А2</t>
  </si>
  <si>
    <t>131-2205025-А2</t>
  </si>
  <si>
    <t>Муфта электромагнитная для УМЗ (с поликлиновым ремнем) 4026.1317010-70</t>
  </si>
  <si>
    <t>(с поликлиновым ремнем) 4026.1317010-70</t>
  </si>
  <si>
    <t>Наконечник тяги (левая резьба) 469-3414057</t>
  </si>
  <si>
    <t>469-3414057</t>
  </si>
  <si>
    <t>Наконечник тяги рулевой в сборе правый УАЗ-469</t>
  </si>
  <si>
    <t>469-3414056</t>
  </si>
  <si>
    <t>Насос отопителя дополнительный (D18 12V) 32-3780-01</t>
  </si>
  <si>
    <t>Поршневая группа 100,5 УМЗ 4216 4216-40-1004017</t>
  </si>
  <si>
    <t>4216-40-1004017</t>
  </si>
  <si>
    <t>Прокладки двигателя 4216 Евро-3, полный к-т 4216.3906022-88</t>
  </si>
  <si>
    <t>4216.3906022-88</t>
  </si>
  <si>
    <t>Радиатор водяной 3302*1301010</t>
  </si>
  <si>
    <t>3302-1301010</t>
  </si>
  <si>
    <t>Ремень 1030</t>
  </si>
  <si>
    <t>451М-1308020</t>
  </si>
  <si>
    <t>Ремень 11*10*1400 ГАЗ-66, ПАЗ-672, ПАЗ3205, Лаз, ЛиАЗ</t>
  </si>
  <si>
    <t>11-10-1400 ГАЗ-66, ПАЗ-672, ПАЗ3205, Лаз, ЛиАЗ</t>
  </si>
  <si>
    <t>Ремень 11*10*1775 ГАЗ-66, ПАЗ-3502</t>
  </si>
  <si>
    <t>11-10-1775 ГАЗ-66, ПАЗ-3502</t>
  </si>
  <si>
    <t>Ремкомплект двигателя УАЗ 406-3906625-06</t>
  </si>
  <si>
    <t>406-3906625-06</t>
  </si>
  <si>
    <t>Ступица 23107-3103013</t>
  </si>
  <si>
    <t>Усилитель вакуумный 3151-3510010</t>
  </si>
  <si>
    <t>3151-3510010</t>
  </si>
  <si>
    <t>фильтр масляный (ГАЗ, ПАЗ) 53-1012040</t>
  </si>
  <si>
    <t>53-1012040</t>
  </si>
  <si>
    <t>406-1012005-11</t>
  </si>
  <si>
    <t>Фильтр тонкой очистки топлива 4021-1117010</t>
  </si>
  <si>
    <t>4021-1117010</t>
  </si>
  <si>
    <t>цилиндр гл. тормоза 2х бач.</t>
  </si>
  <si>
    <t>3151-3505010</t>
  </si>
  <si>
    <t>Цилиндр сцепления главный УАЗ</t>
  </si>
  <si>
    <t>469-1602300</t>
  </si>
  <si>
    <t>Цилиндр тормозной рабочий лев. УАЗ-469</t>
  </si>
  <si>
    <t>469-3501041-01</t>
  </si>
  <si>
    <t>Цилиндр тормозной рабочий прав. УАЗ-469</t>
  </si>
  <si>
    <t>469-А3501040-01</t>
  </si>
  <si>
    <t>Шарнир кулака поворотного левый 23107-2304061</t>
  </si>
  <si>
    <t>23107-2304061</t>
  </si>
  <si>
    <t>Шарнир кулака поворотного левый 33027-2304061-01</t>
  </si>
  <si>
    <t>33027-2304061-01</t>
  </si>
  <si>
    <t>Шарнир кулака поворотного правый 23107-2304060</t>
  </si>
  <si>
    <t>23107-2304060</t>
  </si>
  <si>
    <t>Шарнир кулака поворотного правый 33027-2304060-01</t>
  </si>
  <si>
    <t>33027-2304060-01</t>
  </si>
  <si>
    <t>Шарнир рулевых тяг 2217-3414029-10</t>
  </si>
  <si>
    <t>2217-3414029-10</t>
  </si>
  <si>
    <t>Шкворень ГАЗель 33027-2304800</t>
  </si>
  <si>
    <t>33027-2304800</t>
  </si>
  <si>
    <t>Элемент воздушного фильтра (ЭВФ 040) 31512-1109080-42</t>
  </si>
  <si>
    <t>31512-1109080-42</t>
  </si>
  <si>
    <t>ИТОГО без НДС, руб.</t>
  </si>
  <si>
    <t>Кроме того, НДС, руб.</t>
  </si>
  <si>
    <t>ИТОГО с НДС, руб.</t>
  </si>
  <si>
    <t>1.1. филиал АО «ДРСК» «Амурские электрические сети» (Партия № I)</t>
  </si>
  <si>
    <t>1.2. филиал АО «ДРСК» «Приморские электрические сети» (Партия № 2)</t>
  </si>
  <si>
    <t>1.4. филиал АО «ДРСК» «Электрические сети ЕАО» (партия № 5)</t>
  </si>
  <si>
    <t>1.3.2 СП «Центральные электрические сети» г. Хабаровск (партия № 4)</t>
  </si>
  <si>
    <t>1.3.1 СП «Северные электрические сети» г. Комсомольск-на-Амуре (партия № 3)</t>
  </si>
  <si>
    <t>1.5. филиал АО «ДРСК» «Южно-Якутские электрические сети» (партия № 6)</t>
  </si>
  <si>
    <t>Приложение к техническому заданию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</si>
</sst>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7" fillId="0" borderId="0"/>
    <xf numFmtId="0" fontId="17" fillId="0" borderId="0"/>
  </cellStyleXfs>
  <cellXfs count="14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7" fillId="6" borderId="7" xfId="0" applyFont="1" applyFill="1" applyBorder="1" applyAlignment="1">
      <alignment horizontal="center" vertical="top"/>
    </xf>
    <xf numFmtId="49" fontId="7" fillId="6" borderId="14" xfId="0" applyNumberFormat="1" applyFont="1" applyFill="1" applyBorder="1" applyAlignment="1">
      <alignment horizontal="left" vertical="top" wrapText="1"/>
    </xf>
    <xf numFmtId="3" fontId="7" fillId="6" borderId="8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7" fillId="0" borderId="19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/>
    </xf>
    <xf numFmtId="0" fontId="13" fillId="0" borderId="0" xfId="0" applyFont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4" fontId="7" fillId="0" borderId="22" xfId="0" applyNumberFormat="1" applyFont="1" applyFill="1" applyBorder="1" applyAlignment="1">
      <alignment horizontal="right" vertical="center"/>
    </xf>
    <xf numFmtId="0" fontId="7" fillId="0" borderId="22" xfId="0" applyFont="1" applyFill="1" applyBorder="1" applyAlignment="1">
      <alignment horizontal="right" vertical="center"/>
    </xf>
    <xf numFmtId="3" fontId="7" fillId="6" borderId="14" xfId="0" applyNumberFormat="1" applyFont="1" applyFill="1" applyBorder="1" applyAlignment="1">
      <alignment horizontal="center" vertical="top" wrapText="1"/>
    </xf>
    <xf numFmtId="49" fontId="8" fillId="2" borderId="24" xfId="0" applyNumberFormat="1" applyFont="1" applyFill="1" applyBorder="1" applyAlignment="1" applyProtection="1">
      <alignment horizontal="left" vertical="top" wrapText="1"/>
      <protection locked="0"/>
    </xf>
    <xf numFmtId="49" fontId="8" fillId="2" borderId="22" xfId="0" applyNumberFormat="1" applyFont="1" applyFill="1" applyBorder="1" applyAlignment="1" applyProtection="1">
      <alignment horizontal="left" vertical="top" wrapText="1"/>
      <protection locked="0"/>
    </xf>
    <xf numFmtId="0" fontId="7" fillId="0" borderId="22" xfId="0" applyFont="1" applyBorder="1"/>
    <xf numFmtId="4" fontId="7" fillId="0" borderId="18" xfId="0" applyNumberFormat="1" applyFont="1" applyFill="1" applyBorder="1" applyAlignment="1">
      <alignment horizontal="right" vertical="center"/>
    </xf>
    <xf numFmtId="0" fontId="16" fillId="8" borderId="22" xfId="0" applyNumberFormat="1" applyFont="1" applyFill="1" applyBorder="1" applyAlignment="1">
      <alignment horizontal="left" vertical="top"/>
    </xf>
    <xf numFmtId="4" fontId="7" fillId="0" borderId="22" xfId="0" applyNumberFormat="1" applyFont="1" applyBorder="1"/>
    <xf numFmtId="0" fontId="7" fillId="6" borderId="26" xfId="0" applyFont="1" applyFill="1" applyBorder="1" applyAlignment="1">
      <alignment horizontal="center" vertical="top"/>
    </xf>
    <xf numFmtId="49" fontId="7" fillId="6" borderId="27" xfId="0" applyNumberFormat="1" applyFont="1" applyFill="1" applyBorder="1" applyAlignment="1">
      <alignment horizontal="left" vertical="top" wrapText="1"/>
    </xf>
    <xf numFmtId="0" fontId="7" fillId="0" borderId="18" xfId="0" applyFont="1" applyBorder="1"/>
    <xf numFmtId="3" fontId="7" fillId="6" borderId="27" xfId="0" applyNumberFormat="1" applyFont="1" applyFill="1" applyBorder="1" applyAlignment="1">
      <alignment horizontal="center" vertical="top" wrapText="1"/>
    </xf>
    <xf numFmtId="4" fontId="7" fillId="6" borderId="25" xfId="0" applyNumberFormat="1" applyFont="1" applyFill="1" applyBorder="1" applyAlignment="1">
      <alignment horizontal="center" vertical="top" wrapText="1"/>
    </xf>
    <xf numFmtId="0" fontId="7" fillId="0" borderId="19" xfId="0" applyNumberFormat="1" applyFont="1" applyBorder="1" applyAlignment="1">
      <alignment horizontal="left" vertical="top" wrapText="1"/>
    </xf>
    <xf numFmtId="1" fontId="7" fillId="0" borderId="19" xfId="0" applyNumberFormat="1" applyFont="1" applyBorder="1" applyAlignment="1">
      <alignment horizontal="left" vertical="top" wrapText="1"/>
    </xf>
    <xf numFmtId="0" fontId="7" fillId="0" borderId="22" xfId="0" applyNumberFormat="1" applyFont="1" applyBorder="1" applyAlignment="1">
      <alignment horizontal="left" vertical="top" wrapText="1"/>
    </xf>
    <xf numFmtId="4" fontId="7" fillId="6" borderId="28" xfId="0" applyNumberFormat="1" applyFont="1" applyFill="1" applyBorder="1" applyAlignment="1">
      <alignment horizontal="center" vertical="top" wrapText="1"/>
    </xf>
    <xf numFmtId="4" fontId="7" fillId="6" borderId="29" xfId="0" applyNumberFormat="1" applyFont="1" applyFill="1" applyBorder="1" applyAlignment="1">
      <alignment horizontal="center" vertical="top" wrapText="1"/>
    </xf>
    <xf numFmtId="4" fontId="8" fillId="2" borderId="22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0" xfId="0" applyNumberFormat="1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justify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5" fillId="7" borderId="30" xfId="0" applyNumberFormat="1" applyFont="1" applyFill="1" applyBorder="1" applyAlignment="1">
      <alignment horizontal="center" vertical="top" wrapText="1"/>
    </xf>
    <xf numFmtId="0" fontId="5" fillId="7" borderId="21" xfId="0" applyNumberFormat="1" applyFont="1" applyFill="1" applyBorder="1" applyAlignment="1">
      <alignment horizontal="center" vertical="top" wrapText="1"/>
    </xf>
    <xf numFmtId="1" fontId="17" fillId="0" borderId="31" xfId="2" applyNumberFormat="1" applyFont="1" applyBorder="1" applyAlignment="1">
      <alignment horizontal="center" vertical="top"/>
    </xf>
    <xf numFmtId="0" fontId="17" fillId="0" borderId="19" xfId="2" applyNumberFormat="1" applyFont="1" applyBorder="1" applyAlignment="1">
      <alignment horizontal="left" vertical="top" wrapText="1"/>
    </xf>
    <xf numFmtId="4" fontId="17" fillId="0" borderId="32" xfId="2" applyNumberFormat="1" applyFont="1" applyBorder="1" applyAlignment="1">
      <alignment horizontal="right" vertical="top"/>
    </xf>
    <xf numFmtId="2" fontId="17" fillId="0" borderId="32" xfId="2" applyNumberFormat="1" applyFont="1" applyBorder="1" applyAlignment="1">
      <alignment horizontal="right" vertical="top"/>
    </xf>
    <xf numFmtId="2" fontId="17" fillId="0" borderId="19" xfId="2" applyNumberFormat="1" applyFont="1" applyBorder="1" applyAlignment="1">
      <alignment horizontal="right" vertical="top"/>
    </xf>
    <xf numFmtId="0" fontId="17" fillId="0" borderId="19" xfId="2" applyNumberFormat="1" applyFont="1" applyBorder="1" applyAlignment="1">
      <alignment horizontal="right" vertical="top"/>
    </xf>
    <xf numFmtId="1" fontId="17" fillId="0" borderId="19" xfId="2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8" fillId="10" borderId="0" xfId="0" applyFont="1" applyFill="1" applyAlignment="1">
      <alignment horizontal="center"/>
    </xf>
    <xf numFmtId="0" fontId="0" fillId="0" borderId="22" xfId="0" applyBorder="1"/>
    <xf numFmtId="4" fontId="0" fillId="0" borderId="22" xfId="0" applyNumberFormat="1" applyBorder="1"/>
    <xf numFmtId="1" fontId="1" fillId="0" borderId="0" xfId="0" applyNumberFormat="1" applyFont="1" applyBorder="1" applyAlignment="1">
      <alignment horizontal="center" vertical="top" wrapText="1"/>
    </xf>
    <xf numFmtId="1" fontId="14" fillId="4" borderId="6" xfId="0" applyNumberFormat="1" applyFont="1" applyFill="1" applyBorder="1" applyAlignment="1">
      <alignment horizontal="center" vertical="center" wrapText="1"/>
    </xf>
    <xf numFmtId="1" fontId="7" fillId="0" borderId="23" xfId="0" applyNumberFormat="1" applyFont="1" applyBorder="1" applyAlignment="1">
      <alignment horizontal="center" vertical="top"/>
    </xf>
    <xf numFmtId="1" fontId="7" fillId="0" borderId="22" xfId="0" applyNumberFormat="1" applyFont="1" applyBorder="1" applyAlignment="1">
      <alignment horizontal="center"/>
    </xf>
    <xf numFmtId="1" fontId="17" fillId="0" borderId="18" xfId="2" applyNumberFormat="1" applyFont="1" applyBorder="1" applyAlignment="1">
      <alignment horizontal="center" vertical="top"/>
    </xf>
    <xf numFmtId="1" fontId="0" fillId="0" borderId="22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3" fontId="7" fillId="0" borderId="22" xfId="0" applyNumberFormat="1" applyFon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" fontId="0" fillId="0" borderId="31" xfId="0" applyNumberFormat="1" applyFont="1" applyBorder="1" applyAlignment="1">
      <alignment horizontal="center" vertical="top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top"/>
    </xf>
    <xf numFmtId="4" fontId="0" fillId="0" borderId="18" xfId="0" applyNumberFormat="1" applyFont="1" applyBorder="1" applyAlignment="1">
      <alignment horizontal="right" vertical="top"/>
    </xf>
    <xf numFmtId="2" fontId="0" fillId="0" borderId="18" xfId="0" applyNumberFormat="1" applyFont="1" applyBorder="1" applyAlignment="1">
      <alignment horizontal="right" vertical="top"/>
    </xf>
    <xf numFmtId="1" fontId="0" fillId="0" borderId="19" xfId="0" applyNumberFormat="1" applyFont="1" applyBorder="1" applyAlignment="1">
      <alignment horizontal="left" vertical="top" wrapText="1"/>
    </xf>
    <xf numFmtId="0" fontId="5" fillId="7" borderId="32" xfId="0" applyNumberFormat="1" applyFont="1" applyFill="1" applyBorder="1" applyAlignment="1">
      <alignment horizontal="center" vertical="center" wrapText="1"/>
    </xf>
    <xf numFmtId="0" fontId="5" fillId="7" borderId="34" xfId="0" applyNumberFormat="1" applyFont="1" applyFill="1" applyBorder="1" applyAlignment="1">
      <alignment horizontal="center" vertical="center" wrapText="1"/>
    </xf>
    <xf numFmtId="0" fontId="5" fillId="7" borderId="30" xfId="0" applyNumberFormat="1" applyFont="1" applyFill="1" applyBorder="1" applyAlignment="1">
      <alignment horizontal="center" vertical="center" wrapText="1"/>
    </xf>
    <xf numFmtId="0" fontId="5" fillId="7" borderId="2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7" fillId="0" borderId="22" xfId="1" applyNumberFormat="1" applyFont="1" applyBorder="1" applyAlignment="1">
      <alignment vertical="top" wrapText="1"/>
    </xf>
    <xf numFmtId="0" fontId="17" fillId="0" borderId="22" xfId="1" applyNumberFormat="1" applyFont="1" applyBorder="1" applyAlignment="1">
      <alignment vertical="top"/>
    </xf>
    <xf numFmtId="4" fontId="17" fillId="0" borderId="22" xfId="1" applyNumberFormat="1" applyFont="1" applyBorder="1" applyAlignment="1">
      <alignment vertical="top"/>
    </xf>
    <xf numFmtId="0" fontId="7" fillId="6" borderId="22" xfId="0" applyFont="1" applyFill="1" applyBorder="1" applyAlignment="1">
      <alignment horizontal="center" vertical="top"/>
    </xf>
    <xf numFmtId="49" fontId="7" fillId="6" borderId="22" xfId="0" applyNumberFormat="1" applyFont="1" applyFill="1" applyBorder="1" applyAlignment="1">
      <alignment horizontal="left" vertical="top" wrapText="1"/>
    </xf>
    <xf numFmtId="3" fontId="7" fillId="6" borderId="22" xfId="0" applyNumberFormat="1" applyFont="1" applyFill="1" applyBorder="1" applyAlignment="1">
      <alignment horizontal="center" vertical="top" wrapText="1"/>
    </xf>
    <xf numFmtId="4" fontId="7" fillId="6" borderId="22" xfId="0" applyNumberFormat="1" applyFont="1" applyFill="1" applyBorder="1" applyAlignment="1">
      <alignment horizontal="center" vertical="top" wrapText="1"/>
    </xf>
    <xf numFmtId="0" fontId="5" fillId="7" borderId="20" xfId="0" applyNumberFormat="1" applyFont="1" applyFill="1" applyBorder="1" applyAlignment="1">
      <alignment horizontal="center" vertical="center" wrapText="1"/>
    </xf>
    <xf numFmtId="0" fontId="5" fillId="7" borderId="32" xfId="0" applyNumberFormat="1" applyFont="1" applyFill="1" applyBorder="1" applyAlignment="1">
      <alignment horizontal="center" vertical="top" wrapText="1"/>
    </xf>
    <xf numFmtId="4" fontId="17" fillId="0" borderId="18" xfId="2" applyNumberFormat="1" applyFont="1" applyBorder="1" applyAlignment="1">
      <alignment horizontal="right" vertical="top"/>
    </xf>
    <xf numFmtId="1" fontId="17" fillId="0" borderId="33" xfId="2" applyNumberFormat="1" applyFont="1" applyBorder="1" applyAlignment="1">
      <alignment horizontal="center" vertical="top"/>
    </xf>
    <xf numFmtId="0" fontId="17" fillId="0" borderId="33" xfId="2" applyNumberFormat="1" applyFont="1" applyBorder="1" applyAlignment="1">
      <alignment horizontal="left" vertical="top" wrapText="1"/>
    </xf>
    <xf numFmtId="0" fontId="17" fillId="0" borderId="33" xfId="2" applyNumberFormat="1" applyFont="1" applyBorder="1" applyAlignment="1">
      <alignment horizontal="right" vertical="top"/>
    </xf>
    <xf numFmtId="4" fontId="17" fillId="0" borderId="33" xfId="2" applyNumberFormat="1" applyFont="1" applyBorder="1" applyAlignment="1">
      <alignment horizontal="right" vertical="top"/>
    </xf>
    <xf numFmtId="0" fontId="7" fillId="0" borderId="30" xfId="0" applyFont="1" applyBorder="1"/>
    <xf numFmtId="0" fontId="7" fillId="6" borderId="30" xfId="0" applyFont="1" applyFill="1" applyBorder="1" applyAlignment="1">
      <alignment horizontal="center" vertical="top"/>
    </xf>
    <xf numFmtId="49" fontId="7" fillId="6" borderId="30" xfId="0" applyNumberFormat="1" applyFont="1" applyFill="1" applyBorder="1" applyAlignment="1">
      <alignment horizontal="left" vertical="top" wrapText="1"/>
    </xf>
    <xf numFmtId="0" fontId="7" fillId="0" borderId="30" xfId="0" applyNumberFormat="1" applyFont="1" applyBorder="1" applyAlignment="1">
      <alignment horizontal="left" vertical="top" wrapText="1"/>
    </xf>
    <xf numFmtId="3" fontId="7" fillId="6" borderId="30" xfId="0" applyNumberFormat="1" applyFont="1" applyFill="1" applyBorder="1" applyAlignment="1">
      <alignment horizontal="center" vertical="top" wrapText="1"/>
    </xf>
    <xf numFmtId="4" fontId="7" fillId="6" borderId="30" xfId="0" applyNumberFormat="1" applyFont="1" applyFill="1" applyBorder="1" applyAlignment="1">
      <alignment horizontal="center" vertical="top" wrapText="1"/>
    </xf>
    <xf numFmtId="4" fontId="7" fillId="6" borderId="21" xfId="0" applyNumberFormat="1" applyFont="1" applyFill="1" applyBorder="1" applyAlignment="1">
      <alignment horizontal="center" vertical="top" wrapText="1"/>
    </xf>
    <xf numFmtId="0" fontId="17" fillId="0" borderId="32" xfId="2" applyNumberFormat="1" applyFont="1" applyBorder="1" applyAlignment="1">
      <alignment horizontal="left" vertical="top" wrapText="1"/>
    </xf>
    <xf numFmtId="2" fontId="17" fillId="0" borderId="18" xfId="2" applyNumberFormat="1" applyFont="1" applyBorder="1" applyAlignment="1">
      <alignment horizontal="right" vertical="top"/>
    </xf>
    <xf numFmtId="1" fontId="17" fillId="0" borderId="22" xfId="2" applyNumberFormat="1" applyFont="1" applyBorder="1" applyAlignment="1">
      <alignment horizontal="center" vertical="top"/>
    </xf>
    <xf numFmtId="0" fontId="17" fillId="0" borderId="22" xfId="2" applyNumberFormat="1" applyFont="1" applyBorder="1" applyAlignment="1">
      <alignment horizontal="left" vertical="top" wrapText="1"/>
    </xf>
    <xf numFmtId="0" fontId="17" fillId="0" borderId="22" xfId="2" applyNumberFormat="1" applyFont="1" applyBorder="1" applyAlignment="1">
      <alignment horizontal="right" vertical="top"/>
    </xf>
    <xf numFmtId="2" fontId="17" fillId="0" borderId="22" xfId="2" applyNumberFormat="1" applyFont="1" applyBorder="1" applyAlignment="1">
      <alignment horizontal="right" vertical="top"/>
    </xf>
    <xf numFmtId="4" fontId="17" fillId="0" borderId="22" xfId="2" applyNumberFormat="1" applyFont="1" applyBorder="1" applyAlignment="1">
      <alignment horizontal="right" vertical="top"/>
    </xf>
    <xf numFmtId="1" fontId="0" fillId="0" borderId="18" xfId="0" applyNumberFormat="1" applyFont="1" applyBorder="1" applyAlignment="1">
      <alignment horizontal="center" vertical="top"/>
    </xf>
    <xf numFmtId="1" fontId="17" fillId="0" borderId="22" xfId="1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6" fillId="7" borderId="0" xfId="0" applyFont="1" applyFill="1"/>
    <xf numFmtId="4" fontId="8" fillId="6" borderId="9" xfId="0" applyNumberFormat="1" applyFont="1" applyFill="1" applyBorder="1" applyAlignment="1" applyProtection="1">
      <alignment horizontal="center" vertical="top" wrapText="1"/>
    </xf>
    <xf numFmtId="4" fontId="7" fillId="6" borderId="9" xfId="0" applyNumberFormat="1" applyFont="1" applyFill="1" applyBorder="1" applyAlignment="1">
      <alignment horizontal="center" vertical="top" wrapText="1"/>
    </xf>
    <xf numFmtId="4" fontId="7" fillId="6" borderId="25" xfId="0" applyNumberFormat="1" applyFont="1" applyFill="1" applyBorder="1" applyAlignment="1">
      <alignment horizontal="center" vertical="top" wrapText="1"/>
    </xf>
    <xf numFmtId="4" fontId="21" fillId="4" borderId="22" xfId="0" applyNumberFormat="1" applyFont="1" applyFill="1" applyBorder="1" applyAlignment="1" applyProtection="1">
      <alignment vertical="center" wrapText="1"/>
    </xf>
    <xf numFmtId="4" fontId="20" fillId="4" borderId="22" xfId="0" applyNumberFormat="1" applyFont="1" applyFill="1" applyBorder="1" applyAlignment="1" applyProtection="1">
      <alignment vertical="top" wrapText="1"/>
    </xf>
    <xf numFmtId="9" fontId="20" fillId="2" borderId="22" xfId="0" applyNumberFormat="1" applyFont="1" applyFill="1" applyBorder="1" applyAlignment="1" applyProtection="1">
      <alignment horizontal="center" vertical="top" wrapText="1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center"/>
    </xf>
    <xf numFmtId="4" fontId="21" fillId="4" borderId="22" xfId="0" applyNumberFormat="1" applyFont="1" applyFill="1" applyBorder="1" applyAlignment="1" applyProtection="1">
      <alignment horizontal="right" vertical="center" wrapText="1"/>
    </xf>
    <xf numFmtId="4" fontId="20" fillId="4" borderId="22" xfId="0" applyNumberFormat="1" applyFont="1" applyFill="1" applyBorder="1" applyAlignment="1" applyProtection="1">
      <alignment horizontal="right" vertical="top" wrapText="1"/>
    </xf>
    <xf numFmtId="4" fontId="19" fillId="4" borderId="22" xfId="0" applyNumberFormat="1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top" wrapText="1"/>
    </xf>
    <xf numFmtId="1" fontId="0" fillId="0" borderId="35" xfId="0" applyNumberFormat="1" applyBorder="1" applyAlignment="1">
      <alignment horizontal="center"/>
    </xf>
    <xf numFmtId="1" fontId="0" fillId="0" borderId="22" xfId="0" applyNumberFormat="1" applyFont="1" applyBorder="1" applyAlignment="1">
      <alignment horizontal="center" vertical="top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right" vertical="top"/>
    </xf>
    <xf numFmtId="4" fontId="0" fillId="0" borderId="22" xfId="0" applyNumberFormat="1" applyFont="1" applyBorder="1" applyAlignment="1">
      <alignment horizontal="right" vertical="top"/>
    </xf>
    <xf numFmtId="4" fontId="7" fillId="0" borderId="22" xfId="0" applyNumberFormat="1" applyFont="1" applyBorder="1" applyAlignment="1">
      <alignment horizontal="center"/>
    </xf>
    <xf numFmtId="4" fontId="8" fillId="6" borderId="25" xfId="0" applyNumberFormat="1" applyFont="1" applyFill="1" applyBorder="1" applyAlignment="1" applyProtection="1">
      <alignment horizontal="center" vertical="top" wrapText="1"/>
    </xf>
    <xf numFmtId="4" fontId="0" fillId="0" borderId="22" xfId="0" applyNumberFormat="1" applyBorder="1" applyAlignment="1">
      <alignment horizontal="center"/>
    </xf>
    <xf numFmtId="4" fontId="8" fillId="6" borderId="22" xfId="0" applyNumberFormat="1" applyFont="1" applyFill="1" applyBorder="1" applyAlignment="1" applyProtection="1">
      <alignment horizontal="center" vertical="top" wrapText="1"/>
    </xf>
    <xf numFmtId="4" fontId="0" fillId="0" borderId="35" xfId="0" applyNumberFormat="1" applyBorder="1" applyAlignment="1">
      <alignment horizontal="center"/>
    </xf>
    <xf numFmtId="0" fontId="6" fillId="0" borderId="0" xfId="0" applyFont="1" applyFill="1"/>
    <xf numFmtId="0" fontId="5" fillId="10" borderId="36" xfId="0" applyNumberFormat="1" applyFont="1" applyFill="1" applyBorder="1" applyAlignment="1">
      <alignment horizontal="center" vertical="center" wrapText="1"/>
    </xf>
    <xf numFmtId="0" fontId="5" fillId="10" borderId="0" xfId="0" applyNumberFormat="1" applyFont="1" applyFill="1" applyBorder="1" applyAlignment="1">
      <alignment horizontal="center" vertical="center" wrapText="1"/>
    </xf>
    <xf numFmtId="2" fontId="4" fillId="9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57"/>
  <sheetViews>
    <sheetView tabSelected="1" topLeftCell="A439" zoomScale="85" zoomScaleNormal="85" workbookViewId="0">
      <selection activeCell="M465" sqref="M465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23.42578125" customWidth="1"/>
    <col min="5" max="5" width="7.140625" customWidth="1"/>
    <col min="6" max="6" width="11.42578125" customWidth="1"/>
    <col min="7" max="7" width="16.140625" style="73" customWidth="1"/>
    <col min="8" max="8" width="22.85546875" style="118" customWidth="1"/>
    <col min="11" max="12" width="27.140625" customWidth="1"/>
    <col min="13" max="13" width="21.28515625" customWidth="1"/>
    <col min="14" max="14" width="7.28515625" customWidth="1"/>
    <col min="15" max="15" width="15" customWidth="1"/>
    <col min="16" max="16" width="13.85546875" customWidth="1"/>
    <col min="17" max="17" width="8.7109375" style="63" customWidth="1"/>
    <col min="18" max="18" width="22.7109375" customWidth="1"/>
  </cols>
  <sheetData>
    <row r="1" spans="1:28" ht="34.5" customHeight="1" x14ac:dyDescent="0.25">
      <c r="B1" s="44" t="s">
        <v>802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B2" s="1"/>
      <c r="C2" s="1"/>
      <c r="D2" s="1"/>
      <c r="E2" s="1"/>
      <c r="F2" s="1"/>
      <c r="G2" s="67"/>
      <c r="H2" s="11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0" customHeight="1" thickBot="1" x14ac:dyDescent="0.3">
      <c r="B3" s="45" t="s">
        <v>13</v>
      </c>
      <c r="C3" s="46"/>
      <c r="D3" s="46"/>
      <c r="E3" s="46"/>
      <c r="F3" s="47"/>
      <c r="G3" s="146">
        <f>H455</f>
        <v>11728021.130000003</v>
      </c>
      <c r="H3" s="119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8.5" customHeight="1" x14ac:dyDescent="0.25">
      <c r="B4" s="48" t="s">
        <v>99</v>
      </c>
      <c r="C4" s="48"/>
      <c r="D4" s="48"/>
      <c r="E4" s="48"/>
      <c r="F4" s="48"/>
      <c r="G4" s="48"/>
      <c r="H4" s="4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25">
      <c r="B5" s="1"/>
      <c r="C5" s="1"/>
      <c r="D5" s="1"/>
      <c r="E5" s="1"/>
      <c r="F5" s="1"/>
      <c r="G5" s="67"/>
      <c r="H5" s="11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 x14ac:dyDescent="0.3">
      <c r="B6" s="1"/>
      <c r="C6" s="1"/>
      <c r="D6" s="1"/>
      <c r="E6" s="1"/>
      <c r="F6" s="1"/>
      <c r="G6" s="67"/>
      <c r="H6" s="11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3">
      <c r="A7" s="10"/>
      <c r="B7" s="49" t="s">
        <v>9</v>
      </c>
      <c r="C7" s="50"/>
      <c r="D7" s="50"/>
      <c r="E7" s="51"/>
      <c r="F7" s="51"/>
      <c r="G7" s="52"/>
      <c r="H7" s="53"/>
      <c r="I7" s="13"/>
      <c r="J7" s="41" t="s">
        <v>3</v>
      </c>
      <c r="K7" s="42"/>
      <c r="L7" s="42"/>
      <c r="M7" s="42"/>
      <c r="N7" s="42"/>
      <c r="O7" s="42"/>
      <c r="P7" s="42"/>
      <c r="Q7" s="42"/>
      <c r="R7" s="43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14.75" x14ac:dyDescent="0.25">
      <c r="A8" s="10"/>
      <c r="B8" s="14" t="s">
        <v>4</v>
      </c>
      <c r="C8" s="15" t="s">
        <v>0</v>
      </c>
      <c r="D8" s="15" t="s">
        <v>15</v>
      </c>
      <c r="E8" s="15" t="s">
        <v>6</v>
      </c>
      <c r="F8" s="16" t="s">
        <v>7</v>
      </c>
      <c r="G8" s="68" t="s">
        <v>5</v>
      </c>
      <c r="H8" s="17" t="s">
        <v>8</v>
      </c>
      <c r="I8" s="18"/>
      <c r="J8" s="14" t="s">
        <v>4</v>
      </c>
      <c r="K8" s="15" t="s">
        <v>1</v>
      </c>
      <c r="L8" s="15" t="s">
        <v>15</v>
      </c>
      <c r="M8" s="16" t="s">
        <v>98</v>
      </c>
      <c r="N8" s="15" t="s">
        <v>6</v>
      </c>
      <c r="O8" s="16" t="s">
        <v>7</v>
      </c>
      <c r="P8" s="16" t="s">
        <v>10</v>
      </c>
      <c r="Q8" s="16" t="s">
        <v>5</v>
      </c>
      <c r="R8" s="17" t="s">
        <v>11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143" customFormat="1" ht="17.25" customHeight="1" x14ac:dyDescent="0.25">
      <c r="B9" s="144" t="s">
        <v>796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</row>
    <row r="10" spans="1:28" s="10" customFormat="1" x14ac:dyDescent="0.25">
      <c r="A10" s="3"/>
      <c r="B10" s="4">
        <v>1</v>
      </c>
      <c r="C10" s="11" t="s">
        <v>23</v>
      </c>
      <c r="D10" s="33" t="s">
        <v>53</v>
      </c>
      <c r="E10" s="12" t="s">
        <v>14</v>
      </c>
      <c r="F10" s="19">
        <v>2078.96</v>
      </c>
      <c r="G10" s="69">
        <v>4</v>
      </c>
      <c r="H10" s="121">
        <f>F10*G10</f>
        <v>8315.84</v>
      </c>
      <c r="I10" s="5"/>
      <c r="J10" s="6">
        <f>B10</f>
        <v>1</v>
      </c>
      <c r="K10" s="7" t="str">
        <f>C10</f>
        <v>Амортизатор</v>
      </c>
      <c r="L10" s="33" t="str">
        <f>D10</f>
        <v>3151-2905006</v>
      </c>
      <c r="M10" s="22"/>
      <c r="N10" s="8" t="str">
        <f>E10</f>
        <v>шт</v>
      </c>
      <c r="O10" s="36">
        <f>F10</f>
        <v>2078.96</v>
      </c>
      <c r="P10" s="38"/>
      <c r="Q10" s="21">
        <f>G10</f>
        <v>4</v>
      </c>
      <c r="R10" s="9">
        <f>P10*Q10</f>
        <v>0</v>
      </c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s="10" customFormat="1" x14ac:dyDescent="0.25">
      <c r="A11" s="3"/>
      <c r="B11" s="4">
        <v>2</v>
      </c>
      <c r="C11" s="11" t="s">
        <v>24</v>
      </c>
      <c r="D11" s="33" t="s">
        <v>56</v>
      </c>
      <c r="E11" s="12" t="s">
        <v>14</v>
      </c>
      <c r="F11" s="19">
        <v>3354.37</v>
      </c>
      <c r="G11" s="69">
        <v>4</v>
      </c>
      <c r="H11" s="121">
        <f t="shared" ref="H11:H50" si="0">F11*G11</f>
        <v>13417.48</v>
      </c>
      <c r="I11" s="5"/>
      <c r="J11" s="6">
        <f t="shared" ref="J11:J16" si="1">B11</f>
        <v>2</v>
      </c>
      <c r="K11" s="7" t="str">
        <f t="shared" ref="K11:K50" si="2">C11</f>
        <v>Амортизатор ГАЗ-53</v>
      </c>
      <c r="L11" s="33" t="str">
        <f t="shared" ref="L11:L50" si="3">D11</f>
        <v>53А-2805025</v>
      </c>
      <c r="M11" s="23"/>
      <c r="N11" s="21" t="str">
        <f t="shared" ref="N11:N50" si="4">E11</f>
        <v>шт</v>
      </c>
      <c r="O11" s="36">
        <f t="shared" ref="O11:O50" si="5">F11</f>
        <v>3354.37</v>
      </c>
      <c r="P11" s="38"/>
      <c r="Q11" s="21">
        <f t="shared" ref="Q11:Q50" si="6">G11</f>
        <v>4</v>
      </c>
      <c r="R11" s="9">
        <f t="shared" ref="R11:R50" si="7">P11*Q11</f>
        <v>0</v>
      </c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s="10" customFormat="1" ht="30" x14ac:dyDescent="0.25">
      <c r="A12" s="3"/>
      <c r="B12" s="4">
        <v>3</v>
      </c>
      <c r="C12" s="11" t="s">
        <v>74</v>
      </c>
      <c r="D12" s="33" t="s">
        <v>47</v>
      </c>
      <c r="E12" s="12" t="s">
        <v>14</v>
      </c>
      <c r="F12" s="19">
        <v>1298.2</v>
      </c>
      <c r="G12" s="69">
        <v>2</v>
      </c>
      <c r="H12" s="121">
        <f t="shared" si="0"/>
        <v>2596.4</v>
      </c>
      <c r="I12" s="5"/>
      <c r="J12" s="6">
        <f t="shared" si="1"/>
        <v>3</v>
      </c>
      <c r="K12" s="7" t="str">
        <f t="shared" si="2"/>
        <v>амортизатор ГАЗЕЛЬ 3302-404080</v>
      </c>
      <c r="L12" s="33" t="str">
        <f t="shared" si="3"/>
        <v>3302-404080</v>
      </c>
      <c r="M12" s="23"/>
      <c r="N12" s="21" t="str">
        <f t="shared" si="4"/>
        <v>шт</v>
      </c>
      <c r="O12" s="36">
        <f t="shared" si="5"/>
        <v>1298.2</v>
      </c>
      <c r="P12" s="38"/>
      <c r="Q12" s="21">
        <f t="shared" si="6"/>
        <v>2</v>
      </c>
      <c r="R12" s="9">
        <f t="shared" si="7"/>
        <v>0</v>
      </c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s="10" customFormat="1" ht="15" customHeight="1" x14ac:dyDescent="0.25">
      <c r="A13" s="3"/>
      <c r="B13" s="4">
        <v>4</v>
      </c>
      <c r="C13" s="11" t="s">
        <v>75</v>
      </c>
      <c r="D13" s="33" t="s">
        <v>48</v>
      </c>
      <c r="E13" s="12" t="s">
        <v>14</v>
      </c>
      <c r="F13" s="19">
        <v>2551.96</v>
      </c>
      <c r="G13" s="69">
        <v>2</v>
      </c>
      <c r="H13" s="121">
        <f t="shared" si="0"/>
        <v>5103.92</v>
      </c>
      <c r="I13" s="5"/>
      <c r="J13" s="6">
        <f t="shared" si="1"/>
        <v>4</v>
      </c>
      <c r="K13" s="7" t="str">
        <f t="shared" si="2"/>
        <v>Амортизатор газовый 2217*2905006</v>
      </c>
      <c r="L13" s="33" t="str">
        <f t="shared" si="3"/>
        <v>2217-2905006</v>
      </c>
      <c r="M13" s="23"/>
      <c r="N13" s="21" t="str">
        <f t="shared" si="4"/>
        <v>шт</v>
      </c>
      <c r="O13" s="36">
        <f t="shared" si="5"/>
        <v>2551.96</v>
      </c>
      <c r="P13" s="38"/>
      <c r="Q13" s="21">
        <f t="shared" si="6"/>
        <v>2</v>
      </c>
      <c r="R13" s="122">
        <f t="shared" si="7"/>
        <v>0</v>
      </c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s="10" customFormat="1" ht="15" customHeight="1" x14ac:dyDescent="0.25">
      <c r="A14" s="3"/>
      <c r="B14" s="4">
        <v>5</v>
      </c>
      <c r="C14" s="11" t="s">
        <v>76</v>
      </c>
      <c r="D14" s="33" t="s">
        <v>34</v>
      </c>
      <c r="E14" s="12" t="s">
        <v>14</v>
      </c>
      <c r="F14" s="19">
        <v>1690.29</v>
      </c>
      <c r="G14" s="69">
        <v>4</v>
      </c>
      <c r="H14" s="121">
        <f t="shared" si="0"/>
        <v>6761.16</v>
      </c>
      <c r="I14" s="5"/>
      <c r="J14" s="6">
        <f t="shared" si="1"/>
        <v>5</v>
      </c>
      <c r="K14" s="7" t="str">
        <f t="shared" si="2"/>
        <v>Амортизатор пер. УАЗ 3741-2905010</v>
      </c>
      <c r="L14" s="33" t="str">
        <f t="shared" si="3"/>
        <v>3741-2905010</v>
      </c>
      <c r="M14" s="23"/>
      <c r="N14" s="21" t="str">
        <f t="shared" si="4"/>
        <v>шт</v>
      </c>
      <c r="O14" s="36">
        <f t="shared" si="5"/>
        <v>1690.29</v>
      </c>
      <c r="P14" s="38"/>
      <c r="Q14" s="21">
        <f t="shared" si="6"/>
        <v>4</v>
      </c>
      <c r="R14" s="122">
        <f t="shared" si="7"/>
        <v>0</v>
      </c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s="10" customFormat="1" ht="30" x14ac:dyDescent="0.25">
      <c r="A15" s="3"/>
      <c r="B15" s="4">
        <v>6</v>
      </c>
      <c r="C15" s="11" t="s">
        <v>25</v>
      </c>
      <c r="D15" s="33" t="s">
        <v>57</v>
      </c>
      <c r="E15" s="12" t="s">
        <v>14</v>
      </c>
      <c r="F15" s="19">
        <v>50024.84</v>
      </c>
      <c r="G15" s="69">
        <v>1</v>
      </c>
      <c r="H15" s="121">
        <f t="shared" si="0"/>
        <v>50024.84</v>
      </c>
      <c r="I15" s="5"/>
      <c r="J15" s="6">
        <f t="shared" si="1"/>
        <v>6</v>
      </c>
      <c r="K15" s="7" t="str">
        <f t="shared" si="2"/>
        <v>Балка оси 53-3001010 в сборе</v>
      </c>
      <c r="L15" s="33" t="str">
        <f t="shared" si="3"/>
        <v>53-3001010</v>
      </c>
      <c r="M15" s="23"/>
      <c r="N15" s="21" t="str">
        <f t="shared" si="4"/>
        <v>шт</v>
      </c>
      <c r="O15" s="36">
        <f t="shared" si="5"/>
        <v>50024.84</v>
      </c>
      <c r="P15" s="38"/>
      <c r="Q15" s="21">
        <f t="shared" si="6"/>
        <v>1</v>
      </c>
      <c r="R15" s="122">
        <f t="shared" si="7"/>
        <v>0</v>
      </c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s="10" customFormat="1" ht="28.5" customHeight="1" x14ac:dyDescent="0.25">
      <c r="A16" s="3"/>
      <c r="B16" s="4">
        <v>7</v>
      </c>
      <c r="C16" s="11" t="s">
        <v>77</v>
      </c>
      <c r="D16" s="33" t="s">
        <v>68</v>
      </c>
      <c r="E16" s="12" t="s">
        <v>14</v>
      </c>
      <c r="F16" s="19">
        <v>61848.9</v>
      </c>
      <c r="G16" s="69">
        <v>2</v>
      </c>
      <c r="H16" s="121">
        <f t="shared" si="0"/>
        <v>123697.8</v>
      </c>
      <c r="I16" s="5"/>
      <c r="J16" s="6">
        <f t="shared" si="1"/>
        <v>7</v>
      </c>
      <c r="K16" s="7" t="str">
        <f t="shared" si="2"/>
        <v>Блок цилиндров 511-1002009</v>
      </c>
      <c r="L16" s="33" t="str">
        <f t="shared" si="3"/>
        <v>511-1002009</v>
      </c>
      <c r="M16" s="23"/>
      <c r="N16" s="21" t="str">
        <f t="shared" si="4"/>
        <v>шт</v>
      </c>
      <c r="O16" s="36">
        <f t="shared" si="5"/>
        <v>61848.9</v>
      </c>
      <c r="P16" s="38"/>
      <c r="Q16" s="21">
        <f t="shared" si="6"/>
        <v>2</v>
      </c>
      <c r="R16" s="122">
        <f t="shared" si="7"/>
        <v>0</v>
      </c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5" customHeight="1" x14ac:dyDescent="0.25">
      <c r="A17" s="10"/>
      <c r="B17" s="4">
        <v>8</v>
      </c>
      <c r="C17" s="11" t="s">
        <v>78</v>
      </c>
      <c r="D17" s="33" t="s">
        <v>65</v>
      </c>
      <c r="E17" s="12" t="s">
        <v>14</v>
      </c>
      <c r="F17" s="19">
        <v>37897.629999999997</v>
      </c>
      <c r="G17" s="69">
        <v>2</v>
      </c>
      <c r="H17" s="121">
        <f t="shared" si="0"/>
        <v>75795.259999999995</v>
      </c>
      <c r="I17" s="10"/>
      <c r="J17" s="6">
        <f t="shared" ref="J17:J50" si="8">B17</f>
        <v>8</v>
      </c>
      <c r="K17" s="7" t="str">
        <f t="shared" si="2"/>
        <v>Блок цилиндров 98 лс 421-1002009</v>
      </c>
      <c r="L17" s="33" t="str">
        <f t="shared" si="3"/>
        <v>421-1002009</v>
      </c>
      <c r="M17" s="24"/>
      <c r="N17" s="21" t="str">
        <f t="shared" si="4"/>
        <v>шт</v>
      </c>
      <c r="O17" s="36">
        <f t="shared" si="5"/>
        <v>37897.629999999997</v>
      </c>
      <c r="P17" s="24"/>
      <c r="Q17" s="21">
        <f t="shared" si="6"/>
        <v>2</v>
      </c>
      <c r="R17" s="122">
        <f t="shared" si="7"/>
        <v>0</v>
      </c>
      <c r="AB17" s="1"/>
    </row>
    <row r="18" spans="1:28" x14ac:dyDescent="0.25">
      <c r="A18" s="10"/>
      <c r="B18" s="4">
        <v>9</v>
      </c>
      <c r="C18" s="11" t="s">
        <v>26</v>
      </c>
      <c r="D18" s="33" t="s">
        <v>58</v>
      </c>
      <c r="E18" s="12" t="s">
        <v>14</v>
      </c>
      <c r="F18" s="19">
        <v>14029.53</v>
      </c>
      <c r="G18" s="69">
        <v>1</v>
      </c>
      <c r="H18" s="121">
        <f t="shared" si="0"/>
        <v>14029.53</v>
      </c>
      <c r="I18" s="10"/>
      <c r="J18" s="6">
        <f t="shared" si="8"/>
        <v>9</v>
      </c>
      <c r="K18" s="7" t="str">
        <f t="shared" si="2"/>
        <v>Вал карданный в сборе</v>
      </c>
      <c r="L18" s="33" t="str">
        <f t="shared" si="3"/>
        <v>53-2200011</v>
      </c>
      <c r="M18" s="24"/>
      <c r="N18" s="21" t="str">
        <f t="shared" si="4"/>
        <v>шт</v>
      </c>
      <c r="O18" s="36">
        <f t="shared" si="5"/>
        <v>14029.53</v>
      </c>
      <c r="P18" s="24"/>
      <c r="Q18" s="21">
        <f t="shared" si="6"/>
        <v>1</v>
      </c>
      <c r="R18" s="122">
        <f t="shared" si="7"/>
        <v>0</v>
      </c>
    </row>
    <row r="19" spans="1:28" ht="15" customHeight="1" x14ac:dyDescent="0.25">
      <c r="A19" s="10"/>
      <c r="B19" s="4">
        <v>10</v>
      </c>
      <c r="C19" s="11" t="s">
        <v>79</v>
      </c>
      <c r="D19" s="33" t="s">
        <v>45</v>
      </c>
      <c r="E19" s="12" t="s">
        <v>14</v>
      </c>
      <c r="F19" s="19">
        <v>24388.66</v>
      </c>
      <c r="G19" s="69">
        <v>4</v>
      </c>
      <c r="H19" s="121">
        <f t="shared" si="0"/>
        <v>97554.64</v>
      </c>
      <c r="I19" s="10"/>
      <c r="J19" s="6">
        <f t="shared" si="8"/>
        <v>10</v>
      </c>
      <c r="K19" s="7" t="str">
        <f t="shared" si="2"/>
        <v>Вал карданный ГАЗ-22177,23107 задний 5022382-1</v>
      </c>
      <c r="L19" s="33" t="str">
        <f t="shared" si="3"/>
        <v>5022382-1</v>
      </c>
      <c r="M19" s="24"/>
      <c r="N19" s="21" t="str">
        <f t="shared" si="4"/>
        <v>шт</v>
      </c>
      <c r="O19" s="36">
        <f t="shared" si="5"/>
        <v>24388.66</v>
      </c>
      <c r="P19" s="24"/>
      <c r="Q19" s="21">
        <f t="shared" si="6"/>
        <v>4</v>
      </c>
      <c r="R19" s="122">
        <f t="shared" si="7"/>
        <v>0</v>
      </c>
    </row>
    <row r="20" spans="1:28" ht="15" customHeight="1" x14ac:dyDescent="0.25">
      <c r="A20" s="10"/>
      <c r="B20" s="4">
        <v>11</v>
      </c>
      <c r="C20" s="11" t="s">
        <v>22</v>
      </c>
      <c r="D20" s="33" t="s">
        <v>52</v>
      </c>
      <c r="E20" s="12" t="s">
        <v>14</v>
      </c>
      <c r="F20" s="19">
        <v>4550</v>
      </c>
      <c r="G20" s="69">
        <v>1</v>
      </c>
      <c r="H20" s="121">
        <f t="shared" si="0"/>
        <v>4550</v>
      </c>
      <c r="I20" s="10"/>
      <c r="J20" s="6">
        <f t="shared" si="8"/>
        <v>11</v>
      </c>
      <c r="K20" s="7" t="str">
        <f t="shared" si="2"/>
        <v>Вал карданный задний 452 Спайсер</v>
      </c>
      <c r="L20" s="33" t="str">
        <f t="shared" si="3"/>
        <v>3741-00-2201010-10</v>
      </c>
      <c r="M20" s="24"/>
      <c r="N20" s="21" t="str">
        <f t="shared" si="4"/>
        <v>шт</v>
      </c>
      <c r="O20" s="36">
        <f t="shared" si="5"/>
        <v>4550</v>
      </c>
      <c r="P20" s="24"/>
      <c r="Q20" s="21">
        <f t="shared" si="6"/>
        <v>1</v>
      </c>
      <c r="R20" s="122">
        <f t="shared" si="7"/>
        <v>0</v>
      </c>
    </row>
    <row r="21" spans="1:28" ht="15" customHeight="1" x14ac:dyDescent="0.25">
      <c r="A21" s="10"/>
      <c r="B21" s="4">
        <v>12</v>
      </c>
      <c r="C21" s="11" t="s">
        <v>80</v>
      </c>
      <c r="D21" s="33" t="s">
        <v>38</v>
      </c>
      <c r="E21" s="12" t="s">
        <v>14</v>
      </c>
      <c r="F21" s="19">
        <v>7968.36</v>
      </c>
      <c r="G21" s="69">
        <v>3</v>
      </c>
      <c r="H21" s="121">
        <f t="shared" si="0"/>
        <v>23905.079999999998</v>
      </c>
      <c r="I21" s="10"/>
      <c r="J21" s="6">
        <f t="shared" si="8"/>
        <v>12</v>
      </c>
      <c r="K21" s="7" t="str">
        <f t="shared" si="2"/>
        <v>Вал карданный промежуточный 33081-2202010</v>
      </c>
      <c r="L21" s="33" t="str">
        <f t="shared" si="3"/>
        <v>33081-2202010</v>
      </c>
      <c r="M21" s="24"/>
      <c r="N21" s="21" t="str">
        <f t="shared" si="4"/>
        <v>шт</v>
      </c>
      <c r="O21" s="36">
        <f t="shared" si="5"/>
        <v>7968.36</v>
      </c>
      <c r="P21" s="24"/>
      <c r="Q21" s="21">
        <f t="shared" si="6"/>
        <v>3</v>
      </c>
      <c r="R21" s="122">
        <f t="shared" si="7"/>
        <v>0</v>
      </c>
    </row>
    <row r="22" spans="1:28" ht="15" customHeight="1" x14ac:dyDescent="0.25">
      <c r="A22" s="10"/>
      <c r="B22" s="4">
        <v>13</v>
      </c>
      <c r="C22" s="11" t="s">
        <v>81</v>
      </c>
      <c r="D22" s="34">
        <v>5022380</v>
      </c>
      <c r="E22" s="12" t="s">
        <v>14</v>
      </c>
      <c r="F22" s="19">
        <v>27243.05</v>
      </c>
      <c r="G22" s="69">
        <v>2</v>
      </c>
      <c r="H22" s="121">
        <f t="shared" si="0"/>
        <v>54486.1</v>
      </c>
      <c r="I22" s="10"/>
      <c r="J22" s="6">
        <f t="shared" si="8"/>
        <v>13</v>
      </c>
      <c r="K22" s="7" t="str">
        <f t="shared" si="2"/>
        <v>Вал карданный промежуточный 5022380</v>
      </c>
      <c r="L22" s="33">
        <f t="shared" si="3"/>
        <v>5022380</v>
      </c>
      <c r="M22" s="24"/>
      <c r="N22" s="21" t="str">
        <f t="shared" si="4"/>
        <v>шт</v>
      </c>
      <c r="O22" s="36">
        <f t="shared" si="5"/>
        <v>27243.05</v>
      </c>
      <c r="P22" s="24"/>
      <c r="Q22" s="21">
        <f t="shared" si="6"/>
        <v>2</v>
      </c>
      <c r="R22" s="122">
        <f t="shared" si="7"/>
        <v>0</v>
      </c>
    </row>
    <row r="23" spans="1:28" ht="15" customHeight="1" x14ac:dyDescent="0.25">
      <c r="A23" s="10"/>
      <c r="B23" s="4">
        <v>14</v>
      </c>
      <c r="C23" s="11" t="s">
        <v>82</v>
      </c>
      <c r="D23" s="33" t="s">
        <v>42</v>
      </c>
      <c r="E23" s="12" t="s">
        <v>14</v>
      </c>
      <c r="F23" s="19">
        <v>23935.33</v>
      </c>
      <c r="G23" s="69">
        <v>2</v>
      </c>
      <c r="H23" s="121">
        <f t="shared" si="0"/>
        <v>47870.66</v>
      </c>
      <c r="I23" s="10"/>
      <c r="J23" s="6">
        <f t="shared" si="8"/>
        <v>14</v>
      </c>
      <c r="K23" s="7" t="str">
        <f t="shared" si="2"/>
        <v>Вал карданый задний 33097-2201015</v>
      </c>
      <c r="L23" s="33" t="str">
        <f t="shared" si="3"/>
        <v>33097-2201015</v>
      </c>
      <c r="M23" s="24"/>
      <c r="N23" s="21" t="str">
        <f t="shared" si="4"/>
        <v>шт</v>
      </c>
      <c r="O23" s="36">
        <f t="shared" si="5"/>
        <v>23935.33</v>
      </c>
      <c r="P23" s="24"/>
      <c r="Q23" s="21">
        <f t="shared" si="6"/>
        <v>2</v>
      </c>
      <c r="R23" s="122">
        <f t="shared" si="7"/>
        <v>0</v>
      </c>
    </row>
    <row r="24" spans="1:28" ht="15" customHeight="1" x14ac:dyDescent="0.25">
      <c r="A24" s="10"/>
      <c r="B24" s="4">
        <v>15</v>
      </c>
      <c r="C24" s="11" t="s">
        <v>83</v>
      </c>
      <c r="D24" s="33" t="s">
        <v>43</v>
      </c>
      <c r="E24" s="12" t="s">
        <v>14</v>
      </c>
      <c r="F24" s="19">
        <v>23935.33</v>
      </c>
      <c r="G24" s="69">
        <v>3</v>
      </c>
      <c r="H24" s="121">
        <f t="shared" si="0"/>
        <v>71805.990000000005</v>
      </c>
      <c r="I24" s="10"/>
      <c r="J24" s="6">
        <f t="shared" si="8"/>
        <v>15</v>
      </c>
      <c r="K24" s="7" t="str">
        <f t="shared" si="2"/>
        <v>Вал карданый передний 33097-2201010</v>
      </c>
      <c r="L24" s="33" t="str">
        <f t="shared" si="3"/>
        <v>33097-2201010</v>
      </c>
      <c r="M24" s="24"/>
      <c r="N24" s="21" t="str">
        <f t="shared" si="4"/>
        <v>шт</v>
      </c>
      <c r="O24" s="36">
        <f t="shared" si="5"/>
        <v>23935.33</v>
      </c>
      <c r="P24" s="24"/>
      <c r="Q24" s="21">
        <f t="shared" si="6"/>
        <v>3</v>
      </c>
      <c r="R24" s="122">
        <f t="shared" si="7"/>
        <v>0</v>
      </c>
    </row>
    <row r="25" spans="1:28" ht="30" x14ac:dyDescent="0.25">
      <c r="A25" s="10"/>
      <c r="B25" s="4">
        <v>16</v>
      </c>
      <c r="C25" s="11" t="s">
        <v>84</v>
      </c>
      <c r="D25" s="33" t="s">
        <v>59</v>
      </c>
      <c r="E25" s="12" t="s">
        <v>14</v>
      </c>
      <c r="F25" s="19">
        <v>224128.2</v>
      </c>
      <c r="G25" s="69">
        <v>1</v>
      </c>
      <c r="H25" s="121">
        <f t="shared" si="0"/>
        <v>224128.2</v>
      </c>
      <c r="I25" s="10"/>
      <c r="J25" s="6">
        <f t="shared" si="8"/>
        <v>16</v>
      </c>
      <c r="K25" s="7" t="str">
        <f t="shared" si="2"/>
        <v>Двигатель 1 компл 511-1000400</v>
      </c>
      <c r="L25" s="33" t="str">
        <f t="shared" si="3"/>
        <v>511-1000400</v>
      </c>
      <c r="M25" s="24"/>
      <c r="N25" s="21" t="str">
        <f t="shared" si="4"/>
        <v>шт</v>
      </c>
      <c r="O25" s="36">
        <f t="shared" si="5"/>
        <v>224128.2</v>
      </c>
      <c r="P25" s="24"/>
      <c r="Q25" s="21">
        <f t="shared" si="6"/>
        <v>1</v>
      </c>
      <c r="R25" s="122">
        <f t="shared" si="7"/>
        <v>0</v>
      </c>
    </row>
    <row r="26" spans="1:28" x14ac:dyDescent="0.25">
      <c r="A26" s="10"/>
      <c r="B26" s="4">
        <v>17</v>
      </c>
      <c r="C26" s="11" t="s">
        <v>85</v>
      </c>
      <c r="D26" s="33" t="s">
        <v>62</v>
      </c>
      <c r="E26" s="12" t="s">
        <v>14</v>
      </c>
      <c r="F26" s="19">
        <v>160000</v>
      </c>
      <c r="G26" s="69">
        <v>1</v>
      </c>
      <c r="H26" s="121">
        <f t="shared" si="0"/>
        <v>160000</v>
      </c>
      <c r="I26" s="10"/>
      <c r="J26" s="6">
        <f t="shared" si="8"/>
        <v>17</v>
      </c>
      <c r="K26" s="7" t="str">
        <f t="shared" si="2"/>
        <v>Двигатель 4063.1000400-10</v>
      </c>
      <c r="L26" s="33" t="str">
        <f t="shared" si="3"/>
        <v>4063.1000400-10</v>
      </c>
      <c r="M26" s="24"/>
      <c r="N26" s="21" t="str">
        <f t="shared" si="4"/>
        <v>шт</v>
      </c>
      <c r="O26" s="36">
        <f t="shared" si="5"/>
        <v>160000</v>
      </c>
      <c r="P26" s="24"/>
      <c r="Q26" s="21">
        <f t="shared" si="6"/>
        <v>1</v>
      </c>
      <c r="R26" s="122">
        <f t="shared" si="7"/>
        <v>0</v>
      </c>
    </row>
    <row r="27" spans="1:28" x14ac:dyDescent="0.25">
      <c r="A27" s="10"/>
      <c r="B27" s="4">
        <v>18</v>
      </c>
      <c r="C27" s="11" t="s">
        <v>86</v>
      </c>
      <c r="D27" s="33" t="s">
        <v>61</v>
      </c>
      <c r="E27" s="12" t="s">
        <v>14</v>
      </c>
      <c r="F27" s="19">
        <v>192194.1</v>
      </c>
      <c r="G27" s="69">
        <v>1</v>
      </c>
      <c r="H27" s="121">
        <f t="shared" si="0"/>
        <v>192194.1</v>
      </c>
      <c r="I27" s="10"/>
      <c r="J27" s="6">
        <f t="shared" si="8"/>
        <v>18</v>
      </c>
      <c r="K27" s="7" t="str">
        <f t="shared" si="2"/>
        <v>Двигатель 42164.1000402-70</v>
      </c>
      <c r="L27" s="33" t="str">
        <f t="shared" si="3"/>
        <v>42164.1000402-70</v>
      </c>
      <c r="M27" s="24"/>
      <c r="N27" s="21" t="str">
        <f t="shared" si="4"/>
        <v>шт</v>
      </c>
      <c r="O27" s="36">
        <f t="shared" si="5"/>
        <v>192194.1</v>
      </c>
      <c r="P27" s="24"/>
      <c r="Q27" s="21">
        <f t="shared" si="6"/>
        <v>1</v>
      </c>
      <c r="R27" s="122">
        <f t="shared" si="7"/>
        <v>0</v>
      </c>
    </row>
    <row r="28" spans="1:28" ht="15" customHeight="1" x14ac:dyDescent="0.25">
      <c r="A28" s="10"/>
      <c r="B28" s="4">
        <v>19</v>
      </c>
      <c r="C28" s="11" t="s">
        <v>87</v>
      </c>
      <c r="D28" s="33" t="s">
        <v>35</v>
      </c>
      <c r="E28" s="12" t="s">
        <v>14</v>
      </c>
      <c r="F28" s="19">
        <v>2897.32</v>
      </c>
      <c r="G28" s="69">
        <v>1</v>
      </c>
      <c r="H28" s="121">
        <f t="shared" si="0"/>
        <v>2897.32</v>
      </c>
      <c r="I28" s="10"/>
      <c r="J28" s="6">
        <f t="shared" si="8"/>
        <v>19</v>
      </c>
      <c r="K28" s="7" t="str">
        <f t="shared" si="2"/>
        <v>Колонка рулевая с валом в сборе 3151-3401098</v>
      </c>
      <c r="L28" s="33" t="str">
        <f t="shared" si="3"/>
        <v>3151-3401098</v>
      </c>
      <c r="M28" s="24"/>
      <c r="N28" s="21" t="str">
        <f t="shared" si="4"/>
        <v>шт</v>
      </c>
      <c r="O28" s="36">
        <f t="shared" si="5"/>
        <v>2897.32</v>
      </c>
      <c r="P28" s="24"/>
      <c r="Q28" s="21">
        <f t="shared" si="6"/>
        <v>1</v>
      </c>
      <c r="R28" s="122">
        <f t="shared" si="7"/>
        <v>0</v>
      </c>
    </row>
    <row r="29" spans="1:28" ht="15" customHeight="1" x14ac:dyDescent="0.25">
      <c r="A29" s="10"/>
      <c r="B29" s="4">
        <v>20</v>
      </c>
      <c r="C29" s="11" t="s">
        <v>32</v>
      </c>
      <c r="D29" s="33" t="s">
        <v>72</v>
      </c>
      <c r="E29" s="12" t="s">
        <v>14</v>
      </c>
      <c r="F29" s="19">
        <v>41889.120000000003</v>
      </c>
      <c r="G29" s="69">
        <v>1</v>
      </c>
      <c r="H29" s="121">
        <f t="shared" si="0"/>
        <v>41889.120000000003</v>
      </c>
      <c r="I29" s="10"/>
      <c r="J29" s="6">
        <f t="shared" si="8"/>
        <v>20</v>
      </c>
      <c r="K29" s="7" t="str">
        <f t="shared" si="2"/>
        <v>Коробка раздаточная (косозубая) УАЗ в сборе</v>
      </c>
      <c r="L29" s="33" t="str">
        <f t="shared" si="3"/>
        <v>3162-70-1800120-10</v>
      </c>
      <c r="M29" s="24"/>
      <c r="N29" s="21" t="str">
        <f t="shared" si="4"/>
        <v>шт</v>
      </c>
      <c r="O29" s="36">
        <f t="shared" si="5"/>
        <v>41889.120000000003</v>
      </c>
      <c r="P29" s="24"/>
      <c r="Q29" s="21">
        <f t="shared" si="6"/>
        <v>1</v>
      </c>
      <c r="R29" s="122">
        <f t="shared" si="7"/>
        <v>0</v>
      </c>
    </row>
    <row r="30" spans="1:28" ht="15" customHeight="1" x14ac:dyDescent="0.25">
      <c r="A30" s="10"/>
      <c r="B30" s="4">
        <v>21</v>
      </c>
      <c r="C30" s="11" t="s">
        <v>28</v>
      </c>
      <c r="D30" s="33" t="s">
        <v>64</v>
      </c>
      <c r="E30" s="12" t="s">
        <v>14</v>
      </c>
      <c r="F30" s="19">
        <v>24825.5</v>
      </c>
      <c r="G30" s="69">
        <v>2</v>
      </c>
      <c r="H30" s="121">
        <f t="shared" si="0"/>
        <v>49651</v>
      </c>
      <c r="I30" s="10"/>
      <c r="J30" s="6">
        <f t="shared" si="8"/>
        <v>21</v>
      </c>
      <c r="K30" s="7" t="str">
        <f t="shared" si="2"/>
        <v>Коробка раздаточная 66-11-1800010-10</v>
      </c>
      <c r="L30" s="33" t="str">
        <f t="shared" si="3"/>
        <v>66-11-1800010-10</v>
      </c>
      <c r="M30" s="24"/>
      <c r="N30" s="21" t="str">
        <f t="shared" si="4"/>
        <v>шт</v>
      </c>
      <c r="O30" s="36">
        <f t="shared" si="5"/>
        <v>24825.5</v>
      </c>
      <c r="P30" s="24"/>
      <c r="Q30" s="21">
        <f t="shared" si="6"/>
        <v>2</v>
      </c>
      <c r="R30" s="122">
        <f t="shared" si="7"/>
        <v>0</v>
      </c>
    </row>
    <row r="31" spans="1:28" ht="15" customHeight="1" x14ac:dyDescent="0.25">
      <c r="A31" s="10"/>
      <c r="B31" s="4">
        <v>22</v>
      </c>
      <c r="C31" s="11" t="s">
        <v>88</v>
      </c>
      <c r="D31" s="33" t="s">
        <v>66</v>
      </c>
      <c r="E31" s="12" t="s">
        <v>14</v>
      </c>
      <c r="F31" s="19">
        <v>37562.519999999997</v>
      </c>
      <c r="G31" s="69">
        <v>2</v>
      </c>
      <c r="H31" s="121">
        <f t="shared" si="0"/>
        <v>75125.039999999994</v>
      </c>
      <c r="I31" s="10"/>
      <c r="J31" s="6">
        <f t="shared" si="8"/>
        <v>22</v>
      </c>
      <c r="K31" s="7" t="str">
        <f t="shared" si="2"/>
        <v>Коробка раздаточная в сборе ВК-452-1800020</v>
      </c>
      <c r="L31" s="33" t="str">
        <f t="shared" si="3"/>
        <v>ВК-452-1800020</v>
      </c>
      <c r="M31" s="24"/>
      <c r="N31" s="21" t="str">
        <f t="shared" si="4"/>
        <v>шт</v>
      </c>
      <c r="O31" s="36">
        <f t="shared" si="5"/>
        <v>37562.519999999997</v>
      </c>
      <c r="P31" s="24"/>
      <c r="Q31" s="21">
        <f t="shared" si="6"/>
        <v>2</v>
      </c>
      <c r="R31" s="122">
        <f t="shared" si="7"/>
        <v>0</v>
      </c>
    </row>
    <row r="32" spans="1:28" ht="15" customHeight="1" x14ac:dyDescent="0.25">
      <c r="A32" s="10"/>
      <c r="B32" s="4">
        <v>23</v>
      </c>
      <c r="C32" s="11" t="s">
        <v>89</v>
      </c>
      <c r="D32" s="33" t="s">
        <v>49</v>
      </c>
      <c r="E32" s="12" t="s">
        <v>14</v>
      </c>
      <c r="F32" s="19">
        <v>114029.08</v>
      </c>
      <c r="G32" s="69">
        <v>1</v>
      </c>
      <c r="H32" s="121">
        <f t="shared" si="0"/>
        <v>114029.08</v>
      </c>
      <c r="I32" s="10"/>
      <c r="J32" s="6">
        <f t="shared" si="8"/>
        <v>23</v>
      </c>
      <c r="K32" s="7" t="str">
        <f t="shared" si="2"/>
        <v>Коробка раздаточная ГАЗ-33081 33081-1800014</v>
      </c>
      <c r="L32" s="33" t="str">
        <f t="shared" si="3"/>
        <v>33081-1800014</v>
      </c>
      <c r="M32" s="24"/>
      <c r="N32" s="21" t="str">
        <f t="shared" si="4"/>
        <v>шт</v>
      </c>
      <c r="O32" s="36">
        <f t="shared" si="5"/>
        <v>114029.08</v>
      </c>
      <c r="P32" s="24"/>
      <c r="Q32" s="21">
        <f t="shared" si="6"/>
        <v>1</v>
      </c>
      <c r="R32" s="122">
        <f t="shared" si="7"/>
        <v>0</v>
      </c>
    </row>
    <row r="33" spans="1:18" ht="30" x14ac:dyDescent="0.25">
      <c r="A33" s="10"/>
      <c r="B33" s="4">
        <v>24</v>
      </c>
      <c r="C33" s="11" t="s">
        <v>31</v>
      </c>
      <c r="D33" s="33" t="s">
        <v>71</v>
      </c>
      <c r="E33" s="12" t="s">
        <v>14</v>
      </c>
      <c r="F33" s="19">
        <v>43004.959999999999</v>
      </c>
      <c r="G33" s="69">
        <v>2</v>
      </c>
      <c r="H33" s="121">
        <f t="shared" si="0"/>
        <v>86009.919999999998</v>
      </c>
      <c r="I33" s="10"/>
      <c r="J33" s="6">
        <f t="shared" si="8"/>
        <v>24</v>
      </c>
      <c r="K33" s="7" t="str">
        <f t="shared" si="2"/>
        <v>КПП в сборе  УАЗ 452-170010</v>
      </c>
      <c r="L33" s="33" t="str">
        <f t="shared" si="3"/>
        <v>452-1700010</v>
      </c>
      <c r="M33" s="24"/>
      <c r="N33" s="21" t="str">
        <f t="shared" si="4"/>
        <v>шт</v>
      </c>
      <c r="O33" s="36">
        <f t="shared" si="5"/>
        <v>43004.959999999999</v>
      </c>
      <c r="P33" s="24"/>
      <c r="Q33" s="21">
        <f t="shared" si="6"/>
        <v>2</v>
      </c>
      <c r="R33" s="122">
        <f t="shared" si="7"/>
        <v>0</v>
      </c>
    </row>
    <row r="34" spans="1:18" ht="30" x14ac:dyDescent="0.25">
      <c r="A34" s="10"/>
      <c r="B34" s="4">
        <v>25</v>
      </c>
      <c r="C34" s="11" t="s">
        <v>16</v>
      </c>
      <c r="D34" s="33" t="s">
        <v>39</v>
      </c>
      <c r="E34" s="12" t="s">
        <v>14</v>
      </c>
      <c r="F34" s="19">
        <v>114029.08</v>
      </c>
      <c r="G34" s="69">
        <v>1</v>
      </c>
      <c r="H34" s="121">
        <f t="shared" si="0"/>
        <v>114029.08</v>
      </c>
      <c r="I34" s="10"/>
      <c r="J34" s="6">
        <f t="shared" si="8"/>
        <v>25</v>
      </c>
      <c r="K34" s="7" t="str">
        <f t="shared" si="2"/>
        <v>КПП в сборе ГАЗ-33081 (5 ст.)</v>
      </c>
      <c r="L34" s="33" t="str">
        <f t="shared" si="3"/>
        <v>33081-1700010</v>
      </c>
      <c r="M34" s="24"/>
      <c r="N34" s="21" t="str">
        <f t="shared" si="4"/>
        <v>шт</v>
      </c>
      <c r="O34" s="36">
        <f t="shared" si="5"/>
        <v>114029.08</v>
      </c>
      <c r="P34" s="24"/>
      <c r="Q34" s="21">
        <f t="shared" si="6"/>
        <v>1</v>
      </c>
      <c r="R34" s="122">
        <f>P34*Q34</f>
        <v>0</v>
      </c>
    </row>
    <row r="35" spans="1:18" ht="30" x14ac:dyDescent="0.25">
      <c r="A35" s="10"/>
      <c r="B35" s="4">
        <v>26</v>
      </c>
      <c r="C35" s="11" t="s">
        <v>90</v>
      </c>
      <c r="D35" s="33" t="s">
        <v>55</v>
      </c>
      <c r="E35" s="12" t="s">
        <v>14</v>
      </c>
      <c r="F35" s="19">
        <v>16662.310000000001</v>
      </c>
      <c r="G35" s="69">
        <v>1</v>
      </c>
      <c r="H35" s="121">
        <f t="shared" si="0"/>
        <v>16662.310000000001</v>
      </c>
      <c r="I35" s="10"/>
      <c r="J35" s="6">
        <f t="shared" si="8"/>
        <v>26</v>
      </c>
      <c r="K35" s="7" t="str">
        <f t="shared" si="2"/>
        <v>КПП в сборе ГАЗ-53 53А-1700010</v>
      </c>
      <c r="L35" s="33" t="str">
        <f t="shared" si="3"/>
        <v>53А-1700010</v>
      </c>
      <c r="M35" s="24"/>
      <c r="N35" s="21" t="str">
        <f t="shared" si="4"/>
        <v>шт</v>
      </c>
      <c r="O35" s="36">
        <f t="shared" si="5"/>
        <v>16662.310000000001</v>
      </c>
      <c r="P35" s="24"/>
      <c r="Q35" s="21">
        <f t="shared" si="6"/>
        <v>1</v>
      </c>
      <c r="R35" s="122">
        <f t="shared" si="7"/>
        <v>0</v>
      </c>
    </row>
    <row r="36" spans="1:18" ht="15" customHeight="1" x14ac:dyDescent="0.25">
      <c r="A36" s="10"/>
      <c r="B36" s="4">
        <v>27</v>
      </c>
      <c r="C36" s="11" t="s">
        <v>30</v>
      </c>
      <c r="D36" s="33" t="s">
        <v>70</v>
      </c>
      <c r="E36" s="12" t="s">
        <v>14</v>
      </c>
      <c r="F36" s="19">
        <v>44869.4</v>
      </c>
      <c r="G36" s="69">
        <v>2</v>
      </c>
      <c r="H36" s="121">
        <f t="shared" si="0"/>
        <v>89738.8</v>
      </c>
      <c r="I36" s="10"/>
      <c r="J36" s="6">
        <f t="shared" si="8"/>
        <v>27</v>
      </c>
      <c r="K36" s="7" t="str">
        <f t="shared" si="2"/>
        <v>КПП под лепестковую корзину УАЗ-452</v>
      </c>
      <c r="L36" s="33" t="str">
        <f t="shared" si="3"/>
        <v>3909-1700010</v>
      </c>
      <c r="M36" s="24"/>
      <c r="N36" s="21" t="str">
        <f t="shared" si="4"/>
        <v>шт</v>
      </c>
      <c r="O36" s="36">
        <f t="shared" si="5"/>
        <v>44869.4</v>
      </c>
      <c r="P36" s="24"/>
      <c r="Q36" s="21">
        <f t="shared" si="6"/>
        <v>2</v>
      </c>
      <c r="R36" s="122">
        <f t="shared" si="7"/>
        <v>0</v>
      </c>
    </row>
    <row r="37" spans="1:18" ht="15" customHeight="1" x14ac:dyDescent="0.25">
      <c r="A37" s="10"/>
      <c r="B37" s="4">
        <v>28</v>
      </c>
      <c r="C37" s="11" t="s">
        <v>91</v>
      </c>
      <c r="D37" s="33" t="s">
        <v>63</v>
      </c>
      <c r="E37" s="12" t="s">
        <v>14</v>
      </c>
      <c r="F37" s="19">
        <v>13750</v>
      </c>
      <c r="G37" s="69">
        <v>1</v>
      </c>
      <c r="H37" s="121">
        <f t="shared" si="0"/>
        <v>13750</v>
      </c>
      <c r="I37" s="10"/>
      <c r="J37" s="6">
        <f t="shared" si="8"/>
        <v>28</v>
      </c>
      <c r="K37" s="7" t="str">
        <f t="shared" si="2"/>
        <v>Механизм рулевого управления в сборе 3302-3400014-02</v>
      </c>
      <c r="L37" s="33" t="str">
        <f t="shared" si="3"/>
        <v>3302-3400014-02</v>
      </c>
      <c r="M37" s="24"/>
      <c r="N37" s="21" t="str">
        <f t="shared" si="4"/>
        <v>шт</v>
      </c>
      <c r="O37" s="36">
        <f t="shared" si="5"/>
        <v>13750</v>
      </c>
      <c r="P37" s="24"/>
      <c r="Q37" s="21">
        <f t="shared" si="6"/>
        <v>1</v>
      </c>
      <c r="R37" s="122">
        <f t="shared" si="7"/>
        <v>0</v>
      </c>
    </row>
    <row r="38" spans="1:18" ht="15" customHeight="1" x14ac:dyDescent="0.25">
      <c r="A38" s="10"/>
      <c r="B38" s="4">
        <v>29</v>
      </c>
      <c r="C38" s="11" t="s">
        <v>29</v>
      </c>
      <c r="D38" s="33" t="s">
        <v>67</v>
      </c>
      <c r="E38" s="12" t="s">
        <v>14</v>
      </c>
      <c r="F38" s="19">
        <v>50321.2</v>
      </c>
      <c r="G38" s="69">
        <v>2</v>
      </c>
      <c r="H38" s="121">
        <f t="shared" si="0"/>
        <v>100642.4</v>
      </c>
      <c r="I38" s="10"/>
      <c r="J38" s="6">
        <f t="shared" si="8"/>
        <v>29</v>
      </c>
      <c r="K38" s="7" t="str">
        <f t="shared" si="2"/>
        <v>Мост задний с тормозами и ступицами в сборе 452-2400010</v>
      </c>
      <c r="L38" s="33" t="str">
        <f t="shared" si="3"/>
        <v>452-2400010</v>
      </c>
      <c r="M38" s="24"/>
      <c r="N38" s="21" t="str">
        <f t="shared" si="4"/>
        <v>шт</v>
      </c>
      <c r="O38" s="36">
        <f t="shared" si="5"/>
        <v>50321.2</v>
      </c>
      <c r="P38" s="24"/>
      <c r="Q38" s="21">
        <f t="shared" si="6"/>
        <v>2</v>
      </c>
      <c r="R38" s="122">
        <f t="shared" si="7"/>
        <v>0</v>
      </c>
    </row>
    <row r="39" spans="1:18" ht="30" x14ac:dyDescent="0.25">
      <c r="A39" s="10"/>
      <c r="B39" s="4">
        <v>30</v>
      </c>
      <c r="C39" s="11" t="s">
        <v>20</v>
      </c>
      <c r="D39" s="33" t="s">
        <v>50</v>
      </c>
      <c r="E39" s="12" t="s">
        <v>14</v>
      </c>
      <c r="F39" s="19">
        <v>74375</v>
      </c>
      <c r="G39" s="69">
        <v>1</v>
      </c>
      <c r="H39" s="121">
        <f t="shared" si="0"/>
        <v>74375</v>
      </c>
      <c r="I39" s="10"/>
      <c r="J39" s="6">
        <f t="shared" si="8"/>
        <v>30</v>
      </c>
      <c r="K39" s="7" t="str">
        <f t="shared" si="2"/>
        <v>Мост передний 3741 Спайсер</v>
      </c>
      <c r="L39" s="33" t="str">
        <f t="shared" si="3"/>
        <v>3741-00-2300011-96</v>
      </c>
      <c r="M39" s="24"/>
      <c r="N39" s="21" t="str">
        <f t="shared" si="4"/>
        <v>шт</v>
      </c>
      <c r="O39" s="36">
        <f t="shared" si="5"/>
        <v>74375</v>
      </c>
      <c r="P39" s="24"/>
      <c r="Q39" s="21">
        <f t="shared" si="6"/>
        <v>1</v>
      </c>
      <c r="R39" s="122">
        <f t="shared" si="7"/>
        <v>0</v>
      </c>
    </row>
    <row r="40" spans="1:18" ht="15" customHeight="1" x14ac:dyDescent="0.25">
      <c r="A40" s="10"/>
      <c r="B40" s="4">
        <v>31</v>
      </c>
      <c r="C40" s="11" t="s">
        <v>92</v>
      </c>
      <c r="D40" s="33" t="s">
        <v>54</v>
      </c>
      <c r="E40" s="12" t="s">
        <v>14</v>
      </c>
      <c r="F40" s="19">
        <v>74638.399999999994</v>
      </c>
      <c r="G40" s="69">
        <v>3</v>
      </c>
      <c r="H40" s="121">
        <f t="shared" si="0"/>
        <v>223915.19999999998</v>
      </c>
      <c r="I40" s="10"/>
      <c r="J40" s="6">
        <f t="shared" si="8"/>
        <v>31</v>
      </c>
      <c r="K40" s="7" t="str">
        <f t="shared" si="2"/>
        <v>Мост передний ведущий с тормозами и ступицами в сборе 452-2300011</v>
      </c>
      <c r="L40" s="33" t="str">
        <f t="shared" si="3"/>
        <v>3741-2300011-99</v>
      </c>
      <c r="M40" s="24"/>
      <c r="N40" s="21" t="str">
        <f t="shared" si="4"/>
        <v>шт</v>
      </c>
      <c r="O40" s="36">
        <f t="shared" si="5"/>
        <v>74638.399999999994</v>
      </c>
      <c r="P40" s="24"/>
      <c r="Q40" s="21">
        <f t="shared" si="6"/>
        <v>3</v>
      </c>
      <c r="R40" s="122">
        <f t="shared" si="7"/>
        <v>0</v>
      </c>
    </row>
    <row r="41" spans="1:18" ht="15" customHeight="1" x14ac:dyDescent="0.25">
      <c r="A41" s="10"/>
      <c r="B41" s="4">
        <v>32</v>
      </c>
      <c r="C41" s="11" t="s">
        <v>93</v>
      </c>
      <c r="D41" s="33" t="s">
        <v>41</v>
      </c>
      <c r="E41" s="12" t="s">
        <v>14</v>
      </c>
      <c r="F41" s="19">
        <v>17910.66</v>
      </c>
      <c r="G41" s="69">
        <v>2</v>
      </c>
      <c r="H41" s="121">
        <f t="shared" si="0"/>
        <v>35821.32</v>
      </c>
      <c r="I41" s="10"/>
      <c r="J41" s="6">
        <f t="shared" si="8"/>
        <v>32</v>
      </c>
      <c r="K41" s="7" t="str">
        <f t="shared" si="2"/>
        <v>Радиатор водяной 3-х рядный 3307-1301010-70</v>
      </c>
      <c r="L41" s="33" t="str">
        <f t="shared" si="3"/>
        <v>3307-1301010-70</v>
      </c>
      <c r="M41" s="24"/>
      <c r="N41" s="21" t="str">
        <f t="shared" si="4"/>
        <v>шт</v>
      </c>
      <c r="O41" s="36">
        <f t="shared" si="5"/>
        <v>17910.66</v>
      </c>
      <c r="P41" s="24"/>
      <c r="Q41" s="21">
        <f t="shared" si="6"/>
        <v>2</v>
      </c>
      <c r="R41" s="122">
        <f t="shared" si="7"/>
        <v>0</v>
      </c>
    </row>
    <row r="42" spans="1:18" ht="15" customHeight="1" x14ac:dyDescent="0.25">
      <c r="A42" s="10"/>
      <c r="B42" s="4">
        <v>33</v>
      </c>
      <c r="C42" s="11" t="s">
        <v>17</v>
      </c>
      <c r="D42" s="33" t="s">
        <v>40</v>
      </c>
      <c r="E42" s="12" t="s">
        <v>14</v>
      </c>
      <c r="F42" s="19">
        <v>1408.76</v>
      </c>
      <c r="G42" s="69">
        <v>8</v>
      </c>
      <c r="H42" s="121">
        <f t="shared" si="0"/>
        <v>11270.08</v>
      </c>
      <c r="I42" s="10"/>
      <c r="J42" s="6">
        <f t="shared" si="8"/>
        <v>33</v>
      </c>
      <c r="K42" s="7" t="str">
        <f t="shared" si="2"/>
        <v>Распылитель форсунки 172.1112110-11.01 ГАЗ</v>
      </c>
      <c r="L42" s="33" t="str">
        <f t="shared" si="3"/>
        <v>172.1112110-11.01 ГАЗ</v>
      </c>
      <c r="M42" s="24"/>
      <c r="N42" s="21" t="str">
        <f t="shared" si="4"/>
        <v>шт</v>
      </c>
      <c r="O42" s="36">
        <f t="shared" si="5"/>
        <v>1408.76</v>
      </c>
      <c r="P42" s="24"/>
      <c r="Q42" s="21">
        <f t="shared" si="6"/>
        <v>8</v>
      </c>
      <c r="R42" s="122">
        <f t="shared" si="7"/>
        <v>0</v>
      </c>
    </row>
    <row r="43" spans="1:18" x14ac:dyDescent="0.25">
      <c r="A43" s="10"/>
      <c r="B43" s="4">
        <v>34</v>
      </c>
      <c r="C43" s="11" t="s">
        <v>94</v>
      </c>
      <c r="D43" s="33" t="s">
        <v>69</v>
      </c>
      <c r="E43" s="12" t="s">
        <v>14</v>
      </c>
      <c r="F43" s="19">
        <v>69114.98</v>
      </c>
      <c r="G43" s="69">
        <v>1</v>
      </c>
      <c r="H43" s="121">
        <f t="shared" si="0"/>
        <v>69114.98</v>
      </c>
      <c r="I43" s="10"/>
      <c r="J43" s="6">
        <f t="shared" si="8"/>
        <v>34</v>
      </c>
      <c r="K43" s="7" t="str">
        <f t="shared" si="2"/>
        <v>Редуктор 66*2402010</v>
      </c>
      <c r="L43" s="33" t="str">
        <f t="shared" si="3"/>
        <v>66-2402010</v>
      </c>
      <c r="M43" s="24"/>
      <c r="N43" s="21" t="str">
        <f t="shared" si="4"/>
        <v>шт</v>
      </c>
      <c r="O43" s="36">
        <f t="shared" si="5"/>
        <v>69114.98</v>
      </c>
      <c r="P43" s="24"/>
      <c r="Q43" s="21">
        <f t="shared" si="6"/>
        <v>1</v>
      </c>
      <c r="R43" s="122">
        <f t="shared" si="7"/>
        <v>0</v>
      </c>
    </row>
    <row r="44" spans="1:18" ht="15" customHeight="1" x14ac:dyDescent="0.25">
      <c r="A44" s="10"/>
      <c r="B44" s="4">
        <v>35</v>
      </c>
      <c r="C44" s="11" t="s">
        <v>27</v>
      </c>
      <c r="D44" s="33" t="s">
        <v>60</v>
      </c>
      <c r="E44" s="12" t="s">
        <v>14</v>
      </c>
      <c r="F44" s="19">
        <v>52990.55</v>
      </c>
      <c r="G44" s="69">
        <v>1</v>
      </c>
      <c r="H44" s="121">
        <f t="shared" si="0"/>
        <v>52990.55</v>
      </c>
      <c r="I44" s="10"/>
      <c r="J44" s="6">
        <f t="shared" si="8"/>
        <v>35</v>
      </c>
      <c r="K44" s="7" t="str">
        <f t="shared" si="2"/>
        <v>Редуктор заднего моста ГАЗ-33081</v>
      </c>
      <c r="L44" s="33" t="str">
        <f t="shared" si="3"/>
        <v>33081-2402010</v>
      </c>
      <c r="M44" s="24"/>
      <c r="N44" s="21" t="str">
        <f t="shared" si="4"/>
        <v>шт</v>
      </c>
      <c r="O44" s="36">
        <f t="shared" si="5"/>
        <v>52990.55</v>
      </c>
      <c r="P44" s="24"/>
      <c r="Q44" s="21">
        <f t="shared" si="6"/>
        <v>1</v>
      </c>
      <c r="R44" s="122">
        <f t="shared" si="7"/>
        <v>0</v>
      </c>
    </row>
    <row r="45" spans="1:18" x14ac:dyDescent="0.25">
      <c r="A45" s="10"/>
      <c r="B45" s="4">
        <v>36</v>
      </c>
      <c r="C45" s="11" t="s">
        <v>21</v>
      </c>
      <c r="D45" s="33" t="s">
        <v>51</v>
      </c>
      <c r="E45" s="12" t="s">
        <v>14</v>
      </c>
      <c r="F45" s="19">
        <v>5337.5</v>
      </c>
      <c r="G45" s="69">
        <v>2</v>
      </c>
      <c r="H45" s="121">
        <f t="shared" si="0"/>
        <v>10675</v>
      </c>
      <c r="I45" s="10"/>
      <c r="J45" s="6">
        <f t="shared" si="8"/>
        <v>36</v>
      </c>
      <c r="K45" s="7" t="str">
        <f t="shared" si="2"/>
        <v>Рессора 452 (13 листов)</v>
      </c>
      <c r="L45" s="33" t="str">
        <f t="shared" si="3"/>
        <v>0452-00-2902012-95</v>
      </c>
      <c r="M45" s="24"/>
      <c r="N45" s="21" t="str">
        <f t="shared" si="4"/>
        <v>шт</v>
      </c>
      <c r="O45" s="36">
        <f t="shared" si="5"/>
        <v>5337.5</v>
      </c>
      <c r="P45" s="24"/>
      <c r="Q45" s="21">
        <f t="shared" si="6"/>
        <v>2</v>
      </c>
      <c r="R45" s="122">
        <f t="shared" si="7"/>
        <v>0</v>
      </c>
    </row>
    <row r="46" spans="1:18" ht="30" x14ac:dyDescent="0.25">
      <c r="A46" s="10"/>
      <c r="B46" s="4">
        <v>37</v>
      </c>
      <c r="C46" s="11" t="s">
        <v>95</v>
      </c>
      <c r="D46" s="33" t="s">
        <v>37</v>
      </c>
      <c r="E46" s="12" t="s">
        <v>14</v>
      </c>
      <c r="F46" s="19">
        <v>6707.59</v>
      </c>
      <c r="G46" s="69">
        <v>3</v>
      </c>
      <c r="H46" s="121">
        <f t="shared" si="0"/>
        <v>20122.77</v>
      </c>
      <c r="I46" s="10"/>
      <c r="J46" s="6">
        <f t="shared" si="8"/>
        <v>37</v>
      </c>
      <c r="K46" s="7" t="str">
        <f t="shared" si="2"/>
        <v>Стекло лобовое 3307-5206050</v>
      </c>
      <c r="L46" s="33" t="str">
        <f t="shared" si="3"/>
        <v>3307-5206050</v>
      </c>
      <c r="M46" s="24"/>
      <c r="N46" s="21" t="str">
        <f t="shared" si="4"/>
        <v>шт</v>
      </c>
      <c r="O46" s="36">
        <f t="shared" si="5"/>
        <v>6707.59</v>
      </c>
      <c r="P46" s="24"/>
      <c r="Q46" s="21">
        <f t="shared" si="6"/>
        <v>3</v>
      </c>
      <c r="R46" s="122">
        <f t="shared" si="7"/>
        <v>0</v>
      </c>
    </row>
    <row r="47" spans="1:18" ht="15" customHeight="1" x14ac:dyDescent="0.25">
      <c r="A47" s="10"/>
      <c r="B47" s="4">
        <v>38</v>
      </c>
      <c r="C47" s="11" t="s">
        <v>19</v>
      </c>
      <c r="D47" s="33" t="s">
        <v>46</v>
      </c>
      <c r="E47" s="12" t="s">
        <v>14</v>
      </c>
      <c r="F47" s="19">
        <v>7822.3</v>
      </c>
      <c r="G47" s="69">
        <v>4</v>
      </c>
      <c r="H47" s="121">
        <f t="shared" si="0"/>
        <v>31289.200000000001</v>
      </c>
      <c r="I47" s="10"/>
      <c r="J47" s="6">
        <f t="shared" si="8"/>
        <v>38</v>
      </c>
      <c r="K47" s="7" t="str">
        <f t="shared" si="2"/>
        <v xml:space="preserve">Ступица переднего колеса Газель 2217 п/привод 4*4 </v>
      </c>
      <c r="L47" s="33" t="str">
        <f t="shared" si="3"/>
        <v>23107-3103013</v>
      </c>
      <c r="M47" s="24"/>
      <c r="N47" s="21" t="str">
        <f t="shared" si="4"/>
        <v>шт</v>
      </c>
      <c r="O47" s="36">
        <f t="shared" si="5"/>
        <v>7822.3</v>
      </c>
      <c r="P47" s="24"/>
      <c r="Q47" s="21">
        <f t="shared" si="6"/>
        <v>4</v>
      </c>
      <c r="R47" s="122">
        <f t="shared" si="7"/>
        <v>0</v>
      </c>
    </row>
    <row r="48" spans="1:18" ht="15" customHeight="1" x14ac:dyDescent="0.25">
      <c r="A48" s="10"/>
      <c r="B48" s="4">
        <v>39</v>
      </c>
      <c r="C48" s="11" t="s">
        <v>96</v>
      </c>
      <c r="D48" s="33" t="s">
        <v>36</v>
      </c>
      <c r="E48" s="12" t="s">
        <v>14</v>
      </c>
      <c r="F48" s="20">
        <v>477.6</v>
      </c>
      <c r="G48" s="69">
        <v>2</v>
      </c>
      <c r="H48" s="121">
        <f t="shared" si="0"/>
        <v>955.2</v>
      </c>
      <c r="I48" s="10"/>
      <c r="J48" s="6">
        <f t="shared" si="8"/>
        <v>39</v>
      </c>
      <c r="K48" s="7" t="str">
        <f t="shared" si="2"/>
        <v>ТНВД (Д-245.7) 773-1111010-03, 04, 05</v>
      </c>
      <c r="L48" s="33" t="str">
        <f t="shared" si="3"/>
        <v>773-1111010-03, 04, 05</v>
      </c>
      <c r="M48" s="24"/>
      <c r="N48" s="21" t="str">
        <f t="shared" si="4"/>
        <v>шт</v>
      </c>
      <c r="O48" s="36">
        <f t="shared" si="5"/>
        <v>477.6</v>
      </c>
      <c r="P48" s="24"/>
      <c r="Q48" s="21">
        <f t="shared" si="6"/>
        <v>2</v>
      </c>
      <c r="R48" s="122">
        <f t="shared" si="7"/>
        <v>0</v>
      </c>
    </row>
    <row r="49" spans="1:18" x14ac:dyDescent="0.25">
      <c r="A49" s="10"/>
      <c r="B49" s="4">
        <v>40</v>
      </c>
      <c r="C49" s="11" t="s">
        <v>33</v>
      </c>
      <c r="D49" s="33" t="s">
        <v>73</v>
      </c>
      <c r="E49" s="12" t="s">
        <v>12</v>
      </c>
      <c r="F49" s="20">
        <v>35.33</v>
      </c>
      <c r="G49" s="69">
        <v>100</v>
      </c>
      <c r="H49" s="121">
        <f t="shared" si="0"/>
        <v>3533</v>
      </c>
      <c r="I49" s="10"/>
      <c r="J49" s="6">
        <f t="shared" si="8"/>
        <v>40</v>
      </c>
      <c r="K49" s="7" t="str">
        <f t="shared" si="2"/>
        <v>Трубка полихлорвиниловая</v>
      </c>
      <c r="L49" s="33" t="str">
        <f t="shared" si="3"/>
        <v>d-8мм</v>
      </c>
      <c r="M49" s="24"/>
      <c r="N49" s="21" t="str">
        <f t="shared" si="4"/>
        <v>м</v>
      </c>
      <c r="O49" s="36">
        <f t="shared" si="5"/>
        <v>35.33</v>
      </c>
      <c r="P49" s="24"/>
      <c r="Q49" s="21">
        <f t="shared" si="6"/>
        <v>100</v>
      </c>
      <c r="R49" s="122">
        <f t="shared" si="7"/>
        <v>0</v>
      </c>
    </row>
    <row r="50" spans="1:18" ht="30" x14ac:dyDescent="0.25">
      <c r="A50" s="10"/>
      <c r="B50" s="4">
        <v>41</v>
      </c>
      <c r="C50" s="11" t="s">
        <v>18</v>
      </c>
      <c r="D50" s="33" t="s">
        <v>44</v>
      </c>
      <c r="E50" s="12" t="s">
        <v>14</v>
      </c>
      <c r="F50" s="25">
        <v>27299.98</v>
      </c>
      <c r="G50" s="69">
        <v>1</v>
      </c>
      <c r="H50" s="121">
        <f t="shared" si="0"/>
        <v>27299.98</v>
      </c>
      <c r="I50" s="10"/>
      <c r="J50" s="28">
        <f t="shared" si="8"/>
        <v>41</v>
      </c>
      <c r="K50" s="29" t="str">
        <f t="shared" si="2"/>
        <v>Турбокомпрессор для Д.245.7Е2</v>
      </c>
      <c r="L50" s="33" t="str">
        <f t="shared" si="3"/>
        <v>ТКР-6-1-09.03</v>
      </c>
      <c r="M50" s="30"/>
      <c r="N50" s="31" t="str">
        <f t="shared" si="4"/>
        <v>шт</v>
      </c>
      <c r="O50" s="37">
        <f t="shared" si="5"/>
        <v>27299.98</v>
      </c>
      <c r="P50" s="24"/>
      <c r="Q50" s="31">
        <f t="shared" si="6"/>
        <v>1</v>
      </c>
      <c r="R50" s="122">
        <f t="shared" si="7"/>
        <v>0</v>
      </c>
    </row>
    <row r="51" spans="1:18" x14ac:dyDescent="0.25">
      <c r="A51" s="10"/>
      <c r="B51" s="39" t="s">
        <v>97</v>
      </c>
      <c r="C51" s="40"/>
      <c r="D51" s="26"/>
      <c r="E51" s="26"/>
      <c r="F51" s="24"/>
      <c r="G51" s="70">
        <f>SUM(G10:G50)</f>
        <v>184</v>
      </c>
      <c r="H51" s="138">
        <f>SUM(H10:H50)</f>
        <v>2442023.3500000006</v>
      </c>
      <c r="I51" s="10"/>
      <c r="J51" s="24"/>
      <c r="K51" s="24"/>
      <c r="L51" s="24"/>
      <c r="M51" s="24"/>
      <c r="N51" s="24"/>
      <c r="O51" s="24"/>
      <c r="P51" s="24"/>
      <c r="Q51" s="74">
        <f>SUM(Q10:Q50)</f>
        <v>184</v>
      </c>
      <c r="R51" s="27">
        <f>SUM(R10:R50)</f>
        <v>0</v>
      </c>
    </row>
    <row r="52" spans="1:18" ht="15.75" customHeight="1" x14ac:dyDescent="0.25">
      <c r="B52" s="64" t="s">
        <v>797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</row>
    <row r="53" spans="1:18" x14ac:dyDescent="0.25">
      <c r="B53" s="56">
        <v>1</v>
      </c>
      <c r="C53" s="57" t="s">
        <v>23</v>
      </c>
      <c r="D53" s="57" t="s">
        <v>53</v>
      </c>
      <c r="E53" s="61" t="s">
        <v>14</v>
      </c>
      <c r="F53" s="58">
        <v>2078.96</v>
      </c>
      <c r="G53" s="71">
        <v>4</v>
      </c>
      <c r="H53" s="121">
        <f t="shared" ref="H53:H63" si="9">F53*G53</f>
        <v>8315.84</v>
      </c>
      <c r="I53" s="10"/>
      <c r="J53" s="6">
        <f t="shared" ref="J53:J63" si="10">B53</f>
        <v>1</v>
      </c>
      <c r="K53" s="7" t="str">
        <f t="shared" ref="K53:K63" si="11">C53</f>
        <v>Амортизатор</v>
      </c>
      <c r="L53" s="35" t="str">
        <f>D53</f>
        <v>3151-2905006</v>
      </c>
      <c r="M53" s="24"/>
      <c r="N53" s="21" t="str">
        <f t="shared" ref="N53:N63" si="12">E53</f>
        <v>шт</v>
      </c>
      <c r="O53" s="36">
        <f t="shared" ref="O53:O63" si="13">F53</f>
        <v>2078.96</v>
      </c>
      <c r="P53" s="24"/>
      <c r="Q53" s="21">
        <f t="shared" ref="Q53:Q63" si="14">G53</f>
        <v>4</v>
      </c>
      <c r="R53" s="9">
        <f t="shared" ref="R53:R116" si="15">P53*Q53</f>
        <v>0</v>
      </c>
    </row>
    <row r="54" spans="1:18" x14ac:dyDescent="0.25">
      <c r="B54" s="56">
        <v>2</v>
      </c>
      <c r="C54" s="57" t="s">
        <v>101</v>
      </c>
      <c r="D54" s="57" t="s">
        <v>102</v>
      </c>
      <c r="E54" s="61" t="s">
        <v>14</v>
      </c>
      <c r="F54" s="58">
        <v>2683.03</v>
      </c>
      <c r="G54" s="71">
        <v>24</v>
      </c>
      <c r="H54" s="121">
        <f t="shared" si="9"/>
        <v>64392.72</v>
      </c>
      <c r="I54" s="10"/>
      <c r="J54" s="6">
        <f t="shared" si="10"/>
        <v>2</v>
      </c>
      <c r="K54" s="7" t="str">
        <f t="shared" si="11"/>
        <v>Амортизатор 3151-2915006</v>
      </c>
      <c r="L54" s="35" t="str">
        <f t="shared" ref="L54:L117" si="16">D54</f>
        <v>3151-2915006</v>
      </c>
      <c r="M54" s="24"/>
      <c r="N54" s="21" t="str">
        <f t="shared" si="12"/>
        <v>шт</v>
      </c>
      <c r="O54" s="36">
        <f t="shared" si="13"/>
        <v>2683.03</v>
      </c>
      <c r="P54" s="24"/>
      <c r="Q54" s="21">
        <f t="shared" si="14"/>
        <v>24</v>
      </c>
      <c r="R54" s="9">
        <f t="shared" si="15"/>
        <v>0</v>
      </c>
    </row>
    <row r="55" spans="1:18" x14ac:dyDescent="0.25">
      <c r="B55" s="56">
        <v>3</v>
      </c>
      <c r="C55" s="57" t="s">
        <v>103</v>
      </c>
      <c r="D55" s="57" t="s">
        <v>104</v>
      </c>
      <c r="E55" s="61" t="s">
        <v>14</v>
      </c>
      <c r="F55" s="58">
        <v>1731.68</v>
      </c>
      <c r="G55" s="71">
        <v>2</v>
      </c>
      <c r="H55" s="121">
        <f t="shared" si="9"/>
        <v>3463.36</v>
      </c>
      <c r="I55" s="10"/>
      <c r="J55" s="6">
        <f t="shared" si="10"/>
        <v>3</v>
      </c>
      <c r="K55" s="7" t="str">
        <f t="shared" si="11"/>
        <v>Амортизатор 3308-2915006</v>
      </c>
      <c r="L55" s="35" t="str">
        <f t="shared" si="16"/>
        <v>3308-2915006</v>
      </c>
      <c r="M55" s="24"/>
      <c r="N55" s="21" t="str">
        <f t="shared" si="12"/>
        <v>шт</v>
      </c>
      <c r="O55" s="36">
        <f t="shared" si="13"/>
        <v>1731.68</v>
      </c>
      <c r="P55" s="24"/>
      <c r="Q55" s="21">
        <f t="shared" si="14"/>
        <v>2</v>
      </c>
      <c r="R55" s="9">
        <f t="shared" si="15"/>
        <v>0</v>
      </c>
    </row>
    <row r="56" spans="1:18" ht="30" x14ac:dyDescent="0.25">
      <c r="B56" s="56">
        <v>4</v>
      </c>
      <c r="C56" s="57" t="s">
        <v>105</v>
      </c>
      <c r="D56" s="57" t="s">
        <v>106</v>
      </c>
      <c r="E56" s="61" t="s">
        <v>14</v>
      </c>
      <c r="F56" s="58">
        <v>1563.42</v>
      </c>
      <c r="G56" s="71">
        <v>8</v>
      </c>
      <c r="H56" s="121">
        <f t="shared" si="9"/>
        <v>12507.36</v>
      </c>
      <c r="I56" s="10"/>
      <c r="J56" s="6">
        <f t="shared" si="10"/>
        <v>4</v>
      </c>
      <c r="K56" s="7" t="str">
        <f t="shared" si="11"/>
        <v>Амортизатор задний 3162-2915006-51</v>
      </c>
      <c r="L56" s="35" t="str">
        <f t="shared" si="16"/>
        <v>3162-2915006-51</v>
      </c>
      <c r="M56" s="24"/>
      <c r="N56" s="21" t="str">
        <f t="shared" si="12"/>
        <v>шт</v>
      </c>
      <c r="O56" s="36">
        <f t="shared" si="13"/>
        <v>1563.42</v>
      </c>
      <c r="P56" s="24"/>
      <c r="Q56" s="21">
        <f t="shared" si="14"/>
        <v>8</v>
      </c>
      <c r="R56" s="9">
        <f t="shared" si="15"/>
        <v>0</v>
      </c>
    </row>
    <row r="57" spans="1:18" ht="30" x14ac:dyDescent="0.25">
      <c r="B57" s="56">
        <v>5</v>
      </c>
      <c r="C57" s="57" t="s">
        <v>107</v>
      </c>
      <c r="D57" s="57" t="s">
        <v>108</v>
      </c>
      <c r="E57" s="61" t="s">
        <v>14</v>
      </c>
      <c r="F57" s="58">
        <v>2651.13</v>
      </c>
      <c r="G57" s="71">
        <v>6</v>
      </c>
      <c r="H57" s="121">
        <f t="shared" si="9"/>
        <v>15906.78</v>
      </c>
      <c r="I57" s="10"/>
      <c r="J57" s="6">
        <f t="shared" si="10"/>
        <v>5</v>
      </c>
      <c r="K57" s="7" t="str">
        <f t="shared" si="11"/>
        <v>Амортизатор задний ГАЗ-3308 в сборе</v>
      </c>
      <c r="L57" s="35" t="str">
        <f t="shared" si="16"/>
        <v>4301-2915006</v>
      </c>
      <c r="M57" s="24"/>
      <c r="N57" s="21" t="str">
        <f t="shared" si="12"/>
        <v>шт</v>
      </c>
      <c r="O57" s="36">
        <f t="shared" si="13"/>
        <v>2651.13</v>
      </c>
      <c r="P57" s="24"/>
      <c r="Q57" s="21">
        <f t="shared" si="14"/>
        <v>6</v>
      </c>
      <c r="R57" s="9">
        <f t="shared" si="15"/>
        <v>0</v>
      </c>
    </row>
    <row r="58" spans="1:18" ht="30" x14ac:dyDescent="0.25">
      <c r="B58" s="56">
        <v>6</v>
      </c>
      <c r="C58" s="57" t="s">
        <v>109</v>
      </c>
      <c r="D58" s="57" t="s">
        <v>110</v>
      </c>
      <c r="E58" s="61" t="s">
        <v>14</v>
      </c>
      <c r="F58" s="58">
        <v>3351.18</v>
      </c>
      <c r="G58" s="71">
        <v>4</v>
      </c>
      <c r="H58" s="121">
        <f t="shared" si="9"/>
        <v>13404.72</v>
      </c>
      <c r="I58" s="10"/>
      <c r="J58" s="6">
        <f t="shared" si="10"/>
        <v>6</v>
      </c>
      <c r="K58" s="7" t="str">
        <f t="shared" si="11"/>
        <v>Амортизатор задний УАЗ-Патриот газомасляный</v>
      </c>
      <c r="L58" s="35" t="str">
        <f t="shared" si="16"/>
        <v>PLAZA АВ 157</v>
      </c>
      <c r="M58" s="24"/>
      <c r="N58" s="21" t="str">
        <f t="shared" si="12"/>
        <v>шт</v>
      </c>
      <c r="O58" s="36">
        <f t="shared" si="13"/>
        <v>3351.18</v>
      </c>
      <c r="P58" s="24"/>
      <c r="Q58" s="21">
        <f t="shared" si="14"/>
        <v>4</v>
      </c>
      <c r="R58" s="122">
        <f t="shared" si="15"/>
        <v>0</v>
      </c>
    </row>
    <row r="59" spans="1:18" x14ac:dyDescent="0.25">
      <c r="B59" s="56">
        <v>7</v>
      </c>
      <c r="C59" s="57" t="s">
        <v>111</v>
      </c>
      <c r="D59" s="57" t="s">
        <v>112</v>
      </c>
      <c r="E59" s="61" t="s">
        <v>14</v>
      </c>
      <c r="F59" s="58">
        <v>2871.1</v>
      </c>
      <c r="G59" s="71">
        <v>10</v>
      </c>
      <c r="H59" s="121">
        <f t="shared" si="9"/>
        <v>28711</v>
      </c>
      <c r="I59" s="10"/>
      <c r="J59" s="6">
        <f t="shared" si="10"/>
        <v>7</v>
      </c>
      <c r="K59" s="7" t="str">
        <f t="shared" si="11"/>
        <v>Амортизатор УАЗ</v>
      </c>
      <c r="L59" s="35" t="str">
        <f t="shared" si="16"/>
        <v>452-2905006</v>
      </c>
      <c r="M59" s="24"/>
      <c r="N59" s="21" t="str">
        <f t="shared" si="12"/>
        <v>шт</v>
      </c>
      <c r="O59" s="36">
        <f t="shared" si="13"/>
        <v>2871.1</v>
      </c>
      <c r="P59" s="24"/>
      <c r="Q59" s="21">
        <f t="shared" si="14"/>
        <v>10</v>
      </c>
      <c r="R59" s="122">
        <f t="shared" si="15"/>
        <v>0</v>
      </c>
    </row>
    <row r="60" spans="1:18" ht="30" x14ac:dyDescent="0.25">
      <c r="B60" s="56">
        <v>8</v>
      </c>
      <c r="C60" s="57" t="s">
        <v>113</v>
      </c>
      <c r="D60" s="57" t="s">
        <v>114</v>
      </c>
      <c r="E60" s="61" t="s">
        <v>14</v>
      </c>
      <c r="F60" s="58">
        <v>13800.42</v>
      </c>
      <c r="G60" s="71">
        <v>1</v>
      </c>
      <c r="H60" s="121">
        <f t="shared" si="9"/>
        <v>13800.42</v>
      </c>
      <c r="I60" s="10"/>
      <c r="J60" s="6">
        <f t="shared" si="10"/>
        <v>8</v>
      </c>
      <c r="K60" s="7" t="str">
        <f t="shared" si="11"/>
        <v>Бак топливный 33081-1101010</v>
      </c>
      <c r="L60" s="35" t="str">
        <f t="shared" si="16"/>
        <v>33081-1101010</v>
      </c>
      <c r="M60" s="24"/>
      <c r="N60" s="21" t="str">
        <f t="shared" si="12"/>
        <v>шт</v>
      </c>
      <c r="O60" s="36">
        <f t="shared" si="13"/>
        <v>13800.42</v>
      </c>
      <c r="P60" s="24"/>
      <c r="Q60" s="21">
        <f t="shared" si="14"/>
        <v>1</v>
      </c>
      <c r="R60" s="122">
        <f t="shared" si="15"/>
        <v>0</v>
      </c>
    </row>
    <row r="61" spans="1:18" ht="30" x14ac:dyDescent="0.25">
      <c r="B61" s="56">
        <v>9</v>
      </c>
      <c r="C61" s="57" t="s">
        <v>115</v>
      </c>
      <c r="D61" s="57" t="s">
        <v>116</v>
      </c>
      <c r="E61" s="61" t="s">
        <v>14</v>
      </c>
      <c r="F61" s="58">
        <v>6666.67</v>
      </c>
      <c r="G61" s="71">
        <v>1</v>
      </c>
      <c r="H61" s="121">
        <f t="shared" si="9"/>
        <v>6666.67</v>
      </c>
      <c r="I61" s="10"/>
      <c r="J61" s="6">
        <f t="shared" si="10"/>
        <v>9</v>
      </c>
      <c r="K61" s="7" t="str">
        <f t="shared" si="11"/>
        <v>Бак топливный правый 3163-1101008-41</v>
      </c>
      <c r="L61" s="35" t="str">
        <f t="shared" si="16"/>
        <v>3163-1101008-41</v>
      </c>
      <c r="M61" s="24"/>
      <c r="N61" s="21" t="str">
        <f t="shared" si="12"/>
        <v>шт</v>
      </c>
      <c r="O61" s="36">
        <f t="shared" si="13"/>
        <v>6666.67</v>
      </c>
      <c r="P61" s="24"/>
      <c r="Q61" s="21">
        <f t="shared" si="14"/>
        <v>1</v>
      </c>
      <c r="R61" s="122">
        <f t="shared" si="15"/>
        <v>0</v>
      </c>
    </row>
    <row r="62" spans="1:18" ht="30" x14ac:dyDescent="0.25">
      <c r="B62" s="56">
        <v>10</v>
      </c>
      <c r="C62" s="57" t="s">
        <v>25</v>
      </c>
      <c r="D62" s="57" t="s">
        <v>57</v>
      </c>
      <c r="E62" s="61" t="s">
        <v>14</v>
      </c>
      <c r="F62" s="58">
        <v>50024.84</v>
      </c>
      <c r="G62" s="71">
        <v>1</v>
      </c>
      <c r="H62" s="121">
        <f t="shared" si="9"/>
        <v>50024.84</v>
      </c>
      <c r="I62" s="10"/>
      <c r="J62" s="6">
        <f t="shared" si="10"/>
        <v>10</v>
      </c>
      <c r="K62" s="7" t="str">
        <f t="shared" si="11"/>
        <v>Балка оси 53-3001010 в сборе</v>
      </c>
      <c r="L62" s="35" t="str">
        <f t="shared" si="16"/>
        <v>53-3001010</v>
      </c>
      <c r="M62" s="24"/>
      <c r="N62" s="21" t="str">
        <f t="shared" si="12"/>
        <v>шт</v>
      </c>
      <c r="O62" s="36">
        <f t="shared" si="13"/>
        <v>50024.84</v>
      </c>
      <c r="P62" s="24"/>
      <c r="Q62" s="21">
        <f t="shared" si="14"/>
        <v>1</v>
      </c>
      <c r="R62" s="122">
        <f t="shared" si="15"/>
        <v>0</v>
      </c>
    </row>
    <row r="63" spans="1:18" ht="30" x14ac:dyDescent="0.25">
      <c r="B63" s="56">
        <v>11</v>
      </c>
      <c r="C63" s="57" t="s">
        <v>117</v>
      </c>
      <c r="D63" s="57" t="s">
        <v>118</v>
      </c>
      <c r="E63" s="61" t="s">
        <v>14</v>
      </c>
      <c r="F63" s="58">
        <v>10416.67</v>
      </c>
      <c r="G63" s="71">
        <v>1</v>
      </c>
      <c r="H63" s="121">
        <f t="shared" si="9"/>
        <v>10416.67</v>
      </c>
      <c r="I63" s="10"/>
      <c r="J63" s="28">
        <f t="shared" si="10"/>
        <v>11</v>
      </c>
      <c r="K63" s="29" t="str">
        <f t="shared" si="11"/>
        <v>Бампер задний 3163-2804010-10</v>
      </c>
      <c r="L63" s="35" t="str">
        <f t="shared" si="16"/>
        <v>3163-2804010-10</v>
      </c>
      <c r="M63" s="30"/>
      <c r="N63" s="31" t="str">
        <f t="shared" si="12"/>
        <v>шт</v>
      </c>
      <c r="O63" s="37">
        <f t="shared" si="13"/>
        <v>10416.67</v>
      </c>
      <c r="P63" s="24"/>
      <c r="Q63" s="31">
        <f t="shared" si="14"/>
        <v>1</v>
      </c>
      <c r="R63" s="122">
        <f t="shared" si="15"/>
        <v>0</v>
      </c>
    </row>
    <row r="64" spans="1:18" ht="30" x14ac:dyDescent="0.25">
      <c r="B64" s="56">
        <v>12</v>
      </c>
      <c r="C64" s="57" t="s">
        <v>119</v>
      </c>
      <c r="D64" s="57" t="s">
        <v>120</v>
      </c>
      <c r="E64" s="61" t="s">
        <v>14</v>
      </c>
      <c r="F64" s="58">
        <v>11250</v>
      </c>
      <c r="G64" s="71">
        <v>1</v>
      </c>
      <c r="H64" s="121">
        <f t="shared" ref="H64:H127" si="17">F64*G64</f>
        <v>11250</v>
      </c>
      <c r="I64" s="10"/>
      <c r="J64" s="6">
        <f t="shared" ref="J64:J127" si="18">B64</f>
        <v>12</v>
      </c>
      <c r="K64" s="7" t="str">
        <f t="shared" ref="K64:K127" si="19">C64</f>
        <v>Бампер передений в сборе 3163-2803017/014</v>
      </c>
      <c r="L64" s="35" t="str">
        <f t="shared" si="16"/>
        <v>3163-2803017/014</v>
      </c>
      <c r="M64" s="24"/>
      <c r="N64" s="21" t="str">
        <f t="shared" ref="N64:N127" si="20">E64</f>
        <v>шт</v>
      </c>
      <c r="O64" s="36">
        <f t="shared" ref="O64:O127" si="21">F64</f>
        <v>11250</v>
      </c>
      <c r="P64" s="24"/>
      <c r="Q64" s="21">
        <f t="shared" ref="Q64:Q127" si="22">G64</f>
        <v>1</v>
      </c>
      <c r="R64" s="122">
        <f t="shared" si="15"/>
        <v>0</v>
      </c>
    </row>
    <row r="65" spans="2:18" x14ac:dyDescent="0.25">
      <c r="B65" s="56">
        <v>13</v>
      </c>
      <c r="C65" s="57" t="s">
        <v>121</v>
      </c>
      <c r="D65" s="57" t="s">
        <v>122</v>
      </c>
      <c r="E65" s="61" t="s">
        <v>14</v>
      </c>
      <c r="F65" s="58">
        <v>3890.06</v>
      </c>
      <c r="G65" s="71">
        <v>2</v>
      </c>
      <c r="H65" s="121">
        <f t="shared" si="17"/>
        <v>7780.12</v>
      </c>
      <c r="I65" s="10"/>
      <c r="J65" s="6">
        <f t="shared" si="18"/>
        <v>13</v>
      </c>
      <c r="K65" s="7" t="str">
        <f t="shared" si="19"/>
        <v>Барабан 469-3501070</v>
      </c>
      <c r="L65" s="35" t="str">
        <f t="shared" si="16"/>
        <v>469-3501070</v>
      </c>
      <c r="M65" s="24"/>
      <c r="N65" s="21" t="str">
        <f t="shared" si="20"/>
        <v>шт</v>
      </c>
      <c r="O65" s="36">
        <f t="shared" si="21"/>
        <v>3890.06</v>
      </c>
      <c r="P65" s="24"/>
      <c r="Q65" s="21">
        <f t="shared" si="22"/>
        <v>2</v>
      </c>
      <c r="R65" s="122">
        <f t="shared" si="15"/>
        <v>0</v>
      </c>
    </row>
    <row r="66" spans="2:18" ht="30" x14ac:dyDescent="0.25">
      <c r="B66" s="56">
        <v>14</v>
      </c>
      <c r="C66" s="57" t="s">
        <v>123</v>
      </c>
      <c r="D66" s="57" t="s">
        <v>124</v>
      </c>
      <c r="E66" s="61" t="s">
        <v>14</v>
      </c>
      <c r="F66" s="58">
        <v>2073.87</v>
      </c>
      <c r="G66" s="71">
        <v>8</v>
      </c>
      <c r="H66" s="121">
        <f t="shared" si="17"/>
        <v>16590.96</v>
      </c>
      <c r="I66" s="10"/>
      <c r="J66" s="6">
        <f t="shared" si="18"/>
        <v>14</v>
      </c>
      <c r="K66" s="7" t="str">
        <f t="shared" si="19"/>
        <v>Барабан тормозной 469-3501070-95</v>
      </c>
      <c r="L66" s="35" t="str">
        <f t="shared" si="16"/>
        <v>469-3501070-95</v>
      </c>
      <c r="M66" s="24"/>
      <c r="N66" s="21" t="str">
        <f t="shared" si="20"/>
        <v>шт</v>
      </c>
      <c r="O66" s="36">
        <f t="shared" si="21"/>
        <v>2073.87</v>
      </c>
      <c r="P66" s="24"/>
      <c r="Q66" s="21">
        <f t="shared" si="22"/>
        <v>8</v>
      </c>
      <c r="R66" s="122">
        <f t="shared" si="15"/>
        <v>0</v>
      </c>
    </row>
    <row r="67" spans="2:18" x14ac:dyDescent="0.25">
      <c r="B67" s="56">
        <v>15</v>
      </c>
      <c r="C67" s="57" t="s">
        <v>125</v>
      </c>
      <c r="D67" s="57" t="s">
        <v>126</v>
      </c>
      <c r="E67" s="61" t="s">
        <v>14</v>
      </c>
      <c r="F67" s="58">
        <v>5902.91</v>
      </c>
      <c r="G67" s="71">
        <v>6</v>
      </c>
      <c r="H67" s="121">
        <f t="shared" si="17"/>
        <v>35417.46</v>
      </c>
      <c r="I67" s="10"/>
      <c r="J67" s="6">
        <f t="shared" si="18"/>
        <v>15</v>
      </c>
      <c r="K67" s="7" t="str">
        <f t="shared" si="19"/>
        <v>Барабан тормозной ГАЗ-66</v>
      </c>
      <c r="L67" s="35" t="str">
        <f t="shared" si="16"/>
        <v>66-01-3501070-03</v>
      </c>
      <c r="M67" s="24"/>
      <c r="N67" s="21" t="str">
        <f t="shared" si="20"/>
        <v>шт</v>
      </c>
      <c r="O67" s="36">
        <f t="shared" si="21"/>
        <v>5902.91</v>
      </c>
      <c r="P67" s="24"/>
      <c r="Q67" s="21">
        <f t="shared" si="22"/>
        <v>6</v>
      </c>
      <c r="R67" s="122">
        <f t="shared" si="15"/>
        <v>0</v>
      </c>
    </row>
    <row r="68" spans="2:18" ht="30" x14ac:dyDescent="0.25">
      <c r="B68" s="56">
        <v>16</v>
      </c>
      <c r="C68" s="57" t="s">
        <v>127</v>
      </c>
      <c r="D68" s="57" t="s">
        <v>128</v>
      </c>
      <c r="E68" s="61" t="s">
        <v>14</v>
      </c>
      <c r="F68" s="58">
        <v>5366.07</v>
      </c>
      <c r="G68" s="71">
        <v>2</v>
      </c>
      <c r="H68" s="121">
        <f t="shared" si="17"/>
        <v>10732.14</v>
      </c>
      <c r="I68" s="10"/>
      <c r="J68" s="6">
        <f t="shared" si="18"/>
        <v>16</v>
      </c>
      <c r="K68" s="7" t="str">
        <f t="shared" si="19"/>
        <v>Барабан тормозной задний 53-3502070</v>
      </c>
      <c r="L68" s="35" t="str">
        <f t="shared" si="16"/>
        <v>53-3502070</v>
      </c>
      <c r="M68" s="24"/>
      <c r="N68" s="21" t="str">
        <f t="shared" si="20"/>
        <v>шт</v>
      </c>
      <c r="O68" s="36">
        <f t="shared" si="21"/>
        <v>5366.07</v>
      </c>
      <c r="P68" s="24"/>
      <c r="Q68" s="21">
        <f t="shared" si="22"/>
        <v>2</v>
      </c>
      <c r="R68" s="122">
        <f t="shared" si="15"/>
        <v>0</v>
      </c>
    </row>
    <row r="69" spans="2:18" ht="30" x14ac:dyDescent="0.25">
      <c r="B69" s="56">
        <v>17</v>
      </c>
      <c r="C69" s="57" t="s">
        <v>129</v>
      </c>
      <c r="D69" s="57" t="s">
        <v>130</v>
      </c>
      <c r="E69" s="61" t="s">
        <v>14</v>
      </c>
      <c r="F69" s="58">
        <v>5451.56</v>
      </c>
      <c r="G69" s="71">
        <v>2</v>
      </c>
      <c r="H69" s="121">
        <f t="shared" si="17"/>
        <v>10903.12</v>
      </c>
      <c r="I69" s="10"/>
      <c r="J69" s="6">
        <f t="shared" si="18"/>
        <v>17</v>
      </c>
      <c r="K69" s="7" t="str">
        <f t="shared" si="19"/>
        <v>Барабан тормозной передний 53-3501070</v>
      </c>
      <c r="L69" s="35" t="str">
        <f t="shared" si="16"/>
        <v>53-3501070</v>
      </c>
      <c r="M69" s="24"/>
      <c r="N69" s="21" t="str">
        <f t="shared" si="20"/>
        <v>шт</v>
      </c>
      <c r="O69" s="36">
        <f t="shared" si="21"/>
        <v>5451.56</v>
      </c>
      <c r="P69" s="24"/>
      <c r="Q69" s="21">
        <f t="shared" si="22"/>
        <v>2</v>
      </c>
      <c r="R69" s="122">
        <f t="shared" si="15"/>
        <v>0</v>
      </c>
    </row>
    <row r="70" spans="2:18" ht="30" x14ac:dyDescent="0.25">
      <c r="B70" s="56">
        <v>18</v>
      </c>
      <c r="C70" s="57" t="s">
        <v>131</v>
      </c>
      <c r="D70" s="57" t="s">
        <v>132</v>
      </c>
      <c r="E70" s="61" t="s">
        <v>14</v>
      </c>
      <c r="F70" s="59">
        <v>140.19</v>
      </c>
      <c r="G70" s="71">
        <v>1</v>
      </c>
      <c r="H70" s="121">
        <f t="shared" si="17"/>
        <v>140.19</v>
      </c>
      <c r="I70" s="10"/>
      <c r="J70" s="6">
        <f t="shared" si="18"/>
        <v>18</v>
      </c>
      <c r="K70" s="7" t="str">
        <f t="shared" si="19"/>
        <v>Бачок расширительный УАЗ-3160</v>
      </c>
      <c r="L70" s="35" t="str">
        <f t="shared" si="16"/>
        <v>3160-1311014</v>
      </c>
      <c r="M70" s="24"/>
      <c r="N70" s="21" t="str">
        <f t="shared" si="20"/>
        <v>шт</v>
      </c>
      <c r="O70" s="36">
        <f t="shared" si="21"/>
        <v>140.19</v>
      </c>
      <c r="P70" s="24"/>
      <c r="Q70" s="21">
        <f t="shared" si="22"/>
        <v>1</v>
      </c>
      <c r="R70" s="122">
        <f t="shared" si="15"/>
        <v>0</v>
      </c>
    </row>
    <row r="71" spans="2:18" x14ac:dyDescent="0.25">
      <c r="B71" s="56">
        <v>19</v>
      </c>
      <c r="C71" s="57" t="s">
        <v>133</v>
      </c>
      <c r="D71" s="57" t="s">
        <v>134</v>
      </c>
      <c r="E71" s="61" t="s">
        <v>14</v>
      </c>
      <c r="F71" s="58">
        <v>1341.52</v>
      </c>
      <c r="G71" s="71">
        <v>1</v>
      </c>
      <c r="H71" s="121">
        <f t="shared" si="17"/>
        <v>1341.52</v>
      </c>
      <c r="I71" s="10"/>
      <c r="J71" s="6">
        <f t="shared" si="18"/>
        <v>19</v>
      </c>
      <c r="K71" s="7" t="str">
        <f t="shared" si="19"/>
        <v>Бензонасос 130Ш-1106011</v>
      </c>
      <c r="L71" s="35" t="str">
        <f t="shared" si="16"/>
        <v>130Ш-1106011</v>
      </c>
      <c r="M71" s="24"/>
      <c r="N71" s="21" t="str">
        <f t="shared" si="20"/>
        <v>шт</v>
      </c>
      <c r="O71" s="36">
        <f t="shared" si="21"/>
        <v>1341.52</v>
      </c>
      <c r="P71" s="24"/>
      <c r="Q71" s="21">
        <f t="shared" si="22"/>
        <v>1</v>
      </c>
      <c r="R71" s="122">
        <f t="shared" si="15"/>
        <v>0</v>
      </c>
    </row>
    <row r="72" spans="2:18" x14ac:dyDescent="0.25">
      <c r="B72" s="56">
        <v>20</v>
      </c>
      <c r="C72" s="57" t="s">
        <v>135</v>
      </c>
      <c r="D72" s="57" t="s">
        <v>136</v>
      </c>
      <c r="E72" s="61" t="s">
        <v>14</v>
      </c>
      <c r="F72" s="59">
        <v>756.49</v>
      </c>
      <c r="G72" s="71">
        <v>1</v>
      </c>
      <c r="H72" s="121">
        <f t="shared" si="17"/>
        <v>756.49</v>
      </c>
      <c r="I72" s="10"/>
      <c r="J72" s="6">
        <f t="shared" si="18"/>
        <v>20</v>
      </c>
      <c r="K72" s="7" t="str">
        <f t="shared" si="19"/>
        <v>Бензонасос 451М-1106011Р</v>
      </c>
      <c r="L72" s="35" t="str">
        <f t="shared" si="16"/>
        <v>451М-1106011Р</v>
      </c>
      <c r="M72" s="24"/>
      <c r="N72" s="21" t="str">
        <f t="shared" si="20"/>
        <v>шт</v>
      </c>
      <c r="O72" s="36">
        <f t="shared" si="21"/>
        <v>756.49</v>
      </c>
      <c r="P72" s="24"/>
      <c r="Q72" s="21">
        <f t="shared" si="22"/>
        <v>1</v>
      </c>
      <c r="R72" s="122">
        <f t="shared" si="15"/>
        <v>0</v>
      </c>
    </row>
    <row r="73" spans="2:18" ht="45" x14ac:dyDescent="0.25">
      <c r="B73" s="56">
        <v>21</v>
      </c>
      <c r="C73" s="57" t="s">
        <v>137</v>
      </c>
      <c r="D73" s="57" t="s">
        <v>138</v>
      </c>
      <c r="E73" s="61" t="s">
        <v>14</v>
      </c>
      <c r="F73" s="58">
        <v>8325</v>
      </c>
      <c r="G73" s="71">
        <v>1</v>
      </c>
      <c r="H73" s="121">
        <f t="shared" si="17"/>
        <v>8325</v>
      </c>
      <c r="I73" s="10"/>
      <c r="J73" s="6">
        <f t="shared" si="18"/>
        <v>21</v>
      </c>
      <c r="K73" s="7" t="str">
        <f t="shared" si="19"/>
        <v>Блок управления двигателем 220695-3763014-30</v>
      </c>
      <c r="L73" s="35" t="str">
        <f t="shared" si="16"/>
        <v>220695-3763014-30</v>
      </c>
      <c r="M73" s="24"/>
      <c r="N73" s="21" t="str">
        <f t="shared" si="20"/>
        <v>шт</v>
      </c>
      <c r="O73" s="36">
        <f t="shared" si="21"/>
        <v>8325</v>
      </c>
      <c r="P73" s="24"/>
      <c r="Q73" s="21">
        <f t="shared" si="22"/>
        <v>1</v>
      </c>
      <c r="R73" s="122">
        <f t="shared" si="15"/>
        <v>0</v>
      </c>
    </row>
    <row r="74" spans="2:18" ht="30" x14ac:dyDescent="0.25">
      <c r="B74" s="56">
        <v>22</v>
      </c>
      <c r="C74" s="57" t="s">
        <v>139</v>
      </c>
      <c r="D74" s="57" t="s">
        <v>140</v>
      </c>
      <c r="E74" s="61" t="s">
        <v>14</v>
      </c>
      <c r="F74" s="58">
        <v>19213.64</v>
      </c>
      <c r="G74" s="71">
        <v>1</v>
      </c>
      <c r="H74" s="121">
        <f t="shared" si="17"/>
        <v>19213.64</v>
      </c>
      <c r="I74" s="10"/>
      <c r="J74" s="28">
        <f t="shared" si="18"/>
        <v>22</v>
      </c>
      <c r="K74" s="29" t="str">
        <f t="shared" si="19"/>
        <v>Вал карданный 33081-2201010</v>
      </c>
      <c r="L74" s="35" t="str">
        <f t="shared" si="16"/>
        <v>33081-2201010</v>
      </c>
      <c r="M74" s="30"/>
      <c r="N74" s="31" t="str">
        <f t="shared" si="20"/>
        <v>шт</v>
      </c>
      <c r="O74" s="37">
        <f t="shared" si="21"/>
        <v>19213.64</v>
      </c>
      <c r="P74" s="24"/>
      <c r="Q74" s="31">
        <f t="shared" si="22"/>
        <v>1</v>
      </c>
      <c r="R74" s="122">
        <f t="shared" si="15"/>
        <v>0</v>
      </c>
    </row>
    <row r="75" spans="2:18" ht="30" x14ac:dyDescent="0.25">
      <c r="B75" s="56">
        <v>23</v>
      </c>
      <c r="C75" s="57" t="s">
        <v>141</v>
      </c>
      <c r="D75" s="57" t="s">
        <v>142</v>
      </c>
      <c r="E75" s="61" t="s">
        <v>14</v>
      </c>
      <c r="F75" s="58">
        <v>16588.27</v>
      </c>
      <c r="G75" s="71">
        <v>2</v>
      </c>
      <c r="H75" s="121">
        <f t="shared" si="17"/>
        <v>33176.54</v>
      </c>
      <c r="I75" s="10"/>
      <c r="J75" s="6">
        <f t="shared" si="18"/>
        <v>23</v>
      </c>
      <c r="K75" s="7" t="str">
        <f t="shared" si="19"/>
        <v>Вал карданный ГАЗ-3309 3309-2200011-20</v>
      </c>
      <c r="L75" s="35" t="str">
        <f t="shared" si="16"/>
        <v>3309-2200011-20</v>
      </c>
      <c r="M75" s="24"/>
      <c r="N75" s="21" t="str">
        <f t="shared" si="20"/>
        <v>шт</v>
      </c>
      <c r="O75" s="36">
        <f t="shared" si="21"/>
        <v>16588.27</v>
      </c>
      <c r="P75" s="24"/>
      <c r="Q75" s="21">
        <f t="shared" si="22"/>
        <v>2</v>
      </c>
      <c r="R75" s="122">
        <f t="shared" si="15"/>
        <v>0</v>
      </c>
    </row>
    <row r="76" spans="2:18" ht="30" x14ac:dyDescent="0.25">
      <c r="B76" s="56">
        <v>24</v>
      </c>
      <c r="C76" s="57" t="s">
        <v>143</v>
      </c>
      <c r="D76" s="57" t="s">
        <v>144</v>
      </c>
      <c r="E76" s="61" t="s">
        <v>14</v>
      </c>
      <c r="F76" s="58">
        <v>11354.47</v>
      </c>
      <c r="G76" s="71">
        <v>4</v>
      </c>
      <c r="H76" s="121">
        <f t="shared" si="17"/>
        <v>45417.88</v>
      </c>
      <c r="I76" s="10"/>
      <c r="J76" s="6">
        <f t="shared" si="18"/>
        <v>24</v>
      </c>
      <c r="K76" s="7" t="str">
        <f t="shared" si="19"/>
        <v>Вал карданный длинный ГАЗ-66</v>
      </c>
      <c r="L76" s="35" t="str">
        <f t="shared" si="16"/>
        <v>66-2201010-03</v>
      </c>
      <c r="M76" s="24"/>
      <c r="N76" s="21" t="str">
        <f t="shared" si="20"/>
        <v>шт</v>
      </c>
      <c r="O76" s="36">
        <f t="shared" si="21"/>
        <v>11354.47</v>
      </c>
      <c r="P76" s="24"/>
      <c r="Q76" s="21">
        <f t="shared" si="22"/>
        <v>4</v>
      </c>
      <c r="R76" s="122">
        <f t="shared" si="15"/>
        <v>0</v>
      </c>
    </row>
    <row r="77" spans="2:18" ht="30" x14ac:dyDescent="0.25">
      <c r="B77" s="56">
        <v>25</v>
      </c>
      <c r="C77" s="57" t="s">
        <v>145</v>
      </c>
      <c r="D77" s="57" t="s">
        <v>146</v>
      </c>
      <c r="E77" s="61" t="s">
        <v>14</v>
      </c>
      <c r="F77" s="58">
        <v>8250</v>
      </c>
      <c r="G77" s="71">
        <v>1</v>
      </c>
      <c r="H77" s="121">
        <f t="shared" si="17"/>
        <v>8250</v>
      </c>
      <c r="I77" s="10"/>
      <c r="J77" s="6">
        <f t="shared" si="18"/>
        <v>25</v>
      </c>
      <c r="K77" s="7" t="str">
        <f t="shared" si="19"/>
        <v>Вал карданный задний 3-х опорный 31622-2200010-10</v>
      </c>
      <c r="L77" s="35" t="str">
        <f t="shared" si="16"/>
        <v>31622-2200010-10</v>
      </c>
      <c r="M77" s="24"/>
      <c r="N77" s="21" t="str">
        <f t="shared" si="20"/>
        <v>шт</v>
      </c>
      <c r="O77" s="36">
        <f t="shared" si="21"/>
        <v>8250</v>
      </c>
      <c r="P77" s="24"/>
      <c r="Q77" s="21">
        <f t="shared" si="22"/>
        <v>1</v>
      </c>
      <c r="R77" s="122">
        <f t="shared" si="15"/>
        <v>0</v>
      </c>
    </row>
    <row r="78" spans="2:18" ht="30" x14ac:dyDescent="0.25">
      <c r="B78" s="56">
        <v>26</v>
      </c>
      <c r="C78" s="57" t="s">
        <v>147</v>
      </c>
      <c r="D78" s="57" t="s">
        <v>148</v>
      </c>
      <c r="E78" s="61" t="s">
        <v>14</v>
      </c>
      <c r="F78" s="58">
        <v>5996.38</v>
      </c>
      <c r="G78" s="71">
        <v>1</v>
      </c>
      <c r="H78" s="121">
        <f t="shared" si="17"/>
        <v>5996.38</v>
      </c>
      <c r="I78" s="10"/>
      <c r="J78" s="6">
        <f t="shared" si="18"/>
        <v>26</v>
      </c>
      <c r="K78" s="7" t="str">
        <f t="shared" si="19"/>
        <v>Вал карданный задний ред. моста 3151-2201010</v>
      </c>
      <c r="L78" s="35" t="str">
        <f t="shared" si="16"/>
        <v>3151-2201010</v>
      </c>
      <c r="M78" s="24"/>
      <c r="N78" s="21" t="str">
        <f t="shared" si="20"/>
        <v>шт</v>
      </c>
      <c r="O78" s="36">
        <f t="shared" si="21"/>
        <v>5996.38</v>
      </c>
      <c r="P78" s="24"/>
      <c r="Q78" s="21">
        <f t="shared" si="22"/>
        <v>1</v>
      </c>
      <c r="R78" s="122">
        <f t="shared" si="15"/>
        <v>0</v>
      </c>
    </row>
    <row r="79" spans="2:18" ht="45" x14ac:dyDescent="0.25">
      <c r="B79" s="56">
        <v>27</v>
      </c>
      <c r="C79" s="57" t="s">
        <v>149</v>
      </c>
      <c r="D79" s="57" t="s">
        <v>150</v>
      </c>
      <c r="E79" s="61" t="s">
        <v>14</v>
      </c>
      <c r="F79" s="58">
        <v>6667.7</v>
      </c>
      <c r="G79" s="71">
        <v>2</v>
      </c>
      <c r="H79" s="121">
        <f t="shared" si="17"/>
        <v>13335.4</v>
      </c>
      <c r="I79" s="10"/>
      <c r="J79" s="6">
        <f t="shared" si="18"/>
        <v>27</v>
      </c>
      <c r="K79" s="7" t="str">
        <f t="shared" si="19"/>
        <v>Вал карданный задний УАЗ-315195 Хантер (КПП 4-ст)  31512-2201010-10</v>
      </c>
      <c r="L79" s="35" t="str">
        <f t="shared" si="16"/>
        <v>31512-2201010-10</v>
      </c>
      <c r="M79" s="24"/>
      <c r="N79" s="21" t="str">
        <f t="shared" si="20"/>
        <v>шт</v>
      </c>
      <c r="O79" s="36">
        <f t="shared" si="21"/>
        <v>6667.7</v>
      </c>
      <c r="P79" s="24"/>
      <c r="Q79" s="21">
        <f t="shared" si="22"/>
        <v>2</v>
      </c>
      <c r="R79" s="122">
        <f t="shared" si="15"/>
        <v>0</v>
      </c>
    </row>
    <row r="80" spans="2:18" ht="30" x14ac:dyDescent="0.25">
      <c r="B80" s="56">
        <v>28</v>
      </c>
      <c r="C80" s="57" t="s">
        <v>151</v>
      </c>
      <c r="D80" s="57" t="s">
        <v>152</v>
      </c>
      <c r="E80" s="61" t="s">
        <v>14</v>
      </c>
      <c r="F80" s="58">
        <v>6459.12</v>
      </c>
      <c r="G80" s="71">
        <v>2</v>
      </c>
      <c r="H80" s="121">
        <f t="shared" si="17"/>
        <v>12918.24</v>
      </c>
      <c r="I80" s="10"/>
      <c r="J80" s="6">
        <f t="shared" si="18"/>
        <v>28</v>
      </c>
      <c r="K80" s="7" t="str">
        <f t="shared" si="19"/>
        <v xml:space="preserve">Вал карданный задний УАЗ-452,3741 3741-2201010 </v>
      </c>
      <c r="L80" s="35" t="str">
        <f t="shared" si="16"/>
        <v xml:space="preserve">3741-2201010 </v>
      </c>
      <c r="M80" s="24"/>
      <c r="N80" s="21" t="str">
        <f t="shared" si="20"/>
        <v>шт</v>
      </c>
      <c r="O80" s="36">
        <f t="shared" si="21"/>
        <v>6459.12</v>
      </c>
      <c r="P80" s="24"/>
      <c r="Q80" s="21">
        <f t="shared" si="22"/>
        <v>2</v>
      </c>
      <c r="R80" s="122">
        <f t="shared" si="15"/>
        <v>0</v>
      </c>
    </row>
    <row r="81" spans="2:18" ht="45" x14ac:dyDescent="0.25">
      <c r="B81" s="56">
        <v>29</v>
      </c>
      <c r="C81" s="57" t="s">
        <v>153</v>
      </c>
      <c r="D81" s="57" t="s">
        <v>154</v>
      </c>
      <c r="E81" s="61" t="s">
        <v>14</v>
      </c>
      <c r="F81" s="58">
        <v>5584.92</v>
      </c>
      <c r="G81" s="71">
        <v>2</v>
      </c>
      <c r="H81" s="121">
        <f t="shared" si="17"/>
        <v>11169.84</v>
      </c>
      <c r="I81" s="10"/>
      <c r="J81" s="6">
        <f t="shared" si="18"/>
        <v>29</v>
      </c>
      <c r="K81" s="7" t="str">
        <f t="shared" si="19"/>
        <v>Вал карданный задний УАЗ-452,3741 L=689 ADC EXPERT 3741-2201010</v>
      </c>
      <c r="L81" s="35" t="str">
        <f t="shared" si="16"/>
        <v>3741-2201010</v>
      </c>
      <c r="M81" s="24"/>
      <c r="N81" s="21" t="str">
        <f t="shared" si="20"/>
        <v>шт</v>
      </c>
      <c r="O81" s="36">
        <f t="shared" si="21"/>
        <v>5584.92</v>
      </c>
      <c r="P81" s="24"/>
      <c r="Q81" s="21">
        <f t="shared" si="22"/>
        <v>2</v>
      </c>
      <c r="R81" s="122">
        <f t="shared" si="15"/>
        <v>0</v>
      </c>
    </row>
    <row r="82" spans="2:18" ht="45" x14ac:dyDescent="0.25">
      <c r="B82" s="56">
        <v>30</v>
      </c>
      <c r="C82" s="57" t="s">
        <v>155</v>
      </c>
      <c r="D82" s="57" t="s">
        <v>156</v>
      </c>
      <c r="E82" s="61" t="s">
        <v>14</v>
      </c>
      <c r="F82" s="58">
        <v>7138.23</v>
      </c>
      <c r="G82" s="71">
        <v>1</v>
      </c>
      <c r="H82" s="121">
        <f t="shared" si="17"/>
        <v>7138.23</v>
      </c>
      <c r="I82" s="10"/>
      <c r="J82" s="6">
        <f t="shared" si="18"/>
        <v>30</v>
      </c>
      <c r="K82" s="7" t="str">
        <f t="shared" si="19"/>
        <v>Вал карданный задний, 5 ступенчатый L=1260 мм 3162-2201010</v>
      </c>
      <c r="L82" s="35" t="str">
        <f t="shared" si="16"/>
        <v>3162-2201010</v>
      </c>
      <c r="M82" s="24"/>
      <c r="N82" s="21" t="str">
        <f t="shared" si="20"/>
        <v>шт</v>
      </c>
      <c r="O82" s="36">
        <f t="shared" si="21"/>
        <v>7138.23</v>
      </c>
      <c r="P82" s="24"/>
      <c r="Q82" s="21">
        <f t="shared" si="22"/>
        <v>1</v>
      </c>
      <c r="R82" s="122">
        <f t="shared" si="15"/>
        <v>0</v>
      </c>
    </row>
    <row r="83" spans="2:18" ht="45" x14ac:dyDescent="0.25">
      <c r="B83" s="56">
        <v>31</v>
      </c>
      <c r="C83" s="57" t="s">
        <v>157</v>
      </c>
      <c r="D83" s="57" t="s">
        <v>158</v>
      </c>
      <c r="E83" s="61" t="s">
        <v>14</v>
      </c>
      <c r="F83" s="58">
        <v>7646.77</v>
      </c>
      <c r="G83" s="71">
        <v>2</v>
      </c>
      <c r="H83" s="121">
        <f t="shared" si="17"/>
        <v>15293.54</v>
      </c>
      <c r="I83" s="10"/>
      <c r="J83" s="6">
        <f t="shared" si="18"/>
        <v>31</v>
      </c>
      <c r="K83" s="7" t="str">
        <f t="shared" si="19"/>
        <v>Вал карданный переднего моста (5-ст, КПП) HUNTER УАЗ</v>
      </c>
      <c r="L83" s="35" t="str">
        <f t="shared" si="16"/>
        <v>31601-2203010</v>
      </c>
      <c r="M83" s="24"/>
      <c r="N83" s="21" t="str">
        <f t="shared" si="20"/>
        <v>шт</v>
      </c>
      <c r="O83" s="36">
        <f t="shared" si="21"/>
        <v>7646.77</v>
      </c>
      <c r="P83" s="24"/>
      <c r="Q83" s="21">
        <f t="shared" si="22"/>
        <v>2</v>
      </c>
      <c r="R83" s="122">
        <f t="shared" si="15"/>
        <v>0</v>
      </c>
    </row>
    <row r="84" spans="2:18" ht="30" x14ac:dyDescent="0.25">
      <c r="B84" s="56">
        <v>32</v>
      </c>
      <c r="C84" s="57" t="s">
        <v>159</v>
      </c>
      <c r="D84" s="57" t="s">
        <v>160</v>
      </c>
      <c r="E84" s="61" t="s">
        <v>14</v>
      </c>
      <c r="F84" s="58">
        <v>4559.1099999999997</v>
      </c>
      <c r="G84" s="71">
        <v>1</v>
      </c>
      <c r="H84" s="121">
        <f t="shared" si="17"/>
        <v>4559.1099999999997</v>
      </c>
      <c r="I84" s="10"/>
      <c r="J84" s="6">
        <f t="shared" si="18"/>
        <v>32</v>
      </c>
      <c r="K84" s="7" t="str">
        <f t="shared" si="19"/>
        <v>Вал карданный передний (L-509mm)</v>
      </c>
      <c r="L84" s="35" t="str">
        <f t="shared" si="16"/>
        <v>31601-2200010-10</v>
      </c>
      <c r="M84" s="24"/>
      <c r="N84" s="21" t="str">
        <f t="shared" si="20"/>
        <v>шт</v>
      </c>
      <c r="O84" s="36">
        <f t="shared" si="21"/>
        <v>4559.1099999999997</v>
      </c>
      <c r="P84" s="24"/>
      <c r="Q84" s="21">
        <f t="shared" si="22"/>
        <v>1</v>
      </c>
      <c r="R84" s="122">
        <f t="shared" si="15"/>
        <v>0</v>
      </c>
    </row>
    <row r="85" spans="2:18" ht="45" x14ac:dyDescent="0.25">
      <c r="B85" s="56">
        <v>33</v>
      </c>
      <c r="C85" s="57" t="s">
        <v>161</v>
      </c>
      <c r="D85" s="57" t="s">
        <v>162</v>
      </c>
      <c r="E85" s="61" t="s">
        <v>14</v>
      </c>
      <c r="F85" s="58">
        <v>4633.33</v>
      </c>
      <c r="G85" s="71">
        <v>1</v>
      </c>
      <c r="H85" s="121">
        <f t="shared" si="17"/>
        <v>4633.33</v>
      </c>
      <c r="I85" s="10"/>
      <c r="J85" s="28">
        <f t="shared" si="18"/>
        <v>33</v>
      </c>
      <c r="K85" s="29" t="str">
        <f t="shared" si="19"/>
        <v>Вал карданный передний (а/м с 5-ст. КПП) L=509 мм "Standart" 31601-2203010-09</v>
      </c>
      <c r="L85" s="35" t="str">
        <f t="shared" si="16"/>
        <v>31601-2203010-09</v>
      </c>
      <c r="M85" s="30"/>
      <c r="N85" s="31" t="str">
        <f t="shared" si="20"/>
        <v>шт</v>
      </c>
      <c r="O85" s="37">
        <f t="shared" si="21"/>
        <v>4633.33</v>
      </c>
      <c r="P85" s="24"/>
      <c r="Q85" s="31">
        <f t="shared" si="22"/>
        <v>1</v>
      </c>
      <c r="R85" s="122">
        <f t="shared" si="15"/>
        <v>0</v>
      </c>
    </row>
    <row r="86" spans="2:18" ht="45" x14ac:dyDescent="0.25">
      <c r="B86" s="56">
        <v>34</v>
      </c>
      <c r="C86" s="57" t="s">
        <v>163</v>
      </c>
      <c r="D86" s="57" t="s">
        <v>164</v>
      </c>
      <c r="E86" s="61" t="s">
        <v>14</v>
      </c>
      <c r="F86" s="58">
        <v>9014.5</v>
      </c>
      <c r="G86" s="71">
        <v>1</v>
      </c>
      <c r="H86" s="121">
        <f t="shared" si="17"/>
        <v>9014.5</v>
      </c>
      <c r="I86" s="10"/>
      <c r="J86" s="6">
        <f t="shared" si="18"/>
        <v>34</v>
      </c>
      <c r="K86" s="7" t="str">
        <f t="shared" si="19"/>
        <v>Вал карданный передний ЗИЛ-131 в сборе 131-2203011</v>
      </c>
      <c r="L86" s="35" t="str">
        <f t="shared" si="16"/>
        <v>131-2203011</v>
      </c>
      <c r="M86" s="24"/>
      <c r="N86" s="21" t="str">
        <f t="shared" si="20"/>
        <v>шт</v>
      </c>
      <c r="O86" s="36">
        <f t="shared" si="21"/>
        <v>9014.5</v>
      </c>
      <c r="P86" s="24"/>
      <c r="Q86" s="21">
        <f t="shared" si="22"/>
        <v>1</v>
      </c>
      <c r="R86" s="122">
        <f t="shared" si="15"/>
        <v>0</v>
      </c>
    </row>
    <row r="87" spans="2:18" ht="30" x14ac:dyDescent="0.25">
      <c r="B87" s="56">
        <v>35</v>
      </c>
      <c r="C87" s="57" t="s">
        <v>165</v>
      </c>
      <c r="D87" s="57" t="s">
        <v>166</v>
      </c>
      <c r="E87" s="61" t="s">
        <v>14</v>
      </c>
      <c r="F87" s="58">
        <v>6728.11</v>
      </c>
      <c r="G87" s="71">
        <v>2</v>
      </c>
      <c r="H87" s="121">
        <f t="shared" si="17"/>
        <v>13456.22</v>
      </c>
      <c r="I87" s="10"/>
      <c r="J87" s="6">
        <f t="shared" si="18"/>
        <v>35</v>
      </c>
      <c r="K87" s="7" t="str">
        <f t="shared" si="19"/>
        <v>Вал карданный передний УАЗ-452 3741-2203010</v>
      </c>
      <c r="L87" s="35" t="str">
        <f t="shared" si="16"/>
        <v>3741-2203010</v>
      </c>
      <c r="M87" s="24"/>
      <c r="N87" s="21" t="str">
        <f t="shared" si="20"/>
        <v>шт</v>
      </c>
      <c r="O87" s="36">
        <f t="shared" si="21"/>
        <v>6728.11</v>
      </c>
      <c r="P87" s="24"/>
      <c r="Q87" s="21">
        <f t="shared" si="22"/>
        <v>2</v>
      </c>
      <c r="R87" s="122">
        <f t="shared" si="15"/>
        <v>0</v>
      </c>
    </row>
    <row r="88" spans="2:18" ht="45" x14ac:dyDescent="0.25">
      <c r="B88" s="56">
        <v>36</v>
      </c>
      <c r="C88" s="57" t="s">
        <v>167</v>
      </c>
      <c r="D88" s="57" t="s">
        <v>168</v>
      </c>
      <c r="E88" s="61" t="s">
        <v>14</v>
      </c>
      <c r="F88" s="58">
        <v>6439.74</v>
      </c>
      <c r="G88" s="71">
        <v>1</v>
      </c>
      <c r="H88" s="121">
        <f t="shared" si="17"/>
        <v>6439.74</v>
      </c>
      <c r="I88" s="10"/>
      <c r="J88" s="6">
        <f t="shared" si="18"/>
        <v>36</v>
      </c>
      <c r="K88" s="7" t="str">
        <f t="shared" si="19"/>
        <v>Вал карданный передний УАЗ-469,31512  3151-2203010-01</v>
      </c>
      <c r="L88" s="35" t="str">
        <f t="shared" si="16"/>
        <v>3151-2203010-01</v>
      </c>
      <c r="M88" s="24"/>
      <c r="N88" s="21" t="str">
        <f t="shared" si="20"/>
        <v>шт</v>
      </c>
      <c r="O88" s="36">
        <f t="shared" si="21"/>
        <v>6439.74</v>
      </c>
      <c r="P88" s="24"/>
      <c r="Q88" s="21">
        <f t="shared" si="22"/>
        <v>1</v>
      </c>
      <c r="R88" s="122">
        <f t="shared" si="15"/>
        <v>0</v>
      </c>
    </row>
    <row r="89" spans="2:18" ht="45" x14ac:dyDescent="0.25">
      <c r="B89" s="56">
        <v>37</v>
      </c>
      <c r="C89" s="57" t="s">
        <v>80</v>
      </c>
      <c r="D89" s="57" t="s">
        <v>38</v>
      </c>
      <c r="E89" s="61" t="s">
        <v>14</v>
      </c>
      <c r="F89" s="58">
        <v>7968.36</v>
      </c>
      <c r="G89" s="71">
        <v>3</v>
      </c>
      <c r="H89" s="121">
        <f t="shared" si="17"/>
        <v>23905.079999999998</v>
      </c>
      <c r="I89" s="10"/>
      <c r="J89" s="6">
        <f t="shared" si="18"/>
        <v>37</v>
      </c>
      <c r="K89" s="7" t="str">
        <f t="shared" si="19"/>
        <v>Вал карданный промежуточный 33081-2202010</v>
      </c>
      <c r="L89" s="35" t="str">
        <f t="shared" si="16"/>
        <v>33081-2202010</v>
      </c>
      <c r="M89" s="24"/>
      <c r="N89" s="21" t="str">
        <f t="shared" si="20"/>
        <v>шт</v>
      </c>
      <c r="O89" s="36">
        <f t="shared" si="21"/>
        <v>7968.36</v>
      </c>
      <c r="P89" s="24"/>
      <c r="Q89" s="21">
        <f t="shared" si="22"/>
        <v>3</v>
      </c>
      <c r="R89" s="122">
        <f t="shared" si="15"/>
        <v>0</v>
      </c>
    </row>
    <row r="90" spans="2:18" ht="45" x14ac:dyDescent="0.25">
      <c r="B90" s="56">
        <v>38</v>
      </c>
      <c r="C90" s="57" t="s">
        <v>169</v>
      </c>
      <c r="D90" s="57" t="s">
        <v>170</v>
      </c>
      <c r="E90" s="61" t="s">
        <v>14</v>
      </c>
      <c r="F90" s="58">
        <v>13415.18</v>
      </c>
      <c r="G90" s="71">
        <v>2</v>
      </c>
      <c r="H90" s="121">
        <f t="shared" si="17"/>
        <v>26830.36</v>
      </c>
      <c r="I90" s="10"/>
      <c r="J90" s="6">
        <f t="shared" si="18"/>
        <v>38</v>
      </c>
      <c r="K90" s="7" t="str">
        <f t="shared" si="19"/>
        <v>Вал карданный промежуточный в сборе 66-2201010-01</v>
      </c>
      <c r="L90" s="35" t="str">
        <f t="shared" si="16"/>
        <v>66-2201010-01</v>
      </c>
      <c r="M90" s="24"/>
      <c r="N90" s="21" t="str">
        <f t="shared" si="20"/>
        <v>шт</v>
      </c>
      <c r="O90" s="36">
        <f t="shared" si="21"/>
        <v>13415.18</v>
      </c>
      <c r="P90" s="24"/>
      <c r="Q90" s="21">
        <f t="shared" si="22"/>
        <v>2</v>
      </c>
      <c r="R90" s="122">
        <f t="shared" si="15"/>
        <v>0</v>
      </c>
    </row>
    <row r="91" spans="2:18" ht="30" x14ac:dyDescent="0.25">
      <c r="B91" s="56">
        <v>39</v>
      </c>
      <c r="C91" s="57" t="s">
        <v>171</v>
      </c>
      <c r="D91" s="57" t="s">
        <v>172</v>
      </c>
      <c r="E91" s="61" t="s">
        <v>14</v>
      </c>
      <c r="F91" s="58">
        <v>6365.66</v>
      </c>
      <c r="G91" s="71">
        <v>2</v>
      </c>
      <c r="H91" s="121">
        <f t="shared" si="17"/>
        <v>12731.32</v>
      </c>
      <c r="I91" s="10"/>
      <c r="J91" s="6">
        <f t="shared" si="18"/>
        <v>39</v>
      </c>
      <c r="K91" s="7" t="str">
        <f t="shared" si="19"/>
        <v>Вал карданный УАЗ-452 передний</v>
      </c>
      <c r="L91" s="35" t="str">
        <f t="shared" si="16"/>
        <v>33036-2203010-10</v>
      </c>
      <c r="M91" s="24"/>
      <c r="N91" s="21" t="str">
        <f t="shared" si="20"/>
        <v>шт</v>
      </c>
      <c r="O91" s="36">
        <f t="shared" si="21"/>
        <v>6365.66</v>
      </c>
      <c r="P91" s="24"/>
      <c r="Q91" s="21">
        <f t="shared" si="22"/>
        <v>2</v>
      </c>
      <c r="R91" s="122">
        <f t="shared" si="15"/>
        <v>0</v>
      </c>
    </row>
    <row r="92" spans="2:18" ht="30" x14ac:dyDescent="0.25">
      <c r="B92" s="56">
        <v>40</v>
      </c>
      <c r="C92" s="57" t="s">
        <v>82</v>
      </c>
      <c r="D92" s="57" t="s">
        <v>42</v>
      </c>
      <c r="E92" s="61" t="s">
        <v>14</v>
      </c>
      <c r="F92" s="58">
        <v>23935.33</v>
      </c>
      <c r="G92" s="71">
        <v>1</v>
      </c>
      <c r="H92" s="121">
        <f t="shared" si="17"/>
        <v>23935.33</v>
      </c>
      <c r="I92" s="10"/>
      <c r="J92" s="6">
        <f t="shared" si="18"/>
        <v>40</v>
      </c>
      <c r="K92" s="7" t="str">
        <f t="shared" si="19"/>
        <v>Вал карданый задний 33097-2201015</v>
      </c>
      <c r="L92" s="35" t="str">
        <f t="shared" si="16"/>
        <v>33097-2201015</v>
      </c>
      <c r="M92" s="24"/>
      <c r="N92" s="21" t="str">
        <f t="shared" si="20"/>
        <v>шт</v>
      </c>
      <c r="O92" s="36">
        <f t="shared" si="21"/>
        <v>23935.33</v>
      </c>
      <c r="P92" s="24"/>
      <c r="Q92" s="21">
        <f t="shared" si="22"/>
        <v>1</v>
      </c>
      <c r="R92" s="122">
        <f t="shared" si="15"/>
        <v>0</v>
      </c>
    </row>
    <row r="93" spans="2:18" ht="30" x14ac:dyDescent="0.25">
      <c r="B93" s="56">
        <v>41</v>
      </c>
      <c r="C93" s="57" t="s">
        <v>83</v>
      </c>
      <c r="D93" s="57" t="s">
        <v>43</v>
      </c>
      <c r="E93" s="61" t="s">
        <v>14</v>
      </c>
      <c r="F93" s="58">
        <v>23935.33</v>
      </c>
      <c r="G93" s="71">
        <v>2</v>
      </c>
      <c r="H93" s="121">
        <f t="shared" si="17"/>
        <v>47870.66</v>
      </c>
      <c r="I93" s="10"/>
      <c r="J93" s="6">
        <f t="shared" si="18"/>
        <v>41</v>
      </c>
      <c r="K93" s="7" t="str">
        <f t="shared" si="19"/>
        <v>Вал карданый передний 33097-2201010</v>
      </c>
      <c r="L93" s="35" t="str">
        <f t="shared" si="16"/>
        <v>33097-2201010</v>
      </c>
      <c r="M93" s="24"/>
      <c r="N93" s="21" t="str">
        <f t="shared" si="20"/>
        <v>шт</v>
      </c>
      <c r="O93" s="36">
        <f t="shared" si="21"/>
        <v>23935.33</v>
      </c>
      <c r="P93" s="24"/>
      <c r="Q93" s="21">
        <f t="shared" si="22"/>
        <v>2</v>
      </c>
      <c r="R93" s="122">
        <f t="shared" si="15"/>
        <v>0</v>
      </c>
    </row>
    <row r="94" spans="2:18" x14ac:dyDescent="0.25">
      <c r="B94" s="56">
        <v>42</v>
      </c>
      <c r="C94" s="57" t="s">
        <v>173</v>
      </c>
      <c r="D94" s="57" t="s">
        <v>174</v>
      </c>
      <c r="E94" s="61" t="s">
        <v>100</v>
      </c>
      <c r="F94" s="59">
        <v>724.91</v>
      </c>
      <c r="G94" s="71">
        <v>1</v>
      </c>
      <c r="H94" s="121">
        <f t="shared" si="17"/>
        <v>724.91</v>
      </c>
      <c r="I94" s="10"/>
      <c r="J94" s="6">
        <f t="shared" si="18"/>
        <v>42</v>
      </c>
      <c r="K94" s="7" t="str">
        <f t="shared" si="19"/>
        <v>Вкладыши коренные</v>
      </c>
      <c r="L94" s="35" t="str">
        <f t="shared" si="16"/>
        <v>130-1000102</v>
      </c>
      <c r="M94" s="24"/>
      <c r="N94" s="21" t="str">
        <f t="shared" si="20"/>
        <v>компл</v>
      </c>
      <c r="O94" s="36">
        <f t="shared" si="21"/>
        <v>724.91</v>
      </c>
      <c r="P94" s="24"/>
      <c r="Q94" s="21">
        <f t="shared" si="22"/>
        <v>1</v>
      </c>
      <c r="R94" s="122">
        <f t="shared" si="15"/>
        <v>0</v>
      </c>
    </row>
    <row r="95" spans="2:18" ht="30" x14ac:dyDescent="0.25">
      <c r="B95" s="56">
        <v>43</v>
      </c>
      <c r="C95" s="57" t="s">
        <v>175</v>
      </c>
      <c r="D95" s="57" t="s">
        <v>176</v>
      </c>
      <c r="E95" s="61" t="s">
        <v>100</v>
      </c>
      <c r="F95" s="59">
        <v>568.75</v>
      </c>
      <c r="G95" s="71">
        <v>1</v>
      </c>
      <c r="H95" s="121">
        <f t="shared" si="17"/>
        <v>568.75</v>
      </c>
      <c r="I95" s="10"/>
      <c r="J95" s="6">
        <f t="shared" si="18"/>
        <v>43</v>
      </c>
      <c r="K95" s="7" t="str">
        <f t="shared" si="19"/>
        <v>Вкладыши коренные УАЗ стандарт. 24-1000102-02</v>
      </c>
      <c r="L95" s="35" t="str">
        <f t="shared" si="16"/>
        <v>24-1000102-02</v>
      </c>
      <c r="M95" s="24"/>
      <c r="N95" s="21" t="str">
        <f t="shared" si="20"/>
        <v>компл</v>
      </c>
      <c r="O95" s="36">
        <f t="shared" si="21"/>
        <v>568.75</v>
      </c>
      <c r="P95" s="24"/>
      <c r="Q95" s="21">
        <f t="shared" si="22"/>
        <v>1</v>
      </c>
      <c r="R95" s="122">
        <f t="shared" si="15"/>
        <v>0</v>
      </c>
    </row>
    <row r="96" spans="2:18" x14ac:dyDescent="0.25">
      <c r="B96" s="56">
        <v>44</v>
      </c>
      <c r="C96" s="57" t="s">
        <v>177</v>
      </c>
      <c r="D96" s="57" t="s">
        <v>178</v>
      </c>
      <c r="E96" s="61" t="s">
        <v>100</v>
      </c>
      <c r="F96" s="59">
        <v>724.91</v>
      </c>
      <c r="G96" s="71">
        <v>1</v>
      </c>
      <c r="H96" s="121">
        <f t="shared" si="17"/>
        <v>724.91</v>
      </c>
      <c r="I96" s="10"/>
      <c r="J96" s="28">
        <f t="shared" si="18"/>
        <v>44</v>
      </c>
      <c r="K96" s="29" t="str">
        <f t="shared" si="19"/>
        <v>Вкладыши шатунные</v>
      </c>
      <c r="L96" s="35" t="str">
        <f t="shared" si="16"/>
        <v>130-1000104</v>
      </c>
      <c r="M96" s="30"/>
      <c r="N96" s="31" t="str">
        <f t="shared" si="20"/>
        <v>компл</v>
      </c>
      <c r="O96" s="37">
        <f t="shared" si="21"/>
        <v>724.91</v>
      </c>
      <c r="P96" s="24"/>
      <c r="Q96" s="31">
        <f t="shared" si="22"/>
        <v>1</v>
      </c>
      <c r="R96" s="122">
        <f t="shared" si="15"/>
        <v>0</v>
      </c>
    </row>
    <row r="97" spans="2:18" ht="30" x14ac:dyDescent="0.25">
      <c r="B97" s="56">
        <v>45</v>
      </c>
      <c r="C97" s="57" t="s">
        <v>179</v>
      </c>
      <c r="D97" s="57" t="s">
        <v>180</v>
      </c>
      <c r="E97" s="61" t="s">
        <v>100</v>
      </c>
      <c r="F97" s="59">
        <v>483.27</v>
      </c>
      <c r="G97" s="71">
        <v>1</v>
      </c>
      <c r="H97" s="121">
        <f t="shared" si="17"/>
        <v>483.27</v>
      </c>
      <c r="I97" s="10"/>
      <c r="J97" s="6">
        <f t="shared" si="18"/>
        <v>45</v>
      </c>
      <c r="K97" s="7" t="str">
        <f t="shared" si="19"/>
        <v>Вкладыши шатунные стандартные УАЗ</v>
      </c>
      <c r="L97" s="35" t="str">
        <f t="shared" si="16"/>
        <v>24-1000104-04</v>
      </c>
      <c r="M97" s="24"/>
      <c r="N97" s="21" t="str">
        <f t="shared" si="20"/>
        <v>компл</v>
      </c>
      <c r="O97" s="36">
        <f t="shared" si="21"/>
        <v>483.27</v>
      </c>
      <c r="P97" s="24"/>
      <c r="Q97" s="21">
        <f t="shared" si="22"/>
        <v>1</v>
      </c>
      <c r="R97" s="122">
        <f t="shared" si="15"/>
        <v>0</v>
      </c>
    </row>
    <row r="98" spans="2:18" x14ac:dyDescent="0.25">
      <c r="B98" s="56">
        <v>46</v>
      </c>
      <c r="C98" s="57" t="s">
        <v>181</v>
      </c>
      <c r="D98" s="57" t="s">
        <v>182</v>
      </c>
      <c r="E98" s="61" t="s">
        <v>14</v>
      </c>
      <c r="F98" s="58">
        <v>12427.23</v>
      </c>
      <c r="G98" s="71">
        <v>2</v>
      </c>
      <c r="H98" s="121">
        <f t="shared" si="17"/>
        <v>24854.46</v>
      </c>
      <c r="I98" s="10"/>
      <c r="J98" s="6">
        <f t="shared" si="18"/>
        <v>46</v>
      </c>
      <c r="K98" s="7" t="str">
        <f t="shared" si="19"/>
        <v>Генератор 24В 5101.3701-01</v>
      </c>
      <c r="L98" s="35" t="str">
        <f t="shared" si="16"/>
        <v>5101.3701-01</v>
      </c>
      <c r="M98" s="24"/>
      <c r="N98" s="21" t="str">
        <f t="shared" si="20"/>
        <v>шт</v>
      </c>
      <c r="O98" s="36">
        <f t="shared" si="21"/>
        <v>12427.23</v>
      </c>
      <c r="P98" s="24"/>
      <c r="Q98" s="21">
        <f t="shared" si="22"/>
        <v>2</v>
      </c>
      <c r="R98" s="122">
        <f t="shared" si="15"/>
        <v>0</v>
      </c>
    </row>
    <row r="99" spans="2:18" x14ac:dyDescent="0.25">
      <c r="B99" s="56">
        <v>47</v>
      </c>
      <c r="C99" s="57" t="s">
        <v>183</v>
      </c>
      <c r="D99" s="57" t="s">
        <v>184</v>
      </c>
      <c r="E99" s="61" t="s">
        <v>14</v>
      </c>
      <c r="F99" s="58">
        <v>5129</v>
      </c>
      <c r="G99" s="71">
        <v>3</v>
      </c>
      <c r="H99" s="121">
        <f t="shared" si="17"/>
        <v>15387</v>
      </c>
      <c r="I99" s="10"/>
      <c r="J99" s="6">
        <f t="shared" si="18"/>
        <v>47</v>
      </c>
      <c r="K99" s="7" t="str">
        <f t="shared" si="19"/>
        <v>Генератор 3151-3701000</v>
      </c>
      <c r="L99" s="35" t="str">
        <f t="shared" si="16"/>
        <v>3151-3701000</v>
      </c>
      <c r="M99" s="24"/>
      <c r="N99" s="21" t="str">
        <f t="shared" si="20"/>
        <v>шт</v>
      </c>
      <c r="O99" s="36">
        <f t="shared" si="21"/>
        <v>5129</v>
      </c>
      <c r="P99" s="24"/>
      <c r="Q99" s="21">
        <f t="shared" si="22"/>
        <v>3</v>
      </c>
      <c r="R99" s="122">
        <f t="shared" si="15"/>
        <v>0</v>
      </c>
    </row>
    <row r="100" spans="2:18" ht="30" x14ac:dyDescent="0.25">
      <c r="B100" s="56">
        <v>48</v>
      </c>
      <c r="C100" s="57" t="s">
        <v>185</v>
      </c>
      <c r="D100" s="57" t="s">
        <v>186</v>
      </c>
      <c r="E100" s="61" t="s">
        <v>14</v>
      </c>
      <c r="F100" s="58">
        <v>6031.23</v>
      </c>
      <c r="G100" s="71">
        <v>2</v>
      </c>
      <c r="H100" s="121">
        <f t="shared" si="17"/>
        <v>12062.46</v>
      </c>
      <c r="I100" s="10"/>
      <c r="J100" s="6">
        <f t="shared" si="18"/>
        <v>48</v>
      </c>
      <c r="K100" s="7" t="str">
        <f t="shared" si="19"/>
        <v>Генератор 5122-3771000-40 (14В, 95А)</v>
      </c>
      <c r="L100" s="35" t="str">
        <f t="shared" si="16"/>
        <v>5122-3771000-40 (14В, 95А)</v>
      </c>
      <c r="M100" s="24"/>
      <c r="N100" s="21" t="str">
        <f t="shared" si="20"/>
        <v>шт</v>
      </c>
      <c r="O100" s="36">
        <f t="shared" si="21"/>
        <v>6031.23</v>
      </c>
      <c r="P100" s="24"/>
      <c r="Q100" s="21">
        <f t="shared" si="22"/>
        <v>2</v>
      </c>
      <c r="R100" s="122">
        <f t="shared" si="15"/>
        <v>0</v>
      </c>
    </row>
    <row r="101" spans="2:18" ht="30" x14ac:dyDescent="0.25">
      <c r="B101" s="56">
        <v>49</v>
      </c>
      <c r="C101" s="57" t="s">
        <v>187</v>
      </c>
      <c r="D101" s="57" t="s">
        <v>188</v>
      </c>
      <c r="E101" s="61" t="s">
        <v>14</v>
      </c>
      <c r="F101" s="58">
        <v>6149.1</v>
      </c>
      <c r="G101" s="71">
        <v>2</v>
      </c>
      <c r="H101" s="121">
        <f t="shared" si="17"/>
        <v>12298.2</v>
      </c>
      <c r="I101" s="10"/>
      <c r="J101" s="6">
        <f t="shared" si="18"/>
        <v>49</v>
      </c>
      <c r="K101" s="7" t="str">
        <f t="shared" si="19"/>
        <v>Генератор 65А УАЗ, УМЗ-2206</v>
      </c>
      <c r="L101" s="35" t="str">
        <f t="shared" si="16"/>
        <v>Г161-3771</v>
      </c>
      <c r="M101" s="24"/>
      <c r="N101" s="21" t="str">
        <f t="shared" si="20"/>
        <v>шт</v>
      </c>
      <c r="O101" s="36">
        <f t="shared" si="21"/>
        <v>6149.1</v>
      </c>
      <c r="P101" s="24"/>
      <c r="Q101" s="21">
        <f t="shared" si="22"/>
        <v>2</v>
      </c>
      <c r="R101" s="122">
        <f t="shared" si="15"/>
        <v>0</v>
      </c>
    </row>
    <row r="102" spans="2:18" ht="30" x14ac:dyDescent="0.25">
      <c r="B102" s="56">
        <v>50</v>
      </c>
      <c r="C102" s="57" t="s">
        <v>189</v>
      </c>
      <c r="D102" s="57" t="s">
        <v>190</v>
      </c>
      <c r="E102" s="61" t="s">
        <v>14</v>
      </c>
      <c r="F102" s="58">
        <v>6250</v>
      </c>
      <c r="G102" s="71">
        <v>1</v>
      </c>
      <c r="H102" s="121">
        <f t="shared" si="17"/>
        <v>6250</v>
      </c>
      <c r="I102" s="10"/>
      <c r="J102" s="6">
        <f t="shared" si="18"/>
        <v>50</v>
      </c>
      <c r="K102" s="7" t="str">
        <f t="shared" si="19"/>
        <v>Генератор 90А (дв.УМЗ-4213,-421) 9402.3701-17</v>
      </c>
      <c r="L102" s="35" t="str">
        <f t="shared" si="16"/>
        <v>9402.3701-17</v>
      </c>
      <c r="M102" s="24"/>
      <c r="N102" s="21" t="str">
        <f t="shared" si="20"/>
        <v>шт</v>
      </c>
      <c r="O102" s="36">
        <f t="shared" si="21"/>
        <v>6250</v>
      </c>
      <c r="P102" s="24"/>
      <c r="Q102" s="21">
        <f t="shared" si="22"/>
        <v>1</v>
      </c>
      <c r="R102" s="122">
        <f t="shared" si="15"/>
        <v>0</v>
      </c>
    </row>
    <row r="103" spans="2:18" x14ac:dyDescent="0.25">
      <c r="B103" s="56">
        <v>51</v>
      </c>
      <c r="C103" s="57" t="s">
        <v>191</v>
      </c>
      <c r="D103" s="57" t="s">
        <v>192</v>
      </c>
      <c r="E103" s="61" t="s">
        <v>14</v>
      </c>
      <c r="F103" s="58">
        <v>4559.1099999999997</v>
      </c>
      <c r="G103" s="71">
        <v>4</v>
      </c>
      <c r="H103" s="121">
        <f t="shared" si="17"/>
        <v>18236.439999999999</v>
      </c>
      <c r="I103" s="10"/>
      <c r="J103" s="6">
        <f t="shared" si="18"/>
        <v>51</v>
      </c>
      <c r="K103" s="7" t="str">
        <f t="shared" si="19"/>
        <v>Генератор 9422.3701</v>
      </c>
      <c r="L103" s="35" t="str">
        <f t="shared" si="16"/>
        <v>9422.3701</v>
      </c>
      <c r="M103" s="24"/>
      <c r="N103" s="21" t="str">
        <f t="shared" si="20"/>
        <v>шт</v>
      </c>
      <c r="O103" s="36">
        <f t="shared" si="21"/>
        <v>4559.1099999999997</v>
      </c>
      <c r="P103" s="24"/>
      <c r="Q103" s="21">
        <f t="shared" si="22"/>
        <v>4</v>
      </c>
      <c r="R103" s="122">
        <f t="shared" si="15"/>
        <v>0</v>
      </c>
    </row>
    <row r="104" spans="2:18" ht="45" x14ac:dyDescent="0.25">
      <c r="B104" s="56">
        <v>52</v>
      </c>
      <c r="C104" s="57" t="s">
        <v>193</v>
      </c>
      <c r="D104" s="57" t="s">
        <v>194</v>
      </c>
      <c r="E104" s="61" t="s">
        <v>14</v>
      </c>
      <c r="F104" s="58">
        <v>7190.86</v>
      </c>
      <c r="G104" s="71">
        <v>4</v>
      </c>
      <c r="H104" s="121">
        <f t="shared" si="17"/>
        <v>28763.439999999999</v>
      </c>
      <c r="I104" s="10"/>
      <c r="J104" s="6">
        <f t="shared" si="18"/>
        <v>52</v>
      </c>
      <c r="K104" s="7" t="str">
        <f t="shared" si="19"/>
        <v>Гидромуфта Уаз с метал.вентилятором 3741-1308070-01</v>
      </c>
      <c r="L104" s="35" t="str">
        <f t="shared" si="16"/>
        <v>3741-1308070-01</v>
      </c>
      <c r="M104" s="24"/>
      <c r="N104" s="21" t="str">
        <f t="shared" si="20"/>
        <v>шт</v>
      </c>
      <c r="O104" s="36">
        <f t="shared" si="21"/>
        <v>7190.86</v>
      </c>
      <c r="P104" s="24"/>
      <c r="Q104" s="21">
        <f t="shared" si="22"/>
        <v>4</v>
      </c>
      <c r="R104" s="122">
        <f t="shared" si="15"/>
        <v>0</v>
      </c>
    </row>
    <row r="105" spans="2:18" ht="30" x14ac:dyDescent="0.25">
      <c r="B105" s="56">
        <v>53</v>
      </c>
      <c r="C105" s="57" t="s">
        <v>195</v>
      </c>
      <c r="D105" s="57" t="s">
        <v>196</v>
      </c>
      <c r="E105" s="61" t="s">
        <v>14</v>
      </c>
      <c r="F105" s="58">
        <v>5030.9799999999996</v>
      </c>
      <c r="G105" s="71">
        <v>1</v>
      </c>
      <c r="H105" s="121">
        <f t="shared" si="17"/>
        <v>5030.9799999999996</v>
      </c>
      <c r="I105" s="10"/>
      <c r="J105" s="6">
        <f t="shared" si="18"/>
        <v>53</v>
      </c>
      <c r="K105" s="7" t="str">
        <f t="shared" si="19"/>
        <v>глушитель УАЗ 31512-1201010</v>
      </c>
      <c r="L105" s="35" t="str">
        <f t="shared" si="16"/>
        <v>31512-1201010</v>
      </c>
      <c r="M105" s="24"/>
      <c r="N105" s="21" t="str">
        <f t="shared" si="20"/>
        <v>шт</v>
      </c>
      <c r="O105" s="36">
        <f t="shared" si="21"/>
        <v>5030.9799999999996</v>
      </c>
      <c r="P105" s="24"/>
      <c r="Q105" s="21">
        <f t="shared" si="22"/>
        <v>1</v>
      </c>
      <c r="R105" s="122">
        <f t="shared" si="15"/>
        <v>0</v>
      </c>
    </row>
    <row r="106" spans="2:18" ht="30" x14ac:dyDescent="0.25">
      <c r="B106" s="56">
        <v>54</v>
      </c>
      <c r="C106" s="57" t="s">
        <v>197</v>
      </c>
      <c r="D106" s="57" t="s">
        <v>198</v>
      </c>
      <c r="E106" s="61" t="s">
        <v>14</v>
      </c>
      <c r="F106" s="58">
        <v>19694.23</v>
      </c>
      <c r="G106" s="71">
        <v>1</v>
      </c>
      <c r="H106" s="121">
        <f t="shared" si="17"/>
        <v>19694.23</v>
      </c>
      <c r="I106" s="10"/>
      <c r="J106" s="6">
        <f t="shared" si="18"/>
        <v>54</v>
      </c>
      <c r="K106" s="7" t="str">
        <f t="shared" si="19"/>
        <v>Головка блока (АИ 92) 402-1003010-10</v>
      </c>
      <c r="L106" s="35" t="str">
        <f t="shared" si="16"/>
        <v>402-1003010-10</v>
      </c>
      <c r="M106" s="24"/>
      <c r="N106" s="21" t="str">
        <f t="shared" si="20"/>
        <v>шт</v>
      </c>
      <c r="O106" s="36">
        <f t="shared" si="21"/>
        <v>19694.23</v>
      </c>
      <c r="P106" s="24"/>
      <c r="Q106" s="21">
        <f t="shared" si="22"/>
        <v>1</v>
      </c>
      <c r="R106" s="122">
        <f t="shared" si="15"/>
        <v>0</v>
      </c>
    </row>
    <row r="107" spans="2:18" x14ac:dyDescent="0.25">
      <c r="B107" s="56">
        <v>55</v>
      </c>
      <c r="C107" s="57" t="s">
        <v>199</v>
      </c>
      <c r="D107" s="57" t="s">
        <v>200</v>
      </c>
      <c r="E107" s="61" t="s">
        <v>14</v>
      </c>
      <c r="F107" s="58">
        <v>19099.259999999998</v>
      </c>
      <c r="G107" s="71">
        <v>2</v>
      </c>
      <c r="H107" s="121">
        <f t="shared" si="17"/>
        <v>38198.519999999997</v>
      </c>
      <c r="I107" s="10"/>
      <c r="J107" s="28">
        <f t="shared" si="18"/>
        <v>55</v>
      </c>
      <c r="K107" s="29" t="str">
        <f t="shared" si="19"/>
        <v>Головка блока 66-1003010</v>
      </c>
      <c r="L107" s="35" t="str">
        <f t="shared" si="16"/>
        <v>66-1003010</v>
      </c>
      <c r="M107" s="30"/>
      <c r="N107" s="31" t="str">
        <f t="shared" si="20"/>
        <v>шт</v>
      </c>
      <c r="O107" s="37">
        <f t="shared" si="21"/>
        <v>19099.259999999998</v>
      </c>
      <c r="P107" s="24"/>
      <c r="Q107" s="31">
        <f t="shared" si="22"/>
        <v>2</v>
      </c>
      <c r="R107" s="122">
        <f t="shared" si="15"/>
        <v>0</v>
      </c>
    </row>
    <row r="108" spans="2:18" ht="30" x14ac:dyDescent="0.25">
      <c r="B108" s="56">
        <v>56</v>
      </c>
      <c r="C108" s="57" t="s">
        <v>201</v>
      </c>
      <c r="D108" s="57" t="s">
        <v>202</v>
      </c>
      <c r="E108" s="61" t="s">
        <v>14</v>
      </c>
      <c r="F108" s="58">
        <v>13147.33</v>
      </c>
      <c r="G108" s="71">
        <v>1</v>
      </c>
      <c r="H108" s="121">
        <f t="shared" si="17"/>
        <v>13147.33</v>
      </c>
      <c r="I108" s="10"/>
      <c r="J108" s="6">
        <f t="shared" si="18"/>
        <v>56</v>
      </c>
      <c r="K108" s="7" t="str">
        <f t="shared" si="19"/>
        <v>Головка блока цилиндров в сборе (ГАЗ)</v>
      </c>
      <c r="L108" s="35" t="str">
        <f t="shared" si="16"/>
        <v>66-1003007</v>
      </c>
      <c r="M108" s="24"/>
      <c r="N108" s="21" t="str">
        <f t="shared" si="20"/>
        <v>шт</v>
      </c>
      <c r="O108" s="36">
        <f t="shared" si="21"/>
        <v>13147.33</v>
      </c>
      <c r="P108" s="24"/>
      <c r="Q108" s="21">
        <f t="shared" si="22"/>
        <v>1</v>
      </c>
      <c r="R108" s="122">
        <f t="shared" si="15"/>
        <v>0</v>
      </c>
    </row>
    <row r="109" spans="2:18" ht="30" x14ac:dyDescent="0.25">
      <c r="B109" s="56">
        <v>57</v>
      </c>
      <c r="C109" s="57" t="s">
        <v>203</v>
      </c>
      <c r="D109" s="57" t="s">
        <v>204</v>
      </c>
      <c r="E109" s="61" t="s">
        <v>14</v>
      </c>
      <c r="F109" s="58">
        <v>26481.599999999999</v>
      </c>
      <c r="G109" s="71">
        <v>2</v>
      </c>
      <c r="H109" s="121">
        <f t="shared" si="17"/>
        <v>52963.199999999997</v>
      </c>
      <c r="I109" s="10"/>
      <c r="J109" s="6">
        <f t="shared" si="18"/>
        <v>57</v>
      </c>
      <c r="K109" s="7" t="str">
        <f t="shared" si="19"/>
        <v>Головка блока цилиндров в сборе (ЗИЛ)</v>
      </c>
      <c r="L109" s="35" t="str">
        <f t="shared" si="16"/>
        <v>131-1003012Б</v>
      </c>
      <c r="M109" s="24"/>
      <c r="N109" s="21" t="str">
        <f t="shared" si="20"/>
        <v>шт</v>
      </c>
      <c r="O109" s="36">
        <f t="shared" si="21"/>
        <v>26481.599999999999</v>
      </c>
      <c r="P109" s="24"/>
      <c r="Q109" s="21">
        <f t="shared" si="22"/>
        <v>2</v>
      </c>
      <c r="R109" s="122">
        <f t="shared" si="15"/>
        <v>0</v>
      </c>
    </row>
    <row r="110" spans="2:18" x14ac:dyDescent="0.25">
      <c r="B110" s="56">
        <v>58</v>
      </c>
      <c r="C110" s="57" t="s">
        <v>205</v>
      </c>
      <c r="D110" s="57" t="s">
        <v>206</v>
      </c>
      <c r="E110" s="61" t="s">
        <v>14</v>
      </c>
      <c r="F110" s="58">
        <v>22952.85</v>
      </c>
      <c r="G110" s="71">
        <v>2</v>
      </c>
      <c r="H110" s="121">
        <f t="shared" si="17"/>
        <v>45905.7</v>
      </c>
      <c r="I110" s="10"/>
      <c r="J110" s="6">
        <f t="shared" si="18"/>
        <v>58</v>
      </c>
      <c r="K110" s="7" t="str">
        <f t="shared" si="19"/>
        <v>Группа поршневая ГАЗ-53</v>
      </c>
      <c r="L110" s="35" t="str">
        <f t="shared" si="16"/>
        <v>511-1000110-150</v>
      </c>
      <c r="M110" s="24"/>
      <c r="N110" s="21" t="str">
        <f t="shared" si="20"/>
        <v>шт</v>
      </c>
      <c r="O110" s="36">
        <f t="shared" si="21"/>
        <v>22952.85</v>
      </c>
      <c r="P110" s="24"/>
      <c r="Q110" s="21">
        <f t="shared" si="22"/>
        <v>2</v>
      </c>
      <c r="R110" s="122">
        <f t="shared" si="15"/>
        <v>0</v>
      </c>
    </row>
    <row r="111" spans="2:18" ht="45" x14ac:dyDescent="0.25">
      <c r="B111" s="56">
        <v>59</v>
      </c>
      <c r="C111" s="57" t="s">
        <v>207</v>
      </c>
      <c r="D111" s="57" t="s">
        <v>208</v>
      </c>
      <c r="E111" s="61" t="s">
        <v>14</v>
      </c>
      <c r="F111" s="58">
        <v>8719.31</v>
      </c>
      <c r="G111" s="71">
        <v>1</v>
      </c>
      <c r="H111" s="121">
        <f t="shared" si="17"/>
        <v>8719.31</v>
      </c>
      <c r="I111" s="10"/>
      <c r="J111" s="6">
        <f t="shared" si="18"/>
        <v>59</v>
      </c>
      <c r="K111" s="7" t="str">
        <f t="shared" si="19"/>
        <v>Группа поршневая с кольцами ОАО "ЗМЗ" дв. 100 л.с.</v>
      </c>
      <c r="L111" s="35" t="str">
        <f t="shared" si="16"/>
        <v>410-1000105-50</v>
      </c>
      <c r="M111" s="24"/>
      <c r="N111" s="21" t="str">
        <f t="shared" si="20"/>
        <v>шт</v>
      </c>
      <c r="O111" s="36">
        <f t="shared" si="21"/>
        <v>8719.31</v>
      </c>
      <c r="P111" s="24"/>
      <c r="Q111" s="21">
        <f t="shared" si="22"/>
        <v>1</v>
      </c>
      <c r="R111" s="122">
        <f t="shared" si="15"/>
        <v>0</v>
      </c>
    </row>
    <row r="112" spans="2:18" ht="30" x14ac:dyDescent="0.25">
      <c r="B112" s="56">
        <v>60</v>
      </c>
      <c r="C112" s="57" t="s">
        <v>209</v>
      </c>
      <c r="D112" s="57" t="s">
        <v>210</v>
      </c>
      <c r="E112" s="61" t="s">
        <v>14</v>
      </c>
      <c r="F112" s="58">
        <v>2824.23</v>
      </c>
      <c r="G112" s="71">
        <v>1</v>
      </c>
      <c r="H112" s="121">
        <f t="shared" si="17"/>
        <v>2824.23</v>
      </c>
      <c r="I112" s="10"/>
      <c r="J112" s="6">
        <f t="shared" si="18"/>
        <v>60</v>
      </c>
      <c r="K112" s="7" t="str">
        <f t="shared" si="19"/>
        <v>Датчик кислорода 220695-3826014</v>
      </c>
      <c r="L112" s="35" t="str">
        <f t="shared" si="16"/>
        <v>220695-3826014</v>
      </c>
      <c r="M112" s="24"/>
      <c r="N112" s="21" t="str">
        <f t="shared" si="20"/>
        <v>шт</v>
      </c>
      <c r="O112" s="36">
        <f t="shared" si="21"/>
        <v>2824.23</v>
      </c>
      <c r="P112" s="24"/>
      <c r="Q112" s="21">
        <f t="shared" si="22"/>
        <v>1</v>
      </c>
      <c r="R112" s="122">
        <f t="shared" si="15"/>
        <v>0</v>
      </c>
    </row>
    <row r="113" spans="2:18" ht="30" x14ac:dyDescent="0.25">
      <c r="B113" s="56">
        <v>61</v>
      </c>
      <c r="C113" s="57" t="s">
        <v>211</v>
      </c>
      <c r="D113" s="57" t="s">
        <v>212</v>
      </c>
      <c r="E113" s="61" t="s">
        <v>14</v>
      </c>
      <c r="F113" s="59">
        <v>377.07</v>
      </c>
      <c r="G113" s="71">
        <v>1</v>
      </c>
      <c r="H113" s="121">
        <f t="shared" si="17"/>
        <v>377.07</v>
      </c>
      <c r="I113" s="10"/>
      <c r="J113" s="6">
        <f t="shared" si="18"/>
        <v>61</v>
      </c>
      <c r="K113" s="7" t="str">
        <f t="shared" si="19"/>
        <v>Датчик скорости 343.3843 3163-00-3843010-00</v>
      </c>
      <c r="L113" s="35" t="str">
        <f t="shared" si="16"/>
        <v>343.3843 3163-00-3843010-00</v>
      </c>
      <c r="M113" s="24"/>
      <c r="N113" s="21" t="str">
        <f t="shared" si="20"/>
        <v>шт</v>
      </c>
      <c r="O113" s="36">
        <f t="shared" si="21"/>
        <v>377.07</v>
      </c>
      <c r="P113" s="24"/>
      <c r="Q113" s="21">
        <f t="shared" si="22"/>
        <v>1</v>
      </c>
      <c r="R113" s="122">
        <f t="shared" si="15"/>
        <v>0</v>
      </c>
    </row>
    <row r="114" spans="2:18" ht="30" x14ac:dyDescent="0.25">
      <c r="B114" s="56">
        <v>62</v>
      </c>
      <c r="C114" s="57" t="s">
        <v>213</v>
      </c>
      <c r="D114" s="57" t="s">
        <v>214</v>
      </c>
      <c r="E114" s="61" t="s">
        <v>14</v>
      </c>
      <c r="F114" s="58">
        <v>17916.669999999998</v>
      </c>
      <c r="G114" s="71">
        <v>1</v>
      </c>
      <c r="H114" s="121">
        <f t="shared" si="17"/>
        <v>17916.669999999998</v>
      </c>
      <c r="I114" s="10"/>
      <c r="J114" s="6">
        <f t="shared" si="18"/>
        <v>62</v>
      </c>
      <c r="K114" s="7" t="str">
        <f t="shared" si="19"/>
        <v>Дверь задка Хантер 3153-6300014</v>
      </c>
      <c r="L114" s="35" t="str">
        <f t="shared" si="16"/>
        <v>3153-6300014</v>
      </c>
      <c r="M114" s="24"/>
      <c r="N114" s="21" t="str">
        <f t="shared" si="20"/>
        <v>шт</v>
      </c>
      <c r="O114" s="36">
        <f t="shared" si="21"/>
        <v>17916.669999999998</v>
      </c>
      <c r="P114" s="24"/>
      <c r="Q114" s="21">
        <f t="shared" si="22"/>
        <v>1</v>
      </c>
      <c r="R114" s="122">
        <f t="shared" si="15"/>
        <v>0</v>
      </c>
    </row>
    <row r="115" spans="2:18" ht="30" x14ac:dyDescent="0.25">
      <c r="B115" s="56">
        <v>63</v>
      </c>
      <c r="C115" s="57" t="s">
        <v>215</v>
      </c>
      <c r="D115" s="57" t="s">
        <v>216</v>
      </c>
      <c r="E115" s="61" t="s">
        <v>14</v>
      </c>
      <c r="F115" s="58">
        <v>224128.2</v>
      </c>
      <c r="G115" s="71">
        <v>1</v>
      </c>
      <c r="H115" s="121">
        <f t="shared" si="17"/>
        <v>224128.2</v>
      </c>
      <c r="I115" s="10"/>
      <c r="J115" s="6">
        <f t="shared" si="18"/>
        <v>63</v>
      </c>
      <c r="K115" s="7" t="str">
        <f t="shared" si="19"/>
        <v>Двигатель в сборе ГАЗ-53, 3307 511-1000402</v>
      </c>
      <c r="L115" s="35" t="str">
        <f t="shared" si="16"/>
        <v>511-1000402</v>
      </c>
      <c r="M115" s="24"/>
      <c r="N115" s="21" t="str">
        <f t="shared" si="20"/>
        <v>шт</v>
      </c>
      <c r="O115" s="36">
        <f t="shared" si="21"/>
        <v>224128.2</v>
      </c>
      <c r="P115" s="24"/>
      <c r="Q115" s="21">
        <f t="shared" si="22"/>
        <v>1</v>
      </c>
      <c r="R115" s="122">
        <f t="shared" si="15"/>
        <v>0</v>
      </c>
    </row>
    <row r="116" spans="2:18" ht="30" x14ac:dyDescent="0.25">
      <c r="B116" s="56">
        <v>64</v>
      </c>
      <c r="C116" s="57" t="s">
        <v>217</v>
      </c>
      <c r="D116" s="57" t="s">
        <v>218</v>
      </c>
      <c r="E116" s="61" t="s">
        <v>14</v>
      </c>
      <c r="F116" s="58">
        <v>176836.53</v>
      </c>
      <c r="G116" s="71">
        <v>1</v>
      </c>
      <c r="H116" s="121">
        <f t="shared" si="17"/>
        <v>176836.53</v>
      </c>
      <c r="I116" s="10"/>
      <c r="J116" s="6">
        <f t="shared" si="18"/>
        <v>64</v>
      </c>
      <c r="K116" s="7" t="str">
        <f t="shared" si="19"/>
        <v>Двигатель в сборе УАЗ 4213-1000402</v>
      </c>
      <c r="L116" s="35" t="str">
        <f t="shared" si="16"/>
        <v>4213-1000402</v>
      </c>
      <c r="M116" s="24"/>
      <c r="N116" s="21" t="str">
        <f t="shared" si="20"/>
        <v>шт</v>
      </c>
      <c r="O116" s="36">
        <f t="shared" si="21"/>
        <v>176836.53</v>
      </c>
      <c r="P116" s="24"/>
      <c r="Q116" s="21">
        <f t="shared" si="22"/>
        <v>1</v>
      </c>
      <c r="R116" s="122">
        <f t="shared" si="15"/>
        <v>0</v>
      </c>
    </row>
    <row r="117" spans="2:18" ht="30" x14ac:dyDescent="0.25">
      <c r="B117" s="56">
        <v>65</v>
      </c>
      <c r="C117" s="57" t="s">
        <v>219</v>
      </c>
      <c r="D117" s="57" t="s">
        <v>220</v>
      </c>
      <c r="E117" s="61" t="s">
        <v>14</v>
      </c>
      <c r="F117" s="58">
        <v>306629.88</v>
      </c>
      <c r="G117" s="71">
        <v>4</v>
      </c>
      <c r="H117" s="121">
        <f t="shared" si="17"/>
        <v>1226519.52</v>
      </c>
      <c r="I117" s="10"/>
      <c r="J117" s="6">
        <f t="shared" si="18"/>
        <v>65</v>
      </c>
      <c r="K117" s="7" t="str">
        <f t="shared" si="19"/>
        <v>Двигатель Д-245 7Е2 на ГАЗ-33086</v>
      </c>
      <c r="L117" s="35" t="str">
        <f t="shared" si="16"/>
        <v>245-0000100-842В</v>
      </c>
      <c r="M117" s="24"/>
      <c r="N117" s="21" t="str">
        <f t="shared" si="20"/>
        <v>шт</v>
      </c>
      <c r="O117" s="36">
        <f t="shared" si="21"/>
        <v>306629.88</v>
      </c>
      <c r="P117" s="24"/>
      <c r="Q117" s="21">
        <f t="shared" si="22"/>
        <v>4</v>
      </c>
      <c r="R117" s="122">
        <f t="shared" ref="R117:R180" si="23">P117*Q117</f>
        <v>0</v>
      </c>
    </row>
    <row r="118" spans="2:18" x14ac:dyDescent="0.25">
      <c r="B118" s="56">
        <v>66</v>
      </c>
      <c r="C118" s="57" t="s">
        <v>221</v>
      </c>
      <c r="D118" s="57" t="s">
        <v>222</v>
      </c>
      <c r="E118" s="61" t="s">
        <v>14</v>
      </c>
      <c r="F118" s="58">
        <v>191837.14</v>
      </c>
      <c r="G118" s="71">
        <v>1</v>
      </c>
      <c r="H118" s="121">
        <f t="shared" si="17"/>
        <v>191837.14</v>
      </c>
      <c r="I118" s="10"/>
      <c r="J118" s="28">
        <f t="shared" si="18"/>
        <v>66</v>
      </c>
      <c r="K118" s="29" t="str">
        <f t="shared" si="19"/>
        <v>Двигатель УАЗ</v>
      </c>
      <c r="L118" s="35" t="str">
        <f t="shared" ref="L118:L181" si="24">D118</f>
        <v>ЗМЗ-40911</v>
      </c>
      <c r="M118" s="30"/>
      <c r="N118" s="31" t="str">
        <f t="shared" si="20"/>
        <v>шт</v>
      </c>
      <c r="O118" s="37">
        <f t="shared" si="21"/>
        <v>191837.14</v>
      </c>
      <c r="P118" s="24"/>
      <c r="Q118" s="31">
        <f t="shared" si="22"/>
        <v>1</v>
      </c>
      <c r="R118" s="122">
        <f t="shared" si="23"/>
        <v>0</v>
      </c>
    </row>
    <row r="119" spans="2:18" x14ac:dyDescent="0.25">
      <c r="B119" s="56">
        <v>67</v>
      </c>
      <c r="C119" s="57" t="s">
        <v>223</v>
      </c>
      <c r="D119" s="57" t="s">
        <v>224</v>
      </c>
      <c r="E119" s="61" t="s">
        <v>14</v>
      </c>
      <c r="F119" s="58">
        <v>5219.03</v>
      </c>
      <c r="G119" s="71">
        <v>2</v>
      </c>
      <c r="H119" s="121">
        <f t="shared" si="17"/>
        <v>10438.06</v>
      </c>
      <c r="I119" s="10"/>
      <c r="J119" s="6">
        <f t="shared" si="18"/>
        <v>67</v>
      </c>
      <c r="K119" s="7" t="str">
        <f t="shared" si="19"/>
        <v>Диск колеса 53*3101015</v>
      </c>
      <c r="L119" s="35" t="str">
        <f t="shared" si="24"/>
        <v>53-3101015</v>
      </c>
      <c r="M119" s="24"/>
      <c r="N119" s="21" t="str">
        <f t="shared" si="20"/>
        <v>шт</v>
      </c>
      <c r="O119" s="36">
        <f t="shared" si="21"/>
        <v>5219.03</v>
      </c>
      <c r="P119" s="24"/>
      <c r="Q119" s="21">
        <f t="shared" si="22"/>
        <v>2</v>
      </c>
      <c r="R119" s="122">
        <f t="shared" si="23"/>
        <v>0</v>
      </c>
    </row>
    <row r="120" spans="2:18" ht="30" x14ac:dyDescent="0.25">
      <c r="B120" s="56">
        <v>68</v>
      </c>
      <c r="C120" s="57" t="s">
        <v>225</v>
      </c>
      <c r="D120" s="57" t="s">
        <v>226</v>
      </c>
      <c r="E120" s="61" t="s">
        <v>14</v>
      </c>
      <c r="F120" s="58">
        <v>2526.6799999999998</v>
      </c>
      <c r="G120" s="71">
        <v>12</v>
      </c>
      <c r="H120" s="121">
        <f t="shared" si="17"/>
        <v>30320.159999999996</v>
      </c>
      <c r="I120" s="10"/>
      <c r="J120" s="6">
        <f t="shared" si="18"/>
        <v>68</v>
      </c>
      <c r="K120" s="7" t="str">
        <f t="shared" si="19"/>
        <v>Диск колеса УАЗ-315195, 3160 31622-3101015-01</v>
      </c>
      <c r="L120" s="35" t="str">
        <f t="shared" si="24"/>
        <v>31622-3101015-01</v>
      </c>
      <c r="M120" s="24"/>
      <c r="N120" s="21" t="str">
        <f t="shared" si="20"/>
        <v>шт</v>
      </c>
      <c r="O120" s="36">
        <f t="shared" si="21"/>
        <v>2526.6799999999998</v>
      </c>
      <c r="P120" s="24"/>
      <c r="Q120" s="21">
        <f t="shared" si="22"/>
        <v>12</v>
      </c>
      <c r="R120" s="122">
        <f t="shared" si="23"/>
        <v>0</v>
      </c>
    </row>
    <row r="121" spans="2:18" ht="30" x14ac:dyDescent="0.25">
      <c r="B121" s="56">
        <v>69</v>
      </c>
      <c r="C121" s="57" t="s">
        <v>227</v>
      </c>
      <c r="D121" s="57" t="s">
        <v>228</v>
      </c>
      <c r="E121" s="61" t="s">
        <v>14</v>
      </c>
      <c r="F121" s="58">
        <v>5162.05</v>
      </c>
      <c r="G121" s="71">
        <v>2</v>
      </c>
      <c r="H121" s="121">
        <f t="shared" si="17"/>
        <v>10324.1</v>
      </c>
      <c r="I121" s="10"/>
      <c r="J121" s="6">
        <f t="shared" si="18"/>
        <v>69</v>
      </c>
      <c r="K121" s="7" t="str">
        <f t="shared" si="19"/>
        <v>Диск сцепл.нажимной лепестк. 5-ст.(УМЗ)</v>
      </c>
      <c r="L121" s="35" t="str">
        <f t="shared" si="24"/>
        <v>4173-1601090-01</v>
      </c>
      <c r="M121" s="24"/>
      <c r="N121" s="21" t="str">
        <f t="shared" si="20"/>
        <v>шт</v>
      </c>
      <c r="O121" s="36">
        <f t="shared" si="21"/>
        <v>5162.05</v>
      </c>
      <c r="P121" s="24"/>
      <c r="Q121" s="21">
        <f t="shared" si="22"/>
        <v>2</v>
      </c>
      <c r="R121" s="122">
        <f t="shared" si="23"/>
        <v>0</v>
      </c>
    </row>
    <row r="122" spans="2:18" x14ac:dyDescent="0.25">
      <c r="B122" s="56">
        <v>70</v>
      </c>
      <c r="C122" s="57" t="s">
        <v>229</v>
      </c>
      <c r="D122" s="57" t="s">
        <v>230</v>
      </c>
      <c r="E122" s="61" t="s">
        <v>14</v>
      </c>
      <c r="F122" s="58">
        <v>1282.26</v>
      </c>
      <c r="G122" s="71">
        <v>1</v>
      </c>
      <c r="H122" s="121">
        <f t="shared" si="17"/>
        <v>1282.26</v>
      </c>
      <c r="I122" s="10"/>
      <c r="J122" s="6">
        <f t="shared" si="18"/>
        <v>70</v>
      </c>
      <c r="K122" s="7" t="str">
        <f t="shared" si="19"/>
        <v>Диск сцепления</v>
      </c>
      <c r="L122" s="35" t="str">
        <f t="shared" si="24"/>
        <v>406-1601130</v>
      </c>
      <c r="M122" s="24"/>
      <c r="N122" s="21" t="str">
        <f t="shared" si="20"/>
        <v>шт</v>
      </c>
      <c r="O122" s="36">
        <f t="shared" si="21"/>
        <v>1282.26</v>
      </c>
      <c r="P122" s="24"/>
      <c r="Q122" s="21">
        <f t="shared" si="22"/>
        <v>1</v>
      </c>
      <c r="R122" s="122">
        <f t="shared" si="23"/>
        <v>0</v>
      </c>
    </row>
    <row r="123" spans="2:18" ht="45" x14ac:dyDescent="0.25">
      <c r="B123" s="56">
        <v>71</v>
      </c>
      <c r="C123" s="57" t="s">
        <v>231</v>
      </c>
      <c r="D123" s="57" t="s">
        <v>232</v>
      </c>
      <c r="E123" s="61" t="s">
        <v>14</v>
      </c>
      <c r="F123" s="58">
        <v>4829.25</v>
      </c>
      <c r="G123" s="71">
        <v>1</v>
      </c>
      <c r="H123" s="121">
        <f t="shared" si="17"/>
        <v>4829.25</v>
      </c>
      <c r="I123" s="10"/>
      <c r="J123" s="6">
        <f t="shared" si="18"/>
        <v>71</v>
      </c>
      <c r="K123" s="7" t="str">
        <f t="shared" si="19"/>
        <v>Диск сцепления  ведомый УАЗ (лепестковое сцепл) 421-1601130</v>
      </c>
      <c r="L123" s="35" t="str">
        <f t="shared" si="24"/>
        <v xml:space="preserve">421-1601130 </v>
      </c>
      <c r="M123" s="24"/>
      <c r="N123" s="21" t="str">
        <f t="shared" si="20"/>
        <v>шт</v>
      </c>
      <c r="O123" s="36">
        <f t="shared" si="21"/>
        <v>4829.25</v>
      </c>
      <c r="P123" s="24"/>
      <c r="Q123" s="21">
        <f t="shared" si="22"/>
        <v>1</v>
      </c>
      <c r="R123" s="122">
        <f t="shared" si="23"/>
        <v>0</v>
      </c>
    </row>
    <row r="124" spans="2:18" ht="30" x14ac:dyDescent="0.25">
      <c r="B124" s="56">
        <v>72</v>
      </c>
      <c r="C124" s="57" t="s">
        <v>233</v>
      </c>
      <c r="D124" s="57" t="s">
        <v>234</v>
      </c>
      <c r="E124" s="61" t="s">
        <v>14</v>
      </c>
      <c r="F124" s="58">
        <v>1484.6</v>
      </c>
      <c r="G124" s="71">
        <v>1</v>
      </c>
      <c r="H124" s="121">
        <f t="shared" si="17"/>
        <v>1484.6</v>
      </c>
      <c r="I124" s="10"/>
      <c r="J124" s="6">
        <f t="shared" si="18"/>
        <v>72</v>
      </c>
      <c r="K124" s="7" t="str">
        <f t="shared" si="19"/>
        <v>Диск сцепления ведомый 130-1601130</v>
      </c>
      <c r="L124" s="35" t="str">
        <f t="shared" si="24"/>
        <v>130-1601130</v>
      </c>
      <c r="M124" s="24"/>
      <c r="N124" s="21" t="str">
        <f t="shared" si="20"/>
        <v>шт</v>
      </c>
      <c r="O124" s="36">
        <f t="shared" si="21"/>
        <v>1484.6</v>
      </c>
      <c r="P124" s="24"/>
      <c r="Q124" s="21">
        <f t="shared" si="22"/>
        <v>1</v>
      </c>
      <c r="R124" s="122">
        <f t="shared" si="23"/>
        <v>0</v>
      </c>
    </row>
    <row r="125" spans="2:18" ht="30" x14ac:dyDescent="0.25">
      <c r="B125" s="56">
        <v>73</v>
      </c>
      <c r="C125" s="57" t="s">
        <v>235</v>
      </c>
      <c r="D125" s="57" t="s">
        <v>236</v>
      </c>
      <c r="E125" s="61" t="s">
        <v>14</v>
      </c>
      <c r="F125" s="58">
        <v>1368.74</v>
      </c>
      <c r="G125" s="71">
        <v>3</v>
      </c>
      <c r="H125" s="121">
        <f t="shared" si="17"/>
        <v>4106.22</v>
      </c>
      <c r="I125" s="10"/>
      <c r="J125" s="6">
        <f t="shared" si="18"/>
        <v>73</v>
      </c>
      <c r="K125" s="7" t="str">
        <f t="shared" si="19"/>
        <v>Диск сцепления ведомый 40637-1601130-04</v>
      </c>
      <c r="L125" s="35" t="str">
        <f t="shared" si="24"/>
        <v>40637-1601130-04</v>
      </c>
      <c r="M125" s="24"/>
      <c r="N125" s="21" t="str">
        <f t="shared" si="20"/>
        <v>шт</v>
      </c>
      <c r="O125" s="36">
        <f t="shared" si="21"/>
        <v>1368.74</v>
      </c>
      <c r="P125" s="24"/>
      <c r="Q125" s="21">
        <f t="shared" si="22"/>
        <v>3</v>
      </c>
      <c r="R125" s="122">
        <f t="shared" si="23"/>
        <v>0</v>
      </c>
    </row>
    <row r="126" spans="2:18" ht="30" x14ac:dyDescent="0.25">
      <c r="B126" s="56">
        <v>74</v>
      </c>
      <c r="C126" s="57" t="s">
        <v>237</v>
      </c>
      <c r="D126" s="57" t="s">
        <v>238</v>
      </c>
      <c r="E126" s="61" t="s">
        <v>14</v>
      </c>
      <c r="F126" s="58">
        <v>1720.77</v>
      </c>
      <c r="G126" s="71">
        <v>4</v>
      </c>
      <c r="H126" s="121">
        <f t="shared" si="17"/>
        <v>6883.08</v>
      </c>
      <c r="I126" s="10"/>
      <c r="J126" s="6">
        <f t="shared" si="18"/>
        <v>74</v>
      </c>
      <c r="K126" s="7" t="str">
        <f t="shared" si="19"/>
        <v>Диск сцепления ведомый 53-1601130-01</v>
      </c>
      <c r="L126" s="35" t="str">
        <f t="shared" si="24"/>
        <v>53-1601130-01</v>
      </c>
      <c r="M126" s="24"/>
      <c r="N126" s="21" t="str">
        <f t="shared" si="20"/>
        <v>шт</v>
      </c>
      <c r="O126" s="36">
        <f t="shared" si="21"/>
        <v>1720.77</v>
      </c>
      <c r="P126" s="24"/>
      <c r="Q126" s="21">
        <f t="shared" si="22"/>
        <v>4</v>
      </c>
      <c r="R126" s="122">
        <f t="shared" si="23"/>
        <v>0</v>
      </c>
    </row>
    <row r="127" spans="2:18" ht="30" x14ac:dyDescent="0.25">
      <c r="B127" s="56">
        <v>75</v>
      </c>
      <c r="C127" s="57" t="s">
        <v>239</v>
      </c>
      <c r="D127" s="57" t="s">
        <v>240</v>
      </c>
      <c r="E127" s="61" t="s">
        <v>14</v>
      </c>
      <c r="F127" s="58">
        <v>2415.1799999999998</v>
      </c>
      <c r="G127" s="71">
        <v>1</v>
      </c>
      <c r="H127" s="121">
        <f t="shared" si="17"/>
        <v>2415.1799999999998</v>
      </c>
      <c r="I127" s="10"/>
      <c r="J127" s="6">
        <f t="shared" si="18"/>
        <v>75</v>
      </c>
      <c r="K127" s="7" t="str">
        <f t="shared" si="19"/>
        <v>Диск сцепления ведомый в сборе 53-1601130-12</v>
      </c>
      <c r="L127" s="35" t="str">
        <f t="shared" si="24"/>
        <v>53-1601130-12</v>
      </c>
      <c r="M127" s="24"/>
      <c r="N127" s="21" t="str">
        <f t="shared" si="20"/>
        <v>шт</v>
      </c>
      <c r="O127" s="36">
        <f t="shared" si="21"/>
        <v>2415.1799999999998</v>
      </c>
      <c r="P127" s="24"/>
      <c r="Q127" s="21">
        <f t="shared" si="22"/>
        <v>1</v>
      </c>
      <c r="R127" s="122">
        <f t="shared" si="23"/>
        <v>0</v>
      </c>
    </row>
    <row r="128" spans="2:18" ht="30" x14ac:dyDescent="0.25">
      <c r="B128" s="56">
        <v>76</v>
      </c>
      <c r="C128" s="57" t="s">
        <v>241</v>
      </c>
      <c r="D128" s="57" t="s">
        <v>242</v>
      </c>
      <c r="E128" s="61" t="s">
        <v>14</v>
      </c>
      <c r="F128" s="58">
        <v>3006.79</v>
      </c>
      <c r="G128" s="71">
        <v>1</v>
      </c>
      <c r="H128" s="121">
        <f t="shared" ref="H128:H191" si="25">F128*G128</f>
        <v>3006.79</v>
      </c>
      <c r="I128" s="10"/>
      <c r="J128" s="6">
        <f t="shared" ref="J128:J191" si="26">B128</f>
        <v>76</v>
      </c>
      <c r="K128" s="7" t="str">
        <f t="shared" ref="K128:K191" si="27">C128</f>
        <v>Диск сцепления ведомый УАЗ-452 40217-1601130</v>
      </c>
      <c r="L128" s="35" t="str">
        <f t="shared" si="24"/>
        <v>40217-1601130</v>
      </c>
      <c r="M128" s="24"/>
      <c r="N128" s="21" t="str">
        <f t="shared" ref="N128:N191" si="28">E128</f>
        <v>шт</v>
      </c>
      <c r="O128" s="36">
        <f t="shared" ref="O128:O191" si="29">F128</f>
        <v>3006.79</v>
      </c>
      <c r="P128" s="24"/>
      <c r="Q128" s="21">
        <f t="shared" ref="Q128:Q191" si="30">G128</f>
        <v>1</v>
      </c>
      <c r="R128" s="122">
        <f t="shared" si="23"/>
        <v>0</v>
      </c>
    </row>
    <row r="129" spans="2:18" ht="30" x14ac:dyDescent="0.25">
      <c r="B129" s="56">
        <v>77</v>
      </c>
      <c r="C129" s="57" t="s">
        <v>243</v>
      </c>
      <c r="D129" s="57" t="s">
        <v>244</v>
      </c>
      <c r="E129" s="61" t="s">
        <v>100</v>
      </c>
      <c r="F129" s="58">
        <v>5070.88</v>
      </c>
      <c r="G129" s="71">
        <v>1</v>
      </c>
      <c r="H129" s="121">
        <f t="shared" si="25"/>
        <v>5070.88</v>
      </c>
      <c r="I129" s="10"/>
      <c r="J129" s="28">
        <f t="shared" si="26"/>
        <v>77</v>
      </c>
      <c r="K129" s="29" t="str">
        <f t="shared" si="27"/>
        <v>Диск сцепления наж.вед. подш-к выж с муфт</v>
      </c>
      <c r="L129" s="35" t="str">
        <f t="shared" si="24"/>
        <v>406-1601090</v>
      </c>
      <c r="M129" s="30"/>
      <c r="N129" s="31" t="str">
        <f t="shared" si="28"/>
        <v>компл</v>
      </c>
      <c r="O129" s="37">
        <f t="shared" si="29"/>
        <v>5070.88</v>
      </c>
      <c r="P129" s="24"/>
      <c r="Q129" s="31">
        <f t="shared" si="30"/>
        <v>1</v>
      </c>
      <c r="R129" s="122">
        <f t="shared" si="23"/>
        <v>0</v>
      </c>
    </row>
    <row r="130" spans="2:18" ht="30" x14ac:dyDescent="0.25">
      <c r="B130" s="56">
        <v>78</v>
      </c>
      <c r="C130" s="57" t="s">
        <v>245</v>
      </c>
      <c r="D130" s="57" t="s">
        <v>246</v>
      </c>
      <c r="E130" s="61" t="s">
        <v>14</v>
      </c>
      <c r="F130" s="58">
        <v>1966.88</v>
      </c>
      <c r="G130" s="71">
        <v>8</v>
      </c>
      <c r="H130" s="121">
        <f t="shared" si="25"/>
        <v>15735.04</v>
      </c>
      <c r="I130" s="10"/>
      <c r="J130" s="6">
        <f t="shared" si="26"/>
        <v>78</v>
      </c>
      <c r="K130" s="7" t="str">
        <f t="shared" si="27"/>
        <v>Диск тормозной  3160-3501076</v>
      </c>
      <c r="L130" s="35" t="str">
        <f t="shared" si="24"/>
        <v>3160-3501076</v>
      </c>
      <c r="M130" s="24"/>
      <c r="N130" s="21" t="str">
        <f t="shared" si="28"/>
        <v>шт</v>
      </c>
      <c r="O130" s="36">
        <f t="shared" si="29"/>
        <v>1966.88</v>
      </c>
      <c r="P130" s="24"/>
      <c r="Q130" s="21">
        <f t="shared" si="30"/>
        <v>8</v>
      </c>
      <c r="R130" s="122">
        <f t="shared" si="23"/>
        <v>0</v>
      </c>
    </row>
    <row r="131" spans="2:18" x14ac:dyDescent="0.25">
      <c r="B131" s="56">
        <v>79</v>
      </c>
      <c r="C131" s="57" t="s">
        <v>247</v>
      </c>
      <c r="D131" s="57" t="s">
        <v>248</v>
      </c>
      <c r="E131" s="61" t="s">
        <v>14</v>
      </c>
      <c r="F131" s="58">
        <v>2132.5300000000002</v>
      </c>
      <c r="G131" s="71">
        <v>1</v>
      </c>
      <c r="H131" s="121">
        <f t="shared" si="25"/>
        <v>2132.5300000000002</v>
      </c>
      <c r="I131" s="10"/>
      <c r="J131" s="6">
        <f t="shared" si="26"/>
        <v>79</v>
      </c>
      <c r="K131" s="7" t="str">
        <f t="shared" si="27"/>
        <v>Жалюзи 469-1310110</v>
      </c>
      <c r="L131" s="35" t="str">
        <f t="shared" si="24"/>
        <v>469-1310110</v>
      </c>
      <c r="M131" s="24"/>
      <c r="N131" s="21" t="str">
        <f t="shared" si="28"/>
        <v>шт</v>
      </c>
      <c r="O131" s="36">
        <f t="shared" si="29"/>
        <v>2132.5300000000002</v>
      </c>
      <c r="P131" s="24"/>
      <c r="Q131" s="21">
        <f t="shared" si="30"/>
        <v>1</v>
      </c>
      <c r="R131" s="122">
        <f t="shared" si="23"/>
        <v>0</v>
      </c>
    </row>
    <row r="132" spans="2:18" ht="30" x14ac:dyDescent="0.25">
      <c r="B132" s="56">
        <v>80</v>
      </c>
      <c r="C132" s="57" t="s">
        <v>249</v>
      </c>
      <c r="D132" s="57" t="s">
        <v>250</v>
      </c>
      <c r="E132" s="61" t="s">
        <v>14</v>
      </c>
      <c r="F132" s="58">
        <v>3371.48</v>
      </c>
      <c r="G132" s="71">
        <v>2</v>
      </c>
      <c r="H132" s="121">
        <f t="shared" si="25"/>
        <v>6742.96</v>
      </c>
      <c r="I132" s="10"/>
      <c r="J132" s="6">
        <f t="shared" si="26"/>
        <v>80</v>
      </c>
      <c r="K132" s="7" t="str">
        <f t="shared" si="27"/>
        <v>Зеркало боковое 3307-82010-12</v>
      </c>
      <c r="L132" s="35" t="str">
        <f t="shared" si="24"/>
        <v>3307-82010-12</v>
      </c>
      <c r="M132" s="24"/>
      <c r="N132" s="21" t="str">
        <f t="shared" si="28"/>
        <v>шт</v>
      </c>
      <c r="O132" s="36">
        <f t="shared" si="29"/>
        <v>3371.48</v>
      </c>
      <c r="P132" s="24"/>
      <c r="Q132" s="21">
        <f t="shared" si="30"/>
        <v>2</v>
      </c>
      <c r="R132" s="122">
        <f t="shared" si="23"/>
        <v>0</v>
      </c>
    </row>
    <row r="133" spans="2:18" x14ac:dyDescent="0.25">
      <c r="B133" s="56">
        <v>81</v>
      </c>
      <c r="C133" s="57" t="s">
        <v>251</v>
      </c>
      <c r="D133" s="57" t="s">
        <v>252</v>
      </c>
      <c r="E133" s="61" t="s">
        <v>14</v>
      </c>
      <c r="F133" s="58">
        <v>9390.6200000000008</v>
      </c>
      <c r="G133" s="71">
        <v>1</v>
      </c>
      <c r="H133" s="121">
        <f t="shared" si="25"/>
        <v>9390.6200000000008</v>
      </c>
      <c r="I133" s="10"/>
      <c r="J133" s="6">
        <f t="shared" si="26"/>
        <v>81</v>
      </c>
      <c r="K133" s="7" t="str">
        <f t="shared" si="27"/>
        <v>Капот  469-8402020</v>
      </c>
      <c r="L133" s="35" t="str">
        <f t="shared" si="24"/>
        <v>469-8402020</v>
      </c>
      <c r="M133" s="24"/>
      <c r="N133" s="21" t="str">
        <f t="shared" si="28"/>
        <v>шт</v>
      </c>
      <c r="O133" s="36">
        <f t="shared" si="29"/>
        <v>9390.6200000000008</v>
      </c>
      <c r="P133" s="24"/>
      <c r="Q133" s="21">
        <f t="shared" si="30"/>
        <v>1</v>
      </c>
      <c r="R133" s="122">
        <f t="shared" si="23"/>
        <v>0</v>
      </c>
    </row>
    <row r="134" spans="2:18" ht="30" x14ac:dyDescent="0.25">
      <c r="B134" s="56">
        <v>82</v>
      </c>
      <c r="C134" s="57" t="s">
        <v>253</v>
      </c>
      <c r="D134" s="57" t="s">
        <v>254</v>
      </c>
      <c r="E134" s="61" t="s">
        <v>14</v>
      </c>
      <c r="F134" s="58">
        <v>9488.65</v>
      </c>
      <c r="G134" s="71">
        <v>1</v>
      </c>
      <c r="H134" s="121">
        <f t="shared" si="25"/>
        <v>9488.65</v>
      </c>
      <c r="I134" s="10"/>
      <c r="J134" s="6">
        <f t="shared" si="26"/>
        <v>82</v>
      </c>
      <c r="K134" s="7" t="str">
        <f t="shared" si="27"/>
        <v>Карбюратор  к151 В 90л.с. УМЗ-4178  К151В -1107010</v>
      </c>
      <c r="L134" s="35" t="str">
        <f t="shared" si="24"/>
        <v>К151В-1107010</v>
      </c>
      <c r="M134" s="24"/>
      <c r="N134" s="21" t="str">
        <f t="shared" si="28"/>
        <v>шт</v>
      </c>
      <c r="O134" s="36">
        <f t="shared" si="29"/>
        <v>9488.65</v>
      </c>
      <c r="P134" s="24"/>
      <c r="Q134" s="21">
        <f t="shared" si="30"/>
        <v>1</v>
      </c>
      <c r="R134" s="122">
        <f t="shared" si="23"/>
        <v>0</v>
      </c>
    </row>
    <row r="135" spans="2:18" ht="30" x14ac:dyDescent="0.25">
      <c r="B135" s="56">
        <v>83</v>
      </c>
      <c r="C135" s="57" t="s">
        <v>255</v>
      </c>
      <c r="D135" s="57" t="s">
        <v>256</v>
      </c>
      <c r="E135" s="61" t="s">
        <v>14</v>
      </c>
      <c r="F135" s="58">
        <v>6745.19</v>
      </c>
      <c r="G135" s="71">
        <v>1</v>
      </c>
      <c r="H135" s="121">
        <f t="shared" si="25"/>
        <v>6745.19</v>
      </c>
      <c r="I135" s="10"/>
      <c r="J135" s="6">
        <f t="shared" si="26"/>
        <v>83</v>
      </c>
      <c r="K135" s="7" t="str">
        <f t="shared" si="27"/>
        <v>Карбюратор ГАЗ-24, УАЗ в сборе К 126 ГМ</v>
      </c>
      <c r="L135" s="35" t="str">
        <f t="shared" si="24"/>
        <v>К 126 ГМ</v>
      </c>
      <c r="M135" s="24"/>
      <c r="N135" s="21" t="str">
        <f t="shared" si="28"/>
        <v>шт</v>
      </c>
      <c r="O135" s="36">
        <f t="shared" si="29"/>
        <v>6745.19</v>
      </c>
      <c r="P135" s="24"/>
      <c r="Q135" s="21">
        <f t="shared" si="30"/>
        <v>1</v>
      </c>
      <c r="R135" s="122">
        <f t="shared" si="23"/>
        <v>0</v>
      </c>
    </row>
    <row r="136" spans="2:18" x14ac:dyDescent="0.25">
      <c r="B136" s="56">
        <v>84</v>
      </c>
      <c r="C136" s="57" t="s">
        <v>257</v>
      </c>
      <c r="D136" s="57" t="s">
        <v>258</v>
      </c>
      <c r="E136" s="61" t="s">
        <v>14</v>
      </c>
      <c r="F136" s="58">
        <v>9702.93</v>
      </c>
      <c r="G136" s="71">
        <v>1</v>
      </c>
      <c r="H136" s="121">
        <f t="shared" si="25"/>
        <v>9702.93</v>
      </c>
      <c r="I136" s="10"/>
      <c r="J136" s="6">
        <f t="shared" si="26"/>
        <v>84</v>
      </c>
      <c r="K136" s="7" t="str">
        <f t="shared" si="27"/>
        <v>карбюратор К 88 А</v>
      </c>
      <c r="L136" s="35" t="str">
        <f t="shared" si="24"/>
        <v>К 88 А</v>
      </c>
      <c r="M136" s="24"/>
      <c r="N136" s="21" t="str">
        <f t="shared" si="28"/>
        <v>шт</v>
      </c>
      <c r="O136" s="36">
        <f t="shared" si="29"/>
        <v>9702.93</v>
      </c>
      <c r="P136" s="24"/>
      <c r="Q136" s="21">
        <f t="shared" si="30"/>
        <v>1</v>
      </c>
      <c r="R136" s="122">
        <f t="shared" si="23"/>
        <v>0</v>
      </c>
    </row>
    <row r="137" spans="2:18" ht="45" x14ac:dyDescent="0.25">
      <c r="B137" s="56">
        <v>85</v>
      </c>
      <c r="C137" s="57" t="s">
        <v>259</v>
      </c>
      <c r="D137" s="57" t="s">
        <v>260</v>
      </c>
      <c r="E137" s="61" t="s">
        <v>14</v>
      </c>
      <c r="F137" s="58">
        <v>3756.71</v>
      </c>
      <c r="G137" s="71">
        <v>2</v>
      </c>
      <c r="H137" s="121">
        <f t="shared" si="25"/>
        <v>7513.42</v>
      </c>
      <c r="I137" s="10"/>
      <c r="J137" s="6">
        <f t="shared" si="26"/>
        <v>85</v>
      </c>
      <c r="K137" s="7" t="str">
        <f t="shared" si="27"/>
        <v>Клапан управления гидроусилителя рул в сборе 66-01-3430010-04</v>
      </c>
      <c r="L137" s="35" t="str">
        <f t="shared" si="24"/>
        <v>66-01-3430010-04</v>
      </c>
      <c r="M137" s="24"/>
      <c r="N137" s="21" t="str">
        <f t="shared" si="28"/>
        <v>шт</v>
      </c>
      <c r="O137" s="36">
        <f t="shared" si="29"/>
        <v>3756.71</v>
      </c>
      <c r="P137" s="24"/>
      <c r="Q137" s="21">
        <f t="shared" si="30"/>
        <v>2</v>
      </c>
      <c r="R137" s="122">
        <f t="shared" si="23"/>
        <v>0</v>
      </c>
    </row>
    <row r="138" spans="2:18" ht="45" x14ac:dyDescent="0.25">
      <c r="B138" s="56">
        <v>86</v>
      </c>
      <c r="C138" s="57" t="s">
        <v>261</v>
      </c>
      <c r="D138" s="57" t="s">
        <v>262</v>
      </c>
      <c r="E138" s="61" t="s">
        <v>14</v>
      </c>
      <c r="F138" s="58">
        <v>5118.68</v>
      </c>
      <c r="G138" s="71">
        <v>1</v>
      </c>
      <c r="H138" s="121">
        <f t="shared" si="25"/>
        <v>5118.68</v>
      </c>
      <c r="I138" s="10"/>
      <c r="J138" s="6">
        <f t="shared" si="26"/>
        <v>86</v>
      </c>
      <c r="K138" s="7" t="str">
        <f t="shared" si="27"/>
        <v>Клапан электромагнитный управления ТНВД  24 в.  ЭМ 19-03</v>
      </c>
      <c r="L138" s="35" t="str">
        <f t="shared" si="24"/>
        <v>ЭМ 19-03</v>
      </c>
      <c r="M138" s="24"/>
      <c r="N138" s="21" t="str">
        <f t="shared" si="28"/>
        <v>шт</v>
      </c>
      <c r="O138" s="36">
        <f t="shared" si="29"/>
        <v>5118.68</v>
      </c>
      <c r="P138" s="24"/>
      <c r="Q138" s="21">
        <f t="shared" si="30"/>
        <v>1</v>
      </c>
      <c r="R138" s="122">
        <f t="shared" si="23"/>
        <v>0</v>
      </c>
    </row>
    <row r="139" spans="2:18" ht="60" x14ac:dyDescent="0.25">
      <c r="B139" s="56">
        <v>87</v>
      </c>
      <c r="C139" s="57" t="s">
        <v>263</v>
      </c>
      <c r="D139" s="57" t="s">
        <v>264</v>
      </c>
      <c r="E139" s="61" t="s">
        <v>14</v>
      </c>
      <c r="F139" s="58">
        <v>1681.17</v>
      </c>
      <c r="G139" s="71">
        <v>8</v>
      </c>
      <c r="H139" s="121">
        <f t="shared" si="25"/>
        <v>13449.36</v>
      </c>
      <c r="I139" s="10"/>
      <c r="J139" s="6">
        <f t="shared" si="26"/>
        <v>87</v>
      </c>
      <c r="K139" s="7" t="str">
        <f t="shared" si="27"/>
        <v>Колодка стояночного тормоза с фрикционной накладкой ГАЗ-33081 3308-3507014</v>
      </c>
      <c r="L139" s="35" t="str">
        <f t="shared" si="24"/>
        <v>3308-3507014</v>
      </c>
      <c r="M139" s="24"/>
      <c r="N139" s="21" t="str">
        <f t="shared" si="28"/>
        <v>шт</v>
      </c>
      <c r="O139" s="36">
        <f t="shared" si="29"/>
        <v>1681.17</v>
      </c>
      <c r="P139" s="24"/>
      <c r="Q139" s="21">
        <f t="shared" si="30"/>
        <v>8</v>
      </c>
      <c r="R139" s="122">
        <f t="shared" si="23"/>
        <v>0</v>
      </c>
    </row>
    <row r="140" spans="2:18" ht="30" x14ac:dyDescent="0.25">
      <c r="B140" s="56">
        <v>88</v>
      </c>
      <c r="C140" s="57" t="s">
        <v>265</v>
      </c>
      <c r="D140" s="57" t="s">
        <v>266</v>
      </c>
      <c r="E140" s="61" t="s">
        <v>14</v>
      </c>
      <c r="F140" s="58">
        <v>1743.86</v>
      </c>
      <c r="G140" s="71">
        <v>4</v>
      </c>
      <c r="H140" s="121">
        <f t="shared" si="25"/>
        <v>6975.44</v>
      </c>
      <c r="I140" s="10"/>
      <c r="J140" s="28">
        <f t="shared" si="26"/>
        <v>88</v>
      </c>
      <c r="K140" s="29" t="str">
        <f t="shared" si="27"/>
        <v>Колодка тормозная в сборе 469-3501090</v>
      </c>
      <c r="L140" s="35" t="str">
        <f t="shared" si="24"/>
        <v>469-3501090</v>
      </c>
      <c r="M140" s="30"/>
      <c r="N140" s="31" t="str">
        <f t="shared" si="28"/>
        <v>шт</v>
      </c>
      <c r="O140" s="37">
        <f t="shared" si="29"/>
        <v>1743.86</v>
      </c>
      <c r="P140" s="24"/>
      <c r="Q140" s="31">
        <f t="shared" si="30"/>
        <v>4</v>
      </c>
      <c r="R140" s="122">
        <f t="shared" si="23"/>
        <v>0</v>
      </c>
    </row>
    <row r="141" spans="2:18" ht="30" x14ac:dyDescent="0.25">
      <c r="B141" s="56">
        <v>89</v>
      </c>
      <c r="C141" s="57" t="s">
        <v>267</v>
      </c>
      <c r="D141" s="57" t="s">
        <v>268</v>
      </c>
      <c r="E141" s="61" t="s">
        <v>14</v>
      </c>
      <c r="F141" s="59">
        <v>876.48</v>
      </c>
      <c r="G141" s="71">
        <v>4</v>
      </c>
      <c r="H141" s="121">
        <f t="shared" si="25"/>
        <v>3505.92</v>
      </c>
      <c r="I141" s="10"/>
      <c r="J141" s="6">
        <f t="shared" si="26"/>
        <v>89</v>
      </c>
      <c r="K141" s="7" t="str">
        <f t="shared" si="27"/>
        <v>Колодка тормозная задняя ПАЗ, ГАЗ</v>
      </c>
      <c r="L141" s="35" t="str">
        <f t="shared" si="24"/>
        <v>53-3502090</v>
      </c>
      <c r="M141" s="24"/>
      <c r="N141" s="21" t="str">
        <f t="shared" si="28"/>
        <v>шт</v>
      </c>
      <c r="O141" s="36">
        <f t="shared" si="29"/>
        <v>876.48</v>
      </c>
      <c r="P141" s="24"/>
      <c r="Q141" s="21">
        <f t="shared" si="30"/>
        <v>4</v>
      </c>
      <c r="R141" s="122">
        <f t="shared" si="23"/>
        <v>0</v>
      </c>
    </row>
    <row r="142" spans="2:18" ht="60" x14ac:dyDescent="0.25">
      <c r="B142" s="56">
        <v>90</v>
      </c>
      <c r="C142" s="57" t="s">
        <v>269</v>
      </c>
      <c r="D142" s="57" t="s">
        <v>270</v>
      </c>
      <c r="E142" s="61" t="s">
        <v>100</v>
      </c>
      <c r="F142" s="58">
        <v>1319.86</v>
      </c>
      <c r="G142" s="71">
        <v>2</v>
      </c>
      <c r="H142" s="121">
        <f t="shared" si="25"/>
        <v>2639.72</v>
      </c>
      <c r="I142" s="10"/>
      <c r="J142" s="6">
        <f t="shared" si="26"/>
        <v>90</v>
      </c>
      <c r="K142" s="7" t="str">
        <f t="shared" si="27"/>
        <v>Колодка тормозная передняя (4шт.) УАЗ-3160, Хантер, Патриот  3160-3501090</v>
      </c>
      <c r="L142" s="35" t="str">
        <f t="shared" si="24"/>
        <v>3160-3501090</v>
      </c>
      <c r="M142" s="24"/>
      <c r="N142" s="21" t="str">
        <f t="shared" si="28"/>
        <v>компл</v>
      </c>
      <c r="O142" s="36">
        <f t="shared" si="29"/>
        <v>1319.86</v>
      </c>
      <c r="P142" s="24"/>
      <c r="Q142" s="21">
        <f t="shared" si="30"/>
        <v>2</v>
      </c>
      <c r="R142" s="122">
        <f t="shared" si="23"/>
        <v>0</v>
      </c>
    </row>
    <row r="143" spans="2:18" ht="30" x14ac:dyDescent="0.25">
      <c r="B143" s="56">
        <v>91</v>
      </c>
      <c r="C143" s="57" t="s">
        <v>271</v>
      </c>
      <c r="D143" s="57" t="s">
        <v>272</v>
      </c>
      <c r="E143" s="61" t="s">
        <v>14</v>
      </c>
      <c r="F143" s="58">
        <v>1220.71</v>
      </c>
      <c r="G143" s="71">
        <v>32</v>
      </c>
      <c r="H143" s="121">
        <f t="shared" si="25"/>
        <v>39062.720000000001</v>
      </c>
      <c r="I143" s="10"/>
      <c r="J143" s="6">
        <f t="shared" si="26"/>
        <v>91</v>
      </c>
      <c r="K143" s="7" t="str">
        <f t="shared" si="27"/>
        <v>Колодка тормозная с накладкой в сборе ГАЗ-66</v>
      </c>
      <c r="L143" s="35" t="str">
        <f t="shared" si="24"/>
        <v>66-3502090-01</v>
      </c>
      <c r="M143" s="24"/>
      <c r="N143" s="21" t="str">
        <f t="shared" si="28"/>
        <v>шт</v>
      </c>
      <c r="O143" s="36">
        <f t="shared" si="29"/>
        <v>1220.71</v>
      </c>
      <c r="P143" s="24"/>
      <c r="Q143" s="21">
        <f t="shared" si="30"/>
        <v>32</v>
      </c>
      <c r="R143" s="122">
        <f t="shared" si="23"/>
        <v>0</v>
      </c>
    </row>
    <row r="144" spans="2:18" ht="30" x14ac:dyDescent="0.25">
      <c r="B144" s="56">
        <v>92</v>
      </c>
      <c r="C144" s="57" t="s">
        <v>273</v>
      </c>
      <c r="D144" s="57" t="s">
        <v>274</v>
      </c>
      <c r="E144" s="61" t="s">
        <v>100</v>
      </c>
      <c r="F144" s="58">
        <v>1438.4</v>
      </c>
      <c r="G144" s="71">
        <v>1</v>
      </c>
      <c r="H144" s="121">
        <f t="shared" si="25"/>
        <v>1438.4</v>
      </c>
      <c r="I144" s="10"/>
      <c r="J144" s="6">
        <f t="shared" si="26"/>
        <v>92</v>
      </c>
      <c r="K144" s="7" t="str">
        <f t="shared" si="27"/>
        <v>Кольца поршневые 100,0 421-1004024</v>
      </c>
      <c r="L144" s="35" t="str">
        <f t="shared" si="24"/>
        <v>421-1004024</v>
      </c>
      <c r="M144" s="24"/>
      <c r="N144" s="21" t="str">
        <f t="shared" si="28"/>
        <v>компл</v>
      </c>
      <c r="O144" s="36">
        <f t="shared" si="29"/>
        <v>1438.4</v>
      </c>
      <c r="P144" s="24"/>
      <c r="Q144" s="21">
        <f t="shared" si="30"/>
        <v>1</v>
      </c>
      <c r="R144" s="122">
        <f t="shared" si="23"/>
        <v>0</v>
      </c>
    </row>
    <row r="145" spans="2:18" ht="30" x14ac:dyDescent="0.25">
      <c r="B145" s="56">
        <v>93</v>
      </c>
      <c r="C145" s="57" t="s">
        <v>275</v>
      </c>
      <c r="D145" s="57" t="s">
        <v>276</v>
      </c>
      <c r="E145" s="61" t="s">
        <v>100</v>
      </c>
      <c r="F145" s="58">
        <v>2596.41</v>
      </c>
      <c r="G145" s="71">
        <v>1</v>
      </c>
      <c r="H145" s="121">
        <f t="shared" si="25"/>
        <v>2596.41</v>
      </c>
      <c r="I145" s="10"/>
      <c r="J145" s="6">
        <f t="shared" si="26"/>
        <v>93</v>
      </c>
      <c r="K145" s="7" t="str">
        <f t="shared" si="27"/>
        <v>Кольцо поршневое ф92мм 53 1004035</v>
      </c>
      <c r="L145" s="35" t="str">
        <f t="shared" si="24"/>
        <v>53 1004035</v>
      </c>
      <c r="M145" s="24"/>
      <c r="N145" s="21" t="str">
        <f t="shared" si="28"/>
        <v>компл</v>
      </c>
      <c r="O145" s="36">
        <f t="shared" si="29"/>
        <v>2596.41</v>
      </c>
      <c r="P145" s="24"/>
      <c r="Q145" s="21">
        <f t="shared" si="30"/>
        <v>1</v>
      </c>
      <c r="R145" s="122">
        <f t="shared" si="23"/>
        <v>0</v>
      </c>
    </row>
    <row r="146" spans="2:18" ht="30" x14ac:dyDescent="0.25">
      <c r="B146" s="56">
        <v>94</v>
      </c>
      <c r="C146" s="57" t="s">
        <v>277</v>
      </c>
      <c r="D146" s="57" t="s">
        <v>278</v>
      </c>
      <c r="E146" s="61" t="s">
        <v>14</v>
      </c>
      <c r="F146" s="59">
        <v>871.93</v>
      </c>
      <c r="G146" s="71">
        <v>1</v>
      </c>
      <c r="H146" s="121">
        <f t="shared" si="25"/>
        <v>871.93</v>
      </c>
      <c r="I146" s="10"/>
      <c r="J146" s="6">
        <f t="shared" si="26"/>
        <v>94</v>
      </c>
      <c r="K146" s="7" t="str">
        <f t="shared" si="27"/>
        <v>Комплект проводов ГАЗ-3307 (3307-3724000)</v>
      </c>
      <c r="L146" s="35" t="str">
        <f t="shared" si="24"/>
        <v>3307-3724000</v>
      </c>
      <c r="M146" s="24"/>
      <c r="N146" s="21" t="str">
        <f t="shared" si="28"/>
        <v>шт</v>
      </c>
      <c r="O146" s="36">
        <f t="shared" si="29"/>
        <v>871.93</v>
      </c>
      <c r="P146" s="24"/>
      <c r="Q146" s="21">
        <f t="shared" si="30"/>
        <v>1</v>
      </c>
      <c r="R146" s="122">
        <f t="shared" si="23"/>
        <v>0</v>
      </c>
    </row>
    <row r="147" spans="2:18" ht="30" x14ac:dyDescent="0.25">
      <c r="B147" s="56">
        <v>95</v>
      </c>
      <c r="C147" s="57" t="s">
        <v>279</v>
      </c>
      <c r="D147" s="57" t="s">
        <v>280</v>
      </c>
      <c r="E147" s="61" t="s">
        <v>14</v>
      </c>
      <c r="F147" s="58">
        <v>1139.78</v>
      </c>
      <c r="G147" s="71">
        <v>1</v>
      </c>
      <c r="H147" s="121">
        <f t="shared" si="25"/>
        <v>1139.78</v>
      </c>
      <c r="I147" s="10"/>
      <c r="J147" s="6">
        <f t="shared" si="26"/>
        <v>95</v>
      </c>
      <c r="K147" s="7" t="str">
        <f t="shared" si="27"/>
        <v>Комплект прокладок  ГАЗ-53 53-1008000</v>
      </c>
      <c r="L147" s="35" t="str">
        <f t="shared" si="24"/>
        <v>53-1008000</v>
      </c>
      <c r="M147" s="24"/>
      <c r="N147" s="21" t="str">
        <f t="shared" si="28"/>
        <v>шт</v>
      </c>
      <c r="O147" s="36">
        <f t="shared" si="29"/>
        <v>1139.78</v>
      </c>
      <c r="P147" s="24"/>
      <c r="Q147" s="21">
        <f t="shared" si="30"/>
        <v>1</v>
      </c>
      <c r="R147" s="122">
        <f t="shared" si="23"/>
        <v>0</v>
      </c>
    </row>
    <row r="148" spans="2:18" ht="45" x14ac:dyDescent="0.25">
      <c r="B148" s="56">
        <v>96</v>
      </c>
      <c r="C148" s="57" t="s">
        <v>281</v>
      </c>
      <c r="D148" s="57" t="s">
        <v>282</v>
      </c>
      <c r="E148" s="61" t="s">
        <v>14</v>
      </c>
      <c r="F148" s="59">
        <v>508.35</v>
      </c>
      <c r="G148" s="71">
        <v>1</v>
      </c>
      <c r="H148" s="121">
        <f t="shared" si="25"/>
        <v>508.35</v>
      </c>
      <c r="I148" s="10"/>
      <c r="J148" s="6">
        <f t="shared" si="26"/>
        <v>96</v>
      </c>
      <c r="K148" s="7" t="str">
        <f t="shared" si="27"/>
        <v>Комплект прокладок двигателя (полн. 28шт) 130-100*РК</v>
      </c>
      <c r="L148" s="35" t="str">
        <f t="shared" si="24"/>
        <v>130-100*РК</v>
      </c>
      <c r="M148" s="24"/>
      <c r="N148" s="21" t="str">
        <f t="shared" si="28"/>
        <v>шт</v>
      </c>
      <c r="O148" s="36">
        <f t="shared" si="29"/>
        <v>508.35</v>
      </c>
      <c r="P148" s="24"/>
      <c r="Q148" s="21">
        <f t="shared" si="30"/>
        <v>1</v>
      </c>
      <c r="R148" s="122">
        <f t="shared" si="23"/>
        <v>0</v>
      </c>
    </row>
    <row r="149" spans="2:18" ht="45" x14ac:dyDescent="0.25">
      <c r="B149" s="56">
        <v>97</v>
      </c>
      <c r="C149" s="57" t="s">
        <v>283</v>
      </c>
      <c r="D149" s="57" t="s">
        <v>284</v>
      </c>
      <c r="E149" s="61" t="s">
        <v>14</v>
      </c>
      <c r="F149" s="58">
        <v>2279.56</v>
      </c>
      <c r="G149" s="71">
        <v>1</v>
      </c>
      <c r="H149" s="121">
        <f t="shared" si="25"/>
        <v>2279.56</v>
      </c>
      <c r="I149" s="10"/>
      <c r="J149" s="6">
        <f t="shared" si="26"/>
        <v>97</v>
      </c>
      <c r="K149" s="7" t="str">
        <f t="shared" si="27"/>
        <v>Комплект прокладок двигателя Евро-3 40624-3906022-100</v>
      </c>
      <c r="L149" s="35" t="str">
        <f t="shared" si="24"/>
        <v>40624-3906022-100</v>
      </c>
      <c r="M149" s="24"/>
      <c r="N149" s="21" t="str">
        <f t="shared" si="28"/>
        <v>шт</v>
      </c>
      <c r="O149" s="36">
        <f t="shared" si="29"/>
        <v>2279.56</v>
      </c>
      <c r="P149" s="24"/>
      <c r="Q149" s="21">
        <f t="shared" si="30"/>
        <v>1</v>
      </c>
      <c r="R149" s="122">
        <f t="shared" si="23"/>
        <v>0</v>
      </c>
    </row>
    <row r="150" spans="2:18" ht="45" x14ac:dyDescent="0.25">
      <c r="B150" s="56">
        <v>98</v>
      </c>
      <c r="C150" s="57" t="s">
        <v>285</v>
      </c>
      <c r="D150" s="57" t="s">
        <v>286</v>
      </c>
      <c r="E150" s="61" t="s">
        <v>14</v>
      </c>
      <c r="F150" s="58">
        <v>7060.58</v>
      </c>
      <c r="G150" s="71">
        <v>1</v>
      </c>
      <c r="H150" s="121">
        <f t="shared" si="25"/>
        <v>7060.58</v>
      </c>
      <c r="I150" s="10"/>
      <c r="J150" s="6">
        <f t="shared" si="26"/>
        <v>98</v>
      </c>
      <c r="K150" s="7" t="str">
        <f t="shared" si="27"/>
        <v>Комплект ремонтный привода ГРМ; 406.3906625-12</v>
      </c>
      <c r="L150" s="35" t="str">
        <f t="shared" si="24"/>
        <v>406-3906625-12</v>
      </c>
      <c r="M150" s="24"/>
      <c r="N150" s="21" t="str">
        <f t="shared" si="28"/>
        <v>шт</v>
      </c>
      <c r="O150" s="36">
        <f t="shared" si="29"/>
        <v>7060.58</v>
      </c>
      <c r="P150" s="24"/>
      <c r="Q150" s="21">
        <f t="shared" si="30"/>
        <v>1</v>
      </c>
      <c r="R150" s="122">
        <f t="shared" si="23"/>
        <v>0</v>
      </c>
    </row>
    <row r="151" spans="2:18" ht="60" x14ac:dyDescent="0.25">
      <c r="B151" s="56">
        <v>99</v>
      </c>
      <c r="C151" s="57" t="s">
        <v>287</v>
      </c>
      <c r="D151" s="57" t="s">
        <v>288</v>
      </c>
      <c r="E151" s="61" t="s">
        <v>100</v>
      </c>
      <c r="F151" s="58">
        <v>1737.03</v>
      </c>
      <c r="G151" s="71">
        <v>1</v>
      </c>
      <c r="H151" s="121">
        <f t="shared" si="25"/>
        <v>1737.03</v>
      </c>
      <c r="I151" s="10"/>
      <c r="J151" s="28">
        <f t="shared" si="26"/>
        <v>99</v>
      </c>
      <c r="K151" s="29" t="str">
        <f t="shared" si="27"/>
        <v>Комплект тормозных трубок УАЗ-452 медь (12 шт) 3741-3506015/21/24/80/88</v>
      </c>
      <c r="L151" s="35" t="str">
        <f t="shared" si="24"/>
        <v>3741-3506015/21/24/80/88</v>
      </c>
      <c r="M151" s="30"/>
      <c r="N151" s="31" t="str">
        <f t="shared" si="28"/>
        <v>компл</v>
      </c>
      <c r="O151" s="37">
        <f t="shared" si="29"/>
        <v>1737.03</v>
      </c>
      <c r="P151" s="24"/>
      <c r="Q151" s="31">
        <f t="shared" si="30"/>
        <v>1</v>
      </c>
      <c r="R151" s="122">
        <f t="shared" si="23"/>
        <v>0</v>
      </c>
    </row>
    <row r="152" spans="2:18" ht="30" x14ac:dyDescent="0.25">
      <c r="B152" s="56">
        <v>100</v>
      </c>
      <c r="C152" s="57" t="s">
        <v>289</v>
      </c>
      <c r="D152" s="57" t="s">
        <v>290</v>
      </c>
      <c r="E152" s="61" t="s">
        <v>14</v>
      </c>
      <c r="F152" s="58">
        <v>7975</v>
      </c>
      <c r="G152" s="71">
        <v>2</v>
      </c>
      <c r="H152" s="121">
        <f t="shared" si="25"/>
        <v>15950</v>
      </c>
      <c r="I152" s="10"/>
      <c r="J152" s="6">
        <f t="shared" si="26"/>
        <v>100</v>
      </c>
      <c r="K152" s="7" t="str">
        <f t="shared" si="27"/>
        <v>Компрессор ГАЗ 33081 А29,05,000</v>
      </c>
      <c r="L152" s="35" t="str">
        <f t="shared" si="24"/>
        <v>А29.05.000</v>
      </c>
      <c r="M152" s="24"/>
      <c r="N152" s="21" t="str">
        <f t="shared" si="28"/>
        <v>шт</v>
      </c>
      <c r="O152" s="36">
        <f t="shared" si="29"/>
        <v>7975</v>
      </c>
      <c r="P152" s="24"/>
      <c r="Q152" s="21">
        <f t="shared" si="30"/>
        <v>2</v>
      </c>
      <c r="R152" s="122">
        <f t="shared" si="23"/>
        <v>0</v>
      </c>
    </row>
    <row r="153" spans="2:18" ht="30" x14ac:dyDescent="0.25">
      <c r="B153" s="56">
        <v>101</v>
      </c>
      <c r="C153" s="57" t="s">
        <v>291</v>
      </c>
      <c r="D153" s="57" t="s">
        <v>292</v>
      </c>
      <c r="E153" s="61" t="s">
        <v>14</v>
      </c>
      <c r="F153" s="58">
        <v>15735.76</v>
      </c>
      <c r="G153" s="71">
        <v>1</v>
      </c>
      <c r="H153" s="121">
        <f t="shared" si="25"/>
        <v>15735.76</v>
      </c>
      <c r="I153" s="10"/>
      <c r="J153" s="6">
        <f t="shared" si="26"/>
        <v>101</v>
      </c>
      <c r="K153" s="7" t="str">
        <f t="shared" si="27"/>
        <v>Компрессор ЗИЛ-130 130-3509009Л</v>
      </c>
      <c r="L153" s="35" t="str">
        <f t="shared" si="24"/>
        <v>130-3509009Л</v>
      </c>
      <c r="M153" s="24"/>
      <c r="N153" s="21" t="str">
        <f t="shared" si="28"/>
        <v>шт</v>
      </c>
      <c r="O153" s="36">
        <f t="shared" si="29"/>
        <v>15735.76</v>
      </c>
      <c r="P153" s="24"/>
      <c r="Q153" s="21">
        <f t="shared" si="30"/>
        <v>1</v>
      </c>
      <c r="R153" s="122">
        <f t="shared" si="23"/>
        <v>0</v>
      </c>
    </row>
    <row r="154" spans="2:18" ht="30" x14ac:dyDescent="0.25">
      <c r="B154" s="56">
        <v>102</v>
      </c>
      <c r="C154" s="57" t="s">
        <v>293</v>
      </c>
      <c r="D154" s="57" t="s">
        <v>294</v>
      </c>
      <c r="E154" s="61" t="s">
        <v>14</v>
      </c>
      <c r="F154" s="58">
        <v>8719.31</v>
      </c>
      <c r="G154" s="71">
        <v>2</v>
      </c>
      <c r="H154" s="121">
        <f t="shared" si="25"/>
        <v>17438.62</v>
      </c>
      <c r="I154" s="10"/>
      <c r="J154" s="6">
        <f t="shared" si="26"/>
        <v>102</v>
      </c>
      <c r="K154" s="7" t="str">
        <f t="shared" si="27"/>
        <v>Компрессорв сборе ЗИЛ 4331-3509009</v>
      </c>
      <c r="L154" s="35" t="str">
        <f t="shared" si="24"/>
        <v>4331-3509009</v>
      </c>
      <c r="M154" s="24"/>
      <c r="N154" s="21" t="str">
        <f t="shared" si="28"/>
        <v>шт</v>
      </c>
      <c r="O154" s="36">
        <f t="shared" si="29"/>
        <v>8719.31</v>
      </c>
      <c r="P154" s="24"/>
      <c r="Q154" s="21">
        <f t="shared" si="30"/>
        <v>2</v>
      </c>
      <c r="R154" s="122">
        <f t="shared" si="23"/>
        <v>0</v>
      </c>
    </row>
    <row r="155" spans="2:18" ht="45" x14ac:dyDescent="0.25">
      <c r="B155" s="56">
        <v>103</v>
      </c>
      <c r="C155" s="57" t="s">
        <v>295</v>
      </c>
      <c r="D155" s="57" t="s">
        <v>296</v>
      </c>
      <c r="E155" s="61" t="s">
        <v>14</v>
      </c>
      <c r="F155" s="58">
        <v>2435.7199999999998</v>
      </c>
      <c r="G155" s="71">
        <v>1</v>
      </c>
      <c r="H155" s="121">
        <f t="shared" si="25"/>
        <v>2435.7199999999998</v>
      </c>
      <c r="I155" s="10"/>
      <c r="J155" s="6">
        <f t="shared" si="26"/>
        <v>103</v>
      </c>
      <c r="K155" s="7" t="str">
        <f t="shared" si="27"/>
        <v>Корзина сцепления (лепестковая) УАЗ 4215-1601090-01</v>
      </c>
      <c r="L155" s="35" t="str">
        <f t="shared" si="24"/>
        <v>4215-1601090-01</v>
      </c>
      <c r="M155" s="24"/>
      <c r="N155" s="21" t="str">
        <f t="shared" si="28"/>
        <v>шт</v>
      </c>
      <c r="O155" s="36">
        <f t="shared" si="29"/>
        <v>2435.7199999999998</v>
      </c>
      <c r="P155" s="24"/>
      <c r="Q155" s="21">
        <f t="shared" si="30"/>
        <v>1</v>
      </c>
      <c r="R155" s="122">
        <f t="shared" si="23"/>
        <v>0</v>
      </c>
    </row>
    <row r="156" spans="2:18" ht="30" x14ac:dyDescent="0.25">
      <c r="B156" s="56">
        <v>104</v>
      </c>
      <c r="C156" s="57" t="s">
        <v>297</v>
      </c>
      <c r="D156" s="57" t="s">
        <v>298</v>
      </c>
      <c r="E156" s="61" t="s">
        <v>14</v>
      </c>
      <c r="F156" s="58">
        <v>39440.879999999997</v>
      </c>
      <c r="G156" s="71">
        <v>1</v>
      </c>
      <c r="H156" s="121">
        <f t="shared" si="25"/>
        <v>39440.879999999997</v>
      </c>
      <c r="I156" s="10"/>
      <c r="J156" s="6">
        <f t="shared" si="26"/>
        <v>104</v>
      </c>
      <c r="K156" s="7" t="str">
        <f t="shared" si="27"/>
        <v>Коробка передач в сборе 66-1700010-13</v>
      </c>
      <c r="L156" s="35" t="str">
        <f t="shared" si="24"/>
        <v>66-1700010-13</v>
      </c>
      <c r="M156" s="24"/>
      <c r="N156" s="21" t="str">
        <f t="shared" si="28"/>
        <v>шт</v>
      </c>
      <c r="O156" s="36">
        <f t="shared" si="29"/>
        <v>39440.879999999997</v>
      </c>
      <c r="P156" s="24"/>
      <c r="Q156" s="21">
        <f t="shared" si="30"/>
        <v>1</v>
      </c>
      <c r="R156" s="122">
        <f t="shared" si="23"/>
        <v>0</v>
      </c>
    </row>
    <row r="157" spans="2:18" ht="30" x14ac:dyDescent="0.25">
      <c r="B157" s="56">
        <v>105</v>
      </c>
      <c r="C157" s="57" t="s">
        <v>88</v>
      </c>
      <c r="D157" s="57" t="s">
        <v>66</v>
      </c>
      <c r="E157" s="61" t="s">
        <v>14</v>
      </c>
      <c r="F157" s="58">
        <v>37562.519999999997</v>
      </c>
      <c r="G157" s="71">
        <v>1</v>
      </c>
      <c r="H157" s="121">
        <f t="shared" si="25"/>
        <v>37562.519999999997</v>
      </c>
      <c r="I157" s="10"/>
      <c r="J157" s="6">
        <f t="shared" si="26"/>
        <v>105</v>
      </c>
      <c r="K157" s="7" t="str">
        <f t="shared" si="27"/>
        <v>Коробка раздаточная в сборе ВК-452-1800020</v>
      </c>
      <c r="L157" s="35" t="str">
        <f t="shared" si="24"/>
        <v>ВК-452-1800020</v>
      </c>
      <c r="M157" s="24"/>
      <c r="N157" s="21" t="str">
        <f t="shared" si="28"/>
        <v>шт</v>
      </c>
      <c r="O157" s="36">
        <f t="shared" si="29"/>
        <v>37562.519999999997</v>
      </c>
      <c r="P157" s="24"/>
      <c r="Q157" s="21">
        <f t="shared" si="30"/>
        <v>1</v>
      </c>
      <c r="R157" s="122">
        <f t="shared" si="23"/>
        <v>0</v>
      </c>
    </row>
    <row r="158" spans="2:18" ht="30" x14ac:dyDescent="0.25">
      <c r="B158" s="56">
        <v>106</v>
      </c>
      <c r="C158" s="57" t="s">
        <v>89</v>
      </c>
      <c r="D158" s="57" t="s">
        <v>49</v>
      </c>
      <c r="E158" s="61" t="s">
        <v>14</v>
      </c>
      <c r="F158" s="58">
        <v>114029.08</v>
      </c>
      <c r="G158" s="71">
        <v>1</v>
      </c>
      <c r="H158" s="121">
        <f t="shared" si="25"/>
        <v>114029.08</v>
      </c>
      <c r="I158" s="10"/>
      <c r="J158" s="6">
        <f t="shared" si="26"/>
        <v>106</v>
      </c>
      <c r="K158" s="7" t="str">
        <f t="shared" si="27"/>
        <v>Коробка раздаточная ГАЗ-33081 33081-1800014</v>
      </c>
      <c r="L158" s="35" t="str">
        <f t="shared" si="24"/>
        <v>33081-1800014</v>
      </c>
      <c r="M158" s="24"/>
      <c r="N158" s="21" t="str">
        <f t="shared" si="28"/>
        <v>шт</v>
      </c>
      <c r="O158" s="36">
        <f t="shared" si="29"/>
        <v>114029.08</v>
      </c>
      <c r="P158" s="24"/>
      <c r="Q158" s="21">
        <f t="shared" si="30"/>
        <v>1</v>
      </c>
      <c r="R158" s="122">
        <f t="shared" si="23"/>
        <v>0</v>
      </c>
    </row>
    <row r="159" spans="2:18" ht="30" x14ac:dyDescent="0.25">
      <c r="B159" s="56">
        <v>107</v>
      </c>
      <c r="C159" s="57" t="s">
        <v>299</v>
      </c>
      <c r="D159" s="57" t="s">
        <v>300</v>
      </c>
      <c r="E159" s="61" t="s">
        <v>14</v>
      </c>
      <c r="F159" s="58">
        <v>145367.26</v>
      </c>
      <c r="G159" s="71">
        <v>2</v>
      </c>
      <c r="H159" s="121">
        <f t="shared" si="25"/>
        <v>290734.52</v>
      </c>
      <c r="I159" s="10"/>
      <c r="J159" s="6">
        <f t="shared" si="26"/>
        <v>107</v>
      </c>
      <c r="K159" s="7" t="str">
        <f t="shared" si="27"/>
        <v>КПП в сборе 3309-1700010-20</v>
      </c>
      <c r="L159" s="35" t="str">
        <f t="shared" si="24"/>
        <v>3309-1700010-20</v>
      </c>
      <c r="M159" s="24"/>
      <c r="N159" s="21" t="str">
        <f t="shared" si="28"/>
        <v>шт</v>
      </c>
      <c r="O159" s="36">
        <f t="shared" si="29"/>
        <v>145367.26</v>
      </c>
      <c r="P159" s="24"/>
      <c r="Q159" s="21">
        <f t="shared" si="30"/>
        <v>2</v>
      </c>
      <c r="R159" s="122">
        <f t="shared" si="23"/>
        <v>0</v>
      </c>
    </row>
    <row r="160" spans="2:18" ht="30" x14ac:dyDescent="0.25">
      <c r="B160" s="56">
        <v>108</v>
      </c>
      <c r="C160" s="57" t="s">
        <v>16</v>
      </c>
      <c r="D160" s="57" t="s">
        <v>39</v>
      </c>
      <c r="E160" s="61" t="s">
        <v>14</v>
      </c>
      <c r="F160" s="58">
        <v>114029.08</v>
      </c>
      <c r="G160" s="71">
        <v>1</v>
      </c>
      <c r="H160" s="121">
        <f t="shared" si="25"/>
        <v>114029.08</v>
      </c>
      <c r="I160" s="10"/>
      <c r="J160" s="6">
        <f t="shared" si="26"/>
        <v>108</v>
      </c>
      <c r="K160" s="7" t="str">
        <f t="shared" si="27"/>
        <v>КПП в сборе ГАЗ-33081 (5 ст.)</v>
      </c>
      <c r="L160" s="35" t="str">
        <f t="shared" si="24"/>
        <v>33081-1700010</v>
      </c>
      <c r="M160" s="24"/>
      <c r="N160" s="21" t="str">
        <f t="shared" si="28"/>
        <v>шт</v>
      </c>
      <c r="O160" s="36">
        <f t="shared" si="29"/>
        <v>114029.08</v>
      </c>
      <c r="P160" s="24"/>
      <c r="Q160" s="21">
        <f t="shared" si="30"/>
        <v>1</v>
      </c>
      <c r="R160" s="122">
        <f t="shared" si="23"/>
        <v>0</v>
      </c>
    </row>
    <row r="161" spans="2:18" ht="30" x14ac:dyDescent="0.25">
      <c r="B161" s="56">
        <v>109</v>
      </c>
      <c r="C161" s="57" t="s">
        <v>90</v>
      </c>
      <c r="D161" s="57" t="s">
        <v>55</v>
      </c>
      <c r="E161" s="61" t="s">
        <v>14</v>
      </c>
      <c r="F161" s="58">
        <v>16662.939999999999</v>
      </c>
      <c r="G161" s="71">
        <v>1</v>
      </c>
      <c r="H161" s="121">
        <f t="shared" si="25"/>
        <v>16662.939999999999</v>
      </c>
      <c r="I161" s="10"/>
      <c r="J161" s="6">
        <f t="shared" si="26"/>
        <v>109</v>
      </c>
      <c r="K161" s="7" t="str">
        <f t="shared" si="27"/>
        <v>КПП в сборе ГАЗ-53 53А-1700010</v>
      </c>
      <c r="L161" s="35" t="str">
        <f t="shared" si="24"/>
        <v>53А-1700010</v>
      </c>
      <c r="M161" s="24"/>
      <c r="N161" s="21" t="str">
        <f t="shared" si="28"/>
        <v>шт</v>
      </c>
      <c r="O161" s="36">
        <f t="shared" si="29"/>
        <v>16662.939999999999</v>
      </c>
      <c r="P161" s="24"/>
      <c r="Q161" s="21">
        <f t="shared" si="30"/>
        <v>1</v>
      </c>
      <c r="R161" s="122">
        <f t="shared" si="23"/>
        <v>0</v>
      </c>
    </row>
    <row r="162" spans="2:18" ht="30" x14ac:dyDescent="0.25">
      <c r="B162" s="56">
        <v>110</v>
      </c>
      <c r="C162" s="57" t="s">
        <v>30</v>
      </c>
      <c r="D162" s="57" t="s">
        <v>70</v>
      </c>
      <c r="E162" s="61" t="s">
        <v>14</v>
      </c>
      <c r="F162" s="58">
        <v>44869.4</v>
      </c>
      <c r="G162" s="71">
        <v>1</v>
      </c>
      <c r="H162" s="121">
        <f t="shared" si="25"/>
        <v>44869.4</v>
      </c>
      <c r="I162" s="10"/>
      <c r="J162" s="28">
        <f t="shared" si="26"/>
        <v>110</v>
      </c>
      <c r="K162" s="29" t="str">
        <f t="shared" si="27"/>
        <v>КПП под лепестковую корзину УАЗ-452</v>
      </c>
      <c r="L162" s="35" t="str">
        <f t="shared" si="24"/>
        <v>3909-1700010</v>
      </c>
      <c r="M162" s="30"/>
      <c r="N162" s="31" t="str">
        <f t="shared" si="28"/>
        <v>шт</v>
      </c>
      <c r="O162" s="37">
        <f t="shared" si="29"/>
        <v>44869.4</v>
      </c>
      <c r="P162" s="24"/>
      <c r="Q162" s="31">
        <f t="shared" si="30"/>
        <v>1</v>
      </c>
      <c r="R162" s="122">
        <f t="shared" si="23"/>
        <v>0</v>
      </c>
    </row>
    <row r="163" spans="2:18" ht="30" x14ac:dyDescent="0.25">
      <c r="B163" s="56">
        <v>111</v>
      </c>
      <c r="C163" s="57" t="s">
        <v>301</v>
      </c>
      <c r="D163" s="57" t="s">
        <v>302</v>
      </c>
      <c r="E163" s="61" t="s">
        <v>14</v>
      </c>
      <c r="F163" s="58">
        <v>42142.14</v>
      </c>
      <c r="G163" s="71">
        <v>2</v>
      </c>
      <c r="H163" s="121">
        <f t="shared" si="25"/>
        <v>84284.28</v>
      </c>
      <c r="I163" s="10"/>
      <c r="J163" s="6">
        <f t="shared" si="26"/>
        <v>111</v>
      </c>
      <c r="K163" s="7" t="str">
        <f t="shared" si="27"/>
        <v>КПП УАЗ  старого образца в сборе 469-1700011</v>
      </c>
      <c r="L163" s="35" t="str">
        <f t="shared" si="24"/>
        <v>469-1700011</v>
      </c>
      <c r="M163" s="24"/>
      <c r="N163" s="21" t="str">
        <f t="shared" si="28"/>
        <v>шт</v>
      </c>
      <c r="O163" s="36">
        <f t="shared" si="29"/>
        <v>42142.14</v>
      </c>
      <c r="P163" s="24"/>
      <c r="Q163" s="21">
        <f t="shared" si="30"/>
        <v>2</v>
      </c>
      <c r="R163" s="122">
        <f t="shared" si="23"/>
        <v>0</v>
      </c>
    </row>
    <row r="164" spans="2:18" x14ac:dyDescent="0.25">
      <c r="B164" s="56">
        <v>112</v>
      </c>
      <c r="C164" s="57" t="s">
        <v>303</v>
      </c>
      <c r="D164" s="57" t="s">
        <v>304</v>
      </c>
      <c r="E164" s="61" t="s">
        <v>14</v>
      </c>
      <c r="F164" s="59">
        <v>836.59</v>
      </c>
      <c r="G164" s="71">
        <v>6</v>
      </c>
      <c r="H164" s="121">
        <f t="shared" si="25"/>
        <v>5019.54</v>
      </c>
      <c r="I164" s="10"/>
      <c r="J164" s="6">
        <f t="shared" si="26"/>
        <v>112</v>
      </c>
      <c r="K164" s="7" t="str">
        <f t="shared" si="27"/>
        <v>Крестовина 53*2201025</v>
      </c>
      <c r="L164" s="35" t="str">
        <f t="shared" si="24"/>
        <v>53-2201025</v>
      </c>
      <c r="M164" s="24"/>
      <c r="N164" s="21" t="str">
        <f t="shared" si="28"/>
        <v>шт</v>
      </c>
      <c r="O164" s="36">
        <f t="shared" si="29"/>
        <v>836.59</v>
      </c>
      <c r="P164" s="24"/>
      <c r="Q164" s="21">
        <f t="shared" si="30"/>
        <v>6</v>
      </c>
      <c r="R164" s="122">
        <f t="shared" si="23"/>
        <v>0</v>
      </c>
    </row>
    <row r="165" spans="2:18" ht="30" x14ac:dyDescent="0.25">
      <c r="B165" s="56">
        <v>113</v>
      </c>
      <c r="C165" s="57" t="s">
        <v>305</v>
      </c>
      <c r="D165" s="57" t="s">
        <v>306</v>
      </c>
      <c r="E165" s="61" t="s">
        <v>14</v>
      </c>
      <c r="F165" s="58">
        <v>1357.48</v>
      </c>
      <c r="G165" s="71">
        <v>16</v>
      </c>
      <c r="H165" s="121">
        <f t="shared" si="25"/>
        <v>21719.68</v>
      </c>
      <c r="I165" s="10"/>
      <c r="J165" s="6">
        <f t="shared" si="26"/>
        <v>113</v>
      </c>
      <c r="K165" s="7" t="str">
        <f t="shared" si="27"/>
        <v>Крестовина Г-66, 53А-2201030</v>
      </c>
      <c r="L165" s="35" t="str">
        <f t="shared" si="24"/>
        <v>Г-66, 53А-2201030</v>
      </c>
      <c r="M165" s="24"/>
      <c r="N165" s="21" t="str">
        <f t="shared" si="28"/>
        <v>шт</v>
      </c>
      <c r="O165" s="36">
        <f t="shared" si="29"/>
        <v>1357.48</v>
      </c>
      <c r="P165" s="24"/>
      <c r="Q165" s="21">
        <f t="shared" si="30"/>
        <v>16</v>
      </c>
      <c r="R165" s="122">
        <f t="shared" si="23"/>
        <v>0</v>
      </c>
    </row>
    <row r="166" spans="2:18" x14ac:dyDescent="0.25">
      <c r="B166" s="56">
        <v>114</v>
      </c>
      <c r="C166" s="57" t="s">
        <v>307</v>
      </c>
      <c r="D166" s="57" t="s">
        <v>308</v>
      </c>
      <c r="E166" s="61" t="s">
        <v>14</v>
      </c>
      <c r="F166" s="59">
        <v>871.93</v>
      </c>
      <c r="G166" s="71">
        <v>4</v>
      </c>
      <c r="H166" s="121">
        <f t="shared" si="25"/>
        <v>3487.72</v>
      </c>
      <c r="I166" s="10"/>
      <c r="J166" s="6">
        <f t="shared" si="26"/>
        <v>114</v>
      </c>
      <c r="K166" s="7" t="str">
        <f t="shared" si="27"/>
        <v>Крестовина ГАЗ-53</v>
      </c>
      <c r="L166" s="35" t="str">
        <f t="shared" si="24"/>
        <v>53-2201026-01А</v>
      </c>
      <c r="M166" s="24"/>
      <c r="N166" s="21" t="str">
        <f t="shared" si="28"/>
        <v>шт</v>
      </c>
      <c r="O166" s="36">
        <f t="shared" si="29"/>
        <v>871.93</v>
      </c>
      <c r="P166" s="24"/>
      <c r="Q166" s="21">
        <f t="shared" si="30"/>
        <v>4</v>
      </c>
      <c r="R166" s="122">
        <f t="shared" si="23"/>
        <v>0</v>
      </c>
    </row>
    <row r="167" spans="2:18" x14ac:dyDescent="0.25">
      <c r="B167" s="56">
        <v>115</v>
      </c>
      <c r="C167" s="57" t="s">
        <v>307</v>
      </c>
      <c r="D167" s="57" t="s">
        <v>309</v>
      </c>
      <c r="E167" s="61" t="s">
        <v>14</v>
      </c>
      <c r="F167" s="59">
        <v>445.65</v>
      </c>
      <c r="G167" s="71">
        <v>29</v>
      </c>
      <c r="H167" s="121">
        <f t="shared" si="25"/>
        <v>12923.849999999999</v>
      </c>
      <c r="I167" s="10"/>
      <c r="J167" s="6">
        <f t="shared" si="26"/>
        <v>115</v>
      </c>
      <c r="K167" s="7" t="str">
        <f t="shared" si="27"/>
        <v>Крестовина ГАЗ-53</v>
      </c>
      <c r="L167" s="35" t="str">
        <f t="shared" si="24"/>
        <v>53А-2201026</v>
      </c>
      <c r="M167" s="24"/>
      <c r="N167" s="21" t="str">
        <f t="shared" si="28"/>
        <v>шт</v>
      </c>
      <c r="O167" s="36">
        <f t="shared" si="29"/>
        <v>445.65</v>
      </c>
      <c r="P167" s="24"/>
      <c r="Q167" s="21">
        <f t="shared" si="30"/>
        <v>29</v>
      </c>
      <c r="R167" s="122">
        <f t="shared" si="23"/>
        <v>0</v>
      </c>
    </row>
    <row r="168" spans="2:18" x14ac:dyDescent="0.25">
      <c r="B168" s="56">
        <v>116</v>
      </c>
      <c r="C168" s="57" t="s">
        <v>310</v>
      </c>
      <c r="D168" s="57" t="s">
        <v>311</v>
      </c>
      <c r="E168" s="61" t="s">
        <v>14</v>
      </c>
      <c r="F168" s="59">
        <v>724.91</v>
      </c>
      <c r="G168" s="71">
        <v>25</v>
      </c>
      <c r="H168" s="121">
        <f t="shared" si="25"/>
        <v>18122.75</v>
      </c>
      <c r="I168" s="10"/>
      <c r="J168" s="6">
        <f t="shared" si="26"/>
        <v>116</v>
      </c>
      <c r="K168" s="7" t="str">
        <f t="shared" si="27"/>
        <v>Крестовина кардана УАЗ</v>
      </c>
      <c r="L168" s="35" t="str">
        <f t="shared" si="24"/>
        <v>469-2201026</v>
      </c>
      <c r="M168" s="24"/>
      <c r="N168" s="21" t="str">
        <f t="shared" si="28"/>
        <v>шт</v>
      </c>
      <c r="O168" s="36">
        <f t="shared" si="29"/>
        <v>724.91</v>
      </c>
      <c r="P168" s="24"/>
      <c r="Q168" s="21">
        <f t="shared" si="30"/>
        <v>25</v>
      </c>
      <c r="R168" s="122">
        <f t="shared" si="23"/>
        <v>0</v>
      </c>
    </row>
    <row r="169" spans="2:18" ht="30" x14ac:dyDescent="0.25">
      <c r="B169" s="56">
        <v>117</v>
      </c>
      <c r="C169" s="57" t="s">
        <v>312</v>
      </c>
      <c r="D169" s="57" t="s">
        <v>313</v>
      </c>
      <c r="E169" s="61" t="s">
        <v>14</v>
      </c>
      <c r="F169" s="59">
        <v>474.07</v>
      </c>
      <c r="G169" s="71">
        <v>8</v>
      </c>
      <c r="H169" s="121">
        <f t="shared" si="25"/>
        <v>3792.56</v>
      </c>
      <c r="I169" s="10"/>
      <c r="J169" s="6">
        <f t="shared" si="26"/>
        <v>117</v>
      </c>
      <c r="K169" s="7" t="str">
        <f t="shared" si="27"/>
        <v>Крестовина карданного вала 469-2201025ВК</v>
      </c>
      <c r="L169" s="35" t="str">
        <f t="shared" si="24"/>
        <v>469-2201025ВК</v>
      </c>
      <c r="M169" s="24"/>
      <c r="N169" s="21" t="str">
        <f t="shared" si="28"/>
        <v>шт</v>
      </c>
      <c r="O169" s="36">
        <f t="shared" si="29"/>
        <v>474.07</v>
      </c>
      <c r="P169" s="24"/>
      <c r="Q169" s="21">
        <f t="shared" si="30"/>
        <v>8</v>
      </c>
      <c r="R169" s="122">
        <f t="shared" si="23"/>
        <v>0</v>
      </c>
    </row>
    <row r="170" spans="2:18" ht="30" x14ac:dyDescent="0.25">
      <c r="B170" s="56">
        <v>118</v>
      </c>
      <c r="C170" s="57" t="s">
        <v>314</v>
      </c>
      <c r="D170" s="57" t="s">
        <v>315</v>
      </c>
      <c r="E170" s="61" t="s">
        <v>14</v>
      </c>
      <c r="F170" s="59">
        <v>647.39</v>
      </c>
      <c r="G170" s="71">
        <v>4</v>
      </c>
      <c r="H170" s="121">
        <f t="shared" si="25"/>
        <v>2589.56</v>
      </c>
      <c r="I170" s="10"/>
      <c r="J170" s="6">
        <f t="shared" si="26"/>
        <v>118</v>
      </c>
      <c r="K170" s="7" t="str">
        <f t="shared" si="27"/>
        <v>Крестовина карданного вала ГАЗ-53</v>
      </c>
      <c r="L170" s="35" t="str">
        <f t="shared" si="24"/>
        <v>53А-2201025-22</v>
      </c>
      <c r="M170" s="24"/>
      <c r="N170" s="21" t="str">
        <f t="shared" si="28"/>
        <v>шт</v>
      </c>
      <c r="O170" s="36">
        <f t="shared" si="29"/>
        <v>647.39</v>
      </c>
      <c r="P170" s="24"/>
      <c r="Q170" s="21">
        <f t="shared" si="30"/>
        <v>4</v>
      </c>
      <c r="R170" s="122">
        <f t="shared" si="23"/>
        <v>0</v>
      </c>
    </row>
    <row r="171" spans="2:18" ht="45" x14ac:dyDescent="0.25">
      <c r="B171" s="56">
        <v>119</v>
      </c>
      <c r="C171" s="57" t="s">
        <v>316</v>
      </c>
      <c r="D171" s="57" t="s">
        <v>317</v>
      </c>
      <c r="E171" s="61" t="s">
        <v>14</v>
      </c>
      <c r="F171" s="59">
        <v>870.78</v>
      </c>
      <c r="G171" s="71">
        <v>8</v>
      </c>
      <c r="H171" s="121">
        <f t="shared" si="25"/>
        <v>6966.24</v>
      </c>
      <c r="I171" s="10"/>
      <c r="J171" s="6">
        <f t="shared" si="26"/>
        <v>119</v>
      </c>
      <c r="K171" s="7" t="str">
        <f t="shared" si="27"/>
        <v>Крестовина карданного вала заднего в сборе 469-2201030</v>
      </c>
      <c r="L171" s="35" t="str">
        <f t="shared" si="24"/>
        <v>469-2201030</v>
      </c>
      <c r="M171" s="24"/>
      <c r="N171" s="21" t="str">
        <f t="shared" si="28"/>
        <v>шт</v>
      </c>
      <c r="O171" s="36">
        <f t="shared" si="29"/>
        <v>870.78</v>
      </c>
      <c r="P171" s="24"/>
      <c r="Q171" s="21">
        <f t="shared" si="30"/>
        <v>8</v>
      </c>
      <c r="R171" s="122">
        <f t="shared" si="23"/>
        <v>0</v>
      </c>
    </row>
    <row r="172" spans="2:18" x14ac:dyDescent="0.25">
      <c r="B172" s="56">
        <v>120</v>
      </c>
      <c r="C172" s="57" t="s">
        <v>318</v>
      </c>
      <c r="D172" s="57" t="s">
        <v>319</v>
      </c>
      <c r="E172" s="61" t="s">
        <v>14</v>
      </c>
      <c r="F172" s="59">
        <v>460.47</v>
      </c>
      <c r="G172" s="71">
        <v>22</v>
      </c>
      <c r="H172" s="121">
        <f t="shared" si="25"/>
        <v>10130.34</v>
      </c>
      <c r="I172" s="10"/>
      <c r="J172" s="6">
        <f t="shared" si="26"/>
        <v>120</v>
      </c>
      <c r="K172" s="7" t="str">
        <f t="shared" si="27"/>
        <v>Крестовина УАЗ, ГАЗ-24</v>
      </c>
      <c r="L172" s="35" t="str">
        <f t="shared" si="24"/>
        <v>3102-2201025</v>
      </c>
      <c r="M172" s="24"/>
      <c r="N172" s="21" t="str">
        <f t="shared" si="28"/>
        <v>шт</v>
      </c>
      <c r="O172" s="36">
        <f t="shared" si="29"/>
        <v>460.47</v>
      </c>
      <c r="P172" s="24"/>
      <c r="Q172" s="21">
        <f t="shared" si="30"/>
        <v>22</v>
      </c>
      <c r="R172" s="122">
        <f t="shared" si="23"/>
        <v>0</v>
      </c>
    </row>
    <row r="173" spans="2:18" ht="30" x14ac:dyDescent="0.25">
      <c r="B173" s="56">
        <v>121</v>
      </c>
      <c r="C173" s="57" t="s">
        <v>320</v>
      </c>
      <c r="D173" s="57" t="s">
        <v>321</v>
      </c>
      <c r="E173" s="61" t="s">
        <v>14</v>
      </c>
      <c r="F173" s="58">
        <v>6666.67</v>
      </c>
      <c r="G173" s="71">
        <v>1</v>
      </c>
      <c r="H173" s="121">
        <f t="shared" si="25"/>
        <v>6666.67</v>
      </c>
      <c r="I173" s="10"/>
      <c r="J173" s="28">
        <f t="shared" si="26"/>
        <v>121</v>
      </c>
      <c r="K173" s="29" t="str">
        <f t="shared" si="27"/>
        <v>Крыло переднее левое 3308-8403013-10</v>
      </c>
      <c r="L173" s="35" t="str">
        <f t="shared" si="24"/>
        <v>3308-8403013-10</v>
      </c>
      <c r="M173" s="30"/>
      <c r="N173" s="31" t="str">
        <f t="shared" si="28"/>
        <v>шт</v>
      </c>
      <c r="O173" s="37">
        <f t="shared" si="29"/>
        <v>6666.67</v>
      </c>
      <c r="P173" s="24"/>
      <c r="Q173" s="31">
        <f t="shared" si="30"/>
        <v>1</v>
      </c>
      <c r="R173" s="122">
        <f t="shared" si="23"/>
        <v>0</v>
      </c>
    </row>
    <row r="174" spans="2:18" ht="30" x14ac:dyDescent="0.25">
      <c r="B174" s="56">
        <v>122</v>
      </c>
      <c r="C174" s="57" t="s">
        <v>322</v>
      </c>
      <c r="D174" s="57" t="s">
        <v>323</v>
      </c>
      <c r="E174" s="61" t="s">
        <v>14</v>
      </c>
      <c r="F174" s="58">
        <v>6713.3</v>
      </c>
      <c r="G174" s="71">
        <v>1</v>
      </c>
      <c r="H174" s="121">
        <f t="shared" si="25"/>
        <v>6713.3</v>
      </c>
      <c r="I174" s="10"/>
      <c r="J174" s="6">
        <f t="shared" si="26"/>
        <v>122</v>
      </c>
      <c r="K174" s="7" t="str">
        <f t="shared" si="27"/>
        <v>Крыло переднее правое 3308-8403012-10</v>
      </c>
      <c r="L174" s="35" t="str">
        <f t="shared" si="24"/>
        <v>3308-8403012-10</v>
      </c>
      <c r="M174" s="24"/>
      <c r="N174" s="21" t="str">
        <f t="shared" si="28"/>
        <v>шт</v>
      </c>
      <c r="O174" s="36">
        <f t="shared" si="29"/>
        <v>6713.3</v>
      </c>
      <c r="P174" s="24"/>
      <c r="Q174" s="21">
        <f t="shared" si="30"/>
        <v>1</v>
      </c>
      <c r="R174" s="122">
        <f t="shared" si="23"/>
        <v>0</v>
      </c>
    </row>
    <row r="175" spans="2:18" ht="45" x14ac:dyDescent="0.25">
      <c r="B175" s="56">
        <v>123</v>
      </c>
      <c r="C175" s="57" t="s">
        <v>324</v>
      </c>
      <c r="D175" s="57" t="s">
        <v>325</v>
      </c>
      <c r="E175" s="61" t="s">
        <v>14</v>
      </c>
      <c r="F175" s="58">
        <v>6144.69</v>
      </c>
      <c r="G175" s="71">
        <v>1</v>
      </c>
      <c r="H175" s="121">
        <f t="shared" si="25"/>
        <v>6144.69</v>
      </c>
      <c r="I175" s="10"/>
      <c r="J175" s="6">
        <f t="shared" si="26"/>
        <v>123</v>
      </c>
      <c r="K175" s="7" t="str">
        <f t="shared" si="27"/>
        <v xml:space="preserve">Кулак поворотный УАЗ 452 СБ с тормозом левый 3741-2304009-00 </v>
      </c>
      <c r="L175" s="35" t="str">
        <f t="shared" si="24"/>
        <v xml:space="preserve">3741-2304009-00 </v>
      </c>
      <c r="M175" s="24"/>
      <c r="N175" s="21" t="str">
        <f t="shared" si="28"/>
        <v>шт</v>
      </c>
      <c r="O175" s="36">
        <f t="shared" si="29"/>
        <v>6144.69</v>
      </c>
      <c r="P175" s="24"/>
      <c r="Q175" s="21">
        <f t="shared" si="30"/>
        <v>1</v>
      </c>
      <c r="R175" s="122">
        <f t="shared" si="23"/>
        <v>0</v>
      </c>
    </row>
    <row r="176" spans="2:18" ht="45" x14ac:dyDescent="0.25">
      <c r="B176" s="56">
        <v>124</v>
      </c>
      <c r="C176" s="57" t="s">
        <v>326</v>
      </c>
      <c r="D176" s="57" t="s">
        <v>327</v>
      </c>
      <c r="E176" s="61" t="s">
        <v>14</v>
      </c>
      <c r="F176" s="58">
        <v>8049.11</v>
      </c>
      <c r="G176" s="71">
        <v>1</v>
      </c>
      <c r="H176" s="121">
        <f t="shared" si="25"/>
        <v>8049.11</v>
      </c>
      <c r="I176" s="10"/>
      <c r="J176" s="6">
        <f t="shared" si="26"/>
        <v>124</v>
      </c>
      <c r="K176" s="7" t="str">
        <f t="shared" si="27"/>
        <v>Кулак поворотный УАЗ-452 СБ с тормозом правый 3741-2304008</v>
      </c>
      <c r="L176" s="35" t="str">
        <f t="shared" si="24"/>
        <v>3741-2304008</v>
      </c>
      <c r="M176" s="24"/>
      <c r="N176" s="21" t="str">
        <f t="shared" si="28"/>
        <v>шт</v>
      </c>
      <c r="O176" s="36">
        <f t="shared" si="29"/>
        <v>8049.11</v>
      </c>
      <c r="P176" s="24"/>
      <c r="Q176" s="21">
        <f t="shared" si="30"/>
        <v>1</v>
      </c>
      <c r="R176" s="122">
        <f t="shared" si="23"/>
        <v>0</v>
      </c>
    </row>
    <row r="177" spans="2:18" ht="30" x14ac:dyDescent="0.25">
      <c r="B177" s="56">
        <v>125</v>
      </c>
      <c r="C177" s="57" t="s">
        <v>328</v>
      </c>
      <c r="D177" s="57" t="s">
        <v>329</v>
      </c>
      <c r="E177" s="61" t="s">
        <v>100</v>
      </c>
      <c r="F177" s="58">
        <v>1617.62</v>
      </c>
      <c r="G177" s="71">
        <v>4</v>
      </c>
      <c r="H177" s="121">
        <f t="shared" si="25"/>
        <v>6470.48</v>
      </c>
      <c r="I177" s="10"/>
      <c r="J177" s="6">
        <f t="shared" si="26"/>
        <v>125</v>
      </c>
      <c r="K177" s="7" t="str">
        <f t="shared" si="27"/>
        <v>Лист рессоры №1,2 452-2902015/16</v>
      </c>
      <c r="L177" s="35" t="str">
        <f t="shared" si="24"/>
        <v>452-2902015/16</v>
      </c>
      <c r="M177" s="24"/>
      <c r="N177" s="21" t="str">
        <f t="shared" si="28"/>
        <v>компл</v>
      </c>
      <c r="O177" s="36">
        <f t="shared" si="29"/>
        <v>1617.62</v>
      </c>
      <c r="P177" s="24"/>
      <c r="Q177" s="21">
        <f t="shared" si="30"/>
        <v>4</v>
      </c>
      <c r="R177" s="122">
        <f t="shared" si="23"/>
        <v>0</v>
      </c>
    </row>
    <row r="178" spans="2:18" ht="30" x14ac:dyDescent="0.25">
      <c r="B178" s="56">
        <v>126</v>
      </c>
      <c r="C178" s="57" t="s">
        <v>330</v>
      </c>
      <c r="D178" s="57" t="s">
        <v>331</v>
      </c>
      <c r="E178" s="61" t="s">
        <v>14</v>
      </c>
      <c r="F178" s="58">
        <v>18419.96</v>
      </c>
      <c r="G178" s="71">
        <v>1</v>
      </c>
      <c r="H178" s="121">
        <f t="shared" si="25"/>
        <v>18419.96</v>
      </c>
      <c r="I178" s="10"/>
      <c r="J178" s="6">
        <f t="shared" si="26"/>
        <v>126</v>
      </c>
      <c r="K178" s="7" t="str">
        <f t="shared" si="27"/>
        <v>Механизм рулевого управления ГАЗ-66 в сборе</v>
      </c>
      <c r="L178" s="35" t="str">
        <f t="shared" si="24"/>
        <v>6611-3400014-001</v>
      </c>
      <c r="M178" s="24"/>
      <c r="N178" s="21" t="str">
        <f t="shared" si="28"/>
        <v>шт</v>
      </c>
      <c r="O178" s="36">
        <f t="shared" si="29"/>
        <v>18419.96</v>
      </c>
      <c r="P178" s="24"/>
      <c r="Q178" s="21">
        <f t="shared" si="30"/>
        <v>1</v>
      </c>
      <c r="R178" s="122">
        <f t="shared" si="23"/>
        <v>0</v>
      </c>
    </row>
    <row r="179" spans="2:18" ht="30" x14ac:dyDescent="0.25">
      <c r="B179" s="56">
        <v>127</v>
      </c>
      <c r="C179" s="57" t="s">
        <v>332</v>
      </c>
      <c r="D179" s="57" t="s">
        <v>333</v>
      </c>
      <c r="E179" s="61" t="s">
        <v>14</v>
      </c>
      <c r="F179" s="58">
        <v>12480.57</v>
      </c>
      <c r="G179" s="71">
        <v>2</v>
      </c>
      <c r="H179" s="121">
        <f t="shared" si="25"/>
        <v>24961.14</v>
      </c>
      <c r="I179" s="10"/>
      <c r="J179" s="6">
        <f t="shared" si="26"/>
        <v>127</v>
      </c>
      <c r="K179" s="7" t="str">
        <f t="shared" si="27"/>
        <v>Механизм рулевого управления УАЗ-452</v>
      </c>
      <c r="L179" s="35" t="str">
        <f t="shared" si="24"/>
        <v>451-50-3400013-02</v>
      </c>
      <c r="M179" s="24"/>
      <c r="N179" s="21" t="str">
        <f t="shared" si="28"/>
        <v>шт</v>
      </c>
      <c r="O179" s="36">
        <f t="shared" si="29"/>
        <v>12480.57</v>
      </c>
      <c r="P179" s="24"/>
      <c r="Q179" s="21">
        <f t="shared" si="30"/>
        <v>2</v>
      </c>
      <c r="R179" s="122">
        <f t="shared" si="23"/>
        <v>0</v>
      </c>
    </row>
    <row r="180" spans="2:18" ht="30" x14ac:dyDescent="0.25">
      <c r="B180" s="56">
        <v>128</v>
      </c>
      <c r="C180" s="57" t="s">
        <v>334</v>
      </c>
      <c r="D180" s="57" t="s">
        <v>335</v>
      </c>
      <c r="E180" s="61" t="s">
        <v>14</v>
      </c>
      <c r="F180" s="58">
        <v>15327.48</v>
      </c>
      <c r="G180" s="71">
        <v>1</v>
      </c>
      <c r="H180" s="121">
        <f t="shared" si="25"/>
        <v>15327.48</v>
      </c>
      <c r="I180" s="10"/>
      <c r="J180" s="6">
        <f t="shared" si="26"/>
        <v>128</v>
      </c>
      <c r="K180" s="7" t="str">
        <f t="shared" si="27"/>
        <v>Механизм рулевой 3741-3400012-01</v>
      </c>
      <c r="L180" s="35" t="str">
        <f t="shared" si="24"/>
        <v>3741-3400012-01</v>
      </c>
      <c r="M180" s="24"/>
      <c r="N180" s="21" t="str">
        <f t="shared" si="28"/>
        <v>шт</v>
      </c>
      <c r="O180" s="36">
        <f t="shared" si="29"/>
        <v>15327.48</v>
      </c>
      <c r="P180" s="24"/>
      <c r="Q180" s="21">
        <f t="shared" si="30"/>
        <v>1</v>
      </c>
      <c r="R180" s="122">
        <f t="shared" si="23"/>
        <v>0</v>
      </c>
    </row>
    <row r="181" spans="2:18" ht="30" x14ac:dyDescent="0.25">
      <c r="B181" s="56">
        <v>129</v>
      </c>
      <c r="C181" s="57" t="s">
        <v>336</v>
      </c>
      <c r="D181" s="57" t="s">
        <v>337</v>
      </c>
      <c r="E181" s="61" t="s">
        <v>14</v>
      </c>
      <c r="F181" s="58">
        <v>13620.35</v>
      </c>
      <c r="G181" s="71">
        <v>2</v>
      </c>
      <c r="H181" s="121">
        <f t="shared" si="25"/>
        <v>27240.7</v>
      </c>
      <c r="I181" s="10"/>
      <c r="J181" s="6">
        <f t="shared" si="26"/>
        <v>129</v>
      </c>
      <c r="K181" s="7" t="str">
        <f t="shared" si="27"/>
        <v>Механизм рулевой УАЗ-3151</v>
      </c>
      <c r="L181" s="35" t="str">
        <f t="shared" si="24"/>
        <v>31519-3400011</v>
      </c>
      <c r="M181" s="24"/>
      <c r="N181" s="21" t="str">
        <f t="shared" si="28"/>
        <v>шт</v>
      </c>
      <c r="O181" s="36">
        <f t="shared" si="29"/>
        <v>13620.35</v>
      </c>
      <c r="P181" s="24"/>
      <c r="Q181" s="21">
        <f t="shared" si="30"/>
        <v>2</v>
      </c>
      <c r="R181" s="122">
        <f t="shared" ref="R181:R230" si="31">P181*Q181</f>
        <v>0</v>
      </c>
    </row>
    <row r="182" spans="2:18" ht="45" x14ac:dyDescent="0.25">
      <c r="B182" s="56">
        <v>130</v>
      </c>
      <c r="C182" s="57" t="s">
        <v>338</v>
      </c>
      <c r="D182" s="57" t="s">
        <v>339</v>
      </c>
      <c r="E182" s="61" t="s">
        <v>14</v>
      </c>
      <c r="F182" s="58">
        <v>5540.47</v>
      </c>
      <c r="G182" s="71">
        <v>2</v>
      </c>
      <c r="H182" s="121">
        <f t="shared" si="25"/>
        <v>11080.94</v>
      </c>
      <c r="I182" s="10"/>
      <c r="J182" s="6">
        <f t="shared" si="26"/>
        <v>130</v>
      </c>
      <c r="K182" s="7" t="str">
        <f t="shared" si="27"/>
        <v>Модуль погружного бензонасоса УАЗ ХАНТЕР ЕВРО-2</v>
      </c>
      <c r="L182" s="35" t="str">
        <f t="shared" ref="L182:L245" si="32">D182</f>
        <v>315195-1139020</v>
      </c>
      <c r="M182" s="24"/>
      <c r="N182" s="21" t="str">
        <f t="shared" si="28"/>
        <v>шт</v>
      </c>
      <c r="O182" s="36">
        <f t="shared" si="29"/>
        <v>5540.47</v>
      </c>
      <c r="P182" s="24"/>
      <c r="Q182" s="21">
        <f t="shared" si="30"/>
        <v>2</v>
      </c>
      <c r="R182" s="122">
        <f t="shared" si="31"/>
        <v>0</v>
      </c>
    </row>
    <row r="183" spans="2:18" ht="45" x14ac:dyDescent="0.25">
      <c r="B183" s="56">
        <v>131</v>
      </c>
      <c r="C183" s="57" t="s">
        <v>340</v>
      </c>
      <c r="D183" s="62">
        <v>4721950550</v>
      </c>
      <c r="E183" s="61" t="s">
        <v>14</v>
      </c>
      <c r="F183" s="58">
        <v>8750.08</v>
      </c>
      <c r="G183" s="71">
        <v>1</v>
      </c>
      <c r="H183" s="121">
        <f t="shared" si="25"/>
        <v>8750.08</v>
      </c>
      <c r="I183" s="10"/>
      <c r="J183" s="6">
        <f t="shared" si="26"/>
        <v>131</v>
      </c>
      <c r="K183" s="7" t="str">
        <f t="shared" si="27"/>
        <v>Модулятор 24В Wabco (аналог - 9152)+ кабель 4721950550</v>
      </c>
      <c r="L183" s="35">
        <f t="shared" si="32"/>
        <v>4721950550</v>
      </c>
      <c r="M183" s="24"/>
      <c r="N183" s="21" t="str">
        <f t="shared" si="28"/>
        <v>шт</v>
      </c>
      <c r="O183" s="36">
        <f t="shared" si="29"/>
        <v>8750.08</v>
      </c>
      <c r="P183" s="24"/>
      <c r="Q183" s="21">
        <f t="shared" si="30"/>
        <v>1</v>
      </c>
      <c r="R183" s="122">
        <f t="shared" si="31"/>
        <v>0</v>
      </c>
    </row>
    <row r="184" spans="2:18" ht="30" x14ac:dyDescent="0.25">
      <c r="B184" s="56">
        <v>132</v>
      </c>
      <c r="C184" s="57" t="s">
        <v>341</v>
      </c>
      <c r="D184" s="57" t="s">
        <v>342</v>
      </c>
      <c r="E184" s="61" t="s">
        <v>14</v>
      </c>
      <c r="F184" s="58">
        <v>60000</v>
      </c>
      <c r="G184" s="71">
        <v>1</v>
      </c>
      <c r="H184" s="121">
        <f t="shared" si="25"/>
        <v>60000</v>
      </c>
      <c r="I184" s="10"/>
      <c r="J184" s="28">
        <f t="shared" si="26"/>
        <v>132</v>
      </c>
      <c r="K184" s="29" t="str">
        <f t="shared" si="27"/>
        <v>Мост задний Патриот 3162-2400010-10</v>
      </c>
      <c r="L184" s="35" t="str">
        <f t="shared" si="32"/>
        <v>3162-2400010-10</v>
      </c>
      <c r="M184" s="30"/>
      <c r="N184" s="31" t="str">
        <f t="shared" si="28"/>
        <v>шт</v>
      </c>
      <c r="O184" s="37">
        <f t="shared" si="29"/>
        <v>60000</v>
      </c>
      <c r="P184" s="24"/>
      <c r="Q184" s="31">
        <f t="shared" si="30"/>
        <v>1</v>
      </c>
      <c r="R184" s="122">
        <f t="shared" si="31"/>
        <v>0</v>
      </c>
    </row>
    <row r="185" spans="2:18" ht="45" x14ac:dyDescent="0.25">
      <c r="B185" s="56">
        <v>133</v>
      </c>
      <c r="C185" s="57" t="s">
        <v>343</v>
      </c>
      <c r="D185" s="57" t="s">
        <v>344</v>
      </c>
      <c r="E185" s="61" t="s">
        <v>14</v>
      </c>
      <c r="F185" s="58">
        <v>64101.31</v>
      </c>
      <c r="G185" s="71">
        <v>1</v>
      </c>
      <c r="H185" s="121">
        <f t="shared" si="25"/>
        <v>64101.31</v>
      </c>
      <c r="I185" s="10"/>
      <c r="J185" s="6">
        <f t="shared" si="26"/>
        <v>133</v>
      </c>
      <c r="K185" s="7" t="str">
        <f t="shared" si="27"/>
        <v>Мост задний с тормозами и ступицами УАЗ-315195 Хантер 31605-2400010-40</v>
      </c>
      <c r="L185" s="35" t="str">
        <f t="shared" si="32"/>
        <v>31605-2400010-40</v>
      </c>
      <c r="M185" s="24"/>
      <c r="N185" s="21" t="str">
        <f t="shared" si="28"/>
        <v>шт</v>
      </c>
      <c r="O185" s="36">
        <f t="shared" si="29"/>
        <v>64101.31</v>
      </c>
      <c r="P185" s="24"/>
      <c r="Q185" s="21">
        <f t="shared" si="30"/>
        <v>1</v>
      </c>
      <c r="R185" s="122">
        <f t="shared" si="31"/>
        <v>0</v>
      </c>
    </row>
    <row r="186" spans="2:18" ht="30" x14ac:dyDescent="0.25">
      <c r="B186" s="56">
        <v>134</v>
      </c>
      <c r="C186" s="57" t="s">
        <v>345</v>
      </c>
      <c r="D186" s="57" t="s">
        <v>346</v>
      </c>
      <c r="E186" s="61" t="s">
        <v>14</v>
      </c>
      <c r="F186" s="58">
        <v>53660.73</v>
      </c>
      <c r="G186" s="71">
        <v>2</v>
      </c>
      <c r="H186" s="121">
        <f t="shared" si="25"/>
        <v>107321.46</v>
      </c>
      <c r="I186" s="10"/>
      <c r="J186" s="6">
        <f t="shared" si="26"/>
        <v>134</v>
      </c>
      <c r="K186" s="7" t="str">
        <f t="shared" si="27"/>
        <v>Мост задний УАЗ 452, 3741 (37 зуб.)</v>
      </c>
      <c r="L186" s="35" t="str">
        <f t="shared" si="32"/>
        <v>3741-2400010-95</v>
      </c>
      <c r="M186" s="24"/>
      <c r="N186" s="21" t="str">
        <f t="shared" si="28"/>
        <v>шт</v>
      </c>
      <c r="O186" s="36">
        <f t="shared" si="29"/>
        <v>53660.73</v>
      </c>
      <c r="P186" s="24"/>
      <c r="Q186" s="21">
        <f t="shared" si="30"/>
        <v>2</v>
      </c>
      <c r="R186" s="122">
        <f t="shared" si="31"/>
        <v>0</v>
      </c>
    </row>
    <row r="187" spans="2:18" ht="30" x14ac:dyDescent="0.25">
      <c r="B187" s="56">
        <v>135</v>
      </c>
      <c r="C187" s="57" t="s">
        <v>347</v>
      </c>
      <c r="D187" s="57" t="s">
        <v>348</v>
      </c>
      <c r="E187" s="61" t="s">
        <v>14</v>
      </c>
      <c r="F187" s="58">
        <v>45611.63</v>
      </c>
      <c r="G187" s="71">
        <v>2</v>
      </c>
      <c r="H187" s="121">
        <f t="shared" si="25"/>
        <v>91223.26</v>
      </c>
      <c r="I187" s="10"/>
      <c r="J187" s="6">
        <f t="shared" si="26"/>
        <v>135</v>
      </c>
      <c r="K187" s="7" t="str">
        <f t="shared" si="27"/>
        <v>Мост задний УАЗ-452 гибридный</v>
      </c>
      <c r="L187" s="35" t="str">
        <f t="shared" si="32"/>
        <v>3741-95-2400010-99</v>
      </c>
      <c r="M187" s="24"/>
      <c r="N187" s="21" t="str">
        <f t="shared" si="28"/>
        <v>шт</v>
      </c>
      <c r="O187" s="36">
        <f t="shared" si="29"/>
        <v>45611.63</v>
      </c>
      <c r="P187" s="24"/>
      <c r="Q187" s="21">
        <f t="shared" si="30"/>
        <v>2</v>
      </c>
      <c r="R187" s="122">
        <f t="shared" si="31"/>
        <v>0</v>
      </c>
    </row>
    <row r="188" spans="2:18" ht="30" x14ac:dyDescent="0.25">
      <c r="B188" s="56">
        <v>136</v>
      </c>
      <c r="C188" s="57" t="s">
        <v>349</v>
      </c>
      <c r="D188" s="57" t="s">
        <v>350</v>
      </c>
      <c r="E188" s="61" t="s">
        <v>14</v>
      </c>
      <c r="F188" s="58">
        <v>182934.34</v>
      </c>
      <c r="G188" s="71">
        <v>1</v>
      </c>
      <c r="H188" s="121">
        <f t="shared" si="25"/>
        <v>182934.34</v>
      </c>
      <c r="I188" s="10"/>
      <c r="J188" s="6">
        <f t="shared" si="26"/>
        <v>136</v>
      </c>
      <c r="K188" s="7" t="str">
        <f t="shared" si="27"/>
        <v>Мост передний 33081-2300012-10   ГАЗ</v>
      </c>
      <c r="L188" s="35" t="str">
        <f t="shared" si="32"/>
        <v>33081-2300012-10   ГАЗ</v>
      </c>
      <c r="M188" s="24"/>
      <c r="N188" s="21" t="str">
        <f t="shared" si="28"/>
        <v>шт</v>
      </c>
      <c r="O188" s="36">
        <f t="shared" si="29"/>
        <v>182934.34</v>
      </c>
      <c r="P188" s="24"/>
      <c r="Q188" s="21">
        <f t="shared" si="30"/>
        <v>1</v>
      </c>
      <c r="R188" s="122">
        <f t="shared" si="31"/>
        <v>0</v>
      </c>
    </row>
    <row r="189" spans="2:18" ht="45" x14ac:dyDescent="0.25">
      <c r="B189" s="56">
        <v>137</v>
      </c>
      <c r="C189" s="57" t="s">
        <v>92</v>
      </c>
      <c r="D189" s="57" t="s">
        <v>54</v>
      </c>
      <c r="E189" s="61" t="s">
        <v>14</v>
      </c>
      <c r="F189" s="58">
        <v>74638.399999999994</v>
      </c>
      <c r="G189" s="71">
        <v>1</v>
      </c>
      <c r="H189" s="121">
        <f t="shared" si="25"/>
        <v>74638.399999999994</v>
      </c>
      <c r="I189" s="10"/>
      <c r="J189" s="6">
        <f t="shared" si="26"/>
        <v>137</v>
      </c>
      <c r="K189" s="7" t="str">
        <f t="shared" si="27"/>
        <v>Мост передний ведущий с тормозами и ступицами в сборе 452-2300011</v>
      </c>
      <c r="L189" s="35" t="str">
        <f t="shared" si="32"/>
        <v>3741-2300011-99</v>
      </c>
      <c r="M189" s="24"/>
      <c r="N189" s="21" t="str">
        <f t="shared" si="28"/>
        <v>шт</v>
      </c>
      <c r="O189" s="36">
        <f t="shared" si="29"/>
        <v>74638.399999999994</v>
      </c>
      <c r="P189" s="24"/>
      <c r="Q189" s="21">
        <f t="shared" si="30"/>
        <v>1</v>
      </c>
      <c r="R189" s="122">
        <f t="shared" si="31"/>
        <v>0</v>
      </c>
    </row>
    <row r="190" spans="2:18" ht="30" x14ac:dyDescent="0.25">
      <c r="B190" s="56">
        <v>138</v>
      </c>
      <c r="C190" s="57" t="s">
        <v>351</v>
      </c>
      <c r="D190" s="57" t="s">
        <v>352</v>
      </c>
      <c r="E190" s="61" t="s">
        <v>14</v>
      </c>
      <c r="F190" s="58">
        <v>47870.68</v>
      </c>
      <c r="G190" s="71">
        <v>2</v>
      </c>
      <c r="H190" s="121">
        <f t="shared" si="25"/>
        <v>95741.36</v>
      </c>
      <c r="I190" s="10"/>
      <c r="J190" s="6">
        <f t="shared" si="26"/>
        <v>138</v>
      </c>
      <c r="K190" s="7" t="str">
        <f t="shared" si="27"/>
        <v>Мост передний УАЗ в сборе 3741-2300011-95</v>
      </c>
      <c r="L190" s="35" t="str">
        <f t="shared" si="32"/>
        <v>3741-2300011-95</v>
      </c>
      <c r="M190" s="24"/>
      <c r="N190" s="21" t="str">
        <f t="shared" si="28"/>
        <v>шт</v>
      </c>
      <c r="O190" s="36">
        <f t="shared" si="29"/>
        <v>47870.68</v>
      </c>
      <c r="P190" s="24"/>
      <c r="Q190" s="21">
        <f t="shared" si="30"/>
        <v>2</v>
      </c>
      <c r="R190" s="122">
        <f t="shared" si="31"/>
        <v>0</v>
      </c>
    </row>
    <row r="191" spans="2:18" ht="30" x14ac:dyDescent="0.25">
      <c r="B191" s="56">
        <v>139</v>
      </c>
      <c r="C191" s="57" t="s">
        <v>353</v>
      </c>
      <c r="D191" s="57" t="s">
        <v>354</v>
      </c>
      <c r="E191" s="61" t="s">
        <v>14</v>
      </c>
      <c r="F191" s="58">
        <v>149538.85</v>
      </c>
      <c r="G191" s="71">
        <v>3</v>
      </c>
      <c r="H191" s="121">
        <f t="shared" si="25"/>
        <v>448616.55000000005</v>
      </c>
      <c r="I191" s="10"/>
      <c r="J191" s="6">
        <f t="shared" si="26"/>
        <v>139</v>
      </c>
      <c r="K191" s="7" t="str">
        <f t="shared" si="27"/>
        <v>Мост передний УАЗ-315195 Хантер - 31605-2300011-01</v>
      </c>
      <c r="L191" s="35" t="str">
        <f t="shared" si="32"/>
        <v>31605-2300011-01</v>
      </c>
      <c r="M191" s="24"/>
      <c r="N191" s="21" t="str">
        <f t="shared" si="28"/>
        <v>шт</v>
      </c>
      <c r="O191" s="36">
        <f t="shared" si="29"/>
        <v>149538.85</v>
      </c>
      <c r="P191" s="24"/>
      <c r="Q191" s="21">
        <f t="shared" si="30"/>
        <v>3</v>
      </c>
      <c r="R191" s="122">
        <f t="shared" si="31"/>
        <v>0</v>
      </c>
    </row>
    <row r="192" spans="2:18" ht="30" x14ac:dyDescent="0.25">
      <c r="B192" s="56">
        <v>140</v>
      </c>
      <c r="C192" s="57" t="s">
        <v>355</v>
      </c>
      <c r="D192" s="57" t="s">
        <v>356</v>
      </c>
      <c r="E192" s="61" t="s">
        <v>14</v>
      </c>
      <c r="F192" s="58">
        <v>79784.45</v>
      </c>
      <c r="G192" s="71">
        <v>1</v>
      </c>
      <c r="H192" s="121">
        <f t="shared" ref="H192:H255" si="33">F192*G192</f>
        <v>79784.45</v>
      </c>
      <c r="I192" s="10"/>
      <c r="J192" s="6">
        <f t="shared" ref="J192:J255" si="34">B192</f>
        <v>140</v>
      </c>
      <c r="K192" s="7" t="str">
        <f t="shared" ref="K192:K255" si="35">C192</f>
        <v>Мостпередний УАЗ-3163 с АБС без суппортов</v>
      </c>
      <c r="L192" s="35" t="str">
        <f t="shared" si="32"/>
        <v>3163-2300011-10</v>
      </c>
      <c r="M192" s="24"/>
      <c r="N192" s="21" t="str">
        <f t="shared" ref="N192:N255" si="36">E192</f>
        <v>шт</v>
      </c>
      <c r="O192" s="36">
        <f t="shared" ref="O192:O255" si="37">F192</f>
        <v>79784.45</v>
      </c>
      <c r="P192" s="24"/>
      <c r="Q192" s="21">
        <f t="shared" ref="Q192:Q255" si="38">G192</f>
        <v>1</v>
      </c>
      <c r="R192" s="122">
        <f t="shared" si="31"/>
        <v>0</v>
      </c>
    </row>
    <row r="193" spans="2:18" ht="30" x14ac:dyDescent="0.25">
      <c r="B193" s="56">
        <v>141</v>
      </c>
      <c r="C193" s="57" t="s">
        <v>357</v>
      </c>
      <c r="D193" s="57" t="s">
        <v>358</v>
      </c>
      <c r="E193" s="61" t="s">
        <v>14</v>
      </c>
      <c r="F193" s="59">
        <v>938.04</v>
      </c>
      <c r="G193" s="71">
        <v>2</v>
      </c>
      <c r="H193" s="121">
        <f t="shared" si="33"/>
        <v>1876.08</v>
      </c>
      <c r="I193" s="10"/>
      <c r="J193" s="6">
        <f t="shared" si="34"/>
        <v>141</v>
      </c>
      <c r="K193" s="7" t="str">
        <f t="shared" si="35"/>
        <v>Мотор отопителя 24V 237-3730РМЭ (211-3780)</v>
      </c>
      <c r="L193" s="35" t="str">
        <f t="shared" si="32"/>
        <v>237-3730РМЭ (211-3780)</v>
      </c>
      <c r="M193" s="24"/>
      <c r="N193" s="21" t="str">
        <f t="shared" si="36"/>
        <v>шт</v>
      </c>
      <c r="O193" s="36">
        <f t="shared" si="37"/>
        <v>938.04</v>
      </c>
      <c r="P193" s="24"/>
      <c r="Q193" s="21">
        <f t="shared" si="38"/>
        <v>2</v>
      </c>
      <c r="R193" s="122">
        <f t="shared" si="31"/>
        <v>0</v>
      </c>
    </row>
    <row r="194" spans="2:18" ht="30" x14ac:dyDescent="0.25">
      <c r="B194" s="56">
        <v>142</v>
      </c>
      <c r="C194" s="57" t="s">
        <v>359</v>
      </c>
      <c r="D194" s="57" t="s">
        <v>360</v>
      </c>
      <c r="E194" s="61" t="s">
        <v>14</v>
      </c>
      <c r="F194" s="58">
        <v>1255.5</v>
      </c>
      <c r="G194" s="71">
        <v>6</v>
      </c>
      <c r="H194" s="121">
        <f t="shared" si="33"/>
        <v>7533</v>
      </c>
      <c r="I194" s="10"/>
      <c r="J194" s="6">
        <f t="shared" si="34"/>
        <v>142</v>
      </c>
      <c r="K194" s="7" t="str">
        <f t="shared" si="35"/>
        <v>Мотор отопителя 3163-8110020</v>
      </c>
      <c r="L194" s="35" t="str">
        <f t="shared" si="32"/>
        <v>3163-8110020</v>
      </c>
      <c r="M194" s="24"/>
      <c r="N194" s="21" t="str">
        <f t="shared" si="36"/>
        <v>шт</v>
      </c>
      <c r="O194" s="36">
        <f t="shared" si="37"/>
        <v>1255.5</v>
      </c>
      <c r="P194" s="24"/>
      <c r="Q194" s="21">
        <f t="shared" si="38"/>
        <v>6</v>
      </c>
      <c r="R194" s="122">
        <f t="shared" si="31"/>
        <v>0</v>
      </c>
    </row>
    <row r="195" spans="2:18" ht="30" x14ac:dyDescent="0.25">
      <c r="B195" s="56">
        <v>143</v>
      </c>
      <c r="C195" s="57" t="s">
        <v>361</v>
      </c>
      <c r="D195" s="57" t="s">
        <v>362</v>
      </c>
      <c r="E195" s="61" t="s">
        <v>14</v>
      </c>
      <c r="F195" s="59">
        <v>379.55</v>
      </c>
      <c r="G195" s="71">
        <v>2</v>
      </c>
      <c r="H195" s="121">
        <f t="shared" si="33"/>
        <v>759.1</v>
      </c>
      <c r="I195" s="10"/>
      <c r="J195" s="28">
        <f t="shared" si="34"/>
        <v>143</v>
      </c>
      <c r="K195" s="29" t="str">
        <f t="shared" si="35"/>
        <v>набор прокладок поворотного кулака</v>
      </c>
      <c r="L195" s="35" t="str">
        <f t="shared" si="32"/>
        <v>469-23040</v>
      </c>
      <c r="M195" s="30"/>
      <c r="N195" s="31" t="str">
        <f t="shared" si="36"/>
        <v>шт</v>
      </c>
      <c r="O195" s="37">
        <f t="shared" si="37"/>
        <v>379.55</v>
      </c>
      <c r="P195" s="24"/>
      <c r="Q195" s="31">
        <f t="shared" si="38"/>
        <v>2</v>
      </c>
      <c r="R195" s="122">
        <f t="shared" si="31"/>
        <v>0</v>
      </c>
    </row>
    <row r="196" spans="2:18" x14ac:dyDescent="0.25">
      <c r="B196" s="56">
        <v>144</v>
      </c>
      <c r="C196" s="57" t="s">
        <v>363</v>
      </c>
      <c r="D196" s="57" t="s">
        <v>364</v>
      </c>
      <c r="E196" s="61" t="s">
        <v>14</v>
      </c>
      <c r="F196" s="58">
        <v>2728.64</v>
      </c>
      <c r="G196" s="71">
        <v>2</v>
      </c>
      <c r="H196" s="121">
        <f t="shared" si="33"/>
        <v>5457.28</v>
      </c>
      <c r="I196" s="10"/>
      <c r="J196" s="6">
        <f t="shared" si="34"/>
        <v>144</v>
      </c>
      <c r="K196" s="7" t="str">
        <f t="shared" si="35"/>
        <v>Накладка заднего бампера</v>
      </c>
      <c r="L196" s="35" t="str">
        <f t="shared" si="32"/>
        <v>315195-2804015</v>
      </c>
      <c r="M196" s="24"/>
      <c r="N196" s="21" t="str">
        <f t="shared" si="36"/>
        <v>шт</v>
      </c>
      <c r="O196" s="36">
        <f t="shared" si="37"/>
        <v>2728.64</v>
      </c>
      <c r="P196" s="24"/>
      <c r="Q196" s="21">
        <f t="shared" si="38"/>
        <v>2</v>
      </c>
      <c r="R196" s="122">
        <f t="shared" si="31"/>
        <v>0</v>
      </c>
    </row>
    <row r="197" spans="2:18" ht="30" x14ac:dyDescent="0.25">
      <c r="B197" s="56">
        <v>145</v>
      </c>
      <c r="C197" s="57" t="s">
        <v>365</v>
      </c>
      <c r="D197" s="57" t="s">
        <v>366</v>
      </c>
      <c r="E197" s="61" t="s">
        <v>14</v>
      </c>
      <c r="F197" s="58">
        <v>2078.96</v>
      </c>
      <c r="G197" s="71">
        <v>2</v>
      </c>
      <c r="H197" s="121">
        <f t="shared" si="33"/>
        <v>4157.92</v>
      </c>
      <c r="I197" s="10"/>
      <c r="J197" s="6">
        <f t="shared" si="34"/>
        <v>145</v>
      </c>
      <c r="K197" s="7" t="str">
        <f t="shared" si="35"/>
        <v>Накладка переднего бампера</v>
      </c>
      <c r="L197" s="35" t="str">
        <f t="shared" si="32"/>
        <v>315195-2803012</v>
      </c>
      <c r="M197" s="24"/>
      <c r="N197" s="21" t="str">
        <f t="shared" si="36"/>
        <v>шт</v>
      </c>
      <c r="O197" s="36">
        <f t="shared" si="37"/>
        <v>2078.96</v>
      </c>
      <c r="P197" s="24"/>
      <c r="Q197" s="21">
        <f t="shared" si="38"/>
        <v>2</v>
      </c>
      <c r="R197" s="122">
        <f t="shared" si="31"/>
        <v>0</v>
      </c>
    </row>
    <row r="198" spans="2:18" ht="30" x14ac:dyDescent="0.25">
      <c r="B198" s="56">
        <v>146</v>
      </c>
      <c r="C198" s="57" t="s">
        <v>367</v>
      </c>
      <c r="D198" s="57" t="s">
        <v>368</v>
      </c>
      <c r="E198" s="61" t="s">
        <v>14</v>
      </c>
      <c r="F198" s="59">
        <v>205.17</v>
      </c>
      <c r="G198" s="71">
        <v>16</v>
      </c>
      <c r="H198" s="121">
        <f t="shared" si="33"/>
        <v>3282.72</v>
      </c>
      <c r="I198" s="10"/>
      <c r="J198" s="6">
        <f t="shared" si="34"/>
        <v>146</v>
      </c>
      <c r="K198" s="7" t="str">
        <f t="shared" si="35"/>
        <v>Накладка фрикционная 66-3501090-А</v>
      </c>
      <c r="L198" s="35" t="str">
        <f t="shared" si="32"/>
        <v>66-3501090-А</v>
      </c>
      <c r="M198" s="24"/>
      <c r="N198" s="21" t="str">
        <f t="shared" si="36"/>
        <v>шт</v>
      </c>
      <c r="O198" s="36">
        <f t="shared" si="37"/>
        <v>205.17</v>
      </c>
      <c r="P198" s="24"/>
      <c r="Q198" s="21">
        <f t="shared" si="38"/>
        <v>16</v>
      </c>
      <c r="R198" s="122">
        <f t="shared" si="31"/>
        <v>0</v>
      </c>
    </row>
    <row r="199" spans="2:18" ht="30" x14ac:dyDescent="0.25">
      <c r="B199" s="56">
        <v>147</v>
      </c>
      <c r="C199" s="57" t="s">
        <v>369</v>
      </c>
      <c r="D199" s="57" t="s">
        <v>370</v>
      </c>
      <c r="E199" s="61" t="s">
        <v>14</v>
      </c>
      <c r="F199" s="59">
        <v>553.92999999999995</v>
      </c>
      <c r="G199" s="71">
        <v>2</v>
      </c>
      <c r="H199" s="121">
        <f t="shared" si="33"/>
        <v>1107.8599999999999</v>
      </c>
      <c r="I199" s="10"/>
      <c r="J199" s="6">
        <f t="shared" si="34"/>
        <v>147</v>
      </c>
      <c r="K199" s="7" t="str">
        <f t="shared" si="35"/>
        <v>Наконечник левый 452-3414057</v>
      </c>
      <c r="L199" s="35" t="str">
        <f t="shared" si="32"/>
        <v>452-3414057</v>
      </c>
      <c r="M199" s="24"/>
      <c r="N199" s="21" t="str">
        <f t="shared" si="36"/>
        <v>шт</v>
      </c>
      <c r="O199" s="36">
        <f t="shared" si="37"/>
        <v>553.92999999999995</v>
      </c>
      <c r="P199" s="24"/>
      <c r="Q199" s="21">
        <f t="shared" si="38"/>
        <v>2</v>
      </c>
      <c r="R199" s="122">
        <f t="shared" si="31"/>
        <v>0</v>
      </c>
    </row>
    <row r="200" spans="2:18" ht="30" x14ac:dyDescent="0.25">
      <c r="B200" s="56">
        <v>148</v>
      </c>
      <c r="C200" s="57" t="s">
        <v>371</v>
      </c>
      <c r="D200" s="57" t="s">
        <v>372</v>
      </c>
      <c r="E200" s="61" t="s">
        <v>14</v>
      </c>
      <c r="F200" s="58">
        <v>2146.1999999999998</v>
      </c>
      <c r="G200" s="71">
        <v>2</v>
      </c>
      <c r="H200" s="121">
        <f t="shared" si="33"/>
        <v>4292.3999999999996</v>
      </c>
      <c r="I200" s="10"/>
      <c r="J200" s="6">
        <f t="shared" si="34"/>
        <v>148</v>
      </c>
      <c r="K200" s="7" t="str">
        <f t="shared" si="35"/>
        <v>Наконечник левый 66*3003057</v>
      </c>
      <c r="L200" s="35" t="str">
        <f t="shared" si="32"/>
        <v>66-3003057</v>
      </c>
      <c r="M200" s="24"/>
      <c r="N200" s="21" t="str">
        <f t="shared" si="36"/>
        <v>шт</v>
      </c>
      <c r="O200" s="36">
        <f t="shared" si="37"/>
        <v>2146.1999999999998</v>
      </c>
      <c r="P200" s="24"/>
      <c r="Q200" s="21">
        <f t="shared" si="38"/>
        <v>2</v>
      </c>
      <c r="R200" s="122">
        <f t="shared" si="31"/>
        <v>0</v>
      </c>
    </row>
    <row r="201" spans="2:18" ht="30" x14ac:dyDescent="0.25">
      <c r="B201" s="56">
        <v>149</v>
      </c>
      <c r="C201" s="57" t="s">
        <v>373</v>
      </c>
      <c r="D201" s="57" t="s">
        <v>374</v>
      </c>
      <c r="E201" s="61" t="s">
        <v>14</v>
      </c>
      <c r="F201" s="59">
        <v>604.08000000000004</v>
      </c>
      <c r="G201" s="71">
        <v>2</v>
      </c>
      <c r="H201" s="121">
        <f t="shared" si="33"/>
        <v>1208.1600000000001</v>
      </c>
      <c r="I201" s="10"/>
      <c r="J201" s="6">
        <f t="shared" si="34"/>
        <v>149</v>
      </c>
      <c r="K201" s="7" t="str">
        <f t="shared" si="35"/>
        <v>Наконечник правый 452-3414056</v>
      </c>
      <c r="L201" s="35" t="str">
        <f t="shared" si="32"/>
        <v>452-3414056</v>
      </c>
      <c r="M201" s="24"/>
      <c r="N201" s="21" t="str">
        <f t="shared" si="36"/>
        <v>шт</v>
      </c>
      <c r="O201" s="36">
        <f t="shared" si="37"/>
        <v>604.08000000000004</v>
      </c>
      <c r="P201" s="24"/>
      <c r="Q201" s="21">
        <f t="shared" si="38"/>
        <v>2</v>
      </c>
      <c r="R201" s="122">
        <f t="shared" si="31"/>
        <v>0</v>
      </c>
    </row>
    <row r="202" spans="2:18" ht="30" x14ac:dyDescent="0.25">
      <c r="B202" s="56">
        <v>150</v>
      </c>
      <c r="C202" s="57" t="s">
        <v>375</v>
      </c>
      <c r="D202" s="57" t="s">
        <v>376</v>
      </c>
      <c r="E202" s="61" t="s">
        <v>14</v>
      </c>
      <c r="F202" s="58">
        <v>2146.1999999999998</v>
      </c>
      <c r="G202" s="71">
        <v>2</v>
      </c>
      <c r="H202" s="121">
        <f t="shared" si="33"/>
        <v>4292.3999999999996</v>
      </c>
      <c r="I202" s="10"/>
      <c r="J202" s="6">
        <f t="shared" si="34"/>
        <v>150</v>
      </c>
      <c r="K202" s="7" t="str">
        <f t="shared" si="35"/>
        <v>Наконечник правый 66*3003056</v>
      </c>
      <c r="L202" s="35" t="str">
        <f t="shared" si="32"/>
        <v>66-3003056</v>
      </c>
      <c r="M202" s="24"/>
      <c r="N202" s="21" t="str">
        <f t="shared" si="36"/>
        <v>шт</v>
      </c>
      <c r="O202" s="36">
        <f t="shared" si="37"/>
        <v>2146.1999999999998</v>
      </c>
      <c r="P202" s="24"/>
      <c r="Q202" s="21">
        <f t="shared" si="38"/>
        <v>2</v>
      </c>
      <c r="R202" s="122">
        <f t="shared" si="31"/>
        <v>0</v>
      </c>
    </row>
    <row r="203" spans="2:18" x14ac:dyDescent="0.25">
      <c r="B203" s="56">
        <v>151</v>
      </c>
      <c r="C203" s="57" t="s">
        <v>377</v>
      </c>
      <c r="D203" s="57" t="s">
        <v>378</v>
      </c>
      <c r="E203" s="61" t="s">
        <v>14</v>
      </c>
      <c r="F203" s="59">
        <v>541.39</v>
      </c>
      <c r="G203" s="71">
        <v>4</v>
      </c>
      <c r="H203" s="121">
        <f t="shared" si="33"/>
        <v>2165.56</v>
      </c>
      <c r="I203" s="10"/>
      <c r="J203" s="6">
        <f t="shared" si="34"/>
        <v>151</v>
      </c>
      <c r="K203" s="7" t="str">
        <f t="shared" si="35"/>
        <v>Наконечник рулевой левый</v>
      </c>
      <c r="L203" s="35" t="str">
        <f t="shared" si="32"/>
        <v>469-3414057-01</v>
      </c>
      <c r="M203" s="24"/>
      <c r="N203" s="21" t="str">
        <f t="shared" si="36"/>
        <v>шт</v>
      </c>
      <c r="O203" s="36">
        <f t="shared" si="37"/>
        <v>541.39</v>
      </c>
      <c r="P203" s="24"/>
      <c r="Q203" s="21">
        <f t="shared" si="38"/>
        <v>4</v>
      </c>
      <c r="R203" s="122">
        <f t="shared" si="31"/>
        <v>0</v>
      </c>
    </row>
    <row r="204" spans="2:18" x14ac:dyDescent="0.25">
      <c r="B204" s="56">
        <v>152</v>
      </c>
      <c r="C204" s="57" t="s">
        <v>379</v>
      </c>
      <c r="D204" s="57" t="s">
        <v>380</v>
      </c>
      <c r="E204" s="61" t="s">
        <v>14</v>
      </c>
      <c r="F204" s="59">
        <v>541.39</v>
      </c>
      <c r="G204" s="71">
        <v>4</v>
      </c>
      <c r="H204" s="121">
        <f t="shared" si="33"/>
        <v>2165.56</v>
      </c>
      <c r="I204" s="10"/>
      <c r="J204" s="6">
        <f t="shared" si="34"/>
        <v>152</v>
      </c>
      <c r="K204" s="7" t="str">
        <f t="shared" si="35"/>
        <v>Наконечник рулевой правый</v>
      </c>
      <c r="L204" s="35" t="str">
        <f t="shared" si="32"/>
        <v>469-3414056-01</v>
      </c>
      <c r="M204" s="24"/>
      <c r="N204" s="21" t="str">
        <f t="shared" si="36"/>
        <v>шт</v>
      </c>
      <c r="O204" s="36">
        <f t="shared" si="37"/>
        <v>541.39</v>
      </c>
      <c r="P204" s="24"/>
      <c r="Q204" s="21">
        <f t="shared" si="38"/>
        <v>4</v>
      </c>
      <c r="R204" s="122">
        <f t="shared" si="31"/>
        <v>0</v>
      </c>
    </row>
    <row r="205" spans="2:18" ht="30" x14ac:dyDescent="0.25">
      <c r="B205" s="56">
        <v>153</v>
      </c>
      <c r="C205" s="57" t="s">
        <v>381</v>
      </c>
      <c r="D205" s="57" t="s">
        <v>382</v>
      </c>
      <c r="E205" s="61" t="s">
        <v>14</v>
      </c>
      <c r="F205" s="59">
        <v>651.38</v>
      </c>
      <c r="G205" s="71">
        <v>2</v>
      </c>
      <c r="H205" s="121">
        <f t="shared" si="33"/>
        <v>1302.76</v>
      </c>
      <c r="I205" s="10"/>
      <c r="J205" s="6">
        <f t="shared" si="34"/>
        <v>153</v>
      </c>
      <c r="K205" s="7" t="str">
        <f t="shared" si="35"/>
        <v>Наконечник рулевой тяги левый 3307-3003057</v>
      </c>
      <c r="L205" s="35" t="str">
        <f t="shared" si="32"/>
        <v>3307-3003057</v>
      </c>
      <c r="M205" s="24"/>
      <c r="N205" s="21" t="str">
        <f t="shared" si="36"/>
        <v>шт</v>
      </c>
      <c r="O205" s="36">
        <f t="shared" si="37"/>
        <v>651.38</v>
      </c>
      <c r="P205" s="24"/>
      <c r="Q205" s="21">
        <f t="shared" si="38"/>
        <v>2</v>
      </c>
      <c r="R205" s="122">
        <f t="shared" si="31"/>
        <v>0</v>
      </c>
    </row>
    <row r="206" spans="2:18" ht="30" x14ac:dyDescent="0.25">
      <c r="B206" s="56">
        <v>154</v>
      </c>
      <c r="C206" s="57" t="s">
        <v>383</v>
      </c>
      <c r="D206" s="57" t="s">
        <v>384</v>
      </c>
      <c r="E206" s="61" t="s">
        <v>14</v>
      </c>
      <c r="F206" s="59">
        <v>651.38</v>
      </c>
      <c r="G206" s="71">
        <v>2</v>
      </c>
      <c r="H206" s="121">
        <f t="shared" si="33"/>
        <v>1302.76</v>
      </c>
      <c r="I206" s="10"/>
      <c r="J206" s="28">
        <f t="shared" si="34"/>
        <v>154</v>
      </c>
      <c r="K206" s="29" t="str">
        <f t="shared" si="35"/>
        <v>Наконечник рулевой тяги правый 3307-3003056</v>
      </c>
      <c r="L206" s="35" t="str">
        <f t="shared" si="32"/>
        <v>3307-3003056</v>
      </c>
      <c r="M206" s="30"/>
      <c r="N206" s="31" t="str">
        <f t="shared" si="36"/>
        <v>шт</v>
      </c>
      <c r="O206" s="37">
        <f t="shared" si="37"/>
        <v>651.38</v>
      </c>
      <c r="P206" s="24"/>
      <c r="Q206" s="31">
        <f t="shared" si="38"/>
        <v>2</v>
      </c>
      <c r="R206" s="122">
        <f t="shared" si="31"/>
        <v>0</v>
      </c>
    </row>
    <row r="207" spans="2:18" ht="45" x14ac:dyDescent="0.25">
      <c r="B207" s="56">
        <v>155</v>
      </c>
      <c r="C207" s="57" t="s">
        <v>385</v>
      </c>
      <c r="D207" s="57" t="s">
        <v>386</v>
      </c>
      <c r="E207" s="61" t="s">
        <v>14</v>
      </c>
      <c r="F207" s="58">
        <v>1189.21</v>
      </c>
      <c r="G207" s="71">
        <v>10</v>
      </c>
      <c r="H207" s="121">
        <f t="shared" si="33"/>
        <v>11892.1</v>
      </c>
      <c r="I207" s="10"/>
      <c r="J207" s="6">
        <f t="shared" si="34"/>
        <v>155</v>
      </c>
      <c r="K207" s="7" t="str">
        <f t="shared" si="35"/>
        <v xml:space="preserve">Наконечник рулевой тяги правый 46900-3414056-00-42000 </v>
      </c>
      <c r="L207" s="35" t="str">
        <f t="shared" si="32"/>
        <v xml:space="preserve">46900-3414056-00-42000 </v>
      </c>
      <c r="M207" s="24"/>
      <c r="N207" s="21" t="str">
        <f t="shared" si="36"/>
        <v>шт</v>
      </c>
      <c r="O207" s="36">
        <f t="shared" si="37"/>
        <v>1189.21</v>
      </c>
      <c r="P207" s="24"/>
      <c r="Q207" s="21">
        <f t="shared" si="38"/>
        <v>10</v>
      </c>
      <c r="R207" s="122">
        <f t="shared" si="31"/>
        <v>0</v>
      </c>
    </row>
    <row r="208" spans="2:18" x14ac:dyDescent="0.25">
      <c r="B208" s="56">
        <v>156</v>
      </c>
      <c r="C208" s="57" t="s">
        <v>387</v>
      </c>
      <c r="D208" s="57" t="s">
        <v>388</v>
      </c>
      <c r="E208" s="61" t="s">
        <v>14</v>
      </c>
      <c r="F208" s="58">
        <v>2467.62</v>
      </c>
      <c r="G208" s="71">
        <v>1</v>
      </c>
      <c r="H208" s="121">
        <f t="shared" si="33"/>
        <v>2467.62</v>
      </c>
      <c r="I208" s="10"/>
      <c r="J208" s="6">
        <f t="shared" si="34"/>
        <v>156</v>
      </c>
      <c r="K208" s="7" t="str">
        <f t="shared" si="35"/>
        <v>Насос водяной</v>
      </c>
      <c r="L208" s="35" t="str">
        <f t="shared" si="32"/>
        <v>4062-1307010-42</v>
      </c>
      <c r="M208" s="24"/>
      <c r="N208" s="21" t="str">
        <f t="shared" si="36"/>
        <v>шт</v>
      </c>
      <c r="O208" s="36">
        <f t="shared" si="37"/>
        <v>2467.62</v>
      </c>
      <c r="P208" s="24"/>
      <c r="Q208" s="21">
        <f t="shared" si="38"/>
        <v>1</v>
      </c>
      <c r="R208" s="122">
        <f t="shared" si="31"/>
        <v>0</v>
      </c>
    </row>
    <row r="209" spans="2:18" x14ac:dyDescent="0.25">
      <c r="B209" s="56">
        <v>157</v>
      </c>
      <c r="C209" s="57" t="s">
        <v>387</v>
      </c>
      <c r="D209" s="57" t="s">
        <v>389</v>
      </c>
      <c r="E209" s="61" t="s">
        <v>14</v>
      </c>
      <c r="F209" s="58">
        <v>2678.48</v>
      </c>
      <c r="G209" s="71">
        <v>1</v>
      </c>
      <c r="H209" s="121">
        <f t="shared" si="33"/>
        <v>2678.48</v>
      </c>
      <c r="I209" s="10"/>
      <c r="J209" s="6">
        <f t="shared" si="34"/>
        <v>157</v>
      </c>
      <c r="K209" s="7" t="str">
        <f t="shared" si="35"/>
        <v>Насос водяной</v>
      </c>
      <c r="L209" s="35" t="str">
        <f t="shared" si="32"/>
        <v xml:space="preserve">4062-3906629-30 </v>
      </c>
      <c r="M209" s="24"/>
      <c r="N209" s="21" t="str">
        <f t="shared" si="36"/>
        <v>шт</v>
      </c>
      <c r="O209" s="36">
        <f t="shared" si="37"/>
        <v>2678.48</v>
      </c>
      <c r="P209" s="24"/>
      <c r="Q209" s="21">
        <f t="shared" si="38"/>
        <v>1</v>
      </c>
      <c r="R209" s="122">
        <f t="shared" si="31"/>
        <v>0</v>
      </c>
    </row>
    <row r="210" spans="2:18" ht="30" x14ac:dyDescent="0.25">
      <c r="B210" s="56">
        <v>158</v>
      </c>
      <c r="C210" s="57" t="s">
        <v>390</v>
      </c>
      <c r="D210" s="57" t="s">
        <v>391</v>
      </c>
      <c r="E210" s="61" t="s">
        <v>14</v>
      </c>
      <c r="F210" s="58">
        <v>10012.06</v>
      </c>
      <c r="G210" s="71">
        <v>1</v>
      </c>
      <c r="H210" s="121">
        <f t="shared" si="33"/>
        <v>10012.06</v>
      </c>
      <c r="I210" s="10"/>
      <c r="J210" s="6">
        <f t="shared" si="34"/>
        <v>158</v>
      </c>
      <c r="K210" s="7" t="str">
        <f t="shared" si="35"/>
        <v>Насос водяной 245-1307010-02</v>
      </c>
      <c r="L210" s="35" t="str">
        <f t="shared" si="32"/>
        <v>245-1307010-02</v>
      </c>
      <c r="M210" s="24"/>
      <c r="N210" s="21" t="str">
        <f t="shared" si="36"/>
        <v>шт</v>
      </c>
      <c r="O210" s="36">
        <f t="shared" si="37"/>
        <v>10012.06</v>
      </c>
      <c r="P210" s="24"/>
      <c r="Q210" s="21">
        <f t="shared" si="38"/>
        <v>1</v>
      </c>
      <c r="R210" s="122">
        <f t="shared" si="31"/>
        <v>0</v>
      </c>
    </row>
    <row r="211" spans="2:18" ht="30" x14ac:dyDescent="0.25">
      <c r="B211" s="56">
        <v>159</v>
      </c>
      <c r="C211" s="57" t="s">
        <v>392</v>
      </c>
      <c r="D211" s="57" t="s">
        <v>393</v>
      </c>
      <c r="E211" s="61" t="s">
        <v>14</v>
      </c>
      <c r="F211" s="58">
        <v>2373.0300000000002</v>
      </c>
      <c r="G211" s="71">
        <v>4</v>
      </c>
      <c r="H211" s="121">
        <f t="shared" si="33"/>
        <v>9492.1200000000008</v>
      </c>
      <c r="I211" s="10"/>
      <c r="J211" s="6">
        <f t="shared" si="34"/>
        <v>159</v>
      </c>
      <c r="K211" s="7" t="str">
        <f t="shared" si="35"/>
        <v>Насос водяной 4061*1307010</v>
      </c>
      <c r="L211" s="35" t="str">
        <f t="shared" si="32"/>
        <v>4061-1307010</v>
      </c>
      <c r="M211" s="24"/>
      <c r="N211" s="21" t="str">
        <f t="shared" si="36"/>
        <v>шт</v>
      </c>
      <c r="O211" s="36">
        <f t="shared" si="37"/>
        <v>2373.0300000000002</v>
      </c>
      <c r="P211" s="24"/>
      <c r="Q211" s="21">
        <f t="shared" si="38"/>
        <v>4</v>
      </c>
      <c r="R211" s="122">
        <f t="shared" si="31"/>
        <v>0</v>
      </c>
    </row>
    <row r="212" spans="2:18" ht="30" x14ac:dyDescent="0.25">
      <c r="B212" s="56">
        <v>160</v>
      </c>
      <c r="C212" s="57" t="s">
        <v>394</v>
      </c>
      <c r="D212" s="57" t="s">
        <v>395</v>
      </c>
      <c r="E212" s="61" t="s">
        <v>14</v>
      </c>
      <c r="F212" s="58">
        <v>2262.4</v>
      </c>
      <c r="G212" s="71">
        <v>1</v>
      </c>
      <c r="H212" s="121">
        <f t="shared" si="33"/>
        <v>2262.4</v>
      </c>
      <c r="I212" s="10"/>
      <c r="J212" s="6">
        <f t="shared" si="34"/>
        <v>160</v>
      </c>
      <c r="K212" s="7" t="str">
        <f t="shared" si="35"/>
        <v>Насос водяной 4062-3906629-10</v>
      </c>
      <c r="L212" s="35" t="str">
        <f t="shared" si="32"/>
        <v>4062-3906629-10</v>
      </c>
      <c r="M212" s="24"/>
      <c r="N212" s="21" t="str">
        <f t="shared" si="36"/>
        <v>шт</v>
      </c>
      <c r="O212" s="36">
        <f t="shared" si="37"/>
        <v>2262.4</v>
      </c>
      <c r="P212" s="24"/>
      <c r="Q212" s="21">
        <f t="shared" si="38"/>
        <v>1</v>
      </c>
      <c r="R212" s="122">
        <f t="shared" si="31"/>
        <v>0</v>
      </c>
    </row>
    <row r="213" spans="2:18" ht="30" x14ac:dyDescent="0.25">
      <c r="B213" s="56">
        <v>161</v>
      </c>
      <c r="C213" s="57" t="s">
        <v>396</v>
      </c>
      <c r="D213" s="57" t="s">
        <v>397</v>
      </c>
      <c r="E213" s="61" t="s">
        <v>14</v>
      </c>
      <c r="F213" s="58">
        <v>2481.29</v>
      </c>
      <c r="G213" s="71">
        <v>1</v>
      </c>
      <c r="H213" s="121">
        <f t="shared" si="33"/>
        <v>2481.29</v>
      </c>
      <c r="I213" s="10"/>
      <c r="J213" s="6">
        <f t="shared" si="34"/>
        <v>161</v>
      </c>
      <c r="K213" s="7" t="str">
        <f t="shared" si="35"/>
        <v>Насос водяной дв. 4216 Евро-3, Евро-4 4216-1307100</v>
      </c>
      <c r="L213" s="35" t="str">
        <f t="shared" si="32"/>
        <v>4216-1307100</v>
      </c>
      <c r="M213" s="24"/>
      <c r="N213" s="21" t="str">
        <f t="shared" si="36"/>
        <v>шт</v>
      </c>
      <c r="O213" s="36">
        <f t="shared" si="37"/>
        <v>2481.29</v>
      </c>
      <c r="P213" s="24"/>
      <c r="Q213" s="21">
        <f t="shared" si="38"/>
        <v>1</v>
      </c>
      <c r="R213" s="122">
        <f t="shared" si="31"/>
        <v>0</v>
      </c>
    </row>
    <row r="214" spans="2:18" ht="30" x14ac:dyDescent="0.25">
      <c r="B214" s="56">
        <v>162</v>
      </c>
      <c r="C214" s="57" t="s">
        <v>398</v>
      </c>
      <c r="D214" s="57" t="s">
        <v>399</v>
      </c>
      <c r="E214" s="61" t="s">
        <v>14</v>
      </c>
      <c r="F214" s="58">
        <v>5698.89</v>
      </c>
      <c r="G214" s="71">
        <v>1</v>
      </c>
      <c r="H214" s="121">
        <f t="shared" si="33"/>
        <v>5698.89</v>
      </c>
      <c r="I214" s="10"/>
      <c r="J214" s="6">
        <f t="shared" si="34"/>
        <v>162</v>
      </c>
      <c r="K214" s="7" t="str">
        <f t="shared" si="35"/>
        <v>Насос гидроусилителя 3160-20-3407010-00</v>
      </c>
      <c r="L214" s="35" t="str">
        <f t="shared" si="32"/>
        <v>3160-20-3407010-00</v>
      </c>
      <c r="M214" s="24"/>
      <c r="N214" s="21" t="str">
        <f t="shared" si="36"/>
        <v>шт</v>
      </c>
      <c r="O214" s="36">
        <f t="shared" si="37"/>
        <v>5698.89</v>
      </c>
      <c r="P214" s="24"/>
      <c r="Q214" s="21">
        <f t="shared" si="38"/>
        <v>1</v>
      </c>
      <c r="R214" s="122">
        <f t="shared" si="31"/>
        <v>0</v>
      </c>
    </row>
    <row r="215" spans="2:18" x14ac:dyDescent="0.25">
      <c r="B215" s="56">
        <v>163</v>
      </c>
      <c r="C215" s="57" t="s">
        <v>400</v>
      </c>
      <c r="D215" s="57" t="s">
        <v>401</v>
      </c>
      <c r="E215" s="61" t="s">
        <v>14</v>
      </c>
      <c r="F215" s="58">
        <v>8770.59</v>
      </c>
      <c r="G215" s="71">
        <v>1</v>
      </c>
      <c r="H215" s="121">
        <f t="shared" si="33"/>
        <v>8770.59</v>
      </c>
      <c r="I215" s="10"/>
      <c r="J215" s="6">
        <f t="shared" si="34"/>
        <v>163</v>
      </c>
      <c r="K215" s="7" t="str">
        <f t="shared" si="35"/>
        <v>Насос ГУРа 66*3407011</v>
      </c>
      <c r="L215" s="35" t="str">
        <f t="shared" si="32"/>
        <v>66-3407011</v>
      </c>
      <c r="M215" s="24"/>
      <c r="N215" s="21" t="str">
        <f t="shared" si="36"/>
        <v>шт</v>
      </c>
      <c r="O215" s="36">
        <f t="shared" si="37"/>
        <v>8770.59</v>
      </c>
      <c r="P215" s="24"/>
      <c r="Q215" s="21">
        <f t="shared" si="38"/>
        <v>1</v>
      </c>
      <c r="R215" s="122">
        <f t="shared" si="31"/>
        <v>0</v>
      </c>
    </row>
    <row r="216" spans="2:18" ht="30" x14ac:dyDescent="0.25">
      <c r="B216" s="56">
        <v>164</v>
      </c>
      <c r="C216" s="57" t="s">
        <v>402</v>
      </c>
      <c r="D216" s="57" t="s">
        <v>403</v>
      </c>
      <c r="E216" s="61" t="s">
        <v>14</v>
      </c>
      <c r="F216" s="58">
        <v>1159.96</v>
      </c>
      <c r="G216" s="71">
        <v>1</v>
      </c>
      <c r="H216" s="121">
        <f t="shared" si="33"/>
        <v>1159.96</v>
      </c>
      <c r="I216" s="10"/>
      <c r="J216" s="6">
        <f t="shared" si="34"/>
        <v>164</v>
      </c>
      <c r="K216" s="7" t="str">
        <f t="shared" si="35"/>
        <v>Насос масляный 421-1011020</v>
      </c>
      <c r="L216" s="35" t="str">
        <f t="shared" si="32"/>
        <v>421-1011020</v>
      </c>
      <c r="M216" s="24"/>
      <c r="N216" s="21" t="str">
        <f t="shared" si="36"/>
        <v>шт</v>
      </c>
      <c r="O216" s="36">
        <f t="shared" si="37"/>
        <v>1159.96</v>
      </c>
      <c r="P216" s="24"/>
      <c r="Q216" s="21">
        <f t="shared" si="38"/>
        <v>1</v>
      </c>
      <c r="R216" s="122">
        <f t="shared" si="31"/>
        <v>0</v>
      </c>
    </row>
    <row r="217" spans="2:18" ht="30" x14ac:dyDescent="0.25">
      <c r="B217" s="56">
        <v>165</v>
      </c>
      <c r="C217" s="57" t="s">
        <v>404</v>
      </c>
      <c r="D217" s="57" t="s">
        <v>405</v>
      </c>
      <c r="E217" s="61" t="s">
        <v>14</v>
      </c>
      <c r="F217" s="58">
        <v>4681.0600000000004</v>
      </c>
      <c r="G217" s="71">
        <v>1</v>
      </c>
      <c r="H217" s="121">
        <f t="shared" si="33"/>
        <v>4681.0600000000004</v>
      </c>
      <c r="I217" s="10"/>
      <c r="J217" s="28">
        <f t="shared" si="34"/>
        <v>165</v>
      </c>
      <c r="K217" s="29" t="str">
        <f t="shared" si="35"/>
        <v>Насос топливный в сборе  ГАЗЕЛЬ 4061.1106010</v>
      </c>
      <c r="L217" s="35" t="str">
        <f t="shared" si="32"/>
        <v>4061.1106010</v>
      </c>
      <c r="M217" s="30"/>
      <c r="N217" s="31" t="str">
        <f t="shared" si="36"/>
        <v>шт</v>
      </c>
      <c r="O217" s="37">
        <f t="shared" si="37"/>
        <v>4681.0600000000004</v>
      </c>
      <c r="P217" s="24"/>
      <c r="Q217" s="31">
        <f t="shared" si="38"/>
        <v>1</v>
      </c>
      <c r="R217" s="122">
        <f t="shared" si="31"/>
        <v>0</v>
      </c>
    </row>
    <row r="218" spans="2:18" ht="45" x14ac:dyDescent="0.25">
      <c r="B218" s="56">
        <v>166</v>
      </c>
      <c r="C218" s="57" t="s">
        <v>406</v>
      </c>
      <c r="D218" s="57" t="s">
        <v>407</v>
      </c>
      <c r="E218" s="61" t="s">
        <v>14</v>
      </c>
      <c r="F218" s="58">
        <v>7646.77</v>
      </c>
      <c r="G218" s="71">
        <v>2</v>
      </c>
      <c r="H218" s="121">
        <f t="shared" si="33"/>
        <v>15293.54</v>
      </c>
      <c r="I218" s="10"/>
      <c r="J218" s="6">
        <f t="shared" si="34"/>
        <v>166</v>
      </c>
      <c r="K218" s="7" t="str">
        <f t="shared" si="35"/>
        <v>Насос топливный, погружной с мотором, УАЗ-3741, 316051-1136020</v>
      </c>
      <c r="L218" s="35" t="str">
        <f t="shared" si="32"/>
        <v>316051-1139020</v>
      </c>
      <c r="M218" s="24"/>
      <c r="N218" s="21" t="str">
        <f t="shared" si="36"/>
        <v>шт</v>
      </c>
      <c r="O218" s="36">
        <f t="shared" si="37"/>
        <v>7646.77</v>
      </c>
      <c r="P218" s="24"/>
      <c r="Q218" s="21">
        <f t="shared" si="38"/>
        <v>2</v>
      </c>
      <c r="R218" s="122">
        <f t="shared" si="31"/>
        <v>0</v>
      </c>
    </row>
    <row r="219" spans="2:18" ht="30" x14ac:dyDescent="0.25">
      <c r="B219" s="56">
        <v>167</v>
      </c>
      <c r="C219" s="57" t="s">
        <v>408</v>
      </c>
      <c r="D219" s="57" t="s">
        <v>409</v>
      </c>
      <c r="E219" s="61" t="s">
        <v>14</v>
      </c>
      <c r="F219" s="59">
        <v>292.51</v>
      </c>
      <c r="G219" s="71">
        <v>4</v>
      </c>
      <c r="H219" s="121">
        <f t="shared" si="33"/>
        <v>1170.04</v>
      </c>
      <c r="I219" s="10"/>
      <c r="J219" s="6">
        <f t="shared" si="34"/>
        <v>167</v>
      </c>
      <c r="K219" s="7" t="str">
        <f t="shared" si="35"/>
        <v>Оптика Н4 без подсветки 62-3711200-09</v>
      </c>
      <c r="L219" s="35" t="str">
        <f t="shared" si="32"/>
        <v>62-3711200-09</v>
      </c>
      <c r="M219" s="24"/>
      <c r="N219" s="21" t="str">
        <f t="shared" si="36"/>
        <v>шт</v>
      </c>
      <c r="O219" s="36">
        <f t="shared" si="37"/>
        <v>292.51</v>
      </c>
      <c r="P219" s="24"/>
      <c r="Q219" s="21">
        <f t="shared" si="38"/>
        <v>4</v>
      </c>
      <c r="R219" s="122">
        <f t="shared" si="31"/>
        <v>0</v>
      </c>
    </row>
    <row r="220" spans="2:18" ht="30" x14ac:dyDescent="0.25">
      <c r="B220" s="56">
        <v>168</v>
      </c>
      <c r="C220" s="57" t="s">
        <v>410</v>
      </c>
      <c r="D220" s="57" t="s">
        <v>411</v>
      </c>
      <c r="E220" s="61" t="s">
        <v>14</v>
      </c>
      <c r="F220" s="58">
        <v>4379.63</v>
      </c>
      <c r="G220" s="71">
        <v>1</v>
      </c>
      <c r="H220" s="121">
        <f t="shared" si="33"/>
        <v>4379.63</v>
      </c>
      <c r="I220" s="10"/>
      <c r="J220" s="6">
        <f t="shared" si="34"/>
        <v>168</v>
      </c>
      <c r="K220" s="7" t="str">
        <f t="shared" si="35"/>
        <v>Осушитель воздуха 3511007-90.45104</v>
      </c>
      <c r="L220" s="35" t="str">
        <f t="shared" si="32"/>
        <v>3511007-90.45104</v>
      </c>
      <c r="M220" s="24"/>
      <c r="N220" s="21" t="str">
        <f t="shared" si="36"/>
        <v>шт</v>
      </c>
      <c r="O220" s="36">
        <f t="shared" si="37"/>
        <v>4379.63</v>
      </c>
      <c r="P220" s="24"/>
      <c r="Q220" s="21">
        <f t="shared" si="38"/>
        <v>1</v>
      </c>
      <c r="R220" s="122">
        <f t="shared" si="31"/>
        <v>0</v>
      </c>
    </row>
    <row r="221" spans="2:18" ht="30" x14ac:dyDescent="0.25">
      <c r="B221" s="56">
        <v>169</v>
      </c>
      <c r="C221" s="57" t="s">
        <v>412</v>
      </c>
      <c r="D221" s="57" t="s">
        <v>413</v>
      </c>
      <c r="E221" s="61" t="s">
        <v>14</v>
      </c>
      <c r="F221" s="59">
        <v>286.08</v>
      </c>
      <c r="G221" s="71">
        <v>1</v>
      </c>
      <c r="H221" s="121">
        <f t="shared" si="33"/>
        <v>286.08</v>
      </c>
      <c r="I221" s="10"/>
      <c r="J221" s="6">
        <f t="shared" si="34"/>
        <v>169</v>
      </c>
      <c r="K221" s="7" t="str">
        <f t="shared" si="35"/>
        <v>Патрубки УАЗ (компл. 5шт)</v>
      </c>
      <c r="L221" s="35" t="str">
        <f t="shared" si="32"/>
        <v>451-1303010/27</v>
      </c>
      <c r="M221" s="24"/>
      <c r="N221" s="21" t="str">
        <f t="shared" si="36"/>
        <v>шт</v>
      </c>
      <c r="O221" s="36">
        <f t="shared" si="37"/>
        <v>286.08</v>
      </c>
      <c r="P221" s="24"/>
      <c r="Q221" s="21">
        <f t="shared" si="38"/>
        <v>1</v>
      </c>
      <c r="R221" s="122">
        <f t="shared" si="31"/>
        <v>0</v>
      </c>
    </row>
    <row r="222" spans="2:18" ht="30" x14ac:dyDescent="0.25">
      <c r="B222" s="56">
        <v>170</v>
      </c>
      <c r="C222" s="57" t="s">
        <v>414</v>
      </c>
      <c r="D222" s="57" t="s">
        <v>415</v>
      </c>
      <c r="E222" s="61" t="s">
        <v>14</v>
      </c>
      <c r="F222" s="59">
        <v>316.85000000000002</v>
      </c>
      <c r="G222" s="71">
        <v>4</v>
      </c>
      <c r="H222" s="121">
        <f t="shared" si="33"/>
        <v>1267.4000000000001</v>
      </c>
      <c r="I222" s="10"/>
      <c r="J222" s="6">
        <f t="shared" si="34"/>
        <v>170</v>
      </c>
      <c r="K222" s="7" t="str">
        <f t="shared" si="35"/>
        <v>Патрубок радиатора подвод (верхний)</v>
      </c>
      <c r="L222" s="35" t="str">
        <f t="shared" si="32"/>
        <v>33081-1303010</v>
      </c>
      <c r="M222" s="24"/>
      <c r="N222" s="21" t="str">
        <f t="shared" si="36"/>
        <v>шт</v>
      </c>
      <c r="O222" s="36">
        <f t="shared" si="37"/>
        <v>316.85000000000002</v>
      </c>
      <c r="P222" s="24"/>
      <c r="Q222" s="21">
        <f t="shared" si="38"/>
        <v>4</v>
      </c>
      <c r="R222" s="122">
        <f t="shared" si="31"/>
        <v>0</v>
      </c>
    </row>
    <row r="223" spans="2:18" ht="30" x14ac:dyDescent="0.25">
      <c r="B223" s="56">
        <v>171</v>
      </c>
      <c r="C223" s="57" t="s">
        <v>416</v>
      </c>
      <c r="D223" s="57" t="s">
        <v>417</v>
      </c>
      <c r="E223" s="61" t="s">
        <v>14</v>
      </c>
      <c r="F223" s="59">
        <v>224.54</v>
      </c>
      <c r="G223" s="71">
        <v>2</v>
      </c>
      <c r="H223" s="121">
        <f t="shared" si="33"/>
        <v>449.08</v>
      </c>
      <c r="I223" s="10"/>
      <c r="J223" s="6">
        <f t="shared" si="34"/>
        <v>171</v>
      </c>
      <c r="K223" s="7" t="str">
        <f t="shared" si="35"/>
        <v>Подушка опоры двигателя в сборе 130-1001050</v>
      </c>
      <c r="L223" s="35" t="str">
        <f t="shared" si="32"/>
        <v>130-1001050</v>
      </c>
      <c r="M223" s="24"/>
      <c r="N223" s="21" t="str">
        <f t="shared" si="36"/>
        <v>шт</v>
      </c>
      <c r="O223" s="36">
        <f t="shared" si="37"/>
        <v>224.54</v>
      </c>
      <c r="P223" s="24"/>
      <c r="Q223" s="21">
        <f t="shared" si="38"/>
        <v>2</v>
      </c>
      <c r="R223" s="122">
        <f t="shared" si="31"/>
        <v>0</v>
      </c>
    </row>
    <row r="224" spans="2:18" ht="30" x14ac:dyDescent="0.25">
      <c r="B224" s="56">
        <v>172</v>
      </c>
      <c r="C224" s="57" t="s">
        <v>418</v>
      </c>
      <c r="D224" s="57" t="s">
        <v>419</v>
      </c>
      <c r="E224" s="61" t="s">
        <v>14</v>
      </c>
      <c r="F224" s="59">
        <v>889.03</v>
      </c>
      <c r="G224" s="71">
        <v>2</v>
      </c>
      <c r="H224" s="121">
        <f t="shared" si="33"/>
        <v>1778.06</v>
      </c>
      <c r="I224" s="10"/>
      <c r="J224" s="6">
        <f t="shared" si="34"/>
        <v>172</v>
      </c>
      <c r="K224" s="7" t="str">
        <f t="shared" si="35"/>
        <v>Подушка опоры двигателя Д-245 3309-1001020</v>
      </c>
      <c r="L224" s="35" t="str">
        <f t="shared" si="32"/>
        <v>3309-1001020</v>
      </c>
      <c r="M224" s="24"/>
      <c r="N224" s="21" t="str">
        <f t="shared" si="36"/>
        <v>шт</v>
      </c>
      <c r="O224" s="36">
        <f t="shared" si="37"/>
        <v>889.03</v>
      </c>
      <c r="P224" s="24"/>
      <c r="Q224" s="21">
        <f t="shared" si="38"/>
        <v>2</v>
      </c>
      <c r="R224" s="122">
        <f t="shared" si="31"/>
        <v>0</v>
      </c>
    </row>
    <row r="225" spans="2:18" ht="30" x14ac:dyDescent="0.25">
      <c r="B225" s="56">
        <v>173</v>
      </c>
      <c r="C225" s="57" t="s">
        <v>420</v>
      </c>
      <c r="D225" s="57" t="s">
        <v>421</v>
      </c>
      <c r="E225" s="61" t="s">
        <v>100</v>
      </c>
      <c r="F225" s="59">
        <v>165.41</v>
      </c>
      <c r="G225" s="71">
        <v>16</v>
      </c>
      <c r="H225" s="121">
        <f t="shared" si="33"/>
        <v>2646.56</v>
      </c>
      <c r="I225" s="10"/>
      <c r="J225" s="6">
        <f t="shared" si="34"/>
        <v>173</v>
      </c>
      <c r="K225" s="7" t="str">
        <f t="shared" si="35"/>
        <v>Подушка рессоры (2шт) 452-2900000</v>
      </c>
      <c r="L225" s="35" t="str">
        <f t="shared" si="32"/>
        <v>452-2900000</v>
      </c>
      <c r="M225" s="24"/>
      <c r="N225" s="21" t="str">
        <f t="shared" si="36"/>
        <v>компл</v>
      </c>
      <c r="O225" s="36">
        <f t="shared" si="37"/>
        <v>165.41</v>
      </c>
      <c r="P225" s="24"/>
      <c r="Q225" s="21">
        <f t="shared" si="38"/>
        <v>16</v>
      </c>
      <c r="R225" s="122">
        <f t="shared" si="31"/>
        <v>0</v>
      </c>
    </row>
    <row r="226" spans="2:18" ht="30" x14ac:dyDescent="0.25">
      <c r="B226" s="56">
        <v>174</v>
      </c>
      <c r="C226" s="57" t="s">
        <v>422</v>
      </c>
      <c r="D226" s="57" t="s">
        <v>423</v>
      </c>
      <c r="E226" s="61" t="s">
        <v>14</v>
      </c>
      <c r="F226" s="58">
        <v>3487.73</v>
      </c>
      <c r="G226" s="71">
        <v>1</v>
      </c>
      <c r="H226" s="121">
        <f t="shared" si="33"/>
        <v>3487.73</v>
      </c>
      <c r="I226" s="10"/>
      <c r="J226" s="6">
        <f t="shared" si="34"/>
        <v>174</v>
      </c>
      <c r="K226" s="7" t="str">
        <f t="shared" si="35"/>
        <v>подшипник выжимной УАЗ 469-1601180</v>
      </c>
      <c r="L226" s="35" t="str">
        <f t="shared" si="32"/>
        <v>469-1601180</v>
      </c>
      <c r="M226" s="24"/>
      <c r="N226" s="21" t="str">
        <f t="shared" si="36"/>
        <v>шт</v>
      </c>
      <c r="O226" s="36">
        <f t="shared" si="37"/>
        <v>3487.73</v>
      </c>
      <c r="P226" s="24"/>
      <c r="Q226" s="21">
        <f t="shared" si="38"/>
        <v>1</v>
      </c>
      <c r="R226" s="122">
        <f t="shared" si="31"/>
        <v>0</v>
      </c>
    </row>
    <row r="227" spans="2:18" x14ac:dyDescent="0.25">
      <c r="B227" s="56">
        <v>175</v>
      </c>
      <c r="C227" s="57" t="s">
        <v>424</v>
      </c>
      <c r="D227" s="57" t="s">
        <v>425</v>
      </c>
      <c r="E227" s="61" t="s">
        <v>14</v>
      </c>
      <c r="F227" s="58">
        <v>1422.45</v>
      </c>
      <c r="G227" s="71">
        <v>26</v>
      </c>
      <c r="H227" s="121">
        <f t="shared" si="33"/>
        <v>36983.700000000004</v>
      </c>
      <c r="I227" s="10"/>
      <c r="J227" s="6">
        <f t="shared" si="34"/>
        <v>175</v>
      </c>
      <c r="K227" s="7" t="str">
        <f t="shared" si="35"/>
        <v>Подшипник ступицы УАЗ</v>
      </c>
      <c r="L227" s="35" t="str">
        <f t="shared" si="32"/>
        <v>3151-3103025</v>
      </c>
      <c r="M227" s="24"/>
      <c r="N227" s="21" t="str">
        <f t="shared" si="36"/>
        <v>шт</v>
      </c>
      <c r="O227" s="36">
        <f t="shared" si="37"/>
        <v>1422.45</v>
      </c>
      <c r="P227" s="24"/>
      <c r="Q227" s="21">
        <f t="shared" si="38"/>
        <v>26</v>
      </c>
      <c r="R227" s="122">
        <f t="shared" si="31"/>
        <v>0</v>
      </c>
    </row>
    <row r="228" spans="2:18" ht="30" x14ac:dyDescent="0.25">
      <c r="B228" s="56">
        <v>176</v>
      </c>
      <c r="C228" s="57" t="s">
        <v>426</v>
      </c>
      <c r="D228" s="57" t="s">
        <v>427</v>
      </c>
      <c r="E228" s="61" t="s">
        <v>100</v>
      </c>
      <c r="F228" s="58">
        <v>21652.36</v>
      </c>
      <c r="G228" s="71">
        <v>2</v>
      </c>
      <c r="H228" s="121">
        <f t="shared" si="33"/>
        <v>43304.72</v>
      </c>
      <c r="I228" s="10"/>
      <c r="J228" s="28">
        <f t="shared" si="34"/>
        <v>176</v>
      </c>
      <c r="K228" s="29" t="str">
        <f t="shared" si="35"/>
        <v>поршневая группа ЗИЛ 131 А23.01-74240/81240</v>
      </c>
      <c r="L228" s="35" t="str">
        <f t="shared" si="32"/>
        <v>А23.01-74240/81240</v>
      </c>
      <c r="M228" s="30"/>
      <c r="N228" s="31" t="str">
        <f t="shared" si="36"/>
        <v>компл</v>
      </c>
      <c r="O228" s="37">
        <f t="shared" si="37"/>
        <v>21652.36</v>
      </c>
      <c r="P228" s="24"/>
      <c r="Q228" s="31">
        <f t="shared" si="38"/>
        <v>2</v>
      </c>
      <c r="R228" s="122">
        <f t="shared" si="31"/>
        <v>0</v>
      </c>
    </row>
    <row r="229" spans="2:18" x14ac:dyDescent="0.25">
      <c r="B229" s="56">
        <v>177</v>
      </c>
      <c r="C229" s="57" t="s">
        <v>428</v>
      </c>
      <c r="D229" s="57" t="s">
        <v>429</v>
      </c>
      <c r="E229" s="61" t="s">
        <v>14</v>
      </c>
      <c r="F229" s="58">
        <v>16366.07</v>
      </c>
      <c r="G229" s="71">
        <v>1</v>
      </c>
      <c r="H229" s="121">
        <f t="shared" si="33"/>
        <v>16366.07</v>
      </c>
      <c r="I229" s="10"/>
      <c r="J229" s="6">
        <f t="shared" si="34"/>
        <v>177</v>
      </c>
      <c r="K229" s="7" t="str">
        <f t="shared" si="35"/>
        <v>Поршневая группа УАЗ</v>
      </c>
      <c r="L229" s="35" t="str">
        <f t="shared" si="32"/>
        <v>417-1000114</v>
      </c>
      <c r="M229" s="24"/>
      <c r="N229" s="21" t="str">
        <f t="shared" si="36"/>
        <v>шт</v>
      </c>
      <c r="O229" s="36">
        <f t="shared" si="37"/>
        <v>16366.07</v>
      </c>
      <c r="P229" s="24"/>
      <c r="Q229" s="21">
        <f t="shared" si="38"/>
        <v>1</v>
      </c>
      <c r="R229" s="122">
        <f t="shared" si="31"/>
        <v>0</v>
      </c>
    </row>
    <row r="230" spans="2:18" ht="30" x14ac:dyDescent="0.25">
      <c r="B230" s="56">
        <v>178</v>
      </c>
      <c r="C230" s="57" t="s">
        <v>430</v>
      </c>
      <c r="D230" s="57" t="s">
        <v>431</v>
      </c>
      <c r="E230" s="61" t="s">
        <v>100</v>
      </c>
      <c r="F230" s="58">
        <v>3710.83</v>
      </c>
      <c r="G230" s="71">
        <v>4</v>
      </c>
      <c r="H230" s="121">
        <f t="shared" si="33"/>
        <v>14843.32</v>
      </c>
      <c r="I230" s="10"/>
      <c r="J230" s="6">
        <f t="shared" si="34"/>
        <v>178</v>
      </c>
      <c r="K230" s="7" t="str">
        <f t="shared" si="35"/>
        <v>Поршневая УАЗ 100,0 "Г" УМЗ 421-1004017</v>
      </c>
      <c r="L230" s="35" t="str">
        <f t="shared" si="32"/>
        <v>100,0 "Г" УМЗ 421-1004017</v>
      </c>
      <c r="M230" s="24"/>
      <c r="N230" s="21" t="str">
        <f t="shared" si="36"/>
        <v>компл</v>
      </c>
      <c r="O230" s="36">
        <f t="shared" si="37"/>
        <v>3710.83</v>
      </c>
      <c r="P230" s="24"/>
      <c r="Q230" s="21">
        <f t="shared" si="38"/>
        <v>4</v>
      </c>
      <c r="R230" s="122">
        <f t="shared" si="31"/>
        <v>0</v>
      </c>
    </row>
    <row r="231" spans="2:18" ht="30" x14ac:dyDescent="0.25">
      <c r="B231" s="56">
        <v>179</v>
      </c>
      <c r="C231" s="57" t="s">
        <v>432</v>
      </c>
      <c r="D231" s="57" t="s">
        <v>433</v>
      </c>
      <c r="E231" s="61" t="s">
        <v>100</v>
      </c>
      <c r="F231" s="58">
        <v>3354.37</v>
      </c>
      <c r="G231" s="71">
        <v>1</v>
      </c>
      <c r="H231" s="121">
        <f t="shared" si="33"/>
        <v>3354.37</v>
      </c>
      <c r="I231" s="10"/>
      <c r="J231" s="6">
        <f t="shared" si="34"/>
        <v>179</v>
      </c>
      <c r="K231" s="7" t="str">
        <f t="shared" si="35"/>
        <v>поршневые кольца ЗИЛ 131 130-1000101</v>
      </c>
      <c r="L231" s="35" t="str">
        <f t="shared" si="32"/>
        <v>130-1000101</v>
      </c>
      <c r="M231" s="24"/>
      <c r="N231" s="21" t="str">
        <f t="shared" si="36"/>
        <v>компл</v>
      </c>
      <c r="O231" s="36">
        <f t="shared" si="37"/>
        <v>3354.37</v>
      </c>
      <c r="P231" s="24"/>
      <c r="Q231" s="21">
        <f t="shared" si="38"/>
        <v>1</v>
      </c>
      <c r="R231" s="9">
        <f t="shared" ref="R192:R255" si="39">P231*Q231</f>
        <v>0</v>
      </c>
    </row>
    <row r="232" spans="2:18" ht="30" x14ac:dyDescent="0.25">
      <c r="B232" s="56">
        <v>180</v>
      </c>
      <c r="C232" s="57" t="s">
        <v>434</v>
      </c>
      <c r="D232" s="57" t="s">
        <v>435</v>
      </c>
      <c r="E232" s="61" t="s">
        <v>14</v>
      </c>
      <c r="F232" s="59">
        <v>968.82</v>
      </c>
      <c r="G232" s="71">
        <v>3</v>
      </c>
      <c r="H232" s="121">
        <f t="shared" si="33"/>
        <v>2906.46</v>
      </c>
      <c r="I232" s="10"/>
      <c r="J232" s="6">
        <f t="shared" si="34"/>
        <v>180</v>
      </c>
      <c r="K232" s="7" t="str">
        <f t="shared" si="35"/>
        <v>Провода высоковольтные с наконечниками</v>
      </c>
      <c r="L232" s="35" t="str">
        <f t="shared" si="32"/>
        <v>4091-3707244</v>
      </c>
      <c r="M232" s="24"/>
      <c r="N232" s="21" t="str">
        <f t="shared" si="36"/>
        <v>шт</v>
      </c>
      <c r="O232" s="36">
        <f t="shared" si="37"/>
        <v>968.82</v>
      </c>
      <c r="P232" s="24"/>
      <c r="Q232" s="21">
        <f t="shared" si="38"/>
        <v>3</v>
      </c>
      <c r="R232" s="9">
        <f t="shared" si="39"/>
        <v>0</v>
      </c>
    </row>
    <row r="233" spans="2:18" ht="30" x14ac:dyDescent="0.25">
      <c r="B233" s="56">
        <v>181</v>
      </c>
      <c r="C233" s="57" t="s">
        <v>436</v>
      </c>
      <c r="D233" s="57" t="s">
        <v>437</v>
      </c>
      <c r="E233" s="61" t="s">
        <v>14</v>
      </c>
      <c r="F233" s="59">
        <v>153.88</v>
      </c>
      <c r="G233" s="71">
        <v>2</v>
      </c>
      <c r="H233" s="121">
        <f t="shared" si="33"/>
        <v>307.76</v>
      </c>
      <c r="I233" s="10"/>
      <c r="J233" s="6">
        <f t="shared" si="34"/>
        <v>181</v>
      </c>
      <c r="K233" s="7" t="str">
        <f t="shared" si="35"/>
        <v>Прокладка головки блока 130-1003020-10 ЗИЛ</v>
      </c>
      <c r="L233" s="35" t="str">
        <f t="shared" si="32"/>
        <v>130-1003020-10 ЗИЛ</v>
      </c>
      <c r="M233" s="24"/>
      <c r="N233" s="21" t="str">
        <f t="shared" si="36"/>
        <v>шт</v>
      </c>
      <c r="O233" s="36">
        <f t="shared" si="37"/>
        <v>153.88</v>
      </c>
      <c r="P233" s="24"/>
      <c r="Q233" s="21">
        <f t="shared" si="38"/>
        <v>2</v>
      </c>
      <c r="R233" s="9">
        <f t="shared" si="39"/>
        <v>0</v>
      </c>
    </row>
    <row r="234" spans="2:18" ht="30" x14ac:dyDescent="0.25">
      <c r="B234" s="56">
        <v>182</v>
      </c>
      <c r="C234" s="57" t="s">
        <v>438</v>
      </c>
      <c r="D234" s="57" t="s">
        <v>439</v>
      </c>
      <c r="E234" s="61" t="s">
        <v>14</v>
      </c>
      <c r="F234" s="58">
        <v>15495.93</v>
      </c>
      <c r="G234" s="71">
        <v>2</v>
      </c>
      <c r="H234" s="121">
        <f t="shared" si="33"/>
        <v>30991.86</v>
      </c>
      <c r="I234" s="10"/>
      <c r="J234" s="6">
        <f t="shared" si="34"/>
        <v>182</v>
      </c>
      <c r="K234" s="7" t="str">
        <f t="shared" si="35"/>
        <v>Радиатор 3-ряд. 31608-1301010-02</v>
      </c>
      <c r="L234" s="35" t="str">
        <f t="shared" si="32"/>
        <v>31608-1301010-02</v>
      </c>
      <c r="M234" s="24"/>
      <c r="N234" s="21" t="str">
        <f t="shared" si="36"/>
        <v>шт</v>
      </c>
      <c r="O234" s="36">
        <f t="shared" si="37"/>
        <v>15495.93</v>
      </c>
      <c r="P234" s="24"/>
      <c r="Q234" s="21">
        <f t="shared" si="38"/>
        <v>2</v>
      </c>
      <c r="R234" s="9">
        <f t="shared" si="39"/>
        <v>0</v>
      </c>
    </row>
    <row r="235" spans="2:18" ht="30" x14ac:dyDescent="0.25">
      <c r="B235" s="56">
        <v>183</v>
      </c>
      <c r="C235" s="57" t="s">
        <v>440</v>
      </c>
      <c r="D235" s="57" t="s">
        <v>441</v>
      </c>
      <c r="E235" s="61" t="s">
        <v>14</v>
      </c>
      <c r="F235" s="58">
        <v>15302.66</v>
      </c>
      <c r="G235" s="71">
        <v>3</v>
      </c>
      <c r="H235" s="121">
        <f t="shared" si="33"/>
        <v>45907.979999999996</v>
      </c>
      <c r="I235" s="10"/>
      <c r="J235" s="6">
        <f t="shared" si="34"/>
        <v>183</v>
      </c>
      <c r="K235" s="7" t="str">
        <f t="shared" si="35"/>
        <v>Радиатор в сборе 3741-1301006</v>
      </c>
      <c r="L235" s="35" t="str">
        <f t="shared" si="32"/>
        <v>3741-1301006</v>
      </c>
      <c r="M235" s="24"/>
      <c r="N235" s="21" t="str">
        <f t="shared" si="36"/>
        <v>шт</v>
      </c>
      <c r="O235" s="36">
        <f t="shared" si="37"/>
        <v>15302.66</v>
      </c>
      <c r="P235" s="24"/>
      <c r="Q235" s="21">
        <f t="shared" si="38"/>
        <v>3</v>
      </c>
      <c r="R235" s="9">
        <f t="shared" si="39"/>
        <v>0</v>
      </c>
    </row>
    <row r="236" spans="2:18" ht="30" x14ac:dyDescent="0.25">
      <c r="B236" s="56">
        <v>184</v>
      </c>
      <c r="C236" s="57" t="s">
        <v>442</v>
      </c>
      <c r="D236" s="57" t="s">
        <v>443</v>
      </c>
      <c r="E236" s="61" t="s">
        <v>14</v>
      </c>
      <c r="F236" s="58">
        <v>19326.080000000002</v>
      </c>
      <c r="G236" s="71">
        <v>2</v>
      </c>
      <c r="H236" s="121">
        <f t="shared" si="33"/>
        <v>38652.160000000003</v>
      </c>
      <c r="I236" s="10"/>
      <c r="J236" s="6">
        <f t="shared" si="34"/>
        <v>184</v>
      </c>
      <c r="K236" s="7" t="str">
        <f t="shared" si="35"/>
        <v>Радиатор водяного охлаждения ЗИЛ в сборе</v>
      </c>
      <c r="L236" s="35" t="str">
        <f t="shared" si="32"/>
        <v>131-1301010-13</v>
      </c>
      <c r="M236" s="24"/>
      <c r="N236" s="21" t="str">
        <f t="shared" si="36"/>
        <v>шт</v>
      </c>
      <c r="O236" s="36">
        <f t="shared" si="37"/>
        <v>19326.080000000002</v>
      </c>
      <c r="P236" s="24"/>
      <c r="Q236" s="21">
        <f t="shared" si="38"/>
        <v>2</v>
      </c>
      <c r="R236" s="9">
        <f t="shared" si="39"/>
        <v>0</v>
      </c>
    </row>
    <row r="237" spans="2:18" ht="30" x14ac:dyDescent="0.25">
      <c r="B237" s="56">
        <v>185</v>
      </c>
      <c r="C237" s="57" t="s">
        <v>444</v>
      </c>
      <c r="D237" s="57" t="s">
        <v>445</v>
      </c>
      <c r="E237" s="61" t="s">
        <v>14</v>
      </c>
      <c r="F237" s="58">
        <v>14211.89</v>
      </c>
      <c r="G237" s="71">
        <v>3</v>
      </c>
      <c r="H237" s="121">
        <f t="shared" si="33"/>
        <v>42635.67</v>
      </c>
      <c r="I237" s="10"/>
      <c r="J237" s="6">
        <f t="shared" si="34"/>
        <v>185</v>
      </c>
      <c r="K237" s="7" t="str">
        <f t="shared" si="35"/>
        <v>Радиатор водяной 3307*1301010</v>
      </c>
      <c r="L237" s="35" t="str">
        <f t="shared" si="32"/>
        <v>3307-1301010</v>
      </c>
      <c r="M237" s="24"/>
      <c r="N237" s="21" t="str">
        <f t="shared" si="36"/>
        <v>шт</v>
      </c>
      <c r="O237" s="36">
        <f t="shared" si="37"/>
        <v>14211.89</v>
      </c>
      <c r="P237" s="24"/>
      <c r="Q237" s="21">
        <f t="shared" si="38"/>
        <v>3</v>
      </c>
      <c r="R237" s="9">
        <f t="shared" si="39"/>
        <v>0</v>
      </c>
    </row>
    <row r="238" spans="2:18" ht="30" x14ac:dyDescent="0.25">
      <c r="B238" s="56">
        <v>186</v>
      </c>
      <c r="C238" s="57" t="s">
        <v>446</v>
      </c>
      <c r="D238" s="57" t="s">
        <v>447</v>
      </c>
      <c r="E238" s="61" t="s">
        <v>14</v>
      </c>
      <c r="F238" s="58">
        <v>12827.04</v>
      </c>
      <c r="G238" s="71">
        <v>2</v>
      </c>
      <c r="H238" s="121">
        <f t="shared" si="33"/>
        <v>25654.080000000002</v>
      </c>
      <c r="I238" s="10"/>
      <c r="J238" s="6">
        <f t="shared" si="34"/>
        <v>186</v>
      </c>
      <c r="K238" s="7" t="str">
        <f t="shared" si="35"/>
        <v>Радиатор водяной 3-х ряд. 3307-1301010-91</v>
      </c>
      <c r="L238" s="35" t="str">
        <f t="shared" si="32"/>
        <v>3307-1301010-91</v>
      </c>
      <c r="M238" s="24"/>
      <c r="N238" s="21" t="str">
        <f t="shared" si="36"/>
        <v>шт</v>
      </c>
      <c r="O238" s="36">
        <f t="shared" si="37"/>
        <v>12827.04</v>
      </c>
      <c r="P238" s="24"/>
      <c r="Q238" s="21">
        <f t="shared" si="38"/>
        <v>2</v>
      </c>
      <c r="R238" s="9">
        <f t="shared" si="39"/>
        <v>0</v>
      </c>
    </row>
    <row r="239" spans="2:18" x14ac:dyDescent="0.25">
      <c r="B239" s="56">
        <v>187</v>
      </c>
      <c r="C239" s="57" t="s">
        <v>448</v>
      </c>
      <c r="D239" s="57" t="s">
        <v>449</v>
      </c>
      <c r="E239" s="61" t="s">
        <v>14</v>
      </c>
      <c r="F239" s="58">
        <v>19639.509999999998</v>
      </c>
      <c r="G239" s="71">
        <v>1</v>
      </c>
      <c r="H239" s="121">
        <f t="shared" si="33"/>
        <v>19639.509999999998</v>
      </c>
      <c r="I239" s="10"/>
      <c r="J239" s="28">
        <f t="shared" si="34"/>
        <v>187</v>
      </c>
      <c r="K239" s="29" t="str">
        <f t="shared" si="35"/>
        <v>Радиатор водяной ГАЗ</v>
      </c>
      <c r="L239" s="35" t="str">
        <f t="shared" si="32"/>
        <v>66-01-1301006</v>
      </c>
      <c r="M239" s="30"/>
      <c r="N239" s="31" t="str">
        <f t="shared" si="36"/>
        <v>шт</v>
      </c>
      <c r="O239" s="37">
        <f t="shared" si="37"/>
        <v>19639.509999999998</v>
      </c>
      <c r="P239" s="24"/>
      <c r="Q239" s="31">
        <f t="shared" si="38"/>
        <v>1</v>
      </c>
      <c r="R239" s="32">
        <f t="shared" si="39"/>
        <v>0</v>
      </c>
    </row>
    <row r="240" spans="2:18" ht="45" x14ac:dyDescent="0.25">
      <c r="B240" s="56">
        <v>188</v>
      </c>
      <c r="C240" s="57" t="s">
        <v>450</v>
      </c>
      <c r="D240" s="57" t="s">
        <v>451</v>
      </c>
      <c r="E240" s="61" t="s">
        <v>14</v>
      </c>
      <c r="F240" s="58">
        <v>16412.8</v>
      </c>
      <c r="G240" s="71">
        <v>3</v>
      </c>
      <c r="H240" s="121">
        <f t="shared" si="33"/>
        <v>49238.399999999994</v>
      </c>
      <c r="I240" s="10"/>
      <c r="J240" s="6">
        <f t="shared" si="34"/>
        <v>188</v>
      </c>
      <c r="K240" s="7" t="str">
        <f t="shared" si="35"/>
        <v>Радиатор ГАЗ-33081,3309 медный 2-х ряд. дв. Д-245 ЕВРО-3 ОР 121-1301010-20</v>
      </c>
      <c r="L240" s="35" t="str">
        <f t="shared" si="32"/>
        <v>121-1301010-20</v>
      </c>
      <c r="M240" s="24"/>
      <c r="N240" s="21" t="str">
        <f t="shared" si="36"/>
        <v>шт</v>
      </c>
      <c r="O240" s="36">
        <f t="shared" si="37"/>
        <v>16412.8</v>
      </c>
      <c r="P240" s="24"/>
      <c r="Q240" s="21">
        <f t="shared" si="38"/>
        <v>3</v>
      </c>
      <c r="R240" s="9">
        <f t="shared" si="39"/>
        <v>0</v>
      </c>
    </row>
    <row r="241" spans="2:18" ht="30" x14ac:dyDescent="0.25">
      <c r="B241" s="56">
        <v>189</v>
      </c>
      <c r="C241" s="57" t="s">
        <v>452</v>
      </c>
      <c r="D241" s="57" t="s">
        <v>453</v>
      </c>
      <c r="E241" s="61" t="s">
        <v>14</v>
      </c>
      <c r="F241" s="58">
        <v>3827.83</v>
      </c>
      <c r="G241" s="71">
        <v>5</v>
      </c>
      <c r="H241" s="121">
        <f t="shared" si="33"/>
        <v>19139.150000000001</v>
      </c>
      <c r="I241" s="10"/>
      <c r="J241" s="6">
        <f t="shared" si="34"/>
        <v>189</v>
      </c>
      <c r="K241" s="7" t="str">
        <f t="shared" si="35"/>
        <v>Радиатор отопителя 3741-8101060-20</v>
      </c>
      <c r="L241" s="35" t="str">
        <f t="shared" si="32"/>
        <v>3741-8101060-20</v>
      </c>
      <c r="M241" s="24"/>
      <c r="N241" s="21" t="str">
        <f t="shared" si="36"/>
        <v>шт</v>
      </c>
      <c r="O241" s="36">
        <f t="shared" si="37"/>
        <v>3827.83</v>
      </c>
      <c r="P241" s="24"/>
      <c r="Q241" s="21">
        <f t="shared" si="38"/>
        <v>5</v>
      </c>
      <c r="R241" s="9">
        <f t="shared" si="39"/>
        <v>0</v>
      </c>
    </row>
    <row r="242" spans="2:18" ht="45" x14ac:dyDescent="0.25">
      <c r="B242" s="56">
        <v>190</v>
      </c>
      <c r="C242" s="57" t="s">
        <v>454</v>
      </c>
      <c r="D242" s="57" t="s">
        <v>455</v>
      </c>
      <c r="E242" s="61" t="s">
        <v>14</v>
      </c>
      <c r="F242" s="58">
        <v>9791.67</v>
      </c>
      <c r="G242" s="71">
        <v>1</v>
      </c>
      <c r="H242" s="121">
        <f t="shared" si="33"/>
        <v>9791.67</v>
      </c>
      <c r="I242" s="10"/>
      <c r="J242" s="6">
        <f t="shared" si="34"/>
        <v>190</v>
      </c>
      <c r="K242" s="7" t="str">
        <f t="shared" si="35"/>
        <v>Радиатор охлаждения УАЗ-Патриот (алюминиевый) 2-х рядный 3163-1301010-12</v>
      </c>
      <c r="L242" s="35" t="str">
        <f t="shared" si="32"/>
        <v>3163-1301010-12</v>
      </c>
      <c r="M242" s="24"/>
      <c r="N242" s="21" t="str">
        <f t="shared" si="36"/>
        <v>шт</v>
      </c>
      <c r="O242" s="36">
        <f t="shared" si="37"/>
        <v>9791.67</v>
      </c>
      <c r="P242" s="24"/>
      <c r="Q242" s="21">
        <f t="shared" si="38"/>
        <v>1</v>
      </c>
      <c r="R242" s="9">
        <f t="shared" si="39"/>
        <v>0</v>
      </c>
    </row>
    <row r="243" spans="2:18" ht="45" x14ac:dyDescent="0.25">
      <c r="B243" s="56">
        <v>191</v>
      </c>
      <c r="C243" s="57" t="s">
        <v>456</v>
      </c>
      <c r="D243" s="57" t="s">
        <v>457</v>
      </c>
      <c r="E243" s="61" t="s">
        <v>14</v>
      </c>
      <c r="F243" s="58">
        <v>16535.900000000001</v>
      </c>
      <c r="G243" s="71">
        <v>2</v>
      </c>
      <c r="H243" s="121">
        <f t="shared" si="33"/>
        <v>33071.800000000003</v>
      </c>
      <c r="I243" s="10"/>
      <c r="J243" s="6">
        <f t="shared" si="34"/>
        <v>191</v>
      </c>
      <c r="K243" s="7" t="str">
        <f t="shared" si="35"/>
        <v>Радиатор системы охлаждения УАЗ-3741 3-х рядн. 3741-1301010</v>
      </c>
      <c r="L243" s="35" t="str">
        <f t="shared" si="32"/>
        <v>3741-1301010</v>
      </c>
      <c r="M243" s="24"/>
      <c r="N243" s="21" t="str">
        <f t="shared" si="36"/>
        <v>шт</v>
      </c>
      <c r="O243" s="36">
        <f t="shared" si="37"/>
        <v>16535.900000000001</v>
      </c>
      <c r="P243" s="24"/>
      <c r="Q243" s="21">
        <f t="shared" si="38"/>
        <v>2</v>
      </c>
      <c r="R243" s="9">
        <f t="shared" si="39"/>
        <v>0</v>
      </c>
    </row>
    <row r="244" spans="2:18" ht="30" x14ac:dyDescent="0.25">
      <c r="B244" s="56">
        <v>192</v>
      </c>
      <c r="C244" s="57" t="s">
        <v>458</v>
      </c>
      <c r="D244" s="57" t="s">
        <v>459</v>
      </c>
      <c r="E244" s="61" t="s">
        <v>14</v>
      </c>
      <c r="F244" s="58">
        <v>11476.43</v>
      </c>
      <c r="G244" s="71">
        <v>6</v>
      </c>
      <c r="H244" s="121">
        <f t="shared" si="33"/>
        <v>68858.58</v>
      </c>
      <c r="I244" s="10"/>
      <c r="J244" s="6">
        <f t="shared" si="34"/>
        <v>192</v>
      </c>
      <c r="K244" s="7" t="str">
        <f t="shared" si="35"/>
        <v>Радиатор УАЗ-452  3741-1301010-04</v>
      </c>
      <c r="L244" s="35" t="str">
        <f t="shared" si="32"/>
        <v>3741-1301010-04</v>
      </c>
      <c r="M244" s="24"/>
      <c r="N244" s="21" t="str">
        <f t="shared" si="36"/>
        <v>шт</v>
      </c>
      <c r="O244" s="36">
        <f t="shared" si="37"/>
        <v>11476.43</v>
      </c>
      <c r="P244" s="24"/>
      <c r="Q244" s="21">
        <f t="shared" si="38"/>
        <v>6</v>
      </c>
      <c r="R244" s="9">
        <f t="shared" si="39"/>
        <v>0</v>
      </c>
    </row>
    <row r="245" spans="2:18" ht="45" x14ac:dyDescent="0.25">
      <c r="B245" s="56">
        <v>193</v>
      </c>
      <c r="C245" s="57" t="s">
        <v>460</v>
      </c>
      <c r="D245" s="57" t="s">
        <v>461</v>
      </c>
      <c r="E245" s="61" t="s">
        <v>14</v>
      </c>
      <c r="F245" s="58">
        <v>13415.18</v>
      </c>
      <c r="G245" s="71">
        <v>1</v>
      </c>
      <c r="H245" s="121">
        <f t="shared" si="33"/>
        <v>13415.18</v>
      </c>
      <c r="I245" s="10"/>
      <c r="J245" s="6">
        <f t="shared" si="34"/>
        <v>193</v>
      </c>
      <c r="K245" s="7" t="str">
        <f t="shared" si="35"/>
        <v>Раздаточная коробка с центральным тормозом в сборе 66-1800010</v>
      </c>
      <c r="L245" s="35" t="str">
        <f t="shared" si="32"/>
        <v>66-1800010</v>
      </c>
      <c r="M245" s="24"/>
      <c r="N245" s="21" t="str">
        <f t="shared" si="36"/>
        <v>шт</v>
      </c>
      <c r="O245" s="36">
        <f t="shared" si="37"/>
        <v>13415.18</v>
      </c>
      <c r="P245" s="24"/>
      <c r="Q245" s="21">
        <f t="shared" si="38"/>
        <v>1</v>
      </c>
      <c r="R245" s="9">
        <f t="shared" si="39"/>
        <v>0</v>
      </c>
    </row>
    <row r="246" spans="2:18" ht="30" x14ac:dyDescent="0.25">
      <c r="B246" s="56">
        <v>194</v>
      </c>
      <c r="C246" s="57" t="s">
        <v>462</v>
      </c>
      <c r="D246" s="57" t="s">
        <v>463</v>
      </c>
      <c r="E246" s="61" t="s">
        <v>14</v>
      </c>
      <c r="F246" s="58">
        <v>181909.68</v>
      </c>
      <c r="G246" s="71">
        <v>1</v>
      </c>
      <c r="H246" s="121">
        <f t="shared" si="33"/>
        <v>181909.68</v>
      </c>
      <c r="I246" s="10"/>
      <c r="J246" s="6">
        <f t="shared" si="34"/>
        <v>194</v>
      </c>
      <c r="K246" s="7" t="str">
        <f t="shared" si="35"/>
        <v>Рама для автомобиля ГАЗ-33081 длиннобазная</v>
      </c>
      <c r="L246" s="35" t="str">
        <f t="shared" ref="L246:L309" si="40">D246</f>
        <v>33081-280010</v>
      </c>
      <c r="M246" s="24"/>
      <c r="N246" s="21" t="str">
        <f t="shared" si="36"/>
        <v>шт</v>
      </c>
      <c r="O246" s="36">
        <f t="shared" si="37"/>
        <v>181909.68</v>
      </c>
      <c r="P246" s="24"/>
      <c r="Q246" s="21">
        <f t="shared" si="38"/>
        <v>1</v>
      </c>
      <c r="R246" s="9">
        <f t="shared" si="39"/>
        <v>0</v>
      </c>
    </row>
    <row r="247" spans="2:18" ht="30" x14ac:dyDescent="0.25">
      <c r="B247" s="56">
        <v>195</v>
      </c>
      <c r="C247" s="57" t="s">
        <v>464</v>
      </c>
      <c r="D247" s="57" t="s">
        <v>465</v>
      </c>
      <c r="E247" s="61" t="s">
        <v>14</v>
      </c>
      <c r="F247" s="58">
        <v>3834.21</v>
      </c>
      <c r="G247" s="71">
        <v>1</v>
      </c>
      <c r="H247" s="121">
        <f t="shared" si="33"/>
        <v>3834.21</v>
      </c>
      <c r="I247" s="10"/>
      <c r="J247" s="6">
        <f t="shared" si="34"/>
        <v>195</v>
      </c>
      <c r="K247" s="7" t="str">
        <f t="shared" si="35"/>
        <v>Распределитель зажигания УАЗ б/контактный</v>
      </c>
      <c r="L247" s="35" t="str">
        <f t="shared" si="40"/>
        <v>3312.3706</v>
      </c>
      <c r="M247" s="24"/>
      <c r="N247" s="21" t="str">
        <f t="shared" si="36"/>
        <v>шт</v>
      </c>
      <c r="O247" s="36">
        <f t="shared" si="37"/>
        <v>3834.21</v>
      </c>
      <c r="P247" s="24"/>
      <c r="Q247" s="21">
        <f t="shared" si="38"/>
        <v>1</v>
      </c>
      <c r="R247" s="9">
        <f t="shared" si="39"/>
        <v>0</v>
      </c>
    </row>
    <row r="248" spans="2:18" ht="30" x14ac:dyDescent="0.25">
      <c r="B248" s="56">
        <v>196</v>
      </c>
      <c r="C248" s="57" t="s">
        <v>17</v>
      </c>
      <c r="D248" s="57" t="s">
        <v>40</v>
      </c>
      <c r="E248" s="61" t="s">
        <v>14</v>
      </c>
      <c r="F248" s="58">
        <v>1408.76</v>
      </c>
      <c r="G248" s="71">
        <v>4</v>
      </c>
      <c r="H248" s="121">
        <f t="shared" si="33"/>
        <v>5635.04</v>
      </c>
      <c r="I248" s="10"/>
      <c r="J248" s="6">
        <f t="shared" si="34"/>
        <v>196</v>
      </c>
      <c r="K248" s="7" t="str">
        <f t="shared" si="35"/>
        <v>Распылитель форсунки 172.1112110-11.01 ГАЗ</v>
      </c>
      <c r="L248" s="35" t="str">
        <f t="shared" si="40"/>
        <v>172.1112110-11.01 ГАЗ</v>
      </c>
      <c r="M248" s="24"/>
      <c r="N248" s="21" t="str">
        <f t="shared" si="36"/>
        <v>шт</v>
      </c>
      <c r="O248" s="36">
        <f t="shared" si="37"/>
        <v>1408.76</v>
      </c>
      <c r="P248" s="24"/>
      <c r="Q248" s="21">
        <f t="shared" si="38"/>
        <v>4</v>
      </c>
      <c r="R248" s="9">
        <f t="shared" si="39"/>
        <v>0</v>
      </c>
    </row>
    <row r="249" spans="2:18" x14ac:dyDescent="0.25">
      <c r="B249" s="56">
        <v>197</v>
      </c>
      <c r="C249" s="57" t="s">
        <v>94</v>
      </c>
      <c r="D249" s="57" t="s">
        <v>69</v>
      </c>
      <c r="E249" s="61" t="s">
        <v>14</v>
      </c>
      <c r="F249" s="58">
        <v>69114.98</v>
      </c>
      <c r="G249" s="71">
        <v>1</v>
      </c>
      <c r="H249" s="121">
        <f t="shared" si="33"/>
        <v>69114.98</v>
      </c>
      <c r="I249" s="10"/>
      <c r="J249" s="6">
        <f t="shared" si="34"/>
        <v>197</v>
      </c>
      <c r="K249" s="7" t="str">
        <f t="shared" si="35"/>
        <v>Редуктор 66*2402010</v>
      </c>
      <c r="L249" s="35" t="str">
        <f t="shared" si="40"/>
        <v>66-2402010</v>
      </c>
      <c r="M249" s="24"/>
      <c r="N249" s="21" t="str">
        <f t="shared" si="36"/>
        <v>шт</v>
      </c>
      <c r="O249" s="36">
        <f t="shared" si="37"/>
        <v>69114.98</v>
      </c>
      <c r="P249" s="24"/>
      <c r="Q249" s="21">
        <f t="shared" si="38"/>
        <v>1</v>
      </c>
      <c r="R249" s="9">
        <f t="shared" si="39"/>
        <v>0</v>
      </c>
    </row>
    <row r="250" spans="2:18" ht="30" x14ac:dyDescent="0.25">
      <c r="B250" s="56">
        <v>198</v>
      </c>
      <c r="C250" s="57" t="s">
        <v>27</v>
      </c>
      <c r="D250" s="57" t="s">
        <v>60</v>
      </c>
      <c r="E250" s="61" t="s">
        <v>14</v>
      </c>
      <c r="F250" s="58">
        <v>52990.55</v>
      </c>
      <c r="G250" s="71">
        <v>2</v>
      </c>
      <c r="H250" s="121">
        <f t="shared" si="33"/>
        <v>105981.1</v>
      </c>
      <c r="I250" s="10"/>
      <c r="J250" s="28">
        <f t="shared" si="34"/>
        <v>198</v>
      </c>
      <c r="K250" s="29" t="str">
        <f t="shared" si="35"/>
        <v>Редуктор заднего моста ГАЗ-33081</v>
      </c>
      <c r="L250" s="35" t="str">
        <f t="shared" si="40"/>
        <v>33081-2402010</v>
      </c>
      <c r="M250" s="30"/>
      <c r="N250" s="31" t="str">
        <f t="shared" si="36"/>
        <v>шт</v>
      </c>
      <c r="O250" s="37">
        <f t="shared" si="37"/>
        <v>52990.55</v>
      </c>
      <c r="P250" s="24"/>
      <c r="Q250" s="31">
        <f t="shared" si="38"/>
        <v>2</v>
      </c>
      <c r="R250" s="32">
        <f t="shared" si="39"/>
        <v>0</v>
      </c>
    </row>
    <row r="251" spans="2:18" ht="30" x14ac:dyDescent="0.25">
      <c r="B251" s="56">
        <v>199</v>
      </c>
      <c r="C251" s="57" t="s">
        <v>466</v>
      </c>
      <c r="D251" s="57" t="s">
        <v>467</v>
      </c>
      <c r="E251" s="61" t="s">
        <v>100</v>
      </c>
      <c r="F251" s="58">
        <v>3751.81</v>
      </c>
      <c r="G251" s="71">
        <v>2</v>
      </c>
      <c r="H251" s="121">
        <f t="shared" si="33"/>
        <v>7503.62</v>
      </c>
      <c r="I251" s="10"/>
      <c r="J251" s="6">
        <f t="shared" si="34"/>
        <v>199</v>
      </c>
      <c r="K251" s="7" t="str">
        <f t="shared" si="35"/>
        <v>Ремень безопасности (2шт) 3741-8217010/11</v>
      </c>
      <c r="L251" s="35" t="str">
        <f t="shared" si="40"/>
        <v>3741-8217010/11</v>
      </c>
      <c r="M251" s="24"/>
      <c r="N251" s="21" t="str">
        <f t="shared" si="36"/>
        <v>компл</v>
      </c>
      <c r="O251" s="36">
        <f t="shared" si="37"/>
        <v>3751.81</v>
      </c>
      <c r="P251" s="24"/>
      <c r="Q251" s="21">
        <f t="shared" si="38"/>
        <v>2</v>
      </c>
      <c r="R251" s="9">
        <f t="shared" si="39"/>
        <v>0</v>
      </c>
    </row>
    <row r="252" spans="2:18" ht="30" x14ac:dyDescent="0.25">
      <c r="B252" s="56">
        <v>200</v>
      </c>
      <c r="C252" s="57" t="s">
        <v>468</v>
      </c>
      <c r="D252" s="57" t="s">
        <v>469</v>
      </c>
      <c r="E252" s="61" t="s">
        <v>14</v>
      </c>
      <c r="F252" s="58">
        <v>1126.48</v>
      </c>
      <c r="G252" s="71">
        <v>4</v>
      </c>
      <c r="H252" s="121">
        <f t="shared" si="33"/>
        <v>4505.92</v>
      </c>
      <c r="I252" s="10"/>
      <c r="J252" s="6">
        <f t="shared" si="34"/>
        <v>200</v>
      </c>
      <c r="K252" s="7" t="str">
        <f t="shared" si="35"/>
        <v>Ремень безопасности 3741-8217010</v>
      </c>
      <c r="L252" s="35" t="str">
        <f t="shared" si="40"/>
        <v>3741-8217010</v>
      </c>
      <c r="M252" s="24"/>
      <c r="N252" s="21" t="str">
        <f t="shared" si="36"/>
        <v>шт</v>
      </c>
      <c r="O252" s="36">
        <f t="shared" si="37"/>
        <v>1126.48</v>
      </c>
      <c r="P252" s="24"/>
      <c r="Q252" s="21">
        <f t="shared" si="38"/>
        <v>4</v>
      </c>
      <c r="R252" s="9">
        <f t="shared" si="39"/>
        <v>0</v>
      </c>
    </row>
    <row r="253" spans="2:18" ht="30" x14ac:dyDescent="0.25">
      <c r="B253" s="56">
        <v>201</v>
      </c>
      <c r="C253" s="57" t="s">
        <v>470</v>
      </c>
      <c r="D253" s="57" t="s">
        <v>471</v>
      </c>
      <c r="E253" s="61" t="s">
        <v>14</v>
      </c>
      <c r="F253" s="59">
        <v>483.27</v>
      </c>
      <c r="G253" s="71">
        <v>4</v>
      </c>
      <c r="H253" s="121">
        <f t="shared" si="33"/>
        <v>1933.08</v>
      </c>
      <c r="I253" s="10"/>
      <c r="J253" s="6">
        <f t="shared" si="34"/>
        <v>201</v>
      </c>
      <c r="K253" s="7" t="str">
        <f t="shared" si="35"/>
        <v>Ремень вентилятора УАЗ 421-1308020</v>
      </c>
      <c r="L253" s="35" t="str">
        <f t="shared" si="40"/>
        <v>421-1308020, 10,7x8x1030 мм</v>
      </c>
      <c r="M253" s="24"/>
      <c r="N253" s="21" t="str">
        <f t="shared" si="36"/>
        <v>шт</v>
      </c>
      <c r="O253" s="36">
        <f t="shared" si="37"/>
        <v>483.27</v>
      </c>
      <c r="P253" s="24"/>
      <c r="Q253" s="21">
        <f t="shared" si="38"/>
        <v>4</v>
      </c>
      <c r="R253" s="9">
        <f t="shared" si="39"/>
        <v>0</v>
      </c>
    </row>
    <row r="254" spans="2:18" ht="30" x14ac:dyDescent="0.25">
      <c r="B254" s="56">
        <v>202</v>
      </c>
      <c r="C254" s="57" t="s">
        <v>472</v>
      </c>
      <c r="D254" s="57" t="s">
        <v>473</v>
      </c>
      <c r="E254" s="61" t="s">
        <v>100</v>
      </c>
      <c r="F254" s="59">
        <v>475.29</v>
      </c>
      <c r="G254" s="71">
        <v>4</v>
      </c>
      <c r="H254" s="121">
        <f t="shared" si="33"/>
        <v>1901.16</v>
      </c>
      <c r="I254" s="10"/>
      <c r="J254" s="6">
        <f t="shared" si="34"/>
        <v>202</v>
      </c>
      <c r="K254" s="7" t="str">
        <f t="shared" si="35"/>
        <v>Ремень инерционный двухточечный</v>
      </c>
      <c r="L254" s="35" t="str">
        <f t="shared" si="40"/>
        <v>двухточечный</v>
      </c>
      <c r="M254" s="24"/>
      <c r="N254" s="21" t="str">
        <f t="shared" si="36"/>
        <v>компл</v>
      </c>
      <c r="O254" s="36">
        <f t="shared" si="37"/>
        <v>475.29</v>
      </c>
      <c r="P254" s="24"/>
      <c r="Q254" s="21">
        <f t="shared" si="38"/>
        <v>4</v>
      </c>
      <c r="R254" s="9">
        <f t="shared" si="39"/>
        <v>0</v>
      </c>
    </row>
    <row r="255" spans="2:18" ht="30" x14ac:dyDescent="0.25">
      <c r="B255" s="56">
        <v>203</v>
      </c>
      <c r="C255" s="57" t="s">
        <v>474</v>
      </c>
      <c r="D255" s="57" t="s">
        <v>475</v>
      </c>
      <c r="E255" s="61" t="s">
        <v>14</v>
      </c>
      <c r="F255" s="58">
        <v>3943.63</v>
      </c>
      <c r="G255" s="71">
        <v>1</v>
      </c>
      <c r="H255" s="121">
        <f t="shared" si="33"/>
        <v>3943.63</v>
      </c>
      <c r="I255" s="10"/>
      <c r="J255" s="6">
        <f t="shared" si="34"/>
        <v>203</v>
      </c>
      <c r="K255" s="7" t="str">
        <f t="shared" si="35"/>
        <v>Ремни безопасности 452 компл. 8217000</v>
      </c>
      <c r="L255" s="35" t="str">
        <f t="shared" si="40"/>
        <v>452-8217000</v>
      </c>
      <c r="M255" s="24"/>
      <c r="N255" s="21" t="str">
        <f t="shared" si="36"/>
        <v>шт</v>
      </c>
      <c r="O255" s="36">
        <f t="shared" si="37"/>
        <v>3943.63</v>
      </c>
      <c r="P255" s="24"/>
      <c r="Q255" s="21">
        <f t="shared" si="38"/>
        <v>1</v>
      </c>
      <c r="R255" s="9">
        <f t="shared" si="39"/>
        <v>0</v>
      </c>
    </row>
    <row r="256" spans="2:18" ht="30" x14ac:dyDescent="0.25">
      <c r="B256" s="56">
        <v>204</v>
      </c>
      <c r="C256" s="57" t="s">
        <v>476</v>
      </c>
      <c r="D256" s="57" t="s">
        <v>477</v>
      </c>
      <c r="E256" s="61" t="s">
        <v>14</v>
      </c>
      <c r="F256" s="58">
        <v>5242.98</v>
      </c>
      <c r="G256" s="71">
        <v>4</v>
      </c>
      <c r="H256" s="121">
        <f t="shared" ref="H256:H319" si="41">F256*G256</f>
        <v>20971.919999999998</v>
      </c>
      <c r="I256" s="10"/>
      <c r="J256" s="6">
        <f t="shared" ref="J256:J319" si="42">B256</f>
        <v>204</v>
      </c>
      <c r="K256" s="7" t="str">
        <f t="shared" ref="K256:K319" si="43">C256</f>
        <v>Рессора в сборе 452-2902012-03</v>
      </c>
      <c r="L256" s="35" t="str">
        <f t="shared" si="40"/>
        <v>452-2902012-03</v>
      </c>
      <c r="M256" s="24"/>
      <c r="N256" s="21" t="str">
        <f t="shared" ref="N256:N319" si="44">E256</f>
        <v>шт</v>
      </c>
      <c r="O256" s="36">
        <f t="shared" ref="O256:O319" si="45">F256</f>
        <v>5242.98</v>
      </c>
      <c r="P256" s="24"/>
      <c r="Q256" s="21">
        <f t="shared" ref="Q256:Q319" si="46">G256</f>
        <v>4</v>
      </c>
      <c r="R256" s="9">
        <f t="shared" ref="R256:R319" si="47">P256*Q256</f>
        <v>0</v>
      </c>
    </row>
    <row r="257" spans="2:18" ht="30" x14ac:dyDescent="0.25">
      <c r="B257" s="56">
        <v>205</v>
      </c>
      <c r="C257" s="57" t="s">
        <v>478</v>
      </c>
      <c r="D257" s="57" t="s">
        <v>479</v>
      </c>
      <c r="E257" s="61" t="s">
        <v>14</v>
      </c>
      <c r="F257" s="58">
        <v>7177.18</v>
      </c>
      <c r="G257" s="71">
        <v>4</v>
      </c>
      <c r="H257" s="121">
        <f t="shared" si="41"/>
        <v>28708.720000000001</v>
      </c>
      <c r="I257" s="10"/>
      <c r="J257" s="6">
        <f t="shared" si="42"/>
        <v>205</v>
      </c>
      <c r="K257" s="7" t="str">
        <f t="shared" si="43"/>
        <v>Рессора задняя 31512-2912012</v>
      </c>
      <c r="L257" s="35" t="str">
        <f t="shared" si="40"/>
        <v>31512-2912012</v>
      </c>
      <c r="M257" s="24"/>
      <c r="N257" s="21" t="str">
        <f t="shared" si="44"/>
        <v>шт</v>
      </c>
      <c r="O257" s="36">
        <f t="shared" si="45"/>
        <v>7177.18</v>
      </c>
      <c r="P257" s="24"/>
      <c r="Q257" s="21">
        <f t="shared" si="46"/>
        <v>4</v>
      </c>
      <c r="R257" s="9">
        <f t="shared" si="47"/>
        <v>0</v>
      </c>
    </row>
    <row r="258" spans="2:18" x14ac:dyDescent="0.25">
      <c r="B258" s="56">
        <v>206</v>
      </c>
      <c r="C258" s="57" t="s">
        <v>480</v>
      </c>
      <c r="D258" s="57" t="s">
        <v>481</v>
      </c>
      <c r="E258" s="61" t="s">
        <v>14</v>
      </c>
      <c r="F258" s="58">
        <v>7914.62</v>
      </c>
      <c r="G258" s="71">
        <v>4</v>
      </c>
      <c r="H258" s="121">
        <f t="shared" si="41"/>
        <v>31658.48</v>
      </c>
      <c r="I258" s="10"/>
      <c r="J258" s="6">
        <f t="shared" si="42"/>
        <v>206</v>
      </c>
      <c r="K258" s="7" t="str">
        <f t="shared" si="43"/>
        <v>Рессора передняя ГАЗ-3308</v>
      </c>
      <c r="L258" s="35" t="str">
        <f t="shared" si="40"/>
        <v>3308-2902012-01</v>
      </c>
      <c r="M258" s="24"/>
      <c r="N258" s="21" t="str">
        <f t="shared" si="44"/>
        <v>шт</v>
      </c>
      <c r="O258" s="36">
        <f t="shared" si="45"/>
        <v>7914.62</v>
      </c>
      <c r="P258" s="24"/>
      <c r="Q258" s="21">
        <f t="shared" si="46"/>
        <v>4</v>
      </c>
      <c r="R258" s="9">
        <f t="shared" si="47"/>
        <v>0</v>
      </c>
    </row>
    <row r="259" spans="2:18" ht="30" x14ac:dyDescent="0.25">
      <c r="B259" s="56">
        <v>207</v>
      </c>
      <c r="C259" s="57" t="s">
        <v>482</v>
      </c>
      <c r="D259" s="57" t="s">
        <v>483</v>
      </c>
      <c r="E259" s="61" t="s">
        <v>100</v>
      </c>
      <c r="F259" s="59">
        <v>410.33</v>
      </c>
      <c r="G259" s="71">
        <v>2</v>
      </c>
      <c r="H259" s="121">
        <f t="shared" si="41"/>
        <v>820.66</v>
      </c>
      <c r="I259" s="10"/>
      <c r="J259" s="6">
        <f t="shared" si="42"/>
        <v>207</v>
      </c>
      <c r="K259" s="7" t="str">
        <f t="shared" si="43"/>
        <v>Свеча зажигания (4шт) "BRISK"</v>
      </c>
      <c r="L259" s="35" t="str">
        <f t="shared" si="40"/>
        <v xml:space="preserve"> А-11-LINE 1,0мм</v>
      </c>
      <c r="M259" s="24"/>
      <c r="N259" s="21" t="str">
        <f t="shared" si="44"/>
        <v>компл</v>
      </c>
      <c r="O259" s="36">
        <f t="shared" si="45"/>
        <v>410.33</v>
      </c>
      <c r="P259" s="24"/>
      <c r="Q259" s="21">
        <f t="shared" si="46"/>
        <v>2</v>
      </c>
      <c r="R259" s="9">
        <f t="shared" si="47"/>
        <v>0</v>
      </c>
    </row>
    <row r="260" spans="2:18" ht="30" x14ac:dyDescent="0.25">
      <c r="B260" s="56">
        <v>208</v>
      </c>
      <c r="C260" s="57" t="s">
        <v>484</v>
      </c>
      <c r="D260" s="57" t="s">
        <v>485</v>
      </c>
      <c r="E260" s="61" t="s">
        <v>100</v>
      </c>
      <c r="F260" s="59">
        <v>477.09</v>
      </c>
      <c r="G260" s="71">
        <v>4</v>
      </c>
      <c r="H260" s="121">
        <f t="shared" si="41"/>
        <v>1908.36</v>
      </c>
      <c r="I260" s="10"/>
      <c r="J260" s="6">
        <f t="shared" si="42"/>
        <v>208</v>
      </c>
      <c r="K260" s="7" t="str">
        <f t="shared" si="43"/>
        <v>Свеча зажигания DR-17YS (BRISK) 4052-3707000-10</v>
      </c>
      <c r="L260" s="35" t="str">
        <f t="shared" si="40"/>
        <v>4052-3707000-10</v>
      </c>
      <c r="M260" s="24"/>
      <c r="N260" s="21" t="str">
        <f t="shared" si="44"/>
        <v>компл</v>
      </c>
      <c r="O260" s="36">
        <f t="shared" si="45"/>
        <v>477.09</v>
      </c>
      <c r="P260" s="24"/>
      <c r="Q260" s="21">
        <f t="shared" si="46"/>
        <v>4</v>
      </c>
      <c r="R260" s="9">
        <f t="shared" si="47"/>
        <v>0</v>
      </c>
    </row>
    <row r="261" spans="2:18" ht="30" x14ac:dyDescent="0.25">
      <c r="B261" s="56">
        <v>209</v>
      </c>
      <c r="C261" s="57" t="s">
        <v>486</v>
      </c>
      <c r="D261" s="57" t="s">
        <v>487</v>
      </c>
      <c r="E261" s="61" t="s">
        <v>100</v>
      </c>
      <c r="F261" s="59">
        <v>671.33</v>
      </c>
      <c r="G261" s="71">
        <v>2</v>
      </c>
      <c r="H261" s="121">
        <f t="shared" si="41"/>
        <v>1342.66</v>
      </c>
      <c r="I261" s="10"/>
      <c r="J261" s="28">
        <f t="shared" si="42"/>
        <v>209</v>
      </c>
      <c r="K261" s="29" t="str">
        <f t="shared" si="43"/>
        <v>Свеча зажигания F-501 (к-т4шт) FINWHALE</v>
      </c>
      <c r="L261" s="35" t="str">
        <f t="shared" si="40"/>
        <v>452-3707010</v>
      </c>
      <c r="M261" s="30"/>
      <c r="N261" s="31" t="str">
        <f t="shared" si="44"/>
        <v>компл</v>
      </c>
      <c r="O261" s="37">
        <f t="shared" si="45"/>
        <v>671.33</v>
      </c>
      <c r="P261" s="24"/>
      <c r="Q261" s="31">
        <f t="shared" si="46"/>
        <v>2</v>
      </c>
      <c r="R261" s="32">
        <f t="shared" si="47"/>
        <v>0</v>
      </c>
    </row>
    <row r="262" spans="2:18" ht="30" x14ac:dyDescent="0.25">
      <c r="B262" s="56">
        <v>210</v>
      </c>
      <c r="C262" s="57" t="s">
        <v>488</v>
      </c>
      <c r="D262" s="57" t="s">
        <v>489</v>
      </c>
      <c r="E262" s="61" t="s">
        <v>100</v>
      </c>
      <c r="F262" s="59">
        <v>264.43</v>
      </c>
      <c r="G262" s="71">
        <v>1</v>
      </c>
      <c r="H262" s="121">
        <f t="shared" si="41"/>
        <v>264.43</v>
      </c>
      <c r="I262" s="10"/>
      <c r="J262" s="6">
        <f t="shared" si="42"/>
        <v>210</v>
      </c>
      <c r="K262" s="7" t="str">
        <f t="shared" si="43"/>
        <v>Свеча зажигания NR-17YC (BRICK)</v>
      </c>
      <c r="L262" s="35" t="str">
        <f t="shared" si="40"/>
        <v>402.3707008</v>
      </c>
      <c r="M262" s="24"/>
      <c r="N262" s="21" t="str">
        <f t="shared" si="44"/>
        <v>компл</v>
      </c>
      <c r="O262" s="36">
        <f t="shared" si="45"/>
        <v>264.43</v>
      </c>
      <c r="P262" s="24"/>
      <c r="Q262" s="21">
        <f t="shared" si="46"/>
        <v>1</v>
      </c>
      <c r="R262" s="9">
        <f t="shared" si="47"/>
        <v>0</v>
      </c>
    </row>
    <row r="263" spans="2:18" ht="30" x14ac:dyDescent="0.25">
      <c r="B263" s="56">
        <v>211</v>
      </c>
      <c r="C263" s="57" t="s">
        <v>490</v>
      </c>
      <c r="D263" s="57" t="s">
        <v>491</v>
      </c>
      <c r="E263" s="61" t="s">
        <v>100</v>
      </c>
      <c r="F263" s="58">
        <v>17722.13</v>
      </c>
      <c r="G263" s="71">
        <v>2</v>
      </c>
      <c r="H263" s="121">
        <f t="shared" si="41"/>
        <v>35444.26</v>
      </c>
      <c r="I263" s="10"/>
      <c r="J263" s="6">
        <f t="shared" si="42"/>
        <v>211</v>
      </c>
      <c r="K263" s="7" t="str">
        <f t="shared" si="43"/>
        <v>Сидень переднее 3741-6802010/11 Люкс</v>
      </c>
      <c r="L263" s="35" t="str">
        <f t="shared" si="40"/>
        <v>3741-6802010/11 Люкс</v>
      </c>
      <c r="M263" s="24"/>
      <c r="N263" s="21" t="str">
        <f t="shared" si="44"/>
        <v>компл</v>
      </c>
      <c r="O263" s="36">
        <f t="shared" si="45"/>
        <v>17722.13</v>
      </c>
      <c r="P263" s="24"/>
      <c r="Q263" s="21">
        <f t="shared" si="46"/>
        <v>2</v>
      </c>
      <c r="R263" s="9">
        <f t="shared" si="47"/>
        <v>0</v>
      </c>
    </row>
    <row r="264" spans="2:18" ht="45" x14ac:dyDescent="0.25">
      <c r="B264" s="56">
        <v>212</v>
      </c>
      <c r="C264" s="57" t="s">
        <v>492</v>
      </c>
      <c r="D264" s="57" t="s">
        <v>493</v>
      </c>
      <c r="E264" s="61" t="s">
        <v>14</v>
      </c>
      <c r="F264" s="58">
        <v>6975.44</v>
      </c>
      <c r="G264" s="71">
        <v>2</v>
      </c>
      <c r="H264" s="121">
        <f t="shared" si="41"/>
        <v>13950.88</v>
      </c>
      <c r="I264" s="10"/>
      <c r="J264" s="6">
        <f t="shared" si="42"/>
        <v>212</v>
      </c>
      <c r="K264" s="7" t="str">
        <f t="shared" si="43"/>
        <v>Силовой цилиндр гидроусилителя руля в сборе 66-01-3405011-01</v>
      </c>
      <c r="L264" s="35" t="str">
        <f t="shared" si="40"/>
        <v>66-01-3405011-01</v>
      </c>
      <c r="M264" s="24"/>
      <c r="N264" s="21" t="str">
        <f t="shared" si="44"/>
        <v>шт</v>
      </c>
      <c r="O264" s="36">
        <f t="shared" si="45"/>
        <v>6975.44</v>
      </c>
      <c r="P264" s="24"/>
      <c r="Q264" s="21">
        <f t="shared" si="46"/>
        <v>2</v>
      </c>
      <c r="R264" s="9">
        <f t="shared" si="47"/>
        <v>0</v>
      </c>
    </row>
    <row r="265" spans="2:18" x14ac:dyDescent="0.25">
      <c r="B265" s="56">
        <v>213</v>
      </c>
      <c r="C265" s="57" t="s">
        <v>494</v>
      </c>
      <c r="D265" s="57" t="s">
        <v>495</v>
      </c>
      <c r="E265" s="61" t="s">
        <v>14</v>
      </c>
      <c r="F265" s="58">
        <v>5439.1</v>
      </c>
      <c r="G265" s="71">
        <v>6</v>
      </c>
      <c r="H265" s="121">
        <f t="shared" si="41"/>
        <v>32634.600000000002</v>
      </c>
      <c r="I265" s="10"/>
      <c r="J265" s="6">
        <f t="shared" si="42"/>
        <v>213</v>
      </c>
      <c r="K265" s="7" t="str">
        <f t="shared" si="43"/>
        <v>Стартер  406-3708000-51</v>
      </c>
      <c r="L265" s="35" t="str">
        <f t="shared" si="40"/>
        <v>406-3708000-51</v>
      </c>
      <c r="M265" s="24"/>
      <c r="N265" s="21" t="str">
        <f t="shared" si="44"/>
        <v>шт</v>
      </c>
      <c r="O265" s="36">
        <f t="shared" si="45"/>
        <v>5439.1</v>
      </c>
      <c r="P265" s="24"/>
      <c r="Q265" s="21">
        <f t="shared" si="46"/>
        <v>6</v>
      </c>
      <c r="R265" s="9">
        <f t="shared" si="47"/>
        <v>0</v>
      </c>
    </row>
    <row r="266" spans="2:18" x14ac:dyDescent="0.25">
      <c r="B266" s="56">
        <v>214</v>
      </c>
      <c r="C266" s="57" t="s">
        <v>496</v>
      </c>
      <c r="D266" s="57" t="s">
        <v>497</v>
      </c>
      <c r="E266" s="61" t="s">
        <v>14</v>
      </c>
      <c r="F266" s="58">
        <v>7914.62</v>
      </c>
      <c r="G266" s="71">
        <v>2</v>
      </c>
      <c r="H266" s="121">
        <f t="shared" si="41"/>
        <v>15829.24</v>
      </c>
      <c r="I266" s="10"/>
      <c r="J266" s="6">
        <f t="shared" si="42"/>
        <v>214</v>
      </c>
      <c r="K266" s="7" t="str">
        <f t="shared" si="43"/>
        <v>Стартер (БАТЭ) СТ42.3708</v>
      </c>
      <c r="L266" s="35" t="str">
        <f t="shared" si="40"/>
        <v>СТ42.3708</v>
      </c>
      <c r="M266" s="24"/>
      <c r="N266" s="21" t="str">
        <f t="shared" si="44"/>
        <v>шт</v>
      </c>
      <c r="O266" s="36">
        <f t="shared" si="45"/>
        <v>7914.62</v>
      </c>
      <c r="P266" s="24"/>
      <c r="Q266" s="21">
        <f t="shared" si="46"/>
        <v>2</v>
      </c>
      <c r="R266" s="9">
        <f t="shared" si="47"/>
        <v>0</v>
      </c>
    </row>
    <row r="267" spans="2:18" x14ac:dyDescent="0.25">
      <c r="B267" s="56">
        <v>215</v>
      </c>
      <c r="C267" s="57" t="s">
        <v>498</v>
      </c>
      <c r="D267" s="57" t="s">
        <v>499</v>
      </c>
      <c r="E267" s="61" t="s">
        <v>14</v>
      </c>
      <c r="F267" s="58">
        <v>4180.7299999999996</v>
      </c>
      <c r="G267" s="71">
        <v>1</v>
      </c>
      <c r="H267" s="121">
        <f t="shared" si="41"/>
        <v>4180.7299999999996</v>
      </c>
      <c r="I267" s="10"/>
      <c r="J267" s="6">
        <f t="shared" si="42"/>
        <v>215</v>
      </c>
      <c r="K267" s="7" t="str">
        <f t="shared" si="43"/>
        <v>Стартер 5742-3708</v>
      </c>
      <c r="L267" s="35" t="str">
        <f t="shared" si="40"/>
        <v>5742-3708</v>
      </c>
      <c r="M267" s="24"/>
      <c r="N267" s="21" t="str">
        <f t="shared" si="44"/>
        <v>шт</v>
      </c>
      <c r="O267" s="36">
        <f t="shared" si="45"/>
        <v>4180.7299999999996</v>
      </c>
      <c r="P267" s="24"/>
      <c r="Q267" s="21">
        <f t="shared" si="46"/>
        <v>1</v>
      </c>
      <c r="R267" s="9">
        <f t="shared" si="47"/>
        <v>0</v>
      </c>
    </row>
    <row r="268" spans="2:18" ht="30" x14ac:dyDescent="0.25">
      <c r="B268" s="56">
        <v>216</v>
      </c>
      <c r="C268" s="57" t="s">
        <v>500</v>
      </c>
      <c r="D268" s="57" t="s">
        <v>501</v>
      </c>
      <c r="E268" s="61" t="s">
        <v>14</v>
      </c>
      <c r="F268" s="58">
        <v>13415.18</v>
      </c>
      <c r="G268" s="71">
        <v>5</v>
      </c>
      <c r="H268" s="121">
        <f t="shared" si="41"/>
        <v>67075.899999999994</v>
      </c>
      <c r="I268" s="10"/>
      <c r="J268" s="6">
        <f t="shared" si="42"/>
        <v>216</v>
      </c>
      <c r="K268" s="7" t="str">
        <f t="shared" si="43"/>
        <v>Стартер 7402.3708 19ВУ178552</v>
      </c>
      <c r="L268" s="35" t="str">
        <f t="shared" si="40"/>
        <v>7402.3708 19ВУ178552</v>
      </c>
      <c r="M268" s="24"/>
      <c r="N268" s="21" t="str">
        <f t="shared" si="44"/>
        <v>шт</v>
      </c>
      <c r="O268" s="36">
        <f t="shared" si="45"/>
        <v>13415.18</v>
      </c>
      <c r="P268" s="24"/>
      <c r="Q268" s="21">
        <f t="shared" si="46"/>
        <v>5</v>
      </c>
      <c r="R268" s="9">
        <f t="shared" si="47"/>
        <v>0</v>
      </c>
    </row>
    <row r="269" spans="2:18" ht="30" x14ac:dyDescent="0.25">
      <c r="B269" s="56">
        <v>217</v>
      </c>
      <c r="C269" s="57" t="s">
        <v>502</v>
      </c>
      <c r="D269" s="57" t="s">
        <v>503</v>
      </c>
      <c r="E269" s="61" t="s">
        <v>14</v>
      </c>
      <c r="F269" s="58">
        <v>5245.27</v>
      </c>
      <c r="G269" s="71">
        <v>5</v>
      </c>
      <c r="H269" s="121">
        <f t="shared" si="41"/>
        <v>26226.350000000002</v>
      </c>
      <c r="I269" s="10"/>
      <c r="J269" s="6">
        <f t="shared" si="42"/>
        <v>217</v>
      </c>
      <c r="K269" s="7" t="str">
        <f t="shared" si="43"/>
        <v>стартер всборе   УАЗ 31512-3708001-20</v>
      </c>
      <c r="L269" s="35" t="str">
        <f t="shared" si="40"/>
        <v>31512-3708001-20</v>
      </c>
      <c r="M269" s="24"/>
      <c r="N269" s="21" t="str">
        <f t="shared" si="44"/>
        <v>шт</v>
      </c>
      <c r="O269" s="36">
        <f t="shared" si="45"/>
        <v>5245.27</v>
      </c>
      <c r="P269" s="24"/>
      <c r="Q269" s="21">
        <f t="shared" si="46"/>
        <v>5</v>
      </c>
      <c r="R269" s="9">
        <f t="shared" si="47"/>
        <v>0</v>
      </c>
    </row>
    <row r="270" spans="2:18" x14ac:dyDescent="0.25">
      <c r="B270" s="56">
        <v>218</v>
      </c>
      <c r="C270" s="57" t="s">
        <v>504</v>
      </c>
      <c r="D270" s="57" t="s">
        <v>505</v>
      </c>
      <c r="E270" s="61" t="s">
        <v>14</v>
      </c>
      <c r="F270" s="58">
        <v>6491.03</v>
      </c>
      <c r="G270" s="71">
        <v>2</v>
      </c>
      <c r="H270" s="121">
        <f t="shared" si="41"/>
        <v>12982.06</v>
      </c>
      <c r="I270" s="10"/>
      <c r="J270" s="6">
        <f t="shared" si="42"/>
        <v>218</v>
      </c>
      <c r="K270" s="7" t="str">
        <f t="shared" si="43"/>
        <v>Стартер редукторный</v>
      </c>
      <c r="L270" s="35" t="str">
        <f t="shared" si="40"/>
        <v>5732-3708</v>
      </c>
      <c r="M270" s="24"/>
      <c r="N270" s="21" t="str">
        <f t="shared" si="44"/>
        <v>шт</v>
      </c>
      <c r="O270" s="36">
        <f t="shared" si="45"/>
        <v>6491.03</v>
      </c>
      <c r="P270" s="24"/>
      <c r="Q270" s="21">
        <f t="shared" si="46"/>
        <v>2</v>
      </c>
      <c r="R270" s="9">
        <f t="shared" si="47"/>
        <v>0</v>
      </c>
    </row>
    <row r="271" spans="2:18" ht="30" x14ac:dyDescent="0.25">
      <c r="B271" s="56">
        <v>219</v>
      </c>
      <c r="C271" s="57" t="s">
        <v>506</v>
      </c>
      <c r="D271" s="57" t="s">
        <v>507</v>
      </c>
      <c r="E271" s="61" t="s">
        <v>14</v>
      </c>
      <c r="F271" s="58">
        <v>3250</v>
      </c>
      <c r="G271" s="71">
        <v>1</v>
      </c>
      <c r="H271" s="121">
        <f t="shared" si="41"/>
        <v>3250</v>
      </c>
      <c r="I271" s="10"/>
      <c r="J271" s="6">
        <f t="shared" si="42"/>
        <v>219</v>
      </c>
      <c r="K271" s="7" t="str">
        <f t="shared" si="43"/>
        <v>Стекло ветровое 3160-5206010-01</v>
      </c>
      <c r="L271" s="35" t="str">
        <f t="shared" si="40"/>
        <v>3160-5206010-01</v>
      </c>
      <c r="M271" s="24"/>
      <c r="N271" s="21" t="str">
        <f t="shared" si="44"/>
        <v>шт</v>
      </c>
      <c r="O271" s="36">
        <f t="shared" si="45"/>
        <v>3250</v>
      </c>
      <c r="P271" s="24"/>
      <c r="Q271" s="21">
        <f t="shared" si="46"/>
        <v>1</v>
      </c>
      <c r="R271" s="9">
        <f t="shared" si="47"/>
        <v>0</v>
      </c>
    </row>
    <row r="272" spans="2:18" ht="30" x14ac:dyDescent="0.25">
      <c r="B272" s="56">
        <v>220</v>
      </c>
      <c r="C272" s="57" t="s">
        <v>508</v>
      </c>
      <c r="D272" s="57" t="s">
        <v>509</v>
      </c>
      <c r="E272" s="61" t="s">
        <v>14</v>
      </c>
      <c r="F272" s="58">
        <v>8483.99</v>
      </c>
      <c r="G272" s="71">
        <v>1</v>
      </c>
      <c r="H272" s="121">
        <f t="shared" si="41"/>
        <v>8483.99</v>
      </c>
      <c r="I272" s="10"/>
      <c r="J272" s="28">
        <f t="shared" si="42"/>
        <v>220</v>
      </c>
      <c r="K272" s="29" t="str">
        <f t="shared" si="43"/>
        <v>Стекло ветровое ГАЗ-3302 3302-5206010</v>
      </c>
      <c r="L272" s="35" t="str">
        <f t="shared" si="40"/>
        <v>3302-5206010</v>
      </c>
      <c r="M272" s="30"/>
      <c r="N272" s="31" t="str">
        <f t="shared" si="44"/>
        <v>шт</v>
      </c>
      <c r="O272" s="37">
        <f t="shared" si="45"/>
        <v>8483.99</v>
      </c>
      <c r="P272" s="24"/>
      <c r="Q272" s="31">
        <f t="shared" si="46"/>
        <v>1</v>
      </c>
      <c r="R272" s="32">
        <f t="shared" si="47"/>
        <v>0</v>
      </c>
    </row>
    <row r="273" spans="2:18" x14ac:dyDescent="0.25">
      <c r="B273" s="56">
        <v>221</v>
      </c>
      <c r="C273" s="57" t="s">
        <v>510</v>
      </c>
      <c r="D273" s="57" t="s">
        <v>511</v>
      </c>
      <c r="E273" s="61" t="s">
        <v>14</v>
      </c>
      <c r="F273" s="58">
        <v>2881.36</v>
      </c>
      <c r="G273" s="71">
        <v>1</v>
      </c>
      <c r="H273" s="121">
        <f t="shared" si="41"/>
        <v>2881.36</v>
      </c>
      <c r="I273" s="10"/>
      <c r="J273" s="6">
        <f t="shared" si="42"/>
        <v>221</v>
      </c>
      <c r="K273" s="7" t="str">
        <f t="shared" si="43"/>
        <v>Стекло ветровое ГАЗ-3307</v>
      </c>
      <c r="L273" s="35" t="str">
        <f t="shared" si="40"/>
        <v>3307-5206010</v>
      </c>
      <c r="M273" s="24"/>
      <c r="N273" s="21" t="str">
        <f t="shared" si="44"/>
        <v>шт</v>
      </c>
      <c r="O273" s="36">
        <f t="shared" si="45"/>
        <v>2881.36</v>
      </c>
      <c r="P273" s="24"/>
      <c r="Q273" s="21">
        <f t="shared" si="46"/>
        <v>1</v>
      </c>
      <c r="R273" s="9">
        <f t="shared" si="47"/>
        <v>0</v>
      </c>
    </row>
    <row r="274" spans="2:18" ht="30" x14ac:dyDescent="0.25">
      <c r="B274" s="56">
        <v>222</v>
      </c>
      <c r="C274" s="57" t="s">
        <v>512</v>
      </c>
      <c r="D274" s="57" t="s">
        <v>513</v>
      </c>
      <c r="E274" s="61" t="s">
        <v>14</v>
      </c>
      <c r="F274" s="58">
        <v>2952.03</v>
      </c>
      <c r="G274" s="71">
        <v>4</v>
      </c>
      <c r="H274" s="121">
        <f t="shared" si="41"/>
        <v>11808.12</v>
      </c>
      <c r="I274" s="10"/>
      <c r="J274" s="6">
        <f t="shared" si="42"/>
        <v>222</v>
      </c>
      <c r="K274" s="7" t="str">
        <f t="shared" si="43"/>
        <v>Стекло лобовое 452-5206010 УАЗ</v>
      </c>
      <c r="L274" s="35" t="str">
        <f t="shared" si="40"/>
        <v>452-5206010 УАЗ</v>
      </c>
      <c r="M274" s="24"/>
      <c r="N274" s="21" t="str">
        <f t="shared" si="44"/>
        <v>шт</v>
      </c>
      <c r="O274" s="36">
        <f t="shared" si="45"/>
        <v>2952.03</v>
      </c>
      <c r="P274" s="24"/>
      <c r="Q274" s="21">
        <f t="shared" si="46"/>
        <v>4</v>
      </c>
      <c r="R274" s="9">
        <f t="shared" si="47"/>
        <v>0</v>
      </c>
    </row>
    <row r="275" spans="2:18" ht="30" x14ac:dyDescent="0.25">
      <c r="B275" s="56">
        <v>223</v>
      </c>
      <c r="C275" s="57" t="s">
        <v>514</v>
      </c>
      <c r="D275" s="57" t="s">
        <v>515</v>
      </c>
      <c r="E275" s="61" t="s">
        <v>14</v>
      </c>
      <c r="F275" s="58">
        <v>9693.44</v>
      </c>
      <c r="G275" s="71">
        <v>6</v>
      </c>
      <c r="H275" s="121">
        <f t="shared" si="41"/>
        <v>58160.639999999999</v>
      </c>
      <c r="I275" s="10"/>
      <c r="J275" s="6">
        <f t="shared" si="42"/>
        <v>223</v>
      </c>
      <c r="K275" s="7" t="str">
        <f t="shared" si="43"/>
        <v>Суппорт тормоза переднего в сборе  3160-3501010</v>
      </c>
      <c r="L275" s="35" t="str">
        <f t="shared" si="40"/>
        <v>3160-3501010</v>
      </c>
      <c r="M275" s="24"/>
      <c r="N275" s="21" t="str">
        <f t="shared" si="44"/>
        <v>шт</v>
      </c>
      <c r="O275" s="36">
        <f t="shared" si="45"/>
        <v>9693.44</v>
      </c>
      <c r="P275" s="24"/>
      <c r="Q275" s="21">
        <f t="shared" si="46"/>
        <v>6</v>
      </c>
      <c r="R275" s="9">
        <f t="shared" si="47"/>
        <v>0</v>
      </c>
    </row>
    <row r="276" spans="2:18" ht="30" x14ac:dyDescent="0.25">
      <c r="B276" s="56">
        <v>224</v>
      </c>
      <c r="C276" s="57" t="s">
        <v>516</v>
      </c>
      <c r="D276" s="57" t="s">
        <v>517</v>
      </c>
      <c r="E276" s="61" t="s">
        <v>14</v>
      </c>
      <c r="F276" s="58">
        <v>1797.43</v>
      </c>
      <c r="G276" s="71">
        <v>1</v>
      </c>
      <c r="H276" s="121">
        <f t="shared" si="41"/>
        <v>1797.43</v>
      </c>
      <c r="I276" s="10"/>
      <c r="J276" s="6">
        <f t="shared" si="42"/>
        <v>224</v>
      </c>
      <c r="K276" s="7" t="str">
        <f t="shared" si="43"/>
        <v>топливный насос УАЗ 451М-1106010-30</v>
      </c>
      <c r="L276" s="35" t="str">
        <f t="shared" si="40"/>
        <v>451М-1106010-30</v>
      </c>
      <c r="M276" s="24"/>
      <c r="N276" s="21" t="str">
        <f t="shared" si="44"/>
        <v>шт</v>
      </c>
      <c r="O276" s="36">
        <f t="shared" si="45"/>
        <v>1797.43</v>
      </c>
      <c r="P276" s="24"/>
      <c r="Q276" s="21">
        <f t="shared" si="46"/>
        <v>1</v>
      </c>
      <c r="R276" s="9">
        <f t="shared" si="47"/>
        <v>0</v>
      </c>
    </row>
    <row r="277" spans="2:18" x14ac:dyDescent="0.25">
      <c r="B277" s="56">
        <v>225</v>
      </c>
      <c r="C277" s="57" t="s">
        <v>518</v>
      </c>
      <c r="D277" s="57" t="s">
        <v>519</v>
      </c>
      <c r="E277" s="61" t="s">
        <v>14</v>
      </c>
      <c r="F277" s="59">
        <v>202.73</v>
      </c>
      <c r="G277" s="71">
        <v>1</v>
      </c>
      <c r="H277" s="121">
        <f t="shared" si="41"/>
        <v>202.73</v>
      </c>
      <c r="I277" s="10"/>
      <c r="J277" s="6">
        <f t="shared" si="42"/>
        <v>225</v>
      </c>
      <c r="K277" s="7" t="str">
        <f t="shared" si="43"/>
        <v>Трос газа 3741-1108050-10</v>
      </c>
      <c r="L277" s="35" t="str">
        <f t="shared" si="40"/>
        <v>3741-1108050-10</v>
      </c>
      <c r="M277" s="24"/>
      <c r="N277" s="21" t="str">
        <f t="shared" si="44"/>
        <v>шт</v>
      </c>
      <c r="O277" s="36">
        <f t="shared" si="45"/>
        <v>202.73</v>
      </c>
      <c r="P277" s="24"/>
      <c r="Q277" s="21">
        <f t="shared" si="46"/>
        <v>1</v>
      </c>
      <c r="R277" s="9">
        <f t="shared" si="47"/>
        <v>0</v>
      </c>
    </row>
    <row r="278" spans="2:18" ht="30" x14ac:dyDescent="0.25">
      <c r="B278" s="56">
        <v>226</v>
      </c>
      <c r="C278" s="57" t="s">
        <v>520</v>
      </c>
      <c r="D278" s="57" t="s">
        <v>521</v>
      </c>
      <c r="E278" s="61" t="s">
        <v>14</v>
      </c>
      <c r="F278" s="58">
        <v>1073.68</v>
      </c>
      <c r="G278" s="71">
        <v>1</v>
      </c>
      <c r="H278" s="121">
        <f t="shared" si="41"/>
        <v>1073.68</v>
      </c>
      <c r="I278" s="10"/>
      <c r="J278" s="6">
        <f t="shared" si="42"/>
        <v>226</v>
      </c>
      <c r="K278" s="7" t="str">
        <f t="shared" si="43"/>
        <v>Труба приемная УАЗ 452-1203010</v>
      </c>
      <c r="L278" s="35" t="str">
        <f t="shared" si="40"/>
        <v>452-1203010</v>
      </c>
      <c r="M278" s="24"/>
      <c r="N278" s="21" t="str">
        <f t="shared" si="44"/>
        <v>шт</v>
      </c>
      <c r="O278" s="36">
        <f t="shared" si="45"/>
        <v>1073.68</v>
      </c>
      <c r="P278" s="24"/>
      <c r="Q278" s="21">
        <f t="shared" si="46"/>
        <v>1</v>
      </c>
      <c r="R278" s="9">
        <f t="shared" si="47"/>
        <v>0</v>
      </c>
    </row>
    <row r="279" spans="2:18" x14ac:dyDescent="0.25">
      <c r="B279" s="56">
        <v>227</v>
      </c>
      <c r="C279" s="57" t="s">
        <v>522</v>
      </c>
      <c r="D279" s="57" t="s">
        <v>523</v>
      </c>
      <c r="E279" s="61" t="s">
        <v>14</v>
      </c>
      <c r="F279" s="58">
        <v>16769.55</v>
      </c>
      <c r="G279" s="71">
        <v>1</v>
      </c>
      <c r="H279" s="121">
        <f t="shared" si="41"/>
        <v>16769.55</v>
      </c>
      <c r="I279" s="10"/>
      <c r="J279" s="6">
        <f t="shared" si="42"/>
        <v>227</v>
      </c>
      <c r="K279" s="7" t="str">
        <f t="shared" si="43"/>
        <v>Туркомпрессор С14-194-01</v>
      </c>
      <c r="L279" s="35" t="str">
        <f t="shared" si="40"/>
        <v>С14-194-01</v>
      </c>
      <c r="M279" s="24"/>
      <c r="N279" s="21" t="str">
        <f t="shared" si="44"/>
        <v>шт</v>
      </c>
      <c r="O279" s="36">
        <f t="shared" si="45"/>
        <v>16769.55</v>
      </c>
      <c r="P279" s="24"/>
      <c r="Q279" s="21">
        <f t="shared" si="46"/>
        <v>1</v>
      </c>
      <c r="R279" s="9">
        <f t="shared" si="47"/>
        <v>0</v>
      </c>
    </row>
    <row r="280" spans="2:18" ht="30" x14ac:dyDescent="0.25">
      <c r="B280" s="56">
        <v>228</v>
      </c>
      <c r="C280" s="57" t="s">
        <v>524</v>
      </c>
      <c r="D280" s="57" t="s">
        <v>525</v>
      </c>
      <c r="E280" s="61" t="s">
        <v>14</v>
      </c>
      <c r="F280" s="58">
        <v>10061.959999999999</v>
      </c>
      <c r="G280" s="71">
        <v>2</v>
      </c>
      <c r="H280" s="121">
        <f t="shared" si="41"/>
        <v>20123.919999999998</v>
      </c>
      <c r="I280" s="10"/>
      <c r="J280" s="6">
        <f t="shared" si="42"/>
        <v>228</v>
      </c>
      <c r="K280" s="7" t="str">
        <f t="shared" si="43"/>
        <v>Тяга проодольная 66*3003010</v>
      </c>
      <c r="L280" s="35" t="str">
        <f t="shared" si="40"/>
        <v>66-3003010</v>
      </c>
      <c r="M280" s="24"/>
      <c r="N280" s="21" t="str">
        <f t="shared" si="44"/>
        <v>шт</v>
      </c>
      <c r="O280" s="36">
        <f t="shared" si="45"/>
        <v>10061.959999999999</v>
      </c>
      <c r="P280" s="24"/>
      <c r="Q280" s="21">
        <f t="shared" si="46"/>
        <v>2</v>
      </c>
      <c r="R280" s="9">
        <f t="shared" si="47"/>
        <v>0</v>
      </c>
    </row>
    <row r="281" spans="2:18" ht="30" x14ac:dyDescent="0.25">
      <c r="B281" s="56">
        <v>229</v>
      </c>
      <c r="C281" s="57" t="s">
        <v>526</v>
      </c>
      <c r="D281" s="57" t="s">
        <v>527</v>
      </c>
      <c r="E281" s="61" t="s">
        <v>14</v>
      </c>
      <c r="F281" s="58">
        <v>16549.57</v>
      </c>
      <c r="G281" s="71">
        <v>3</v>
      </c>
      <c r="H281" s="121">
        <f t="shared" si="41"/>
        <v>49648.71</v>
      </c>
      <c r="I281" s="10"/>
      <c r="J281" s="6">
        <f t="shared" si="42"/>
        <v>229</v>
      </c>
      <c r="K281" s="7" t="str">
        <f t="shared" si="43"/>
        <v>Тяга рулевая продольная Газ-3308 33097-3414010</v>
      </c>
      <c r="L281" s="35" t="str">
        <f t="shared" si="40"/>
        <v>33097-3414010</v>
      </c>
      <c r="M281" s="24"/>
      <c r="N281" s="21" t="str">
        <f t="shared" si="44"/>
        <v>шт</v>
      </c>
      <c r="O281" s="36">
        <f t="shared" si="45"/>
        <v>16549.57</v>
      </c>
      <c r="P281" s="24"/>
      <c r="Q281" s="21">
        <f t="shared" si="46"/>
        <v>3</v>
      </c>
      <c r="R281" s="9">
        <f t="shared" si="47"/>
        <v>0</v>
      </c>
    </row>
    <row r="282" spans="2:18" ht="30" x14ac:dyDescent="0.25">
      <c r="B282" s="56">
        <v>230</v>
      </c>
      <c r="C282" s="57" t="s">
        <v>528</v>
      </c>
      <c r="D282" s="57" t="s">
        <v>529</v>
      </c>
      <c r="E282" s="61" t="s">
        <v>14</v>
      </c>
      <c r="F282" s="59">
        <v>26.21</v>
      </c>
      <c r="G282" s="71">
        <v>1</v>
      </c>
      <c r="H282" s="121">
        <f t="shared" si="41"/>
        <v>26.21</v>
      </c>
      <c r="I282" s="10"/>
      <c r="J282" s="6">
        <f t="shared" si="42"/>
        <v>230</v>
      </c>
      <c r="K282" s="7" t="str">
        <f t="shared" si="43"/>
        <v>Уплотнитель правый/левый 21-1005162</v>
      </c>
      <c r="L282" s="35" t="str">
        <f t="shared" si="40"/>
        <v>21-1005162</v>
      </c>
      <c r="M282" s="24"/>
      <c r="N282" s="21" t="str">
        <f t="shared" si="44"/>
        <v>шт</v>
      </c>
      <c r="O282" s="36">
        <f t="shared" si="45"/>
        <v>26.21</v>
      </c>
      <c r="P282" s="24"/>
      <c r="Q282" s="21">
        <f t="shared" si="46"/>
        <v>1</v>
      </c>
      <c r="R282" s="9">
        <f t="shared" si="47"/>
        <v>0</v>
      </c>
    </row>
    <row r="283" spans="2:18" ht="45" x14ac:dyDescent="0.25">
      <c r="B283" s="56">
        <v>231</v>
      </c>
      <c r="C283" s="57" t="s">
        <v>530</v>
      </c>
      <c r="D283" s="57" t="s">
        <v>531</v>
      </c>
      <c r="E283" s="61" t="s">
        <v>14</v>
      </c>
      <c r="F283" s="58">
        <v>7541.33</v>
      </c>
      <c r="G283" s="71">
        <v>1</v>
      </c>
      <c r="H283" s="121">
        <f t="shared" si="41"/>
        <v>7541.33</v>
      </c>
      <c r="I283" s="10"/>
      <c r="J283" s="28">
        <f t="shared" si="42"/>
        <v>231</v>
      </c>
      <c r="K283" s="29" t="str">
        <f t="shared" si="43"/>
        <v>Усилитель пневматический с главным цилиндром ; 3309-3510009</v>
      </c>
      <c r="L283" s="35" t="str">
        <f t="shared" si="40"/>
        <v>3309-3510009</v>
      </c>
      <c r="M283" s="30"/>
      <c r="N283" s="31" t="str">
        <f t="shared" si="44"/>
        <v>шт</v>
      </c>
      <c r="O283" s="37">
        <f t="shared" si="45"/>
        <v>7541.33</v>
      </c>
      <c r="P283" s="24"/>
      <c r="Q283" s="31">
        <f t="shared" si="46"/>
        <v>1</v>
      </c>
      <c r="R283" s="32">
        <f t="shared" si="47"/>
        <v>0</v>
      </c>
    </row>
    <row r="284" spans="2:18" ht="30" x14ac:dyDescent="0.25">
      <c r="B284" s="56">
        <v>232</v>
      </c>
      <c r="C284" s="57" t="s">
        <v>532</v>
      </c>
      <c r="D284" s="57" t="s">
        <v>533</v>
      </c>
      <c r="E284" s="61" t="s">
        <v>14</v>
      </c>
      <c r="F284" s="58">
        <v>1343.8</v>
      </c>
      <c r="G284" s="71">
        <v>4</v>
      </c>
      <c r="H284" s="121">
        <f t="shared" si="41"/>
        <v>5375.2</v>
      </c>
      <c r="I284" s="10"/>
      <c r="J284" s="6">
        <f t="shared" si="42"/>
        <v>232</v>
      </c>
      <c r="K284" s="7" t="str">
        <f t="shared" si="43"/>
        <v>Фара основная МАЗ, КАМАЗ, ГАЗ, УАЗ, ЗИЛ</v>
      </c>
      <c r="L284" s="35" t="str">
        <f t="shared" si="40"/>
        <v>8702.3711010</v>
      </c>
      <c r="M284" s="24"/>
      <c r="N284" s="21" t="str">
        <f t="shared" si="44"/>
        <v>шт</v>
      </c>
      <c r="O284" s="36">
        <f t="shared" si="45"/>
        <v>1343.8</v>
      </c>
      <c r="P284" s="24"/>
      <c r="Q284" s="21">
        <f t="shared" si="46"/>
        <v>4</v>
      </c>
      <c r="R284" s="9">
        <f t="shared" si="47"/>
        <v>0</v>
      </c>
    </row>
    <row r="285" spans="2:18" ht="30" x14ac:dyDescent="0.25">
      <c r="B285" s="56">
        <v>233</v>
      </c>
      <c r="C285" s="57" t="s">
        <v>534</v>
      </c>
      <c r="D285" s="57" t="s">
        <v>535</v>
      </c>
      <c r="E285" s="61" t="s">
        <v>14</v>
      </c>
      <c r="F285" s="58">
        <v>1748.97</v>
      </c>
      <c r="G285" s="71">
        <v>4</v>
      </c>
      <c r="H285" s="121">
        <f t="shared" si="41"/>
        <v>6995.88</v>
      </c>
      <c r="I285" s="10"/>
      <c r="J285" s="6">
        <f t="shared" si="42"/>
        <v>233</v>
      </c>
      <c r="K285" s="7" t="str">
        <f t="shared" si="43"/>
        <v>Фара под гидрокорректор с ободом 3-3711-16</v>
      </c>
      <c r="L285" s="35" t="str">
        <f t="shared" si="40"/>
        <v>3-3711-16</v>
      </c>
      <c r="M285" s="24"/>
      <c r="N285" s="21" t="str">
        <f t="shared" si="44"/>
        <v>шт</v>
      </c>
      <c r="O285" s="36">
        <f t="shared" si="45"/>
        <v>1748.97</v>
      </c>
      <c r="P285" s="24"/>
      <c r="Q285" s="21">
        <f t="shared" si="46"/>
        <v>4</v>
      </c>
      <c r="R285" s="9">
        <f t="shared" si="47"/>
        <v>0</v>
      </c>
    </row>
    <row r="286" spans="2:18" x14ac:dyDescent="0.25">
      <c r="B286" s="56">
        <v>234</v>
      </c>
      <c r="C286" s="57" t="s">
        <v>536</v>
      </c>
      <c r="D286" s="57" t="s">
        <v>537</v>
      </c>
      <c r="E286" s="61" t="s">
        <v>14</v>
      </c>
      <c r="F286" s="59">
        <v>726.05</v>
      </c>
      <c r="G286" s="71">
        <v>1</v>
      </c>
      <c r="H286" s="121">
        <f t="shared" si="41"/>
        <v>726.05</v>
      </c>
      <c r="I286" s="10"/>
      <c r="J286" s="6">
        <f t="shared" si="42"/>
        <v>234</v>
      </c>
      <c r="K286" s="7" t="str">
        <f t="shared" si="43"/>
        <v>Фильтр воздушный</v>
      </c>
      <c r="L286" s="35" t="str">
        <f t="shared" si="40"/>
        <v>ФП207.1-10</v>
      </c>
      <c r="M286" s="24"/>
      <c r="N286" s="21" t="str">
        <f t="shared" si="44"/>
        <v>шт</v>
      </c>
      <c r="O286" s="36">
        <f t="shared" si="45"/>
        <v>726.05</v>
      </c>
      <c r="P286" s="24"/>
      <c r="Q286" s="21">
        <f t="shared" si="46"/>
        <v>1</v>
      </c>
      <c r="R286" s="9">
        <f t="shared" si="47"/>
        <v>0</v>
      </c>
    </row>
    <row r="287" spans="2:18" ht="30" x14ac:dyDescent="0.25">
      <c r="B287" s="56">
        <v>235</v>
      </c>
      <c r="C287" s="57" t="s">
        <v>538</v>
      </c>
      <c r="D287" s="57" t="s">
        <v>539</v>
      </c>
      <c r="E287" s="61" t="s">
        <v>14</v>
      </c>
      <c r="F287" s="59">
        <v>311.08</v>
      </c>
      <c r="G287" s="71">
        <v>6</v>
      </c>
      <c r="H287" s="121">
        <f t="shared" si="41"/>
        <v>1866.48</v>
      </c>
      <c r="I287" s="10"/>
      <c r="J287" s="6">
        <f t="shared" si="42"/>
        <v>235</v>
      </c>
      <c r="K287" s="7" t="str">
        <f t="shared" si="43"/>
        <v>Фильтр воздушный TSN 9.1.97</v>
      </c>
      <c r="L287" s="35" t="str">
        <f t="shared" si="40"/>
        <v>TSN 9.1.97</v>
      </c>
      <c r="M287" s="24"/>
      <c r="N287" s="21" t="str">
        <f t="shared" si="44"/>
        <v>шт</v>
      </c>
      <c r="O287" s="36">
        <f t="shared" si="45"/>
        <v>311.08</v>
      </c>
      <c r="P287" s="24"/>
      <c r="Q287" s="21">
        <f t="shared" si="46"/>
        <v>6</v>
      </c>
      <c r="R287" s="9">
        <f t="shared" si="47"/>
        <v>0</v>
      </c>
    </row>
    <row r="288" spans="2:18" ht="30" x14ac:dyDescent="0.25">
      <c r="B288" s="56">
        <v>236</v>
      </c>
      <c r="C288" s="57" t="s">
        <v>540</v>
      </c>
      <c r="D288" s="57" t="s">
        <v>541</v>
      </c>
      <c r="E288" s="61" t="s">
        <v>14</v>
      </c>
      <c r="F288" s="58">
        <v>6116.05</v>
      </c>
      <c r="G288" s="71">
        <v>1</v>
      </c>
      <c r="H288" s="121">
        <f t="shared" si="41"/>
        <v>6116.05</v>
      </c>
      <c r="I288" s="10"/>
      <c r="J288" s="6">
        <f t="shared" si="42"/>
        <v>236</v>
      </c>
      <c r="K288" s="7" t="str">
        <f t="shared" si="43"/>
        <v>Фильтр грубой очистки топлива (дизель) ГАЗ, ПАЗ</v>
      </c>
      <c r="L288" s="35" t="str">
        <f t="shared" si="40"/>
        <v>PL 270 (GB-6118)</v>
      </c>
      <c r="M288" s="24"/>
      <c r="N288" s="21" t="str">
        <f t="shared" si="44"/>
        <v>шт</v>
      </c>
      <c r="O288" s="36">
        <f t="shared" si="45"/>
        <v>6116.05</v>
      </c>
      <c r="P288" s="24"/>
      <c r="Q288" s="21">
        <f t="shared" si="46"/>
        <v>1</v>
      </c>
      <c r="R288" s="9">
        <f t="shared" si="47"/>
        <v>0</v>
      </c>
    </row>
    <row r="289" spans="2:18" ht="30" x14ac:dyDescent="0.25">
      <c r="B289" s="56">
        <v>237</v>
      </c>
      <c r="C289" s="57" t="s">
        <v>542</v>
      </c>
      <c r="D289" s="57" t="s">
        <v>543</v>
      </c>
      <c r="E289" s="61" t="s">
        <v>14</v>
      </c>
      <c r="F289" s="59">
        <v>328.82</v>
      </c>
      <c r="G289" s="71">
        <v>3</v>
      </c>
      <c r="H289" s="121">
        <f t="shared" si="41"/>
        <v>986.46</v>
      </c>
      <c r="I289" s="10"/>
      <c r="J289" s="6">
        <f t="shared" si="42"/>
        <v>237</v>
      </c>
      <c r="K289" s="7" t="str">
        <f t="shared" si="43"/>
        <v>Фильтр масляный 245-1012005-10</v>
      </c>
      <c r="L289" s="35" t="str">
        <f t="shared" si="40"/>
        <v>245-1012005-10</v>
      </c>
      <c r="M289" s="24"/>
      <c r="N289" s="21" t="str">
        <f t="shared" si="44"/>
        <v>шт</v>
      </c>
      <c r="O289" s="36">
        <f t="shared" si="45"/>
        <v>328.82</v>
      </c>
      <c r="P289" s="24"/>
      <c r="Q289" s="21">
        <f t="shared" si="46"/>
        <v>3</v>
      </c>
      <c r="R289" s="9">
        <f t="shared" si="47"/>
        <v>0</v>
      </c>
    </row>
    <row r="290" spans="2:18" ht="30" x14ac:dyDescent="0.25">
      <c r="B290" s="56">
        <v>238</v>
      </c>
      <c r="C290" s="57" t="s">
        <v>544</v>
      </c>
      <c r="D290" s="57" t="s">
        <v>545</v>
      </c>
      <c r="E290" s="61" t="s">
        <v>14</v>
      </c>
      <c r="F290" s="59">
        <v>187.39</v>
      </c>
      <c r="G290" s="71">
        <v>4</v>
      </c>
      <c r="H290" s="121">
        <f t="shared" si="41"/>
        <v>749.56</v>
      </c>
      <c r="I290" s="10"/>
      <c r="J290" s="6">
        <f t="shared" si="42"/>
        <v>238</v>
      </c>
      <c r="K290" s="7" t="str">
        <f t="shared" si="43"/>
        <v>Фильтр масляный 31512-1017010</v>
      </c>
      <c r="L290" s="35" t="str">
        <f t="shared" si="40"/>
        <v>31512-1017010</v>
      </c>
      <c r="M290" s="24"/>
      <c r="N290" s="21" t="str">
        <f t="shared" si="44"/>
        <v>шт</v>
      </c>
      <c r="O290" s="36">
        <f t="shared" si="45"/>
        <v>187.39</v>
      </c>
      <c r="P290" s="24"/>
      <c r="Q290" s="21">
        <f t="shared" si="46"/>
        <v>4</v>
      </c>
      <c r="R290" s="9">
        <f t="shared" si="47"/>
        <v>0</v>
      </c>
    </row>
    <row r="291" spans="2:18" ht="30" x14ac:dyDescent="0.25">
      <c r="B291" s="56">
        <v>239</v>
      </c>
      <c r="C291" s="57" t="s">
        <v>546</v>
      </c>
      <c r="D291" s="57" t="s">
        <v>547</v>
      </c>
      <c r="E291" s="61" t="s">
        <v>14</v>
      </c>
      <c r="F291" s="59">
        <v>238.21</v>
      </c>
      <c r="G291" s="71">
        <v>2</v>
      </c>
      <c r="H291" s="121">
        <f t="shared" si="41"/>
        <v>476.42</v>
      </c>
      <c r="I291" s="10"/>
      <c r="J291" s="6">
        <f t="shared" si="42"/>
        <v>239</v>
      </c>
      <c r="K291" s="7" t="str">
        <f t="shared" si="43"/>
        <v>Фильтр масляный 406-1012005-201</v>
      </c>
      <c r="L291" s="35" t="str">
        <f t="shared" si="40"/>
        <v>406-1012005-201</v>
      </c>
      <c r="M291" s="24"/>
      <c r="N291" s="21" t="str">
        <f t="shared" si="44"/>
        <v>шт</v>
      </c>
      <c r="O291" s="36">
        <f t="shared" si="45"/>
        <v>238.21</v>
      </c>
      <c r="P291" s="24"/>
      <c r="Q291" s="21">
        <f t="shared" si="46"/>
        <v>2</v>
      </c>
      <c r="R291" s="9">
        <f t="shared" si="47"/>
        <v>0</v>
      </c>
    </row>
    <row r="292" spans="2:18" ht="30" x14ac:dyDescent="0.25">
      <c r="B292" s="56">
        <v>240</v>
      </c>
      <c r="C292" s="57" t="s">
        <v>548</v>
      </c>
      <c r="D292" s="57" t="s">
        <v>549</v>
      </c>
      <c r="E292" s="61" t="s">
        <v>14</v>
      </c>
      <c r="F292" s="58">
        <v>1264.1199999999999</v>
      </c>
      <c r="G292" s="71">
        <v>3</v>
      </c>
      <c r="H292" s="121">
        <f t="shared" si="41"/>
        <v>3792.3599999999997</v>
      </c>
      <c r="I292" s="10"/>
      <c r="J292" s="6">
        <f t="shared" si="42"/>
        <v>240</v>
      </c>
      <c r="K292" s="7" t="str">
        <f t="shared" si="43"/>
        <v>Фильтр масляный 5340-1012075</v>
      </c>
      <c r="L292" s="35" t="str">
        <f t="shared" si="40"/>
        <v>5340-1012075</v>
      </c>
      <c r="M292" s="24"/>
      <c r="N292" s="21" t="str">
        <f t="shared" si="44"/>
        <v>шт</v>
      </c>
      <c r="O292" s="36">
        <f t="shared" si="45"/>
        <v>1264.1199999999999</v>
      </c>
      <c r="P292" s="24"/>
      <c r="Q292" s="21">
        <f t="shared" si="46"/>
        <v>3</v>
      </c>
      <c r="R292" s="9">
        <f t="shared" si="47"/>
        <v>0</v>
      </c>
    </row>
    <row r="293" spans="2:18" x14ac:dyDescent="0.25">
      <c r="B293" s="56">
        <v>241</v>
      </c>
      <c r="C293" s="57" t="s">
        <v>550</v>
      </c>
      <c r="D293" s="57" t="s">
        <v>551</v>
      </c>
      <c r="E293" s="61" t="s">
        <v>14</v>
      </c>
      <c r="F293" s="59">
        <v>289.5</v>
      </c>
      <c r="G293" s="71">
        <v>8</v>
      </c>
      <c r="H293" s="121">
        <f t="shared" si="41"/>
        <v>2316</v>
      </c>
      <c r="I293" s="10"/>
      <c r="J293" s="6">
        <f t="shared" si="42"/>
        <v>241</v>
      </c>
      <c r="K293" s="7" t="str">
        <f t="shared" si="43"/>
        <v>Фильтр масляный УАЗ</v>
      </c>
      <c r="L293" s="35" t="str">
        <f t="shared" si="40"/>
        <v>3105-1012005</v>
      </c>
      <c r="M293" s="24"/>
      <c r="N293" s="21" t="str">
        <f t="shared" si="44"/>
        <v>шт</v>
      </c>
      <c r="O293" s="36">
        <f t="shared" si="45"/>
        <v>289.5</v>
      </c>
      <c r="P293" s="24"/>
      <c r="Q293" s="21">
        <f t="shared" si="46"/>
        <v>8</v>
      </c>
      <c r="R293" s="9">
        <f t="shared" si="47"/>
        <v>0</v>
      </c>
    </row>
    <row r="294" spans="2:18" ht="30" x14ac:dyDescent="0.25">
      <c r="B294" s="56">
        <v>242</v>
      </c>
      <c r="C294" s="57" t="s">
        <v>552</v>
      </c>
      <c r="D294" s="57" t="s">
        <v>553</v>
      </c>
      <c r="E294" s="61" t="s">
        <v>14</v>
      </c>
      <c r="F294" s="59">
        <v>394.04</v>
      </c>
      <c r="G294" s="71">
        <v>6</v>
      </c>
      <c r="H294" s="121">
        <f t="shared" si="41"/>
        <v>2364.2400000000002</v>
      </c>
      <c r="I294" s="10"/>
      <c r="J294" s="28">
        <f t="shared" si="42"/>
        <v>242</v>
      </c>
      <c r="K294" s="29" t="str">
        <f t="shared" si="43"/>
        <v>Фильтр тонкой очистки 409-1117010</v>
      </c>
      <c r="L294" s="35" t="str">
        <f t="shared" si="40"/>
        <v>409-1117010</v>
      </c>
      <c r="M294" s="30"/>
      <c r="N294" s="31" t="str">
        <f t="shared" si="44"/>
        <v>шт</v>
      </c>
      <c r="O294" s="37">
        <f t="shared" si="45"/>
        <v>394.04</v>
      </c>
      <c r="P294" s="24"/>
      <c r="Q294" s="31">
        <f t="shared" si="46"/>
        <v>6</v>
      </c>
      <c r="R294" s="32">
        <f t="shared" si="47"/>
        <v>0</v>
      </c>
    </row>
    <row r="295" spans="2:18" ht="60" x14ac:dyDescent="0.25">
      <c r="B295" s="56">
        <v>243</v>
      </c>
      <c r="C295" s="57" t="s">
        <v>554</v>
      </c>
      <c r="D295" s="57" t="s">
        <v>555</v>
      </c>
      <c r="E295" s="61" t="s">
        <v>14</v>
      </c>
      <c r="F295" s="59">
        <v>566.66999999999996</v>
      </c>
      <c r="G295" s="71">
        <v>3</v>
      </c>
      <c r="H295" s="121">
        <f t="shared" si="41"/>
        <v>1700.0099999999998</v>
      </c>
      <c r="I295" s="10"/>
      <c r="J295" s="6">
        <f t="shared" si="42"/>
        <v>243</v>
      </c>
      <c r="K295" s="7" t="str">
        <f t="shared" si="43"/>
        <v>Фильтр тонкой очистки топлива ямз534 Евро 4/М18*1,5/ЕКО-03,372 WDK962.1/9.3.18/B7290</v>
      </c>
      <c r="L295" s="35" t="str">
        <f t="shared" si="40"/>
        <v>Евро 4/М18*1,5/ЕКО-03,372 WDK962.1/9.3.18/B7290</v>
      </c>
      <c r="M295" s="24"/>
      <c r="N295" s="21" t="str">
        <f t="shared" si="44"/>
        <v>шт</v>
      </c>
      <c r="O295" s="36">
        <f t="shared" si="45"/>
        <v>566.66999999999996</v>
      </c>
      <c r="P295" s="24"/>
      <c r="Q295" s="21">
        <f t="shared" si="46"/>
        <v>3</v>
      </c>
      <c r="R295" s="9">
        <f t="shared" si="47"/>
        <v>0</v>
      </c>
    </row>
    <row r="296" spans="2:18" ht="30" x14ac:dyDescent="0.25">
      <c r="B296" s="56">
        <v>244</v>
      </c>
      <c r="C296" s="57" t="s">
        <v>556</v>
      </c>
      <c r="D296" s="57" t="s">
        <v>557</v>
      </c>
      <c r="E296" s="61" t="s">
        <v>14</v>
      </c>
      <c r="F296" s="59">
        <v>381.83</v>
      </c>
      <c r="G296" s="71">
        <v>3</v>
      </c>
      <c r="H296" s="121">
        <f t="shared" si="41"/>
        <v>1145.49</v>
      </c>
      <c r="I296" s="10"/>
      <c r="J296" s="6">
        <f t="shared" si="42"/>
        <v>244</v>
      </c>
      <c r="K296" s="7" t="str">
        <f t="shared" si="43"/>
        <v>Фильтр топливный 020-1117010 TSN 9.3.22</v>
      </c>
      <c r="L296" s="35" t="str">
        <f t="shared" si="40"/>
        <v>020-1117010 TSN 9.3.22</v>
      </c>
      <c r="M296" s="24"/>
      <c r="N296" s="21" t="str">
        <f t="shared" si="44"/>
        <v>шт</v>
      </c>
      <c r="O296" s="36">
        <f t="shared" si="45"/>
        <v>381.83</v>
      </c>
      <c r="P296" s="24"/>
      <c r="Q296" s="21">
        <f t="shared" si="46"/>
        <v>3</v>
      </c>
      <c r="R296" s="9">
        <f t="shared" si="47"/>
        <v>0</v>
      </c>
    </row>
    <row r="297" spans="2:18" ht="30" x14ac:dyDescent="0.25">
      <c r="B297" s="56">
        <v>245</v>
      </c>
      <c r="C297" s="57" t="s">
        <v>558</v>
      </c>
      <c r="D297" s="57" t="s">
        <v>559</v>
      </c>
      <c r="E297" s="61" t="s">
        <v>14</v>
      </c>
      <c r="F297" s="58">
        <v>1886.28</v>
      </c>
      <c r="G297" s="71">
        <v>1</v>
      </c>
      <c r="H297" s="121">
        <f t="shared" si="41"/>
        <v>1886.28</v>
      </c>
      <c r="I297" s="10"/>
      <c r="J297" s="6">
        <f t="shared" si="42"/>
        <v>245</v>
      </c>
      <c r="K297" s="7" t="str">
        <f t="shared" si="43"/>
        <v>Цилиндр  главный тормозной 3162-3505010</v>
      </c>
      <c r="L297" s="35" t="str">
        <f t="shared" si="40"/>
        <v>3162-3505010</v>
      </c>
      <c r="M297" s="24"/>
      <c r="N297" s="21" t="str">
        <f t="shared" si="44"/>
        <v>шт</v>
      </c>
      <c r="O297" s="36">
        <f t="shared" si="45"/>
        <v>1886.28</v>
      </c>
      <c r="P297" s="24"/>
      <c r="Q297" s="21">
        <f t="shared" si="46"/>
        <v>1</v>
      </c>
      <c r="R297" s="9">
        <f t="shared" si="47"/>
        <v>0</v>
      </c>
    </row>
    <row r="298" spans="2:18" ht="30" x14ac:dyDescent="0.25">
      <c r="B298" s="56">
        <v>246</v>
      </c>
      <c r="C298" s="57" t="s">
        <v>560</v>
      </c>
      <c r="D298" s="57" t="s">
        <v>561</v>
      </c>
      <c r="E298" s="61" t="s">
        <v>14</v>
      </c>
      <c r="F298" s="58">
        <v>1785.33</v>
      </c>
      <c r="G298" s="71">
        <v>1</v>
      </c>
      <c r="H298" s="121">
        <f t="shared" si="41"/>
        <v>1785.33</v>
      </c>
      <c r="I298" s="10"/>
      <c r="J298" s="6">
        <f t="shared" si="42"/>
        <v>246</v>
      </c>
      <c r="K298" s="7" t="str">
        <f t="shared" si="43"/>
        <v>Цилиндр главный  тормозной 3151-3505010-95</v>
      </c>
      <c r="L298" s="35" t="str">
        <f t="shared" si="40"/>
        <v>3151-3505010-95</v>
      </c>
      <c r="M298" s="24"/>
      <c r="N298" s="21" t="str">
        <f t="shared" si="44"/>
        <v>шт</v>
      </c>
      <c r="O298" s="36">
        <f t="shared" si="45"/>
        <v>1785.33</v>
      </c>
      <c r="P298" s="24"/>
      <c r="Q298" s="21">
        <f t="shared" si="46"/>
        <v>1</v>
      </c>
      <c r="R298" s="9">
        <f t="shared" si="47"/>
        <v>0</v>
      </c>
    </row>
    <row r="299" spans="2:18" x14ac:dyDescent="0.25">
      <c r="B299" s="56">
        <v>247</v>
      </c>
      <c r="C299" s="57" t="s">
        <v>562</v>
      </c>
      <c r="D299" s="57" t="s">
        <v>563</v>
      </c>
      <c r="E299" s="61" t="s">
        <v>14</v>
      </c>
      <c r="F299" s="58">
        <v>4602.43</v>
      </c>
      <c r="G299" s="71">
        <v>3</v>
      </c>
      <c r="H299" s="121">
        <f t="shared" si="41"/>
        <v>13807.29</v>
      </c>
      <c r="I299" s="10"/>
      <c r="J299" s="6">
        <f t="shared" si="42"/>
        <v>247</v>
      </c>
      <c r="K299" s="7" t="str">
        <f t="shared" si="43"/>
        <v>Цилиндр главный тормозной</v>
      </c>
      <c r="L299" s="35" t="str">
        <f t="shared" si="40"/>
        <v>3309-3505010</v>
      </c>
      <c r="M299" s="24"/>
      <c r="N299" s="21" t="str">
        <f t="shared" si="44"/>
        <v>шт</v>
      </c>
      <c r="O299" s="36">
        <f t="shared" si="45"/>
        <v>4602.43</v>
      </c>
      <c r="P299" s="24"/>
      <c r="Q299" s="21">
        <f t="shared" si="46"/>
        <v>3</v>
      </c>
      <c r="R299" s="9">
        <f t="shared" si="47"/>
        <v>0</v>
      </c>
    </row>
    <row r="300" spans="2:18" ht="30" x14ac:dyDescent="0.25">
      <c r="B300" s="56">
        <v>248</v>
      </c>
      <c r="C300" s="57" t="s">
        <v>564</v>
      </c>
      <c r="D300" s="57" t="s">
        <v>565</v>
      </c>
      <c r="E300" s="61" t="s">
        <v>14</v>
      </c>
      <c r="F300" s="59">
        <v>871.93</v>
      </c>
      <c r="G300" s="71">
        <v>2</v>
      </c>
      <c r="H300" s="121">
        <f t="shared" si="41"/>
        <v>1743.86</v>
      </c>
      <c r="I300" s="10"/>
      <c r="J300" s="6">
        <f t="shared" si="42"/>
        <v>248</v>
      </c>
      <c r="K300" s="7" t="str">
        <f t="shared" si="43"/>
        <v>Цилиндр колесной заднего тормоза в сборе 52-3501040</v>
      </c>
      <c r="L300" s="35" t="str">
        <f t="shared" si="40"/>
        <v>52-3501040</v>
      </c>
      <c r="M300" s="24"/>
      <c r="N300" s="21" t="str">
        <f t="shared" si="44"/>
        <v>шт</v>
      </c>
      <c r="O300" s="36">
        <f t="shared" si="45"/>
        <v>871.93</v>
      </c>
      <c r="P300" s="24"/>
      <c r="Q300" s="21">
        <f t="shared" si="46"/>
        <v>2</v>
      </c>
      <c r="R300" s="9">
        <f t="shared" si="47"/>
        <v>0</v>
      </c>
    </row>
    <row r="301" spans="2:18" ht="45" x14ac:dyDescent="0.25">
      <c r="B301" s="56">
        <v>249</v>
      </c>
      <c r="C301" s="57" t="s">
        <v>566</v>
      </c>
      <c r="D301" s="57" t="s">
        <v>567</v>
      </c>
      <c r="E301" s="61" t="s">
        <v>14</v>
      </c>
      <c r="F301" s="58">
        <v>1099.8800000000001</v>
      </c>
      <c r="G301" s="71">
        <v>1</v>
      </c>
      <c r="H301" s="121">
        <f t="shared" si="41"/>
        <v>1099.8800000000001</v>
      </c>
      <c r="I301" s="10"/>
      <c r="J301" s="6">
        <f t="shared" si="42"/>
        <v>249</v>
      </c>
      <c r="K301" s="7" t="str">
        <f t="shared" si="43"/>
        <v>Цилиндр колесной переднего тормоза в сборе левый 66-3501041</v>
      </c>
      <c r="L301" s="35" t="str">
        <f t="shared" si="40"/>
        <v>66-3501041</v>
      </c>
      <c r="M301" s="24"/>
      <c r="N301" s="21" t="str">
        <f t="shared" si="44"/>
        <v>шт</v>
      </c>
      <c r="O301" s="36">
        <f t="shared" si="45"/>
        <v>1099.8800000000001</v>
      </c>
      <c r="P301" s="24"/>
      <c r="Q301" s="21">
        <f t="shared" si="46"/>
        <v>1</v>
      </c>
      <c r="R301" s="9">
        <f t="shared" si="47"/>
        <v>0</v>
      </c>
    </row>
    <row r="302" spans="2:18" ht="45" x14ac:dyDescent="0.25">
      <c r="B302" s="56">
        <v>250</v>
      </c>
      <c r="C302" s="57" t="s">
        <v>568</v>
      </c>
      <c r="D302" s="57" t="s">
        <v>569</v>
      </c>
      <c r="E302" s="61" t="s">
        <v>14</v>
      </c>
      <c r="F302" s="58">
        <v>1139.78</v>
      </c>
      <c r="G302" s="71">
        <v>1</v>
      </c>
      <c r="H302" s="121">
        <f t="shared" si="41"/>
        <v>1139.78</v>
      </c>
      <c r="I302" s="10"/>
      <c r="J302" s="6">
        <f t="shared" si="42"/>
        <v>250</v>
      </c>
      <c r="K302" s="7" t="str">
        <f t="shared" si="43"/>
        <v>Цилиндр колесной переднего тормоза в сборе правый 66-3501040</v>
      </c>
      <c r="L302" s="35" t="str">
        <f t="shared" si="40"/>
        <v>66-3501040</v>
      </c>
      <c r="M302" s="24"/>
      <c r="N302" s="21" t="str">
        <f t="shared" si="44"/>
        <v>шт</v>
      </c>
      <c r="O302" s="36">
        <f t="shared" si="45"/>
        <v>1139.78</v>
      </c>
      <c r="P302" s="24"/>
      <c r="Q302" s="21">
        <f t="shared" si="46"/>
        <v>1</v>
      </c>
      <c r="R302" s="9">
        <f t="shared" si="47"/>
        <v>0</v>
      </c>
    </row>
    <row r="303" spans="2:18" ht="30" x14ac:dyDescent="0.25">
      <c r="B303" s="56">
        <v>251</v>
      </c>
      <c r="C303" s="57" t="s">
        <v>570</v>
      </c>
      <c r="D303" s="57" t="s">
        <v>571</v>
      </c>
      <c r="E303" s="61" t="s">
        <v>14</v>
      </c>
      <c r="F303" s="59">
        <v>433.12</v>
      </c>
      <c r="G303" s="71">
        <v>2</v>
      </c>
      <c r="H303" s="121">
        <f t="shared" si="41"/>
        <v>866.24</v>
      </c>
      <c r="I303" s="10"/>
      <c r="J303" s="6">
        <f t="shared" si="42"/>
        <v>251</v>
      </c>
      <c r="K303" s="7" t="str">
        <f t="shared" si="43"/>
        <v>Цилиндр колесный переднего тормоза, левый</v>
      </c>
      <c r="L303" s="35" t="str">
        <f t="shared" si="40"/>
        <v>469-3501047</v>
      </c>
      <c r="M303" s="24"/>
      <c r="N303" s="21" t="str">
        <f t="shared" si="44"/>
        <v>шт</v>
      </c>
      <c r="O303" s="36">
        <f t="shared" si="45"/>
        <v>433.12</v>
      </c>
      <c r="P303" s="24"/>
      <c r="Q303" s="21">
        <f t="shared" si="46"/>
        <v>2</v>
      </c>
      <c r="R303" s="9">
        <f t="shared" si="47"/>
        <v>0</v>
      </c>
    </row>
    <row r="304" spans="2:18" ht="45" x14ac:dyDescent="0.25">
      <c r="B304" s="56">
        <v>252</v>
      </c>
      <c r="C304" s="57" t="s">
        <v>572</v>
      </c>
      <c r="D304" s="57" t="s">
        <v>573</v>
      </c>
      <c r="E304" s="61" t="s">
        <v>14</v>
      </c>
      <c r="F304" s="59">
        <v>536.83000000000004</v>
      </c>
      <c r="G304" s="71">
        <v>2</v>
      </c>
      <c r="H304" s="121">
        <f t="shared" si="41"/>
        <v>1073.6600000000001</v>
      </c>
      <c r="I304" s="10"/>
      <c r="J304" s="6">
        <f t="shared" si="42"/>
        <v>252</v>
      </c>
      <c r="K304" s="7" t="str">
        <f t="shared" si="43"/>
        <v>Цилиндр колесный переднего тормоза, правый 469-3501016</v>
      </c>
      <c r="L304" s="35" t="str">
        <f t="shared" si="40"/>
        <v>469-3501016</v>
      </c>
      <c r="M304" s="24"/>
      <c r="N304" s="21" t="str">
        <f t="shared" si="44"/>
        <v>шт</v>
      </c>
      <c r="O304" s="36">
        <f t="shared" si="45"/>
        <v>536.83000000000004</v>
      </c>
      <c r="P304" s="24"/>
      <c r="Q304" s="21">
        <f t="shared" si="46"/>
        <v>2</v>
      </c>
      <c r="R304" s="9">
        <f t="shared" si="47"/>
        <v>0</v>
      </c>
    </row>
    <row r="305" spans="2:18" x14ac:dyDescent="0.25">
      <c r="B305" s="56">
        <v>253</v>
      </c>
      <c r="C305" s="57" t="s">
        <v>574</v>
      </c>
      <c r="D305" s="57" t="s">
        <v>575</v>
      </c>
      <c r="E305" s="61" t="s">
        <v>14</v>
      </c>
      <c r="F305" s="59">
        <v>740.86</v>
      </c>
      <c r="G305" s="71">
        <v>1</v>
      </c>
      <c r="H305" s="121">
        <f t="shared" si="41"/>
        <v>740.86</v>
      </c>
      <c r="I305" s="10"/>
      <c r="J305" s="28">
        <f t="shared" si="42"/>
        <v>253</v>
      </c>
      <c r="K305" s="29" t="str">
        <f t="shared" si="43"/>
        <v>Цилиндр сцепления главный</v>
      </c>
      <c r="L305" s="35" t="str">
        <f t="shared" si="40"/>
        <v>3741-1602300</v>
      </c>
      <c r="M305" s="30"/>
      <c r="N305" s="31" t="str">
        <f t="shared" si="44"/>
        <v>шт</v>
      </c>
      <c r="O305" s="37">
        <f t="shared" si="45"/>
        <v>740.86</v>
      </c>
      <c r="P305" s="24"/>
      <c r="Q305" s="31">
        <f t="shared" si="46"/>
        <v>1</v>
      </c>
      <c r="R305" s="32">
        <f t="shared" si="47"/>
        <v>0</v>
      </c>
    </row>
    <row r="306" spans="2:18" ht="30" x14ac:dyDescent="0.25">
      <c r="B306" s="56">
        <v>254</v>
      </c>
      <c r="C306" s="57" t="s">
        <v>576</v>
      </c>
      <c r="D306" s="57" t="s">
        <v>577</v>
      </c>
      <c r="E306" s="61" t="s">
        <v>14</v>
      </c>
      <c r="F306" s="58">
        <v>2468.77</v>
      </c>
      <c r="G306" s="71">
        <v>6</v>
      </c>
      <c r="H306" s="121">
        <f t="shared" si="41"/>
        <v>14812.619999999999</v>
      </c>
      <c r="I306" s="10"/>
      <c r="J306" s="6">
        <f t="shared" si="42"/>
        <v>254</v>
      </c>
      <c r="K306" s="7" t="str">
        <f t="shared" si="43"/>
        <v>цилиндр сцепления главный 3740-3511011</v>
      </c>
      <c r="L306" s="35" t="str">
        <f t="shared" si="40"/>
        <v>3740-3511011</v>
      </c>
      <c r="M306" s="24"/>
      <c r="N306" s="21" t="str">
        <f t="shared" si="44"/>
        <v>шт</v>
      </c>
      <c r="O306" s="36">
        <f t="shared" si="45"/>
        <v>2468.77</v>
      </c>
      <c r="P306" s="24"/>
      <c r="Q306" s="21">
        <f t="shared" si="46"/>
        <v>6</v>
      </c>
      <c r="R306" s="9">
        <f t="shared" si="47"/>
        <v>0</v>
      </c>
    </row>
    <row r="307" spans="2:18" x14ac:dyDescent="0.25">
      <c r="B307" s="56">
        <v>255</v>
      </c>
      <c r="C307" s="57" t="s">
        <v>578</v>
      </c>
      <c r="D307" s="57" t="s">
        <v>579</v>
      </c>
      <c r="E307" s="61" t="s">
        <v>14</v>
      </c>
      <c r="F307" s="59">
        <v>814.95</v>
      </c>
      <c r="G307" s="71">
        <v>4</v>
      </c>
      <c r="H307" s="121">
        <f t="shared" si="41"/>
        <v>3259.8</v>
      </c>
      <c r="I307" s="10"/>
      <c r="J307" s="6">
        <f t="shared" si="42"/>
        <v>255</v>
      </c>
      <c r="K307" s="7" t="str">
        <f t="shared" si="43"/>
        <v>Цилиндр сцепления рабочий</v>
      </c>
      <c r="L307" s="35" t="str">
        <f t="shared" si="40"/>
        <v>31605-1602510-02</v>
      </c>
      <c r="M307" s="24"/>
      <c r="N307" s="21" t="str">
        <f t="shared" si="44"/>
        <v>шт</v>
      </c>
      <c r="O307" s="36">
        <f t="shared" si="45"/>
        <v>814.95</v>
      </c>
      <c r="P307" s="24"/>
      <c r="Q307" s="21">
        <f t="shared" si="46"/>
        <v>4</v>
      </c>
      <c r="R307" s="9">
        <f t="shared" si="47"/>
        <v>0</v>
      </c>
    </row>
    <row r="308" spans="2:18" ht="30" x14ac:dyDescent="0.25">
      <c r="B308" s="56">
        <v>256</v>
      </c>
      <c r="C308" s="57" t="s">
        <v>580</v>
      </c>
      <c r="D308" s="57" t="s">
        <v>581</v>
      </c>
      <c r="E308" s="61" t="s">
        <v>14</v>
      </c>
      <c r="F308" s="58">
        <v>1180.81</v>
      </c>
      <c r="G308" s="71">
        <v>2</v>
      </c>
      <c r="H308" s="121">
        <f t="shared" si="41"/>
        <v>2361.62</v>
      </c>
      <c r="I308" s="10"/>
      <c r="J308" s="6">
        <f t="shared" si="42"/>
        <v>256</v>
      </c>
      <c r="K308" s="7" t="str">
        <f t="shared" si="43"/>
        <v>цилиндр сцепления рабочий 3740-3511112</v>
      </c>
      <c r="L308" s="35" t="str">
        <f t="shared" si="40"/>
        <v>3740-3511112</v>
      </c>
      <c r="M308" s="24"/>
      <c r="N308" s="21" t="str">
        <f t="shared" si="44"/>
        <v>шт</v>
      </c>
      <c r="O308" s="36">
        <f t="shared" si="45"/>
        <v>1180.81</v>
      </c>
      <c r="P308" s="24"/>
      <c r="Q308" s="21">
        <f t="shared" si="46"/>
        <v>2</v>
      </c>
      <c r="R308" s="9">
        <f t="shared" si="47"/>
        <v>0</v>
      </c>
    </row>
    <row r="309" spans="2:18" ht="30" x14ac:dyDescent="0.25">
      <c r="B309" s="56">
        <v>257</v>
      </c>
      <c r="C309" s="57" t="s">
        <v>582</v>
      </c>
      <c r="D309" s="57" t="s">
        <v>583</v>
      </c>
      <c r="E309" s="61" t="s">
        <v>14</v>
      </c>
      <c r="F309" s="59">
        <v>524.29999999999995</v>
      </c>
      <c r="G309" s="71">
        <v>1</v>
      </c>
      <c r="H309" s="121">
        <f t="shared" si="41"/>
        <v>524.29999999999995</v>
      </c>
      <c r="I309" s="10"/>
      <c r="J309" s="6">
        <f t="shared" si="42"/>
        <v>257</v>
      </c>
      <c r="K309" s="7" t="str">
        <f t="shared" si="43"/>
        <v>Цилиндр сцепления рабочий 469-1602510-09</v>
      </c>
      <c r="L309" s="35" t="str">
        <f t="shared" si="40"/>
        <v>469-1602510-09</v>
      </c>
      <c r="M309" s="24"/>
      <c r="N309" s="21" t="str">
        <f t="shared" si="44"/>
        <v>шт</v>
      </c>
      <c r="O309" s="36">
        <f t="shared" si="45"/>
        <v>524.29999999999995</v>
      </c>
      <c r="P309" s="24"/>
      <c r="Q309" s="21">
        <f t="shared" si="46"/>
        <v>1</v>
      </c>
      <c r="R309" s="9">
        <f t="shared" si="47"/>
        <v>0</v>
      </c>
    </row>
    <row r="310" spans="2:18" ht="30" x14ac:dyDescent="0.25">
      <c r="B310" s="56">
        <v>258</v>
      </c>
      <c r="C310" s="57" t="s">
        <v>584</v>
      </c>
      <c r="D310" s="57" t="s">
        <v>585</v>
      </c>
      <c r="E310" s="61" t="s">
        <v>14</v>
      </c>
      <c r="F310" s="58">
        <v>1187.6500000000001</v>
      </c>
      <c r="G310" s="71">
        <v>1</v>
      </c>
      <c r="H310" s="121">
        <f t="shared" si="41"/>
        <v>1187.6500000000001</v>
      </c>
      <c r="I310" s="10"/>
      <c r="J310" s="6">
        <f t="shared" si="42"/>
        <v>258</v>
      </c>
      <c r="K310" s="7" t="str">
        <f t="shared" si="43"/>
        <v>Цилиндр сцепления рабочий ГАЗ-3307</v>
      </c>
      <c r="L310" s="35" t="str">
        <f t="shared" ref="L310:L327" si="48">D310</f>
        <v>3307-1602510</v>
      </c>
      <c r="M310" s="24"/>
      <c r="N310" s="21" t="str">
        <f t="shared" si="44"/>
        <v>шт</v>
      </c>
      <c r="O310" s="36">
        <f t="shared" si="45"/>
        <v>1187.6500000000001</v>
      </c>
      <c r="P310" s="24"/>
      <c r="Q310" s="21">
        <f t="shared" si="46"/>
        <v>1</v>
      </c>
      <c r="R310" s="9">
        <f t="shared" si="47"/>
        <v>0</v>
      </c>
    </row>
    <row r="311" spans="2:18" ht="30" x14ac:dyDescent="0.25">
      <c r="B311" s="56">
        <v>259</v>
      </c>
      <c r="C311" s="57" t="s">
        <v>586</v>
      </c>
      <c r="D311" s="57" t="s">
        <v>587</v>
      </c>
      <c r="E311" s="61" t="s">
        <v>14</v>
      </c>
      <c r="F311" s="58">
        <v>2830.08</v>
      </c>
      <c r="G311" s="71">
        <v>1</v>
      </c>
      <c r="H311" s="121">
        <f t="shared" si="41"/>
        <v>2830.08</v>
      </c>
      <c r="I311" s="10"/>
      <c r="J311" s="6">
        <f t="shared" si="42"/>
        <v>259</v>
      </c>
      <c r="K311" s="7" t="str">
        <f t="shared" si="43"/>
        <v>Цилиндр тормоза главный УАЗ 3160 с бачком</v>
      </c>
      <c r="L311" s="35" t="str">
        <f t="shared" si="48"/>
        <v>3160-3505010</v>
      </c>
      <c r="M311" s="24"/>
      <c r="N311" s="21" t="str">
        <f t="shared" si="44"/>
        <v>шт</v>
      </c>
      <c r="O311" s="36">
        <f t="shared" si="45"/>
        <v>2830.08</v>
      </c>
      <c r="P311" s="24"/>
      <c r="Q311" s="21">
        <f t="shared" si="46"/>
        <v>1</v>
      </c>
      <c r="R311" s="9">
        <f t="shared" si="47"/>
        <v>0</v>
      </c>
    </row>
    <row r="312" spans="2:18" x14ac:dyDescent="0.25">
      <c r="B312" s="56">
        <v>260</v>
      </c>
      <c r="C312" s="57" t="s">
        <v>588</v>
      </c>
      <c r="D312" s="57" t="s">
        <v>589</v>
      </c>
      <c r="E312" s="61" t="s">
        <v>14</v>
      </c>
      <c r="F312" s="58">
        <v>4159.05</v>
      </c>
      <c r="G312" s="71">
        <v>1</v>
      </c>
      <c r="H312" s="121">
        <f t="shared" si="41"/>
        <v>4159.05</v>
      </c>
      <c r="I312" s="10"/>
      <c r="J312" s="6">
        <f t="shared" si="42"/>
        <v>260</v>
      </c>
      <c r="K312" s="7" t="str">
        <f t="shared" si="43"/>
        <v>цилиндр тормозной главный</v>
      </c>
      <c r="L312" s="35" t="str">
        <f t="shared" si="48"/>
        <v>469-3505010</v>
      </c>
      <c r="M312" s="24"/>
      <c r="N312" s="21" t="str">
        <f t="shared" si="44"/>
        <v>шт</v>
      </c>
      <c r="O312" s="36">
        <f t="shared" si="45"/>
        <v>4159.05</v>
      </c>
      <c r="P312" s="24"/>
      <c r="Q312" s="21">
        <f t="shared" si="46"/>
        <v>1</v>
      </c>
      <c r="R312" s="9">
        <f t="shared" si="47"/>
        <v>0</v>
      </c>
    </row>
    <row r="313" spans="2:18" ht="30" x14ac:dyDescent="0.25">
      <c r="B313" s="56">
        <v>261</v>
      </c>
      <c r="C313" s="57" t="s">
        <v>590</v>
      </c>
      <c r="D313" s="57" t="s">
        <v>591</v>
      </c>
      <c r="E313" s="61" t="s">
        <v>14</v>
      </c>
      <c r="F313" s="58">
        <v>1139.78</v>
      </c>
      <c r="G313" s="71">
        <v>2</v>
      </c>
      <c r="H313" s="121">
        <f t="shared" si="41"/>
        <v>2279.56</v>
      </c>
      <c r="I313" s="10"/>
      <c r="J313" s="6">
        <f t="shared" si="42"/>
        <v>261</v>
      </c>
      <c r="K313" s="7" t="str">
        <f t="shared" si="43"/>
        <v>Цилиндр тормозной задний ГАЗ-66</v>
      </c>
      <c r="L313" s="35" t="str">
        <f t="shared" si="48"/>
        <v>52-3502040</v>
      </c>
      <c r="M313" s="24"/>
      <c r="N313" s="21" t="str">
        <f t="shared" si="44"/>
        <v>шт</v>
      </c>
      <c r="O313" s="36">
        <f t="shared" si="45"/>
        <v>1139.78</v>
      </c>
      <c r="P313" s="24"/>
      <c r="Q313" s="21">
        <f t="shared" si="46"/>
        <v>2</v>
      </c>
      <c r="R313" s="9">
        <f t="shared" si="47"/>
        <v>0</v>
      </c>
    </row>
    <row r="314" spans="2:18" ht="30" x14ac:dyDescent="0.25">
      <c r="B314" s="56">
        <v>262</v>
      </c>
      <c r="C314" s="57" t="s">
        <v>592</v>
      </c>
      <c r="D314" s="57" t="s">
        <v>593</v>
      </c>
      <c r="E314" s="61" t="s">
        <v>14</v>
      </c>
      <c r="F314" s="59">
        <v>427.41</v>
      </c>
      <c r="G314" s="71">
        <v>2</v>
      </c>
      <c r="H314" s="121">
        <f t="shared" si="41"/>
        <v>854.82</v>
      </c>
      <c r="I314" s="10"/>
      <c r="J314" s="6">
        <f t="shared" si="42"/>
        <v>262</v>
      </c>
      <c r="K314" s="7" t="str">
        <f t="shared" si="43"/>
        <v>Цилиндр тормозной задний УАЗ d-32</v>
      </c>
      <c r="L314" s="35" t="str">
        <f t="shared" si="48"/>
        <v>469-3502040-01</v>
      </c>
      <c r="M314" s="24"/>
      <c r="N314" s="21" t="str">
        <f t="shared" si="44"/>
        <v>шт</v>
      </c>
      <c r="O314" s="36">
        <f t="shared" si="45"/>
        <v>427.41</v>
      </c>
      <c r="P314" s="24"/>
      <c r="Q314" s="21">
        <f t="shared" si="46"/>
        <v>2</v>
      </c>
      <c r="R314" s="9">
        <f t="shared" si="47"/>
        <v>0</v>
      </c>
    </row>
    <row r="315" spans="2:18" ht="30" x14ac:dyDescent="0.25">
      <c r="B315" s="56">
        <v>263</v>
      </c>
      <c r="C315" s="57" t="s">
        <v>594</v>
      </c>
      <c r="D315" s="57" t="s">
        <v>595</v>
      </c>
      <c r="E315" s="61" t="s">
        <v>100</v>
      </c>
      <c r="F315" s="58">
        <v>4766.55</v>
      </c>
      <c r="G315" s="71">
        <v>1</v>
      </c>
      <c r="H315" s="121">
        <f t="shared" si="41"/>
        <v>4766.55</v>
      </c>
      <c r="I315" s="10"/>
      <c r="J315" s="6">
        <f t="shared" si="42"/>
        <v>263</v>
      </c>
      <c r="K315" s="7" t="str">
        <f t="shared" si="43"/>
        <v>Шарнир поворотного кулака лев/прав УАЗ</v>
      </c>
      <c r="L315" s="35" t="str">
        <f t="shared" si="48"/>
        <v>452А-2304060/61</v>
      </c>
      <c r="M315" s="24"/>
      <c r="N315" s="21" t="str">
        <f t="shared" si="44"/>
        <v>компл</v>
      </c>
      <c r="O315" s="36">
        <f t="shared" si="45"/>
        <v>4766.55</v>
      </c>
      <c r="P315" s="24"/>
      <c r="Q315" s="21">
        <f t="shared" si="46"/>
        <v>1</v>
      </c>
      <c r="R315" s="9">
        <f t="shared" si="47"/>
        <v>0</v>
      </c>
    </row>
    <row r="316" spans="2:18" ht="60" x14ac:dyDescent="0.25">
      <c r="B316" s="56">
        <v>264</v>
      </c>
      <c r="C316" s="57" t="s">
        <v>596</v>
      </c>
      <c r="D316" s="57" t="s">
        <v>597</v>
      </c>
      <c r="E316" s="61" t="s">
        <v>14</v>
      </c>
      <c r="F316" s="58">
        <v>20324.52</v>
      </c>
      <c r="G316" s="71">
        <v>1</v>
      </c>
      <c r="H316" s="121">
        <f t="shared" si="41"/>
        <v>20324.52</v>
      </c>
      <c r="I316" s="10"/>
      <c r="J316" s="28">
        <f t="shared" si="42"/>
        <v>264</v>
      </c>
      <c r="K316" s="29" t="str">
        <f t="shared" si="43"/>
        <v>Шарнир равных угловых скоростей длинный (правый) ГАЗ-66 66-02-2304060</v>
      </c>
      <c r="L316" s="35" t="str">
        <f t="shared" si="48"/>
        <v>66-02-2304060</v>
      </c>
      <c r="M316" s="30"/>
      <c r="N316" s="31" t="str">
        <f t="shared" si="44"/>
        <v>шт</v>
      </c>
      <c r="O316" s="37">
        <f t="shared" si="45"/>
        <v>20324.52</v>
      </c>
      <c r="P316" s="24"/>
      <c r="Q316" s="31">
        <f t="shared" si="46"/>
        <v>1</v>
      </c>
      <c r="R316" s="32">
        <f t="shared" si="47"/>
        <v>0</v>
      </c>
    </row>
    <row r="317" spans="2:18" ht="45" x14ac:dyDescent="0.25">
      <c r="B317" s="56">
        <v>265</v>
      </c>
      <c r="C317" s="57" t="s">
        <v>598</v>
      </c>
      <c r="D317" s="57" t="s">
        <v>599</v>
      </c>
      <c r="E317" s="61" t="s">
        <v>14</v>
      </c>
      <c r="F317" s="58">
        <v>21129.21</v>
      </c>
      <c r="G317" s="71">
        <v>1</v>
      </c>
      <c r="H317" s="121">
        <f t="shared" si="41"/>
        <v>21129.21</v>
      </c>
      <c r="I317" s="10"/>
      <c r="J317" s="6">
        <f t="shared" si="42"/>
        <v>265</v>
      </c>
      <c r="K317" s="7" t="str">
        <f t="shared" si="43"/>
        <v>Шарнир равных угловых скоростей, короткий (левый) ГАЗ-66</v>
      </c>
      <c r="L317" s="35" t="str">
        <f t="shared" si="48"/>
        <v>66-02-2304061</v>
      </c>
      <c r="M317" s="24"/>
      <c r="N317" s="21" t="str">
        <f t="shared" si="44"/>
        <v>шт</v>
      </c>
      <c r="O317" s="36">
        <f t="shared" si="45"/>
        <v>21129.21</v>
      </c>
      <c r="P317" s="24"/>
      <c r="Q317" s="21">
        <f t="shared" si="46"/>
        <v>1</v>
      </c>
      <c r="R317" s="9">
        <f t="shared" si="47"/>
        <v>0</v>
      </c>
    </row>
    <row r="318" spans="2:18" ht="45" x14ac:dyDescent="0.25">
      <c r="B318" s="56">
        <v>266</v>
      </c>
      <c r="C318" s="57" t="s">
        <v>600</v>
      </c>
      <c r="D318" s="57" t="s">
        <v>601</v>
      </c>
      <c r="E318" s="61" t="s">
        <v>100</v>
      </c>
      <c r="F318" s="58">
        <v>2253.34</v>
      </c>
      <c r="G318" s="71">
        <v>1</v>
      </c>
      <c r="H318" s="121">
        <f t="shared" si="41"/>
        <v>2253.34</v>
      </c>
      <c r="I318" s="10"/>
      <c r="J318" s="6">
        <f t="shared" si="42"/>
        <v>266</v>
      </c>
      <c r="K318" s="7" t="str">
        <f t="shared" si="43"/>
        <v>Шкворень УАЗ в сборе на шариках (4шт.)  3151-2304019 Ш</v>
      </c>
      <c r="L318" s="35" t="str">
        <f t="shared" si="48"/>
        <v>3151-2304019 Ш</v>
      </c>
      <c r="M318" s="24"/>
      <c r="N318" s="21" t="str">
        <f t="shared" si="44"/>
        <v>компл</v>
      </c>
      <c r="O318" s="36">
        <f t="shared" si="45"/>
        <v>2253.34</v>
      </c>
      <c r="P318" s="24"/>
      <c r="Q318" s="21">
        <f t="shared" si="46"/>
        <v>1</v>
      </c>
      <c r="R318" s="9">
        <f t="shared" si="47"/>
        <v>0</v>
      </c>
    </row>
    <row r="319" spans="2:18" ht="30" x14ac:dyDescent="0.25">
      <c r="B319" s="56">
        <v>267</v>
      </c>
      <c r="C319" s="57" t="s">
        <v>602</v>
      </c>
      <c r="D319" s="57" t="s">
        <v>603</v>
      </c>
      <c r="E319" s="61" t="s">
        <v>14</v>
      </c>
      <c r="F319" s="59">
        <v>320.51</v>
      </c>
      <c r="G319" s="71">
        <v>1</v>
      </c>
      <c r="H319" s="121">
        <f t="shared" si="41"/>
        <v>320.51</v>
      </c>
      <c r="I319" s="10"/>
      <c r="J319" s="6">
        <f t="shared" si="42"/>
        <v>267</v>
      </c>
      <c r="K319" s="7" t="str">
        <f t="shared" si="43"/>
        <v>Шкив водяного насоса 406-1308025-11</v>
      </c>
      <c r="L319" s="35" t="str">
        <f t="shared" si="48"/>
        <v>406-1308025-11</v>
      </c>
      <c r="M319" s="24"/>
      <c r="N319" s="21" t="str">
        <f t="shared" si="44"/>
        <v>шт</v>
      </c>
      <c r="O319" s="36">
        <f t="shared" si="45"/>
        <v>320.51</v>
      </c>
      <c r="P319" s="24"/>
      <c r="Q319" s="21">
        <f t="shared" si="46"/>
        <v>1</v>
      </c>
      <c r="R319" s="9">
        <f t="shared" si="47"/>
        <v>0</v>
      </c>
    </row>
    <row r="320" spans="2:18" ht="30" x14ac:dyDescent="0.25">
      <c r="B320" s="56">
        <v>268</v>
      </c>
      <c r="C320" s="57" t="s">
        <v>604</v>
      </c>
      <c r="D320" s="57" t="s">
        <v>605</v>
      </c>
      <c r="E320" s="61" t="s">
        <v>14</v>
      </c>
      <c r="F320" s="58">
        <v>2213.5300000000002</v>
      </c>
      <c r="G320" s="71">
        <v>1</v>
      </c>
      <c r="H320" s="121">
        <f t="shared" ref="H320:H327" si="49">F320*G320</f>
        <v>2213.5300000000002</v>
      </c>
      <c r="I320" s="10"/>
      <c r="J320" s="6">
        <f t="shared" ref="J320:J327" si="50">B320</f>
        <v>268</v>
      </c>
      <c r="K320" s="7" t="str">
        <f t="shared" ref="K320:K327" si="51">C320</f>
        <v>Электродвигатель в сборе УАЗ</v>
      </c>
      <c r="L320" s="35" t="str">
        <f t="shared" si="48"/>
        <v>31512-3730010</v>
      </c>
      <c r="M320" s="24"/>
      <c r="N320" s="21" t="str">
        <f t="shared" ref="N320:N327" si="52">E320</f>
        <v>шт</v>
      </c>
      <c r="O320" s="36">
        <f t="shared" ref="O320:O327" si="53">F320</f>
        <v>2213.5300000000002</v>
      </c>
      <c r="P320" s="24"/>
      <c r="Q320" s="21">
        <f t="shared" ref="Q320:Q327" si="54">G320</f>
        <v>1</v>
      </c>
      <c r="R320" s="9">
        <f t="shared" ref="R320:R328" si="55">P320*Q320</f>
        <v>0</v>
      </c>
    </row>
    <row r="321" spans="1:18" ht="45" x14ac:dyDescent="0.25">
      <c r="B321" s="56">
        <v>269</v>
      </c>
      <c r="C321" s="57" t="s">
        <v>606</v>
      </c>
      <c r="D321" s="57" t="s">
        <v>607</v>
      </c>
      <c r="E321" s="61" t="s">
        <v>14</v>
      </c>
      <c r="F321" s="58">
        <v>2303</v>
      </c>
      <c r="G321" s="71">
        <v>1</v>
      </c>
      <c r="H321" s="121">
        <f t="shared" si="49"/>
        <v>2303</v>
      </c>
      <c r="I321" s="10"/>
      <c r="J321" s="6">
        <f t="shared" si="50"/>
        <v>269</v>
      </c>
      <c r="K321" s="7" t="str">
        <f t="shared" si="51"/>
        <v>Электродвигатель с насосом 12В, Газель, Соболь</v>
      </c>
      <c r="L321" s="35" t="str">
        <f t="shared" si="48"/>
        <v>32-3780-01</v>
      </c>
      <c r="M321" s="24"/>
      <c r="N321" s="21" t="str">
        <f t="shared" si="52"/>
        <v>шт</v>
      </c>
      <c r="O321" s="36">
        <f t="shared" si="53"/>
        <v>2303</v>
      </c>
      <c r="P321" s="24"/>
      <c r="Q321" s="21">
        <f t="shared" si="54"/>
        <v>1</v>
      </c>
      <c r="R321" s="9">
        <f t="shared" si="55"/>
        <v>0</v>
      </c>
    </row>
    <row r="322" spans="1:18" ht="30" x14ac:dyDescent="0.25">
      <c r="B322" s="56">
        <v>270</v>
      </c>
      <c r="C322" s="57" t="s">
        <v>608</v>
      </c>
      <c r="D322" s="57" t="s">
        <v>609</v>
      </c>
      <c r="E322" s="61" t="s">
        <v>14</v>
      </c>
      <c r="F322" s="58">
        <v>1595.99</v>
      </c>
      <c r="G322" s="71">
        <v>1</v>
      </c>
      <c r="H322" s="121">
        <f t="shared" si="49"/>
        <v>1595.99</v>
      </c>
      <c r="I322" s="10"/>
      <c r="J322" s="6">
        <f t="shared" si="50"/>
        <v>270</v>
      </c>
      <c r="K322" s="7" t="str">
        <f t="shared" si="51"/>
        <v>Электропомпа отопителя 32-3780010</v>
      </c>
      <c r="L322" s="35" t="str">
        <f t="shared" si="48"/>
        <v>32-3780010</v>
      </c>
      <c r="M322" s="24"/>
      <c r="N322" s="21" t="str">
        <f t="shared" si="52"/>
        <v>шт</v>
      </c>
      <c r="O322" s="36">
        <f t="shared" si="53"/>
        <v>1595.99</v>
      </c>
      <c r="P322" s="24"/>
      <c r="Q322" s="21">
        <f t="shared" si="54"/>
        <v>1</v>
      </c>
      <c r="R322" s="9">
        <f t="shared" si="55"/>
        <v>0</v>
      </c>
    </row>
    <row r="323" spans="1:18" ht="30" x14ac:dyDescent="0.25">
      <c r="B323" s="56">
        <v>271</v>
      </c>
      <c r="C323" s="57" t="s">
        <v>610</v>
      </c>
      <c r="D323" s="57" t="s">
        <v>611</v>
      </c>
      <c r="E323" s="61" t="s">
        <v>14</v>
      </c>
      <c r="F323" s="59">
        <v>373.2</v>
      </c>
      <c r="G323" s="71">
        <v>6</v>
      </c>
      <c r="H323" s="121">
        <f t="shared" si="49"/>
        <v>2239.1999999999998</v>
      </c>
      <c r="I323" s="10"/>
      <c r="J323" s="6">
        <f t="shared" si="50"/>
        <v>271</v>
      </c>
      <c r="K323" s="7" t="str">
        <f t="shared" si="51"/>
        <v>Элемент воздушного фильтра 31512-1109080-01</v>
      </c>
      <c r="L323" s="35" t="str">
        <f t="shared" si="48"/>
        <v>31512-1109080-01</v>
      </c>
      <c r="M323" s="24"/>
      <c r="N323" s="21" t="str">
        <f t="shared" si="52"/>
        <v>шт</v>
      </c>
      <c r="O323" s="36">
        <f t="shared" si="53"/>
        <v>373.2</v>
      </c>
      <c r="P323" s="24"/>
      <c r="Q323" s="21">
        <f t="shared" si="54"/>
        <v>6</v>
      </c>
      <c r="R323" s="9">
        <f t="shared" si="55"/>
        <v>0</v>
      </c>
    </row>
    <row r="324" spans="1:18" ht="30" x14ac:dyDescent="0.25">
      <c r="B324" s="56">
        <v>272</v>
      </c>
      <c r="C324" s="57" t="s">
        <v>612</v>
      </c>
      <c r="D324" s="57" t="s">
        <v>613</v>
      </c>
      <c r="E324" s="61" t="s">
        <v>14</v>
      </c>
      <c r="F324" s="59">
        <v>243.13</v>
      </c>
      <c r="G324" s="71">
        <v>2</v>
      </c>
      <c r="H324" s="121">
        <f t="shared" si="49"/>
        <v>486.26</v>
      </c>
      <c r="I324" s="10"/>
      <c r="J324" s="6">
        <f t="shared" si="50"/>
        <v>272</v>
      </c>
      <c r="K324" s="7" t="str">
        <f t="shared" si="51"/>
        <v>Элемент оптический галогеновый ТН 114</v>
      </c>
      <c r="L324" s="35" t="str">
        <f t="shared" si="48"/>
        <v>ТН 114</v>
      </c>
      <c r="M324" s="24"/>
      <c r="N324" s="21" t="str">
        <f t="shared" si="52"/>
        <v>шт</v>
      </c>
      <c r="O324" s="36">
        <f t="shared" si="53"/>
        <v>243.13</v>
      </c>
      <c r="P324" s="24"/>
      <c r="Q324" s="21">
        <f t="shared" si="54"/>
        <v>2</v>
      </c>
      <c r="R324" s="9">
        <f t="shared" si="55"/>
        <v>0</v>
      </c>
    </row>
    <row r="325" spans="1:18" ht="30" x14ac:dyDescent="0.25">
      <c r="B325" s="56">
        <v>273</v>
      </c>
      <c r="C325" s="57" t="s">
        <v>614</v>
      </c>
      <c r="D325" s="57" t="s">
        <v>615</v>
      </c>
      <c r="E325" s="61" t="s">
        <v>14</v>
      </c>
      <c r="F325" s="59">
        <v>661.5</v>
      </c>
      <c r="G325" s="71">
        <v>5</v>
      </c>
      <c r="H325" s="121">
        <f t="shared" si="49"/>
        <v>3307.5</v>
      </c>
      <c r="I325" s="10"/>
      <c r="J325" s="6">
        <f t="shared" si="50"/>
        <v>273</v>
      </c>
      <c r="K325" s="7" t="str">
        <f t="shared" si="51"/>
        <v>Элемент фильтрующий GB-502M</v>
      </c>
      <c r="L325" s="35" t="str">
        <f t="shared" si="48"/>
        <v>GB-502M</v>
      </c>
      <c r="M325" s="24"/>
      <c r="N325" s="21" t="str">
        <f t="shared" si="52"/>
        <v>шт</v>
      </c>
      <c r="O325" s="36">
        <f t="shared" si="53"/>
        <v>661.5</v>
      </c>
      <c r="P325" s="24"/>
      <c r="Q325" s="21">
        <f t="shared" si="54"/>
        <v>5</v>
      </c>
      <c r="R325" s="9">
        <f t="shared" si="55"/>
        <v>0</v>
      </c>
    </row>
    <row r="326" spans="1:18" ht="45" x14ac:dyDescent="0.25">
      <c r="B326" s="56">
        <v>274</v>
      </c>
      <c r="C326" s="57" t="s">
        <v>616</v>
      </c>
      <c r="D326" s="57" t="s">
        <v>617</v>
      </c>
      <c r="E326" s="61" t="s">
        <v>14</v>
      </c>
      <c r="F326" s="59">
        <v>592.54</v>
      </c>
      <c r="G326" s="71">
        <v>4</v>
      </c>
      <c r="H326" s="121">
        <f t="shared" si="49"/>
        <v>2370.16</v>
      </c>
      <c r="I326" s="10"/>
      <c r="J326" s="6">
        <f t="shared" si="50"/>
        <v>274</v>
      </c>
      <c r="K326" s="7" t="str">
        <f t="shared" si="51"/>
        <v>Элемент фильтрующий воздушныйГАЗ-3310 (GB502) 245-1109013-20</v>
      </c>
      <c r="L326" s="35" t="str">
        <f t="shared" si="48"/>
        <v>245-1109013-20</v>
      </c>
      <c r="M326" s="24"/>
      <c r="N326" s="21" t="str">
        <f t="shared" si="52"/>
        <v>шт</v>
      </c>
      <c r="O326" s="36">
        <f t="shared" si="53"/>
        <v>592.54</v>
      </c>
      <c r="P326" s="24"/>
      <c r="Q326" s="21">
        <f t="shared" si="54"/>
        <v>4</v>
      </c>
      <c r="R326" s="9">
        <f t="shared" si="55"/>
        <v>0</v>
      </c>
    </row>
    <row r="327" spans="1:18" ht="30" x14ac:dyDescent="0.25">
      <c r="B327" s="56">
        <v>275</v>
      </c>
      <c r="C327" s="57" t="s">
        <v>618</v>
      </c>
      <c r="D327" s="57" t="s">
        <v>619</v>
      </c>
      <c r="E327" s="61" t="s">
        <v>14</v>
      </c>
      <c r="F327" s="60">
        <v>643.9</v>
      </c>
      <c r="G327" s="71">
        <v>2</v>
      </c>
      <c r="H327" s="139">
        <f t="shared" si="49"/>
        <v>1287.8</v>
      </c>
      <c r="I327" s="10"/>
      <c r="J327" s="28">
        <f t="shared" si="50"/>
        <v>275</v>
      </c>
      <c r="K327" s="29" t="str">
        <f t="shared" si="51"/>
        <v>Элемент фильтрующий УАЗ ЕКО-01.23</v>
      </c>
      <c r="L327" s="35" t="str">
        <f t="shared" si="48"/>
        <v>3741-1109080</v>
      </c>
      <c r="M327" s="30"/>
      <c r="N327" s="31" t="str">
        <f t="shared" si="52"/>
        <v>шт</v>
      </c>
      <c r="O327" s="37">
        <f t="shared" si="53"/>
        <v>643.9</v>
      </c>
      <c r="P327" s="30"/>
      <c r="Q327" s="31">
        <f t="shared" si="54"/>
        <v>2</v>
      </c>
      <c r="R327" s="32">
        <f t="shared" si="55"/>
        <v>0</v>
      </c>
    </row>
    <row r="328" spans="1:18" x14ac:dyDescent="0.25">
      <c r="B328" s="65"/>
      <c r="C328" s="65"/>
      <c r="D328" s="65"/>
      <c r="E328" s="65"/>
      <c r="F328" s="65"/>
      <c r="G328" s="72">
        <f>SUM(G53:G327)</f>
        <v>816</v>
      </c>
      <c r="H328" s="140">
        <f>SUM(H53:H327)</f>
        <v>6944662.1900000023</v>
      </c>
      <c r="I328" s="65"/>
      <c r="J328" s="65"/>
      <c r="K328" s="65"/>
      <c r="L328" s="65"/>
      <c r="M328" s="65"/>
      <c r="N328" s="65"/>
      <c r="O328" s="65"/>
      <c r="P328" s="65"/>
      <c r="Q328" s="75">
        <f>SUM(Q53:Q327)</f>
        <v>816</v>
      </c>
      <c r="R328" s="66">
        <f>SUM(R53:R327)</f>
        <v>0</v>
      </c>
    </row>
    <row r="329" spans="1:18" s="86" customFormat="1" ht="15.75" customHeight="1" x14ac:dyDescent="0.25">
      <c r="A329" s="82" t="s">
        <v>689</v>
      </c>
      <c r="B329" s="83"/>
      <c r="C329" s="83"/>
      <c r="D329" s="83"/>
      <c r="E329" s="83"/>
      <c r="F329" s="83"/>
      <c r="G329" s="83"/>
      <c r="H329" s="84"/>
      <c r="I329" s="84"/>
      <c r="J329" s="84"/>
      <c r="K329" s="84"/>
      <c r="L329" s="84"/>
      <c r="M329" s="84"/>
      <c r="N329" s="84"/>
      <c r="O329" s="84"/>
      <c r="P329" s="84"/>
      <c r="Q329" s="85"/>
      <c r="R329" s="120"/>
    </row>
    <row r="330" spans="1:18" s="86" customFormat="1" ht="15.75" customHeight="1" x14ac:dyDescent="0.25">
      <c r="A330" s="82" t="s">
        <v>800</v>
      </c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5"/>
      <c r="R330" s="120"/>
    </row>
    <row r="331" spans="1:18" ht="30" x14ac:dyDescent="0.25">
      <c r="B331" s="76">
        <v>1</v>
      </c>
      <c r="C331" s="77" t="s">
        <v>620</v>
      </c>
      <c r="D331" s="77" t="s">
        <v>621</v>
      </c>
      <c r="E331" s="78" t="s">
        <v>14</v>
      </c>
      <c r="F331" s="79">
        <v>14583.33</v>
      </c>
      <c r="G331" s="115">
        <v>1</v>
      </c>
      <c r="H331" s="121">
        <f t="shared" ref="H331:H332" si="56">F331*G331</f>
        <v>14583.33</v>
      </c>
      <c r="I331" s="10"/>
      <c r="J331" s="6">
        <f t="shared" ref="J331:J332" si="57">B331</f>
        <v>1</v>
      </c>
      <c r="K331" s="7" t="str">
        <f t="shared" ref="K331:K332" si="58">C331</f>
        <v>Бак топливный левый в сборе 66-1101011-10</v>
      </c>
      <c r="L331" s="35" t="str">
        <f>D331</f>
        <v>66-1101011-10</v>
      </c>
      <c r="M331" s="24"/>
      <c r="N331" s="21" t="str">
        <f t="shared" ref="N331:N332" si="59">E331</f>
        <v>шт</v>
      </c>
      <c r="O331" s="36">
        <f t="shared" ref="O331:O332" si="60">F331</f>
        <v>14583.33</v>
      </c>
      <c r="P331" s="24"/>
      <c r="Q331" s="21">
        <f t="shared" ref="Q331:Q332" si="61">G331</f>
        <v>1</v>
      </c>
      <c r="R331" s="9">
        <f t="shared" ref="R331:R332" si="62">P331*Q331</f>
        <v>0</v>
      </c>
    </row>
    <row r="332" spans="1:18" ht="30" x14ac:dyDescent="0.25">
      <c r="B332" s="76">
        <v>2</v>
      </c>
      <c r="C332" s="77" t="s">
        <v>622</v>
      </c>
      <c r="D332" s="77" t="s">
        <v>623</v>
      </c>
      <c r="E332" s="78" t="s">
        <v>14</v>
      </c>
      <c r="F332" s="79">
        <v>13589.57</v>
      </c>
      <c r="G332" s="115">
        <v>1</v>
      </c>
      <c r="H332" s="139">
        <f t="shared" si="56"/>
        <v>13589.57</v>
      </c>
      <c r="I332" s="10"/>
      <c r="J332" s="28">
        <f t="shared" si="57"/>
        <v>2</v>
      </c>
      <c r="K332" s="29" t="str">
        <f t="shared" si="58"/>
        <v>Бак топливный правый   ГАЗ-66</v>
      </c>
      <c r="L332" s="35" t="str">
        <f t="shared" ref="L332:L368" si="63">D332</f>
        <v>66-01-1101010-20</v>
      </c>
      <c r="M332" s="30"/>
      <c r="N332" s="31" t="str">
        <f t="shared" si="59"/>
        <v>шт</v>
      </c>
      <c r="O332" s="37">
        <f t="shared" si="60"/>
        <v>13589.57</v>
      </c>
      <c r="P332" s="30"/>
      <c r="Q332" s="31">
        <f t="shared" si="61"/>
        <v>1</v>
      </c>
      <c r="R332" s="32">
        <f t="shared" si="62"/>
        <v>0</v>
      </c>
    </row>
    <row r="333" spans="1:18" ht="30" x14ac:dyDescent="0.25">
      <c r="B333" s="76">
        <v>3</v>
      </c>
      <c r="C333" s="77" t="s">
        <v>624</v>
      </c>
      <c r="D333" s="77" t="s">
        <v>625</v>
      </c>
      <c r="E333" s="78" t="s">
        <v>14</v>
      </c>
      <c r="F333" s="79">
        <v>15702.72</v>
      </c>
      <c r="G333" s="115">
        <v>1</v>
      </c>
      <c r="H333" s="121">
        <f t="shared" ref="H333:H368" si="64">F333*G333</f>
        <v>15702.72</v>
      </c>
      <c r="I333" s="10"/>
      <c r="J333" s="6">
        <f t="shared" ref="J333:J368" si="65">B333</f>
        <v>3</v>
      </c>
      <c r="K333" s="7" t="str">
        <f t="shared" ref="K333:K368" si="66">C333</f>
        <v>Вал карданный 3307*2200011</v>
      </c>
      <c r="L333" s="35" t="str">
        <f t="shared" si="63"/>
        <v>3307-2200011</v>
      </c>
      <c r="M333" s="24"/>
      <c r="N333" s="21" t="str">
        <f t="shared" ref="N333:N368" si="67">E333</f>
        <v>шт</v>
      </c>
      <c r="O333" s="36">
        <f t="shared" ref="O333:O368" si="68">F333</f>
        <v>15702.72</v>
      </c>
      <c r="P333" s="24"/>
      <c r="Q333" s="21">
        <f t="shared" ref="Q333:Q368" si="69">G333</f>
        <v>1</v>
      </c>
      <c r="R333" s="9">
        <f t="shared" ref="R333:R368" si="70">P333*Q333</f>
        <v>0</v>
      </c>
    </row>
    <row r="334" spans="1:18" ht="30" x14ac:dyDescent="0.25">
      <c r="B334" s="76">
        <v>4</v>
      </c>
      <c r="C334" s="77" t="s">
        <v>626</v>
      </c>
      <c r="D334" s="77" t="s">
        <v>627</v>
      </c>
      <c r="E334" s="78" t="s">
        <v>14</v>
      </c>
      <c r="F334" s="79">
        <v>7317.37</v>
      </c>
      <c r="G334" s="115">
        <v>1</v>
      </c>
      <c r="H334" s="139">
        <f t="shared" si="64"/>
        <v>7317.37</v>
      </c>
      <c r="I334" s="10"/>
      <c r="J334" s="28">
        <f t="shared" si="65"/>
        <v>4</v>
      </c>
      <c r="K334" s="29" t="str">
        <f t="shared" si="66"/>
        <v>Вал карданный передний УАЗ</v>
      </c>
      <c r="L334" s="35" t="str">
        <f t="shared" si="63"/>
        <v>3741-2201010-09</v>
      </c>
      <c r="M334" s="30"/>
      <c r="N334" s="31" t="str">
        <f t="shared" si="67"/>
        <v>шт</v>
      </c>
      <c r="O334" s="37">
        <f t="shared" si="68"/>
        <v>7317.37</v>
      </c>
      <c r="P334" s="30"/>
      <c r="Q334" s="31">
        <f t="shared" si="69"/>
        <v>1</v>
      </c>
      <c r="R334" s="32">
        <f t="shared" si="70"/>
        <v>0</v>
      </c>
    </row>
    <row r="335" spans="1:18" ht="30" x14ac:dyDescent="0.25">
      <c r="B335" s="76">
        <v>5</v>
      </c>
      <c r="C335" s="77" t="s">
        <v>189</v>
      </c>
      <c r="D335" s="77" t="s">
        <v>190</v>
      </c>
      <c r="E335" s="78" t="s">
        <v>14</v>
      </c>
      <c r="F335" s="79">
        <v>6250</v>
      </c>
      <c r="G335" s="115">
        <v>1</v>
      </c>
      <c r="H335" s="121">
        <f t="shared" si="64"/>
        <v>6250</v>
      </c>
      <c r="I335" s="10"/>
      <c r="J335" s="6">
        <f t="shared" si="65"/>
        <v>5</v>
      </c>
      <c r="K335" s="7" t="str">
        <f t="shared" si="66"/>
        <v>Генератор 90А (дв.УМЗ-4213,-421) 9402.3701-17</v>
      </c>
      <c r="L335" s="35" t="str">
        <f t="shared" si="63"/>
        <v>9402.3701-17</v>
      </c>
      <c r="M335" s="24"/>
      <c r="N335" s="21" t="str">
        <f t="shared" si="67"/>
        <v>шт</v>
      </c>
      <c r="O335" s="36">
        <f t="shared" si="68"/>
        <v>6250</v>
      </c>
      <c r="P335" s="24"/>
      <c r="Q335" s="21">
        <f t="shared" si="69"/>
        <v>1</v>
      </c>
      <c r="R335" s="123">
        <f t="shared" si="70"/>
        <v>0</v>
      </c>
    </row>
    <row r="336" spans="1:18" ht="45" x14ac:dyDescent="0.25">
      <c r="B336" s="76">
        <v>6</v>
      </c>
      <c r="C336" s="77" t="s">
        <v>193</v>
      </c>
      <c r="D336" s="77" t="s">
        <v>194</v>
      </c>
      <c r="E336" s="78" t="s">
        <v>14</v>
      </c>
      <c r="F336" s="79">
        <v>7190.86</v>
      </c>
      <c r="G336" s="115">
        <v>1</v>
      </c>
      <c r="H336" s="139">
        <f t="shared" si="64"/>
        <v>7190.86</v>
      </c>
      <c r="I336" s="10"/>
      <c r="J336" s="28">
        <f t="shared" si="65"/>
        <v>6</v>
      </c>
      <c r="K336" s="29" t="str">
        <f t="shared" si="66"/>
        <v>Гидромуфта Уаз с метал.вентилятором 3741-1308070-01</v>
      </c>
      <c r="L336" s="35" t="str">
        <f t="shared" si="63"/>
        <v>3741-1308070-01</v>
      </c>
      <c r="M336" s="30"/>
      <c r="N336" s="31" t="str">
        <f t="shared" si="67"/>
        <v>шт</v>
      </c>
      <c r="O336" s="37">
        <f t="shared" si="68"/>
        <v>7190.86</v>
      </c>
      <c r="P336" s="30"/>
      <c r="Q336" s="31">
        <f t="shared" si="69"/>
        <v>1</v>
      </c>
      <c r="R336" s="122">
        <f t="shared" si="70"/>
        <v>0</v>
      </c>
    </row>
    <row r="337" spans="2:18" ht="30" x14ac:dyDescent="0.25">
      <c r="B337" s="76">
        <v>7</v>
      </c>
      <c r="C337" s="77" t="s">
        <v>628</v>
      </c>
      <c r="D337" s="77" t="s">
        <v>629</v>
      </c>
      <c r="E337" s="78" t="s">
        <v>100</v>
      </c>
      <c r="F337" s="79">
        <v>12823.64</v>
      </c>
      <c r="G337" s="115">
        <v>1</v>
      </c>
      <c r="H337" s="121">
        <f t="shared" si="64"/>
        <v>12823.64</v>
      </c>
      <c r="I337" s="10"/>
      <c r="J337" s="6">
        <f t="shared" si="65"/>
        <v>7</v>
      </c>
      <c r="K337" s="7" t="str">
        <f t="shared" si="66"/>
        <v>Гильза цилиндра 66-1002020-02</v>
      </c>
      <c r="L337" s="35" t="str">
        <f t="shared" si="63"/>
        <v>66-1002020-02</v>
      </c>
      <c r="M337" s="24"/>
      <c r="N337" s="21" t="str">
        <f t="shared" si="67"/>
        <v>компл</v>
      </c>
      <c r="O337" s="36">
        <f t="shared" si="68"/>
        <v>12823.64</v>
      </c>
      <c r="P337" s="24"/>
      <c r="Q337" s="21">
        <f t="shared" si="69"/>
        <v>1</v>
      </c>
      <c r="R337" s="123">
        <f t="shared" si="70"/>
        <v>0</v>
      </c>
    </row>
    <row r="338" spans="2:18" ht="30" x14ac:dyDescent="0.25">
      <c r="B338" s="76">
        <v>8</v>
      </c>
      <c r="C338" s="77" t="s">
        <v>630</v>
      </c>
      <c r="D338" s="77" t="s">
        <v>631</v>
      </c>
      <c r="E338" s="78" t="s">
        <v>14</v>
      </c>
      <c r="F338" s="79">
        <v>20416.669999999998</v>
      </c>
      <c r="G338" s="115">
        <v>2</v>
      </c>
      <c r="H338" s="139">
        <f t="shared" si="64"/>
        <v>40833.339999999997</v>
      </c>
      <c r="I338" s="10"/>
      <c r="J338" s="28">
        <f t="shared" si="65"/>
        <v>8</v>
      </c>
      <c r="K338" s="29" t="str">
        <f t="shared" si="66"/>
        <v>Головка цилиндров с клапанами 66-06-1003007-20</v>
      </c>
      <c r="L338" s="35" t="str">
        <f t="shared" si="63"/>
        <v>66-06-1003007-20</v>
      </c>
      <c r="M338" s="30"/>
      <c r="N338" s="31" t="str">
        <f t="shared" si="67"/>
        <v>шт</v>
      </c>
      <c r="O338" s="37">
        <f t="shared" si="68"/>
        <v>20416.669999999998</v>
      </c>
      <c r="P338" s="30"/>
      <c r="Q338" s="31">
        <f t="shared" si="69"/>
        <v>2</v>
      </c>
      <c r="R338" s="123">
        <f t="shared" si="70"/>
        <v>0</v>
      </c>
    </row>
    <row r="339" spans="2:18" ht="30" x14ac:dyDescent="0.25">
      <c r="B339" s="76">
        <v>9</v>
      </c>
      <c r="C339" s="77" t="s">
        <v>632</v>
      </c>
      <c r="D339" s="77" t="s">
        <v>633</v>
      </c>
      <c r="E339" s="78" t="s">
        <v>14</v>
      </c>
      <c r="F339" s="79">
        <v>218265.18</v>
      </c>
      <c r="G339" s="115">
        <v>1</v>
      </c>
      <c r="H339" s="121">
        <f t="shared" si="64"/>
        <v>218265.18</v>
      </c>
      <c r="I339" s="10"/>
      <c r="J339" s="6">
        <f t="shared" si="65"/>
        <v>9</v>
      </c>
      <c r="K339" s="7" t="str">
        <f t="shared" si="66"/>
        <v>Двигатель ГАЗ-66 в сборе 513-1000400</v>
      </c>
      <c r="L339" s="35" t="str">
        <f t="shared" si="63"/>
        <v>513-1000400</v>
      </c>
      <c r="M339" s="24"/>
      <c r="N339" s="21" t="str">
        <f t="shared" si="67"/>
        <v>шт</v>
      </c>
      <c r="O339" s="36">
        <f t="shared" si="68"/>
        <v>218265.18</v>
      </c>
      <c r="P339" s="24"/>
      <c r="Q339" s="21">
        <f t="shared" si="69"/>
        <v>1</v>
      </c>
      <c r="R339" s="122">
        <f t="shared" si="70"/>
        <v>0</v>
      </c>
    </row>
    <row r="340" spans="2:18" ht="30" x14ac:dyDescent="0.25">
      <c r="B340" s="76">
        <v>10</v>
      </c>
      <c r="C340" s="77" t="s">
        <v>634</v>
      </c>
      <c r="D340" s="77" t="s">
        <v>635</v>
      </c>
      <c r="E340" s="78" t="s">
        <v>14</v>
      </c>
      <c r="F340" s="79">
        <v>15038.23</v>
      </c>
      <c r="G340" s="115">
        <v>1</v>
      </c>
      <c r="H340" s="139">
        <f t="shared" si="64"/>
        <v>15038.23</v>
      </c>
      <c r="I340" s="10"/>
      <c r="J340" s="28">
        <f t="shared" si="65"/>
        <v>10</v>
      </c>
      <c r="K340" s="29" t="str">
        <f t="shared" si="66"/>
        <v>Диск сцепления (корзина) ЗиЛ 130-1601090</v>
      </c>
      <c r="L340" s="35" t="str">
        <f t="shared" si="63"/>
        <v>130-1601090</v>
      </c>
      <c r="M340" s="30"/>
      <c r="N340" s="31" t="str">
        <f t="shared" si="67"/>
        <v>шт</v>
      </c>
      <c r="O340" s="37">
        <f t="shared" si="68"/>
        <v>15038.23</v>
      </c>
      <c r="P340" s="30"/>
      <c r="Q340" s="31">
        <f t="shared" si="69"/>
        <v>1</v>
      </c>
      <c r="R340" s="123">
        <f t="shared" si="70"/>
        <v>0</v>
      </c>
    </row>
    <row r="341" spans="2:18" ht="30" x14ac:dyDescent="0.25">
      <c r="B341" s="76">
        <v>11</v>
      </c>
      <c r="C341" s="77" t="s">
        <v>233</v>
      </c>
      <c r="D341" s="77" t="s">
        <v>234</v>
      </c>
      <c r="E341" s="78" t="s">
        <v>14</v>
      </c>
      <c r="F341" s="79">
        <v>1484.6</v>
      </c>
      <c r="G341" s="115">
        <v>1</v>
      </c>
      <c r="H341" s="121">
        <f t="shared" si="64"/>
        <v>1484.6</v>
      </c>
      <c r="I341" s="10"/>
      <c r="J341" s="6">
        <f t="shared" si="65"/>
        <v>11</v>
      </c>
      <c r="K341" s="7" t="str">
        <f t="shared" si="66"/>
        <v>Диск сцепления ведомый 130-1601130</v>
      </c>
      <c r="L341" s="35" t="str">
        <f t="shared" si="63"/>
        <v>130-1601130</v>
      </c>
      <c r="M341" s="24"/>
      <c r="N341" s="21" t="str">
        <f t="shared" si="67"/>
        <v>шт</v>
      </c>
      <c r="O341" s="36">
        <f t="shared" si="68"/>
        <v>1484.6</v>
      </c>
      <c r="P341" s="24"/>
      <c r="Q341" s="21">
        <f t="shared" si="69"/>
        <v>1</v>
      </c>
      <c r="R341" s="123">
        <f t="shared" si="70"/>
        <v>0</v>
      </c>
    </row>
    <row r="342" spans="2:18" ht="30" x14ac:dyDescent="0.25">
      <c r="B342" s="76">
        <v>12</v>
      </c>
      <c r="C342" s="77" t="s">
        <v>636</v>
      </c>
      <c r="D342" s="77" t="s">
        <v>637</v>
      </c>
      <c r="E342" s="78" t="s">
        <v>14</v>
      </c>
      <c r="F342" s="79">
        <v>6833.33</v>
      </c>
      <c r="G342" s="115">
        <v>1</v>
      </c>
      <c r="H342" s="139">
        <f t="shared" si="64"/>
        <v>6833.33</v>
      </c>
      <c r="I342" s="10"/>
      <c r="J342" s="28">
        <f t="shared" si="65"/>
        <v>12</v>
      </c>
      <c r="K342" s="29" t="str">
        <f t="shared" si="66"/>
        <v>Карбюратор К126БЭ 66-701107010-А</v>
      </c>
      <c r="L342" s="35" t="str">
        <f t="shared" si="63"/>
        <v>К126БЭ 66-701107010-А</v>
      </c>
      <c r="M342" s="30"/>
      <c r="N342" s="31" t="str">
        <f t="shared" si="67"/>
        <v>шт</v>
      </c>
      <c r="O342" s="37">
        <f t="shared" si="68"/>
        <v>6833.33</v>
      </c>
      <c r="P342" s="30"/>
      <c r="Q342" s="31">
        <f t="shared" si="69"/>
        <v>1</v>
      </c>
      <c r="R342" s="122">
        <f t="shared" si="70"/>
        <v>0</v>
      </c>
    </row>
    <row r="343" spans="2:18" x14ac:dyDescent="0.25">
      <c r="B343" s="76">
        <v>13</v>
      </c>
      <c r="C343" s="77" t="s">
        <v>638</v>
      </c>
      <c r="D343" s="77" t="s">
        <v>639</v>
      </c>
      <c r="E343" s="78" t="s">
        <v>14</v>
      </c>
      <c r="F343" s="79">
        <v>7895.24</v>
      </c>
      <c r="G343" s="115">
        <v>1</v>
      </c>
      <c r="H343" s="121">
        <f t="shared" si="64"/>
        <v>7895.24</v>
      </c>
      <c r="I343" s="10"/>
      <c r="J343" s="6">
        <f t="shared" si="65"/>
        <v>13</v>
      </c>
      <c r="K343" s="7" t="str">
        <f t="shared" si="66"/>
        <v>Карбюратор К126ГУ УАЗ</v>
      </c>
      <c r="L343" s="35" t="str">
        <f t="shared" si="63"/>
        <v>К-126ГУ 1107010</v>
      </c>
      <c r="M343" s="24"/>
      <c r="N343" s="21" t="str">
        <f t="shared" si="67"/>
        <v>шт</v>
      </c>
      <c r="O343" s="36">
        <f t="shared" si="68"/>
        <v>7895.24</v>
      </c>
      <c r="P343" s="24"/>
      <c r="Q343" s="21">
        <f t="shared" si="69"/>
        <v>1</v>
      </c>
      <c r="R343" s="123">
        <f t="shared" si="70"/>
        <v>0</v>
      </c>
    </row>
    <row r="344" spans="2:18" ht="30" x14ac:dyDescent="0.25">
      <c r="B344" s="76">
        <v>14</v>
      </c>
      <c r="C344" s="77" t="s">
        <v>640</v>
      </c>
      <c r="D344" s="77" t="s">
        <v>641</v>
      </c>
      <c r="E344" s="78" t="s">
        <v>14</v>
      </c>
      <c r="F344" s="80">
        <v>205.17</v>
      </c>
      <c r="G344" s="115">
        <v>2</v>
      </c>
      <c r="H344" s="139">
        <f t="shared" si="64"/>
        <v>410.34</v>
      </c>
      <c r="I344" s="10"/>
      <c r="J344" s="28">
        <f t="shared" si="65"/>
        <v>14</v>
      </c>
      <c r="K344" s="29" t="str">
        <f t="shared" si="66"/>
        <v>Кнопка вентилятора отопителя Г-3307</v>
      </c>
      <c r="L344" s="35" t="str">
        <f t="shared" si="63"/>
        <v>85.3710-10-15</v>
      </c>
      <c r="M344" s="30"/>
      <c r="N344" s="31" t="str">
        <f t="shared" si="67"/>
        <v>шт</v>
      </c>
      <c r="O344" s="37">
        <f t="shared" si="68"/>
        <v>205.17</v>
      </c>
      <c r="P344" s="30"/>
      <c r="Q344" s="31">
        <f t="shared" si="69"/>
        <v>2</v>
      </c>
      <c r="R344" s="123">
        <f t="shared" si="70"/>
        <v>0</v>
      </c>
    </row>
    <row r="345" spans="2:18" ht="30" x14ac:dyDescent="0.25">
      <c r="B345" s="76">
        <v>15</v>
      </c>
      <c r="C345" s="77" t="s">
        <v>642</v>
      </c>
      <c r="D345" s="77" t="s">
        <v>643</v>
      </c>
      <c r="E345" s="78" t="s">
        <v>14</v>
      </c>
      <c r="F345" s="80">
        <v>469.58</v>
      </c>
      <c r="G345" s="115">
        <v>4</v>
      </c>
      <c r="H345" s="121">
        <f t="shared" si="64"/>
        <v>1878.32</v>
      </c>
      <c r="I345" s="10"/>
      <c r="J345" s="6">
        <f t="shared" si="65"/>
        <v>15</v>
      </c>
      <c r="K345" s="7" t="str">
        <f t="shared" si="66"/>
        <v>Колодка задняя 3307*3502090</v>
      </c>
      <c r="L345" s="35" t="str">
        <f t="shared" si="63"/>
        <v>3307-3502090</v>
      </c>
      <c r="M345" s="24"/>
      <c r="N345" s="21" t="str">
        <f t="shared" si="67"/>
        <v>шт</v>
      </c>
      <c r="O345" s="36">
        <f t="shared" si="68"/>
        <v>469.58</v>
      </c>
      <c r="P345" s="24"/>
      <c r="Q345" s="21">
        <f t="shared" si="69"/>
        <v>4</v>
      </c>
      <c r="R345" s="122">
        <f t="shared" si="70"/>
        <v>0</v>
      </c>
    </row>
    <row r="346" spans="2:18" ht="30" x14ac:dyDescent="0.25">
      <c r="B346" s="76">
        <v>16</v>
      </c>
      <c r="C346" s="77" t="s">
        <v>644</v>
      </c>
      <c r="D346" s="77" t="s">
        <v>645</v>
      </c>
      <c r="E346" s="78" t="s">
        <v>14</v>
      </c>
      <c r="F346" s="79">
        <v>1207.03</v>
      </c>
      <c r="G346" s="115">
        <v>4</v>
      </c>
      <c r="H346" s="139">
        <f t="shared" si="64"/>
        <v>4828.12</v>
      </c>
      <c r="I346" s="10"/>
      <c r="J346" s="28">
        <f t="shared" si="65"/>
        <v>16</v>
      </c>
      <c r="K346" s="29" t="str">
        <f t="shared" si="66"/>
        <v>Колодка тормозная передняя в сборе</v>
      </c>
      <c r="L346" s="35" t="str">
        <f t="shared" si="63"/>
        <v>4301-3501090</v>
      </c>
      <c r="M346" s="30"/>
      <c r="N346" s="31" t="str">
        <f t="shared" si="67"/>
        <v>шт</v>
      </c>
      <c r="O346" s="37">
        <f t="shared" si="68"/>
        <v>1207.03</v>
      </c>
      <c r="P346" s="30"/>
      <c r="Q346" s="31">
        <f t="shared" si="69"/>
        <v>4</v>
      </c>
      <c r="R346" s="123">
        <f t="shared" si="70"/>
        <v>0</v>
      </c>
    </row>
    <row r="347" spans="2:18" ht="30" x14ac:dyDescent="0.25">
      <c r="B347" s="76">
        <v>17</v>
      </c>
      <c r="C347" s="77" t="s">
        <v>646</v>
      </c>
      <c r="D347" s="77" t="s">
        <v>647</v>
      </c>
      <c r="E347" s="78" t="s">
        <v>14</v>
      </c>
      <c r="F347" s="79">
        <v>44916.67</v>
      </c>
      <c r="G347" s="115">
        <v>1</v>
      </c>
      <c r="H347" s="121">
        <f t="shared" si="64"/>
        <v>44916.67</v>
      </c>
      <c r="I347" s="10"/>
      <c r="J347" s="6">
        <f t="shared" si="65"/>
        <v>17</v>
      </c>
      <c r="K347" s="7" t="str">
        <f t="shared" si="66"/>
        <v>Мост задний в сборе 31512-2400010</v>
      </c>
      <c r="L347" s="35" t="str">
        <f t="shared" si="63"/>
        <v>31512-2400010</v>
      </c>
      <c r="M347" s="24"/>
      <c r="N347" s="21" t="str">
        <f t="shared" si="67"/>
        <v>шт</v>
      </c>
      <c r="O347" s="36">
        <f t="shared" si="68"/>
        <v>44916.67</v>
      </c>
      <c r="P347" s="24"/>
      <c r="Q347" s="21">
        <f t="shared" si="69"/>
        <v>1</v>
      </c>
      <c r="R347" s="123">
        <f t="shared" si="70"/>
        <v>0</v>
      </c>
    </row>
    <row r="348" spans="2:18" x14ac:dyDescent="0.25">
      <c r="B348" s="76">
        <v>18</v>
      </c>
      <c r="C348" s="77" t="s">
        <v>648</v>
      </c>
      <c r="D348" s="77" t="s">
        <v>649</v>
      </c>
      <c r="E348" s="78" t="s">
        <v>14</v>
      </c>
      <c r="F348" s="79">
        <v>58898.02</v>
      </c>
      <c r="G348" s="115">
        <v>1</v>
      </c>
      <c r="H348" s="139">
        <f t="shared" si="64"/>
        <v>58898.02</v>
      </c>
      <c r="I348" s="10"/>
      <c r="J348" s="28">
        <f t="shared" si="65"/>
        <v>18</v>
      </c>
      <c r="K348" s="29" t="str">
        <f t="shared" si="66"/>
        <v>Мост передний 131-2300009</v>
      </c>
      <c r="L348" s="35" t="str">
        <f t="shared" si="63"/>
        <v>131-2300009</v>
      </c>
      <c r="M348" s="30"/>
      <c r="N348" s="31" t="str">
        <f t="shared" si="67"/>
        <v>шт</v>
      </c>
      <c r="O348" s="37">
        <f t="shared" si="68"/>
        <v>58898.02</v>
      </c>
      <c r="P348" s="30"/>
      <c r="Q348" s="31">
        <f t="shared" si="69"/>
        <v>1</v>
      </c>
      <c r="R348" s="122">
        <f t="shared" si="70"/>
        <v>0</v>
      </c>
    </row>
    <row r="349" spans="2:18" x14ac:dyDescent="0.25">
      <c r="B349" s="76">
        <v>19</v>
      </c>
      <c r="C349" s="77" t="s">
        <v>650</v>
      </c>
      <c r="D349" s="77" t="s">
        <v>651</v>
      </c>
      <c r="E349" s="78" t="s">
        <v>14</v>
      </c>
      <c r="F349" s="79">
        <v>144884.01</v>
      </c>
      <c r="G349" s="115">
        <v>1</v>
      </c>
      <c r="H349" s="121">
        <f t="shared" si="64"/>
        <v>144884.01</v>
      </c>
      <c r="I349" s="10"/>
      <c r="J349" s="6">
        <f t="shared" si="65"/>
        <v>19</v>
      </c>
      <c r="K349" s="7" t="str">
        <f t="shared" si="66"/>
        <v>Мост передний 66*2300012</v>
      </c>
      <c r="L349" s="35" t="str">
        <f t="shared" si="63"/>
        <v>66-2300012</v>
      </c>
      <c r="M349" s="24"/>
      <c r="N349" s="21" t="str">
        <f t="shared" si="67"/>
        <v>шт</v>
      </c>
      <c r="O349" s="36">
        <f t="shared" si="68"/>
        <v>144884.01</v>
      </c>
      <c r="P349" s="24"/>
      <c r="Q349" s="21">
        <f t="shared" si="69"/>
        <v>1</v>
      </c>
      <c r="R349" s="9">
        <f t="shared" si="70"/>
        <v>0</v>
      </c>
    </row>
    <row r="350" spans="2:18" ht="30" x14ac:dyDescent="0.25">
      <c r="B350" s="76">
        <v>20</v>
      </c>
      <c r="C350" s="77" t="s">
        <v>652</v>
      </c>
      <c r="D350" s="77" t="s">
        <v>653</v>
      </c>
      <c r="E350" s="78" t="s">
        <v>14</v>
      </c>
      <c r="F350" s="79">
        <v>42123.92</v>
      </c>
      <c r="G350" s="115">
        <v>1</v>
      </c>
      <c r="H350" s="139">
        <f t="shared" si="64"/>
        <v>42123.92</v>
      </c>
      <c r="I350" s="10"/>
      <c r="J350" s="28">
        <f t="shared" si="65"/>
        <v>20</v>
      </c>
      <c r="K350" s="29" t="str">
        <f t="shared" si="66"/>
        <v>Насос гидроусилителя руля 66-3407010</v>
      </c>
      <c r="L350" s="35" t="str">
        <f t="shared" si="63"/>
        <v>66-3407010</v>
      </c>
      <c r="M350" s="30"/>
      <c r="N350" s="31" t="str">
        <f t="shared" si="67"/>
        <v>шт</v>
      </c>
      <c r="O350" s="37">
        <f t="shared" si="68"/>
        <v>42123.92</v>
      </c>
      <c r="P350" s="30"/>
      <c r="Q350" s="31">
        <f t="shared" si="69"/>
        <v>1</v>
      </c>
      <c r="R350" s="32">
        <f t="shared" si="70"/>
        <v>0</v>
      </c>
    </row>
    <row r="351" spans="2:18" ht="30" x14ac:dyDescent="0.25">
      <c r="B351" s="76">
        <v>21</v>
      </c>
      <c r="C351" s="77" t="s">
        <v>654</v>
      </c>
      <c r="D351" s="77" t="s">
        <v>655</v>
      </c>
      <c r="E351" s="78" t="s">
        <v>14</v>
      </c>
      <c r="F351" s="79">
        <v>1250</v>
      </c>
      <c r="G351" s="115">
        <v>1</v>
      </c>
      <c r="H351" s="121">
        <f t="shared" si="64"/>
        <v>1250</v>
      </c>
      <c r="I351" s="10"/>
      <c r="J351" s="6">
        <f t="shared" si="65"/>
        <v>21</v>
      </c>
      <c r="K351" s="7" t="str">
        <f t="shared" si="66"/>
        <v>Насос топливный в сборе (Б9Д-И)  13-1106010-12</v>
      </c>
      <c r="L351" s="35" t="str">
        <f t="shared" si="63"/>
        <v>(Б9Д-И)  13-1106010-12</v>
      </c>
      <c r="M351" s="24"/>
      <c r="N351" s="21" t="str">
        <f t="shared" si="67"/>
        <v>шт</v>
      </c>
      <c r="O351" s="36">
        <f t="shared" si="68"/>
        <v>1250</v>
      </c>
      <c r="P351" s="24"/>
      <c r="Q351" s="21">
        <f t="shared" si="69"/>
        <v>1</v>
      </c>
      <c r="R351" s="9">
        <f t="shared" si="70"/>
        <v>0</v>
      </c>
    </row>
    <row r="352" spans="2:18" ht="45" x14ac:dyDescent="0.25">
      <c r="B352" s="76">
        <v>22</v>
      </c>
      <c r="C352" s="77" t="s">
        <v>656</v>
      </c>
      <c r="D352" s="77" t="s">
        <v>657</v>
      </c>
      <c r="E352" s="78" t="s">
        <v>14</v>
      </c>
      <c r="F352" s="79">
        <v>16166.67</v>
      </c>
      <c r="G352" s="115">
        <v>1</v>
      </c>
      <c r="H352" s="139">
        <f t="shared" si="64"/>
        <v>16166.67</v>
      </c>
      <c r="I352" s="10"/>
      <c r="J352" s="28">
        <f t="shared" si="65"/>
        <v>22</v>
      </c>
      <c r="K352" s="29" t="str">
        <f t="shared" si="66"/>
        <v>Передача карданная ГАЗ-5201 (L=2550мм) 52.01-2200011-01</v>
      </c>
      <c r="L352" s="35" t="str">
        <f t="shared" si="63"/>
        <v>52.01-2200011-01</v>
      </c>
      <c r="M352" s="30"/>
      <c r="N352" s="31" t="str">
        <f t="shared" si="67"/>
        <v>шт</v>
      </c>
      <c r="O352" s="37">
        <f t="shared" si="68"/>
        <v>16166.67</v>
      </c>
      <c r="P352" s="30"/>
      <c r="Q352" s="31">
        <f t="shared" si="69"/>
        <v>1</v>
      </c>
      <c r="R352" s="32">
        <f t="shared" si="70"/>
        <v>0</v>
      </c>
    </row>
    <row r="353" spans="2:18" ht="45" x14ac:dyDescent="0.25">
      <c r="B353" s="76">
        <v>23</v>
      </c>
      <c r="C353" s="77" t="s">
        <v>658</v>
      </c>
      <c r="D353" s="77" t="s">
        <v>659</v>
      </c>
      <c r="E353" s="78" t="s">
        <v>100</v>
      </c>
      <c r="F353" s="79">
        <v>1916.67</v>
      </c>
      <c r="G353" s="115">
        <v>2</v>
      </c>
      <c r="H353" s="121">
        <f t="shared" si="64"/>
        <v>3833.34</v>
      </c>
      <c r="I353" s="10"/>
      <c r="J353" s="6">
        <f t="shared" si="65"/>
        <v>23</v>
      </c>
      <c r="K353" s="7" t="str">
        <f t="shared" si="66"/>
        <v>Подшипник ступицы ГАЗ-3307 комплект 8078136УАК7515РК</v>
      </c>
      <c r="L353" s="35" t="str">
        <f t="shared" si="63"/>
        <v>8078136УАК7515РК</v>
      </c>
      <c r="M353" s="24"/>
      <c r="N353" s="21" t="str">
        <f t="shared" si="67"/>
        <v>компл</v>
      </c>
      <c r="O353" s="36">
        <f t="shared" si="68"/>
        <v>1916.67</v>
      </c>
      <c r="P353" s="24"/>
      <c r="Q353" s="21">
        <f t="shared" si="69"/>
        <v>2</v>
      </c>
      <c r="R353" s="9">
        <f t="shared" si="70"/>
        <v>0</v>
      </c>
    </row>
    <row r="354" spans="2:18" ht="45" x14ac:dyDescent="0.25">
      <c r="B354" s="76">
        <v>24</v>
      </c>
      <c r="C354" s="77" t="s">
        <v>660</v>
      </c>
      <c r="D354" s="81">
        <v>33073103800</v>
      </c>
      <c r="E354" s="78" t="s">
        <v>100</v>
      </c>
      <c r="F354" s="79">
        <v>1666.67</v>
      </c>
      <c r="G354" s="115">
        <v>2</v>
      </c>
      <c r="H354" s="139">
        <f t="shared" si="64"/>
        <v>3333.34</v>
      </c>
      <c r="I354" s="10"/>
      <c r="J354" s="28">
        <f t="shared" si="65"/>
        <v>24</v>
      </c>
      <c r="K354" s="29" t="str">
        <f t="shared" si="66"/>
        <v>Подшипник ступицы передней с манжетой ГАЗ-3307 33073103800</v>
      </c>
      <c r="L354" s="35">
        <f t="shared" si="63"/>
        <v>33073103800</v>
      </c>
      <c r="M354" s="30"/>
      <c r="N354" s="31" t="str">
        <f t="shared" si="67"/>
        <v>компл</v>
      </c>
      <c r="O354" s="37">
        <f t="shared" si="68"/>
        <v>1666.67</v>
      </c>
      <c r="P354" s="30"/>
      <c r="Q354" s="31">
        <f t="shared" si="69"/>
        <v>2</v>
      </c>
      <c r="R354" s="32">
        <f t="shared" si="70"/>
        <v>0</v>
      </c>
    </row>
    <row r="355" spans="2:18" ht="30" x14ac:dyDescent="0.25">
      <c r="B355" s="76">
        <v>25</v>
      </c>
      <c r="C355" s="77" t="s">
        <v>661</v>
      </c>
      <c r="D355" s="77" t="s">
        <v>662</v>
      </c>
      <c r="E355" s="78" t="s">
        <v>14</v>
      </c>
      <c r="F355" s="79">
        <v>3500</v>
      </c>
      <c r="G355" s="115">
        <v>1</v>
      </c>
      <c r="H355" s="121">
        <f t="shared" si="64"/>
        <v>3500</v>
      </c>
      <c r="I355" s="10"/>
      <c r="J355" s="6">
        <f t="shared" si="65"/>
        <v>25</v>
      </c>
      <c r="K355" s="7" t="str">
        <f t="shared" si="66"/>
        <v>Радиатор отопления кузова 3151-8101060-41</v>
      </c>
      <c r="L355" s="35" t="str">
        <f t="shared" si="63"/>
        <v>3151-8101060-41</v>
      </c>
      <c r="M355" s="24"/>
      <c r="N355" s="21" t="str">
        <f t="shared" si="67"/>
        <v>шт</v>
      </c>
      <c r="O355" s="36">
        <f t="shared" si="68"/>
        <v>3500</v>
      </c>
      <c r="P355" s="24"/>
      <c r="Q355" s="21">
        <f t="shared" si="69"/>
        <v>1</v>
      </c>
      <c r="R355" s="9">
        <f>P355*Q355</f>
        <v>0</v>
      </c>
    </row>
    <row r="356" spans="2:18" ht="30" x14ac:dyDescent="0.25">
      <c r="B356" s="76">
        <v>26</v>
      </c>
      <c r="C356" s="77" t="s">
        <v>663</v>
      </c>
      <c r="D356" s="77" t="s">
        <v>664</v>
      </c>
      <c r="E356" s="78" t="s">
        <v>14</v>
      </c>
      <c r="F356" s="79">
        <v>2916.67</v>
      </c>
      <c r="G356" s="115">
        <v>1</v>
      </c>
      <c r="H356" s="139">
        <f t="shared" si="64"/>
        <v>2916.67</v>
      </c>
      <c r="I356" s="10"/>
      <c r="J356" s="28">
        <f t="shared" si="65"/>
        <v>26</v>
      </c>
      <c r="K356" s="29" t="str">
        <f t="shared" si="66"/>
        <v>Радиатор отопления кузова 3741-8101060-23</v>
      </c>
      <c r="L356" s="35" t="str">
        <f t="shared" si="63"/>
        <v>3741-8101060-23</v>
      </c>
      <c r="M356" s="30"/>
      <c r="N356" s="31" t="str">
        <f t="shared" si="67"/>
        <v>шт</v>
      </c>
      <c r="O356" s="37">
        <f t="shared" si="68"/>
        <v>2916.67</v>
      </c>
      <c r="P356" s="30"/>
      <c r="Q356" s="31">
        <f t="shared" si="69"/>
        <v>1</v>
      </c>
      <c r="R356" s="32">
        <f t="shared" si="70"/>
        <v>0</v>
      </c>
    </row>
    <row r="357" spans="2:18" ht="30" x14ac:dyDescent="0.25">
      <c r="B357" s="76">
        <v>27</v>
      </c>
      <c r="C357" s="77" t="s">
        <v>665</v>
      </c>
      <c r="D357" s="77" t="s">
        <v>666</v>
      </c>
      <c r="E357" s="78" t="s">
        <v>14</v>
      </c>
      <c r="F357" s="79">
        <v>9166.67</v>
      </c>
      <c r="G357" s="115">
        <v>1</v>
      </c>
      <c r="H357" s="121">
        <f t="shared" si="64"/>
        <v>9166.67</v>
      </c>
      <c r="I357" s="10"/>
      <c r="J357" s="6">
        <f t="shared" si="65"/>
        <v>27</v>
      </c>
      <c r="K357" s="7" t="str">
        <f t="shared" si="66"/>
        <v>Радиатор охлаждения 3160 - 1301010-01</v>
      </c>
      <c r="L357" s="35" t="str">
        <f t="shared" si="63"/>
        <v>3160 - 1301010-01</v>
      </c>
      <c r="M357" s="24"/>
      <c r="N357" s="21" t="str">
        <f t="shared" si="67"/>
        <v>шт</v>
      </c>
      <c r="O357" s="36">
        <f t="shared" si="68"/>
        <v>9166.67</v>
      </c>
      <c r="P357" s="24"/>
      <c r="Q357" s="21">
        <f t="shared" si="69"/>
        <v>1</v>
      </c>
      <c r="R357" s="9">
        <f t="shared" si="70"/>
        <v>0</v>
      </c>
    </row>
    <row r="358" spans="2:18" x14ac:dyDescent="0.25">
      <c r="B358" s="76">
        <v>28</v>
      </c>
      <c r="C358" s="77" t="s">
        <v>667</v>
      </c>
      <c r="D358" s="77" t="s">
        <v>668</v>
      </c>
      <c r="E358" s="78" t="s">
        <v>14</v>
      </c>
      <c r="F358" s="79">
        <v>41191.57</v>
      </c>
      <c r="G358" s="115">
        <v>1</v>
      </c>
      <c r="H358" s="139">
        <f t="shared" si="64"/>
        <v>41191.57</v>
      </c>
      <c r="I358" s="10"/>
      <c r="J358" s="28">
        <f t="shared" si="65"/>
        <v>28</v>
      </c>
      <c r="K358" s="29" t="str">
        <f t="shared" si="66"/>
        <v>Редуктор 66*2302010</v>
      </c>
      <c r="L358" s="35" t="str">
        <f t="shared" si="63"/>
        <v>66-2302010</v>
      </c>
      <c r="M358" s="30"/>
      <c r="N358" s="31" t="str">
        <f t="shared" si="67"/>
        <v>шт</v>
      </c>
      <c r="O358" s="37">
        <f t="shared" si="68"/>
        <v>41191.57</v>
      </c>
      <c r="P358" s="30"/>
      <c r="Q358" s="31">
        <f t="shared" si="69"/>
        <v>1</v>
      </c>
      <c r="R358" s="32">
        <f t="shared" si="70"/>
        <v>0</v>
      </c>
    </row>
    <row r="359" spans="2:18" x14ac:dyDescent="0.25">
      <c r="B359" s="76">
        <v>29</v>
      </c>
      <c r="C359" s="77" t="s">
        <v>94</v>
      </c>
      <c r="D359" s="77" t="s">
        <v>69</v>
      </c>
      <c r="E359" s="78" t="s">
        <v>14</v>
      </c>
      <c r="F359" s="79">
        <v>69114.98</v>
      </c>
      <c r="G359" s="115">
        <v>1</v>
      </c>
      <c r="H359" s="121">
        <f t="shared" si="64"/>
        <v>69114.98</v>
      </c>
      <c r="I359" s="10"/>
      <c r="J359" s="6">
        <f t="shared" si="65"/>
        <v>29</v>
      </c>
      <c r="K359" s="7" t="str">
        <f t="shared" si="66"/>
        <v>Редуктор 66*2402010</v>
      </c>
      <c r="L359" s="35" t="str">
        <f t="shared" si="63"/>
        <v>66-2402010</v>
      </c>
      <c r="M359" s="24"/>
      <c r="N359" s="21" t="str">
        <f t="shared" si="67"/>
        <v>шт</v>
      </c>
      <c r="O359" s="36">
        <f t="shared" si="68"/>
        <v>69114.98</v>
      </c>
      <c r="P359" s="24"/>
      <c r="Q359" s="21">
        <f t="shared" si="69"/>
        <v>1</v>
      </c>
      <c r="R359" s="9">
        <f t="shared" si="70"/>
        <v>0</v>
      </c>
    </row>
    <row r="360" spans="2:18" ht="30" x14ac:dyDescent="0.25">
      <c r="B360" s="76">
        <v>30</v>
      </c>
      <c r="C360" s="77" t="s">
        <v>669</v>
      </c>
      <c r="D360" s="77" t="s">
        <v>670</v>
      </c>
      <c r="E360" s="78" t="s">
        <v>14</v>
      </c>
      <c r="F360" s="79">
        <v>4250</v>
      </c>
      <c r="G360" s="115">
        <v>2</v>
      </c>
      <c r="H360" s="139">
        <f t="shared" si="64"/>
        <v>8500</v>
      </c>
      <c r="I360" s="10"/>
      <c r="J360" s="28">
        <f t="shared" si="65"/>
        <v>30</v>
      </c>
      <c r="K360" s="29" t="str">
        <f t="shared" si="66"/>
        <v>Рессора задняя в сборе 469БГ-2912012-01</v>
      </c>
      <c r="L360" s="35" t="str">
        <f t="shared" si="63"/>
        <v>469БГ-2912012-01</v>
      </c>
      <c r="M360" s="30"/>
      <c r="N360" s="31" t="str">
        <f t="shared" si="67"/>
        <v>шт</v>
      </c>
      <c r="O360" s="37">
        <f t="shared" si="68"/>
        <v>4250</v>
      </c>
      <c r="P360" s="30"/>
      <c r="Q360" s="31">
        <f t="shared" si="69"/>
        <v>2</v>
      </c>
      <c r="R360" s="32">
        <f t="shared" si="70"/>
        <v>0</v>
      </c>
    </row>
    <row r="361" spans="2:18" x14ac:dyDescent="0.25">
      <c r="B361" s="76">
        <v>31</v>
      </c>
      <c r="C361" s="77" t="s">
        <v>671</v>
      </c>
      <c r="D361" s="77" t="s">
        <v>672</v>
      </c>
      <c r="E361" s="78" t="s">
        <v>14</v>
      </c>
      <c r="F361" s="79">
        <v>5333.33</v>
      </c>
      <c r="G361" s="115">
        <v>1</v>
      </c>
      <c r="H361" s="121">
        <f t="shared" si="64"/>
        <v>5333.33</v>
      </c>
      <c r="I361" s="10"/>
      <c r="J361" s="6">
        <f t="shared" si="65"/>
        <v>31</v>
      </c>
      <c r="K361" s="7" t="str">
        <f t="shared" si="66"/>
        <v>Стартер 4216.3708</v>
      </c>
      <c r="L361" s="35" t="str">
        <f t="shared" si="63"/>
        <v>4216.3708</v>
      </c>
      <c r="M361" s="24"/>
      <c r="N361" s="21" t="str">
        <f t="shared" si="67"/>
        <v>шт</v>
      </c>
      <c r="O361" s="36">
        <f t="shared" si="68"/>
        <v>5333.33</v>
      </c>
      <c r="P361" s="24"/>
      <c r="Q361" s="21">
        <f t="shared" si="69"/>
        <v>1</v>
      </c>
      <c r="R361" s="9">
        <f t="shared" si="70"/>
        <v>0</v>
      </c>
    </row>
    <row r="362" spans="2:18" ht="30" x14ac:dyDescent="0.25">
      <c r="B362" s="76">
        <v>32</v>
      </c>
      <c r="C362" s="77" t="s">
        <v>673</v>
      </c>
      <c r="D362" s="77" t="s">
        <v>674</v>
      </c>
      <c r="E362" s="78" t="s">
        <v>14</v>
      </c>
      <c r="F362" s="79">
        <v>11871.93</v>
      </c>
      <c r="G362" s="115">
        <v>1</v>
      </c>
      <c r="H362" s="139">
        <f t="shared" si="64"/>
        <v>11871.93</v>
      </c>
      <c r="I362" s="10"/>
      <c r="J362" s="28">
        <f t="shared" si="65"/>
        <v>32</v>
      </c>
      <c r="K362" s="29" t="str">
        <f t="shared" si="66"/>
        <v>Тяга продольная рул. 66-01-3003010</v>
      </c>
      <c r="L362" s="35" t="str">
        <f t="shared" si="63"/>
        <v>66-01-3003010</v>
      </c>
      <c r="M362" s="30"/>
      <c r="N362" s="31" t="str">
        <f t="shared" si="67"/>
        <v>шт</v>
      </c>
      <c r="O362" s="37">
        <f t="shared" si="68"/>
        <v>11871.93</v>
      </c>
      <c r="P362" s="30"/>
      <c r="Q362" s="31">
        <f t="shared" si="69"/>
        <v>1</v>
      </c>
      <c r="R362" s="32">
        <f t="shared" si="70"/>
        <v>0</v>
      </c>
    </row>
    <row r="363" spans="2:18" ht="30" x14ac:dyDescent="0.25">
      <c r="B363" s="76">
        <v>33</v>
      </c>
      <c r="C363" s="77" t="s">
        <v>675</v>
      </c>
      <c r="D363" s="77" t="s">
        <v>676</v>
      </c>
      <c r="E363" s="78" t="s">
        <v>14</v>
      </c>
      <c r="F363" s="79">
        <v>7532.85</v>
      </c>
      <c r="G363" s="115">
        <v>2</v>
      </c>
      <c r="H363" s="121">
        <f t="shared" si="64"/>
        <v>15065.7</v>
      </c>
      <c r="I363" s="10"/>
      <c r="J363" s="6">
        <f t="shared" si="65"/>
        <v>33</v>
      </c>
      <c r="K363" s="7" t="str">
        <f t="shared" si="66"/>
        <v>Усилитель вакуумный 4301-3510015</v>
      </c>
      <c r="L363" s="35" t="str">
        <f t="shared" si="63"/>
        <v>4301-3510015</v>
      </c>
      <c r="M363" s="24"/>
      <c r="N363" s="21" t="str">
        <f t="shared" si="67"/>
        <v>шт</v>
      </c>
      <c r="O363" s="36">
        <f t="shared" si="68"/>
        <v>7532.85</v>
      </c>
      <c r="P363" s="24"/>
      <c r="Q363" s="21">
        <f t="shared" si="69"/>
        <v>2</v>
      </c>
      <c r="R363" s="9">
        <f t="shared" si="70"/>
        <v>0</v>
      </c>
    </row>
    <row r="364" spans="2:18" ht="45" x14ac:dyDescent="0.25">
      <c r="B364" s="76">
        <v>34</v>
      </c>
      <c r="C364" s="77" t="s">
        <v>677</v>
      </c>
      <c r="D364" s="77" t="s">
        <v>678</v>
      </c>
      <c r="E364" s="78" t="s">
        <v>14</v>
      </c>
      <c r="F364" s="79">
        <v>1482.73</v>
      </c>
      <c r="G364" s="115">
        <v>1</v>
      </c>
      <c r="H364" s="139">
        <f t="shared" si="64"/>
        <v>1482.73</v>
      </c>
      <c r="I364" s="10"/>
      <c r="J364" s="28">
        <f t="shared" si="65"/>
        <v>34</v>
      </c>
      <c r="K364" s="29" t="str">
        <f t="shared" si="66"/>
        <v>Фильтр масляный гидравлический SE-030G10B</v>
      </c>
      <c r="L364" s="35" t="str">
        <f t="shared" si="63"/>
        <v>SE-030G10B</v>
      </c>
      <c r="M364" s="30"/>
      <c r="N364" s="31" t="str">
        <f t="shared" si="67"/>
        <v>шт</v>
      </c>
      <c r="O364" s="37">
        <f t="shared" si="68"/>
        <v>1482.73</v>
      </c>
      <c r="P364" s="30"/>
      <c r="Q364" s="31">
        <f t="shared" si="69"/>
        <v>1</v>
      </c>
      <c r="R364" s="32">
        <f t="shared" si="70"/>
        <v>0</v>
      </c>
    </row>
    <row r="365" spans="2:18" x14ac:dyDescent="0.25">
      <c r="B365" s="76">
        <v>35</v>
      </c>
      <c r="C365" s="77" t="s">
        <v>679</v>
      </c>
      <c r="D365" s="77" t="s">
        <v>680</v>
      </c>
      <c r="E365" s="78" t="s">
        <v>14</v>
      </c>
      <c r="F365" s="79">
        <v>1610.77</v>
      </c>
      <c r="G365" s="115">
        <v>1</v>
      </c>
      <c r="H365" s="121">
        <f t="shared" si="64"/>
        <v>1610.77</v>
      </c>
      <c r="I365" s="10"/>
      <c r="J365" s="6">
        <f t="shared" si="65"/>
        <v>35</v>
      </c>
      <c r="K365" s="7" t="str">
        <f t="shared" si="66"/>
        <v>Фланец 53*2201100</v>
      </c>
      <c r="L365" s="35" t="str">
        <f t="shared" si="63"/>
        <v>53-2201100</v>
      </c>
      <c r="M365" s="24"/>
      <c r="N365" s="21" t="str">
        <f t="shared" si="67"/>
        <v>шт</v>
      </c>
      <c r="O365" s="36">
        <f t="shared" si="68"/>
        <v>1610.77</v>
      </c>
      <c r="P365" s="24"/>
      <c r="Q365" s="21">
        <f t="shared" si="69"/>
        <v>1</v>
      </c>
      <c r="R365" s="9">
        <f t="shared" si="70"/>
        <v>0</v>
      </c>
    </row>
    <row r="366" spans="2:18" x14ac:dyDescent="0.25">
      <c r="B366" s="76">
        <v>36</v>
      </c>
      <c r="C366" s="77" t="s">
        <v>681</v>
      </c>
      <c r="D366" s="77" t="s">
        <v>682</v>
      </c>
      <c r="E366" s="78" t="s">
        <v>14</v>
      </c>
      <c r="F366" s="79">
        <v>9122.7800000000007</v>
      </c>
      <c r="G366" s="115">
        <v>1</v>
      </c>
      <c r="H366" s="139">
        <f t="shared" si="64"/>
        <v>9122.7800000000007</v>
      </c>
      <c r="I366" s="10"/>
      <c r="J366" s="28">
        <f t="shared" si="65"/>
        <v>36</v>
      </c>
      <c r="K366" s="29" t="str">
        <f t="shared" si="66"/>
        <v>Шарнир кулака 452-2304060</v>
      </c>
      <c r="L366" s="35" t="str">
        <f t="shared" si="63"/>
        <v>452-2304060</v>
      </c>
      <c r="M366" s="30"/>
      <c r="N366" s="31" t="str">
        <f t="shared" si="67"/>
        <v>шт</v>
      </c>
      <c r="O366" s="37">
        <f t="shared" si="68"/>
        <v>9122.7800000000007</v>
      </c>
      <c r="P366" s="30"/>
      <c r="Q366" s="31">
        <f t="shared" si="69"/>
        <v>1</v>
      </c>
      <c r="R366" s="32">
        <f t="shared" si="70"/>
        <v>0</v>
      </c>
    </row>
    <row r="367" spans="2:18" ht="30" x14ac:dyDescent="0.25">
      <c r="B367" s="76">
        <v>37</v>
      </c>
      <c r="C367" s="77" t="s">
        <v>683</v>
      </c>
      <c r="D367" s="77" t="s">
        <v>684</v>
      </c>
      <c r="E367" s="78" t="s">
        <v>14</v>
      </c>
      <c r="F367" s="79">
        <v>6037.4</v>
      </c>
      <c r="G367" s="115">
        <v>1</v>
      </c>
      <c r="H367" s="139">
        <f t="shared" si="64"/>
        <v>6037.4</v>
      </c>
      <c r="J367" s="6">
        <f t="shared" si="65"/>
        <v>37</v>
      </c>
      <c r="K367" s="7" t="str">
        <f t="shared" si="66"/>
        <v>Шарнир поворотного кулака левый УАЗ</v>
      </c>
      <c r="L367" s="35" t="str">
        <f t="shared" si="63"/>
        <v>452-2304061</v>
      </c>
      <c r="M367" s="24"/>
      <c r="N367" s="21" t="str">
        <f t="shared" si="67"/>
        <v>шт</v>
      </c>
      <c r="O367" s="36">
        <f t="shared" si="68"/>
        <v>6037.4</v>
      </c>
      <c r="P367" s="24"/>
      <c r="Q367" s="21">
        <f t="shared" si="69"/>
        <v>1</v>
      </c>
      <c r="R367" s="9">
        <f t="shared" si="70"/>
        <v>0</v>
      </c>
    </row>
    <row r="368" spans="2:18" ht="30" x14ac:dyDescent="0.25">
      <c r="B368" s="134">
        <v>38</v>
      </c>
      <c r="C368" s="135" t="s">
        <v>685</v>
      </c>
      <c r="D368" s="135" t="s">
        <v>686</v>
      </c>
      <c r="E368" s="136" t="s">
        <v>100</v>
      </c>
      <c r="F368" s="137">
        <v>6041.96</v>
      </c>
      <c r="G368" s="134">
        <v>1</v>
      </c>
      <c r="H368" s="141">
        <f t="shared" si="64"/>
        <v>6041.96</v>
      </c>
      <c r="I368" s="10"/>
      <c r="J368" s="28">
        <f t="shared" si="65"/>
        <v>38</v>
      </c>
      <c r="K368" s="29" t="str">
        <f t="shared" si="66"/>
        <v>шкворня со втулк. ГАЗЕЛЬ 3302-3001019</v>
      </c>
      <c r="L368" s="35" t="str">
        <f t="shared" si="63"/>
        <v>3302-3001019</v>
      </c>
      <c r="M368" s="30"/>
      <c r="N368" s="31" t="str">
        <f t="shared" si="67"/>
        <v>компл</v>
      </c>
      <c r="O368" s="37">
        <f t="shared" si="68"/>
        <v>6041.96</v>
      </c>
      <c r="P368" s="30"/>
      <c r="Q368" s="31">
        <f t="shared" si="69"/>
        <v>1</v>
      </c>
      <c r="R368" s="32">
        <f t="shared" si="70"/>
        <v>0</v>
      </c>
    </row>
    <row r="369" spans="2:18" x14ac:dyDescent="0.25">
      <c r="G369" s="133">
        <f>SUM(G331:G368)</f>
        <v>50</v>
      </c>
      <c r="H369" s="142">
        <f>SUM(H331:H368)</f>
        <v>881286.65</v>
      </c>
      <c r="J369" s="65"/>
      <c r="K369" s="65"/>
      <c r="L369" s="65"/>
      <c r="M369" s="65"/>
      <c r="N369" s="65"/>
      <c r="O369" s="65"/>
      <c r="P369" s="65"/>
      <c r="Q369" s="127"/>
      <c r="R369" s="66">
        <f>SUM(R331:R368)</f>
        <v>0</v>
      </c>
    </row>
    <row r="370" spans="2:18" ht="15.75" x14ac:dyDescent="0.25">
      <c r="B370" s="82" t="s">
        <v>799</v>
      </c>
      <c r="C370" s="83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5"/>
    </row>
    <row r="371" spans="2:18" ht="30" x14ac:dyDescent="0.25">
      <c r="B371" s="65">
        <v>1</v>
      </c>
      <c r="C371" s="87" t="s">
        <v>687</v>
      </c>
      <c r="D371" s="87" t="s">
        <v>688</v>
      </c>
      <c r="E371" s="88" t="s">
        <v>14</v>
      </c>
      <c r="F371" s="89">
        <v>1878.37</v>
      </c>
      <c r="G371" s="116">
        <v>2</v>
      </c>
      <c r="H371" s="141">
        <f>G371*F371</f>
        <v>3756.74</v>
      </c>
      <c r="I371" s="24"/>
      <c r="J371" s="90">
        <f t="shared" ref="J371" si="71">B371</f>
        <v>1</v>
      </c>
      <c r="K371" s="91" t="str">
        <f t="shared" ref="K371" si="72">C371</f>
        <v>Кронштейн промежуточных рычагов в сборе</v>
      </c>
      <c r="L371" s="35" t="str">
        <f>D371</f>
        <v>451-1703103-31</v>
      </c>
      <c r="M371" s="24"/>
      <c r="N371" s="92" t="str">
        <f t="shared" ref="N371" si="73">E371</f>
        <v>шт</v>
      </c>
      <c r="O371" s="92">
        <f>F371</f>
        <v>1878.37</v>
      </c>
      <c r="Q371" s="93">
        <f>G371</f>
        <v>2</v>
      </c>
      <c r="R371" s="32">
        <f t="shared" ref="R371" si="74">P371*Q371</f>
        <v>0</v>
      </c>
    </row>
    <row r="372" spans="2:18" ht="15.75" x14ac:dyDescent="0.25">
      <c r="B372" s="94" t="s">
        <v>798</v>
      </c>
      <c r="C372" s="84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  <c r="R372" s="85"/>
    </row>
    <row r="373" spans="2:18" x14ac:dyDescent="0.25">
      <c r="B373" s="56">
        <v>1</v>
      </c>
      <c r="C373" s="57" t="s">
        <v>111</v>
      </c>
      <c r="D373" s="57" t="s">
        <v>112</v>
      </c>
      <c r="E373" s="61" t="s">
        <v>14</v>
      </c>
      <c r="F373" s="96">
        <v>2871.1</v>
      </c>
      <c r="G373" s="71">
        <v>4</v>
      </c>
      <c r="H373" s="141">
        <f t="shared" ref="H373" si="75">F373*G373</f>
        <v>11484.4</v>
      </c>
      <c r="I373" s="24"/>
      <c r="J373" s="90">
        <f t="shared" ref="J373" si="76">B373</f>
        <v>1</v>
      </c>
      <c r="K373" s="91" t="str">
        <f t="shared" ref="K373" si="77">C373</f>
        <v>Амортизатор УАЗ</v>
      </c>
      <c r="L373" s="35" t="str">
        <f>D373</f>
        <v>452-2905006</v>
      </c>
      <c r="M373" s="24"/>
      <c r="N373" s="92" t="str">
        <f t="shared" ref="N373" si="78">E373</f>
        <v>шт</v>
      </c>
      <c r="O373" s="93">
        <f t="shared" ref="O373" si="79">F373</f>
        <v>2871.1</v>
      </c>
      <c r="P373" s="24"/>
      <c r="Q373" s="92">
        <f t="shared" ref="Q373" si="80">G373</f>
        <v>4</v>
      </c>
      <c r="R373" s="93">
        <f t="shared" ref="R373" si="81">P373*Q373</f>
        <v>0</v>
      </c>
    </row>
    <row r="374" spans="2:18" ht="30" x14ac:dyDescent="0.25">
      <c r="B374" s="56">
        <v>2</v>
      </c>
      <c r="C374" s="57" t="s">
        <v>690</v>
      </c>
      <c r="D374" s="57" t="s">
        <v>691</v>
      </c>
      <c r="E374" s="61" t="s">
        <v>14</v>
      </c>
      <c r="F374" s="96">
        <v>6674.73</v>
      </c>
      <c r="G374" s="71">
        <v>2</v>
      </c>
      <c r="H374" s="141">
        <f t="shared" ref="H374:H391" si="82">F374*G374</f>
        <v>13349.46</v>
      </c>
      <c r="I374" s="24"/>
      <c r="J374" s="90">
        <f t="shared" ref="J374:J391" si="83">B374</f>
        <v>2</v>
      </c>
      <c r="K374" s="91" t="str">
        <f t="shared" ref="K374:K391" si="84">C374</f>
        <v>Вал карданный задний 2206-2201010-10</v>
      </c>
      <c r="L374" s="35" t="str">
        <f t="shared" ref="L374:L391" si="85">D374</f>
        <v>2206-2201010-10</v>
      </c>
      <c r="M374" s="24"/>
      <c r="N374" s="92" t="str">
        <f t="shared" ref="N374:N391" si="86">E374</f>
        <v>шт</v>
      </c>
      <c r="O374" s="93">
        <f t="shared" ref="O374:O391" si="87">F374</f>
        <v>6674.73</v>
      </c>
      <c r="P374" s="24"/>
      <c r="Q374" s="92">
        <f t="shared" ref="Q374:Q391" si="88">G374</f>
        <v>2</v>
      </c>
      <c r="R374" s="93">
        <f t="shared" ref="R374:R391" si="89">P374*Q374</f>
        <v>0</v>
      </c>
    </row>
    <row r="375" spans="2:18" ht="30" x14ac:dyDescent="0.25">
      <c r="B375" s="56">
        <v>3</v>
      </c>
      <c r="C375" s="57" t="s">
        <v>151</v>
      </c>
      <c r="D375" s="57" t="s">
        <v>152</v>
      </c>
      <c r="E375" s="61" t="s">
        <v>14</v>
      </c>
      <c r="F375" s="96">
        <v>6459.12</v>
      </c>
      <c r="G375" s="71">
        <v>1</v>
      </c>
      <c r="H375" s="141">
        <f t="shared" si="82"/>
        <v>6459.12</v>
      </c>
      <c r="I375" s="24"/>
      <c r="J375" s="90">
        <f t="shared" si="83"/>
        <v>3</v>
      </c>
      <c r="K375" s="91" t="str">
        <f t="shared" si="84"/>
        <v xml:space="preserve">Вал карданный задний УАЗ-452,3741 3741-2201010 </v>
      </c>
      <c r="L375" s="35" t="str">
        <f t="shared" si="85"/>
        <v xml:space="preserve">3741-2201010 </v>
      </c>
      <c r="M375" s="24"/>
      <c r="N375" s="92" t="str">
        <f t="shared" si="86"/>
        <v>шт</v>
      </c>
      <c r="O375" s="93">
        <f t="shared" si="87"/>
        <v>6459.12</v>
      </c>
      <c r="P375" s="24"/>
      <c r="Q375" s="92">
        <f t="shared" si="88"/>
        <v>1</v>
      </c>
      <c r="R375" s="93">
        <f t="shared" si="89"/>
        <v>0</v>
      </c>
    </row>
    <row r="376" spans="2:18" ht="30" x14ac:dyDescent="0.25">
      <c r="B376" s="56">
        <v>4</v>
      </c>
      <c r="C376" s="57" t="s">
        <v>165</v>
      </c>
      <c r="D376" s="57" t="s">
        <v>166</v>
      </c>
      <c r="E376" s="61" t="s">
        <v>14</v>
      </c>
      <c r="F376" s="96">
        <v>6727.11</v>
      </c>
      <c r="G376" s="71">
        <v>1</v>
      </c>
      <c r="H376" s="141">
        <f t="shared" si="82"/>
        <v>6727.11</v>
      </c>
      <c r="I376" s="24"/>
      <c r="J376" s="90">
        <f t="shared" si="83"/>
        <v>4</v>
      </c>
      <c r="K376" s="91" t="str">
        <f t="shared" si="84"/>
        <v>Вал карданный передний УАЗ-452 3741-2203010</v>
      </c>
      <c r="L376" s="35" t="str">
        <f t="shared" si="85"/>
        <v>3741-2203010</v>
      </c>
      <c r="M376" s="24"/>
      <c r="N376" s="92" t="str">
        <f t="shared" si="86"/>
        <v>шт</v>
      </c>
      <c r="O376" s="93">
        <f t="shared" si="87"/>
        <v>6727.11</v>
      </c>
      <c r="P376" s="24"/>
      <c r="Q376" s="92">
        <f t="shared" si="88"/>
        <v>1</v>
      </c>
      <c r="R376" s="93">
        <f t="shared" si="89"/>
        <v>0</v>
      </c>
    </row>
    <row r="377" spans="2:18" ht="45" x14ac:dyDescent="0.25">
      <c r="B377" s="56">
        <v>5</v>
      </c>
      <c r="C377" s="57" t="s">
        <v>692</v>
      </c>
      <c r="D377" s="57" t="s">
        <v>166</v>
      </c>
      <c r="E377" s="61" t="s">
        <v>14</v>
      </c>
      <c r="F377" s="96">
        <v>5584.92</v>
      </c>
      <c r="G377" s="71">
        <v>3</v>
      </c>
      <c r="H377" s="141">
        <f t="shared" si="82"/>
        <v>16754.760000000002</v>
      </c>
      <c r="I377" s="24"/>
      <c r="J377" s="90">
        <f t="shared" si="83"/>
        <v>5</v>
      </c>
      <c r="K377" s="91" t="str">
        <f t="shared" si="84"/>
        <v>Вал карданный УАЗ-452,3741 передний 3741-2203010</v>
      </c>
      <c r="L377" s="35" t="str">
        <f t="shared" si="85"/>
        <v>3741-2203010</v>
      </c>
      <c r="M377" s="24"/>
      <c r="N377" s="92" t="str">
        <f t="shared" si="86"/>
        <v>шт</v>
      </c>
      <c r="O377" s="93">
        <f t="shared" si="87"/>
        <v>5584.92</v>
      </c>
      <c r="P377" s="24"/>
      <c r="Q377" s="92">
        <f t="shared" si="88"/>
        <v>3</v>
      </c>
      <c r="R377" s="93">
        <f t="shared" si="89"/>
        <v>0</v>
      </c>
    </row>
    <row r="378" spans="2:18" ht="45" x14ac:dyDescent="0.25">
      <c r="B378" s="56">
        <v>6</v>
      </c>
      <c r="C378" s="57" t="s">
        <v>693</v>
      </c>
      <c r="D378" s="57" t="s">
        <v>694</v>
      </c>
      <c r="E378" s="61" t="s">
        <v>14</v>
      </c>
      <c r="F378" s="96">
        <v>7149.83</v>
      </c>
      <c r="G378" s="71">
        <v>1</v>
      </c>
      <c r="H378" s="141">
        <f t="shared" si="82"/>
        <v>7149.83</v>
      </c>
      <c r="I378" s="24"/>
      <c r="J378" s="90">
        <f t="shared" si="83"/>
        <v>6</v>
      </c>
      <c r="K378" s="91" t="str">
        <f t="shared" si="84"/>
        <v>Глушитель с выхлопной трубой в сборе 3741-1200012-07</v>
      </c>
      <c r="L378" s="35" t="str">
        <f t="shared" si="85"/>
        <v>3741-1200012-07</v>
      </c>
      <c r="M378" s="24"/>
      <c r="N378" s="92" t="str">
        <f t="shared" si="86"/>
        <v>шт</v>
      </c>
      <c r="O378" s="93">
        <f t="shared" si="87"/>
        <v>7149.83</v>
      </c>
      <c r="P378" s="24"/>
      <c r="Q378" s="92">
        <f t="shared" si="88"/>
        <v>1</v>
      </c>
      <c r="R378" s="93">
        <f t="shared" si="89"/>
        <v>0</v>
      </c>
    </row>
    <row r="379" spans="2:18" ht="45" x14ac:dyDescent="0.25">
      <c r="B379" s="56">
        <v>7</v>
      </c>
      <c r="C379" s="57" t="s">
        <v>695</v>
      </c>
      <c r="D379" s="57" t="s">
        <v>696</v>
      </c>
      <c r="E379" s="61" t="s">
        <v>14</v>
      </c>
      <c r="F379" s="96">
        <v>34798.53</v>
      </c>
      <c r="G379" s="71">
        <v>1</v>
      </c>
      <c r="H379" s="141">
        <f t="shared" si="82"/>
        <v>34798.53</v>
      </c>
      <c r="I379" s="24"/>
      <c r="J379" s="90">
        <f t="shared" si="83"/>
        <v>7</v>
      </c>
      <c r="K379" s="91" t="str">
        <f t="shared" si="84"/>
        <v>Задний мост ЗИЛ-131 со ступицами в сборе 131-2400009</v>
      </c>
      <c r="L379" s="35" t="str">
        <f t="shared" si="85"/>
        <v>131-2400009</v>
      </c>
      <c r="M379" s="24"/>
      <c r="N379" s="92" t="str">
        <f t="shared" si="86"/>
        <v>шт</v>
      </c>
      <c r="O379" s="93">
        <f t="shared" si="87"/>
        <v>34798.53</v>
      </c>
      <c r="P379" s="24"/>
      <c r="Q379" s="92">
        <f t="shared" si="88"/>
        <v>1</v>
      </c>
      <c r="R379" s="93">
        <f t="shared" si="89"/>
        <v>0</v>
      </c>
    </row>
    <row r="380" spans="2:18" ht="45" x14ac:dyDescent="0.25">
      <c r="B380" s="56">
        <v>8</v>
      </c>
      <c r="C380" s="57" t="s">
        <v>29</v>
      </c>
      <c r="D380" s="57" t="s">
        <v>67</v>
      </c>
      <c r="E380" s="61" t="s">
        <v>14</v>
      </c>
      <c r="F380" s="96">
        <v>50321.2</v>
      </c>
      <c r="G380" s="71">
        <v>1</v>
      </c>
      <c r="H380" s="141">
        <f t="shared" si="82"/>
        <v>50321.2</v>
      </c>
      <c r="I380" s="24"/>
      <c r="J380" s="90">
        <f t="shared" si="83"/>
        <v>8</v>
      </c>
      <c r="K380" s="91" t="str">
        <f t="shared" si="84"/>
        <v>Мост задний с тормозами и ступицами в сборе 452-2400010</v>
      </c>
      <c r="L380" s="35" t="str">
        <f t="shared" si="85"/>
        <v>452-2400010</v>
      </c>
      <c r="M380" s="24"/>
      <c r="N380" s="92" t="str">
        <f t="shared" si="86"/>
        <v>шт</v>
      </c>
      <c r="O380" s="93">
        <f t="shared" si="87"/>
        <v>50321.2</v>
      </c>
      <c r="P380" s="24"/>
      <c r="Q380" s="92">
        <f t="shared" si="88"/>
        <v>1</v>
      </c>
      <c r="R380" s="93">
        <f t="shared" si="89"/>
        <v>0</v>
      </c>
    </row>
    <row r="381" spans="2:18" x14ac:dyDescent="0.25">
      <c r="B381" s="56">
        <v>9</v>
      </c>
      <c r="C381" s="57" t="s">
        <v>697</v>
      </c>
      <c r="D381" s="57" t="s">
        <v>698</v>
      </c>
      <c r="E381" s="61" t="s">
        <v>14</v>
      </c>
      <c r="F381" s="96">
        <v>8682.83</v>
      </c>
      <c r="G381" s="71">
        <v>1</v>
      </c>
      <c r="H381" s="141">
        <f t="shared" si="82"/>
        <v>8682.83</v>
      </c>
      <c r="I381" s="24"/>
      <c r="J381" s="90">
        <f t="shared" si="83"/>
        <v>9</v>
      </c>
      <c r="K381" s="91" t="str">
        <f t="shared" si="84"/>
        <v>Насос ГУР с бачком</v>
      </c>
      <c r="L381" s="35" t="str">
        <f t="shared" si="85"/>
        <v>130-3407200-А3</v>
      </c>
      <c r="M381" s="24"/>
      <c r="N381" s="92" t="str">
        <f t="shared" si="86"/>
        <v>шт</v>
      </c>
      <c r="O381" s="93">
        <f t="shared" si="87"/>
        <v>8682.83</v>
      </c>
      <c r="P381" s="24"/>
      <c r="Q381" s="92">
        <f t="shared" si="88"/>
        <v>1</v>
      </c>
      <c r="R381" s="93">
        <f t="shared" si="89"/>
        <v>0</v>
      </c>
    </row>
    <row r="382" spans="2:18" x14ac:dyDescent="0.25">
      <c r="B382" s="56">
        <v>10</v>
      </c>
      <c r="C382" s="57" t="s">
        <v>400</v>
      </c>
      <c r="D382" s="57" t="s">
        <v>401</v>
      </c>
      <c r="E382" s="61" t="s">
        <v>14</v>
      </c>
      <c r="F382" s="96">
        <v>8770.59</v>
      </c>
      <c r="G382" s="71">
        <v>1</v>
      </c>
      <c r="H382" s="141">
        <f t="shared" si="82"/>
        <v>8770.59</v>
      </c>
      <c r="I382" s="24"/>
      <c r="J382" s="90">
        <f t="shared" si="83"/>
        <v>10</v>
      </c>
      <c r="K382" s="91" t="str">
        <f t="shared" si="84"/>
        <v>Насос ГУРа 66*3407011</v>
      </c>
      <c r="L382" s="35" t="str">
        <f t="shared" si="85"/>
        <v>66-3407011</v>
      </c>
      <c r="M382" s="24"/>
      <c r="N382" s="92" t="str">
        <f t="shared" si="86"/>
        <v>шт</v>
      </c>
      <c r="O382" s="93">
        <f t="shared" si="87"/>
        <v>8770.59</v>
      </c>
      <c r="P382" s="24"/>
      <c r="Q382" s="92">
        <f t="shared" si="88"/>
        <v>1</v>
      </c>
      <c r="R382" s="93">
        <f t="shared" si="89"/>
        <v>0</v>
      </c>
    </row>
    <row r="383" spans="2:18" ht="30" x14ac:dyDescent="0.25">
      <c r="B383" s="56">
        <v>11</v>
      </c>
      <c r="C383" s="57" t="s">
        <v>699</v>
      </c>
      <c r="D383" s="57" t="s">
        <v>700</v>
      </c>
      <c r="E383" s="61" t="s">
        <v>14</v>
      </c>
      <c r="F383" s="96">
        <v>75355.28</v>
      </c>
      <c r="G383" s="71">
        <v>1</v>
      </c>
      <c r="H383" s="141">
        <f t="shared" si="82"/>
        <v>75355.28</v>
      </c>
      <c r="I383" s="24"/>
      <c r="J383" s="90">
        <f t="shared" si="83"/>
        <v>11</v>
      </c>
      <c r="K383" s="91" t="str">
        <f t="shared" si="84"/>
        <v>Отопитель Thermo E 320.002 U02</v>
      </c>
      <c r="L383" s="35" t="str">
        <f t="shared" si="85"/>
        <v>11114949А</v>
      </c>
      <c r="M383" s="24"/>
      <c r="N383" s="92" t="str">
        <f t="shared" si="86"/>
        <v>шт</v>
      </c>
      <c r="O383" s="93">
        <f t="shared" si="87"/>
        <v>75355.28</v>
      </c>
      <c r="P383" s="24"/>
      <c r="Q383" s="92">
        <f t="shared" si="88"/>
        <v>1</v>
      </c>
      <c r="R383" s="93">
        <f t="shared" si="89"/>
        <v>0</v>
      </c>
    </row>
    <row r="384" spans="2:18" ht="45" x14ac:dyDescent="0.25">
      <c r="B384" s="56">
        <v>12</v>
      </c>
      <c r="C384" s="57" t="s">
        <v>450</v>
      </c>
      <c r="D384" s="57" t="s">
        <v>451</v>
      </c>
      <c r="E384" s="61" t="s">
        <v>14</v>
      </c>
      <c r="F384" s="96">
        <v>16412.8</v>
      </c>
      <c r="G384" s="71">
        <v>1</v>
      </c>
      <c r="H384" s="141">
        <f t="shared" si="82"/>
        <v>16412.8</v>
      </c>
      <c r="I384" s="24"/>
      <c r="J384" s="90">
        <f t="shared" si="83"/>
        <v>12</v>
      </c>
      <c r="K384" s="91" t="str">
        <f t="shared" si="84"/>
        <v>Радиатор ГАЗ-33081,3309 медный 2-х ряд. дв. Д-245 ЕВРО-3 ОР 121-1301010-20</v>
      </c>
      <c r="L384" s="35" t="str">
        <f t="shared" si="85"/>
        <v>121-1301010-20</v>
      </c>
      <c r="M384" s="24"/>
      <c r="N384" s="92" t="str">
        <f t="shared" si="86"/>
        <v>шт</v>
      </c>
      <c r="O384" s="93">
        <f t="shared" si="87"/>
        <v>16412.8</v>
      </c>
      <c r="P384" s="24"/>
      <c r="Q384" s="92">
        <f t="shared" si="88"/>
        <v>1</v>
      </c>
      <c r="R384" s="93">
        <f t="shared" si="89"/>
        <v>0</v>
      </c>
    </row>
    <row r="385" spans="2:18" ht="30" x14ac:dyDescent="0.25">
      <c r="B385" s="56">
        <v>13</v>
      </c>
      <c r="C385" s="57" t="s">
        <v>458</v>
      </c>
      <c r="D385" s="57" t="s">
        <v>459</v>
      </c>
      <c r="E385" s="61" t="s">
        <v>14</v>
      </c>
      <c r="F385" s="96">
        <v>11476.43</v>
      </c>
      <c r="G385" s="71">
        <v>3</v>
      </c>
      <c r="H385" s="141">
        <f t="shared" si="82"/>
        <v>34429.29</v>
      </c>
      <c r="I385" s="24"/>
      <c r="J385" s="90">
        <f t="shared" si="83"/>
        <v>13</v>
      </c>
      <c r="K385" s="91" t="str">
        <f t="shared" si="84"/>
        <v>Радиатор УАЗ-452  3741-1301010-04</v>
      </c>
      <c r="L385" s="35" t="str">
        <f t="shared" si="85"/>
        <v>3741-1301010-04</v>
      </c>
      <c r="M385" s="24"/>
      <c r="N385" s="92" t="str">
        <f t="shared" si="86"/>
        <v>шт</v>
      </c>
      <c r="O385" s="93">
        <f t="shared" si="87"/>
        <v>11476.43</v>
      </c>
      <c r="P385" s="24"/>
      <c r="Q385" s="92">
        <f t="shared" si="88"/>
        <v>3</v>
      </c>
      <c r="R385" s="93">
        <f t="shared" si="89"/>
        <v>0</v>
      </c>
    </row>
    <row r="386" spans="2:18" ht="30" x14ac:dyDescent="0.25">
      <c r="B386" s="56">
        <v>14</v>
      </c>
      <c r="C386" s="57" t="s">
        <v>27</v>
      </c>
      <c r="D386" s="57" t="s">
        <v>60</v>
      </c>
      <c r="E386" s="61" t="s">
        <v>14</v>
      </c>
      <c r="F386" s="96">
        <v>52990.55</v>
      </c>
      <c r="G386" s="71">
        <v>1</v>
      </c>
      <c r="H386" s="141">
        <f t="shared" si="82"/>
        <v>52990.55</v>
      </c>
      <c r="I386" s="24"/>
      <c r="J386" s="90">
        <f t="shared" si="83"/>
        <v>14</v>
      </c>
      <c r="K386" s="91" t="str">
        <f t="shared" si="84"/>
        <v>Редуктор заднего моста ГАЗ-33081</v>
      </c>
      <c r="L386" s="35" t="str">
        <f t="shared" si="85"/>
        <v>33081-2402010</v>
      </c>
      <c r="M386" s="24"/>
      <c r="N386" s="92" t="str">
        <f t="shared" si="86"/>
        <v>шт</v>
      </c>
      <c r="O386" s="93">
        <f t="shared" si="87"/>
        <v>52990.55</v>
      </c>
      <c r="P386" s="24"/>
      <c r="Q386" s="92">
        <f t="shared" si="88"/>
        <v>1</v>
      </c>
      <c r="R386" s="93">
        <f t="shared" si="89"/>
        <v>0</v>
      </c>
    </row>
    <row r="387" spans="2:18" x14ac:dyDescent="0.25">
      <c r="B387" s="56">
        <v>15</v>
      </c>
      <c r="C387" s="57" t="s">
        <v>21</v>
      </c>
      <c r="D387" s="57" t="s">
        <v>51</v>
      </c>
      <c r="E387" s="61" t="s">
        <v>14</v>
      </c>
      <c r="F387" s="96">
        <v>5337.5</v>
      </c>
      <c r="G387" s="71">
        <v>4</v>
      </c>
      <c r="H387" s="141">
        <f t="shared" si="82"/>
        <v>21350</v>
      </c>
      <c r="I387" s="24"/>
      <c r="J387" s="90">
        <f t="shared" si="83"/>
        <v>15</v>
      </c>
      <c r="K387" s="91" t="str">
        <f t="shared" si="84"/>
        <v>Рессора 452 (13 листов)</v>
      </c>
      <c r="L387" s="35" t="str">
        <f t="shared" si="85"/>
        <v>0452-00-2902012-95</v>
      </c>
      <c r="M387" s="24"/>
      <c r="N387" s="92" t="str">
        <f t="shared" si="86"/>
        <v>шт</v>
      </c>
      <c r="O387" s="93">
        <f t="shared" si="87"/>
        <v>5337.5</v>
      </c>
      <c r="P387" s="24"/>
      <c r="Q387" s="92">
        <f t="shared" si="88"/>
        <v>4</v>
      </c>
      <c r="R387" s="93">
        <f t="shared" si="89"/>
        <v>0</v>
      </c>
    </row>
    <row r="388" spans="2:18" x14ac:dyDescent="0.25">
      <c r="B388" s="56">
        <v>16</v>
      </c>
      <c r="C388" s="57" t="s">
        <v>701</v>
      </c>
      <c r="D388" s="57" t="s">
        <v>702</v>
      </c>
      <c r="E388" s="61" t="s">
        <v>14</v>
      </c>
      <c r="F388" s="96">
        <v>7177.18</v>
      </c>
      <c r="G388" s="71">
        <v>8</v>
      </c>
      <c r="H388" s="141">
        <f t="shared" si="82"/>
        <v>57417.440000000002</v>
      </c>
      <c r="I388" s="24"/>
      <c r="J388" s="90">
        <f t="shared" si="83"/>
        <v>16</v>
      </c>
      <c r="K388" s="91" t="str">
        <f t="shared" si="84"/>
        <v>Рессора УАЗ-452</v>
      </c>
      <c r="L388" s="35" t="str">
        <f t="shared" si="85"/>
        <v>452-2902012</v>
      </c>
      <c r="M388" s="24"/>
      <c r="N388" s="92" t="str">
        <f t="shared" si="86"/>
        <v>шт</v>
      </c>
      <c r="O388" s="93">
        <f t="shared" si="87"/>
        <v>7177.18</v>
      </c>
      <c r="P388" s="24"/>
      <c r="Q388" s="92">
        <f t="shared" si="88"/>
        <v>8</v>
      </c>
      <c r="R388" s="93">
        <f t="shared" si="89"/>
        <v>0</v>
      </c>
    </row>
    <row r="389" spans="2:18" ht="60" x14ac:dyDescent="0.25">
      <c r="B389" s="56">
        <v>17</v>
      </c>
      <c r="C389" s="57" t="s">
        <v>703</v>
      </c>
      <c r="D389" s="57" t="s">
        <v>704</v>
      </c>
      <c r="E389" s="61" t="s">
        <v>14</v>
      </c>
      <c r="F389" s="96">
        <v>28333.33</v>
      </c>
      <c r="G389" s="71">
        <v>1</v>
      </c>
      <c r="H389" s="141">
        <f t="shared" si="82"/>
        <v>28333.33</v>
      </c>
      <c r="I389" s="24"/>
      <c r="J389" s="90">
        <f t="shared" si="83"/>
        <v>17</v>
      </c>
      <c r="K389" s="91" t="str">
        <f t="shared" si="84"/>
        <v>Рулевой механизм (механизм ГУРа) 3151-48-3400500 ( ШНКФ 453461.133-50)</v>
      </c>
      <c r="L389" s="35" t="str">
        <f t="shared" si="85"/>
        <v>3151-48-3400500 ( ШНКФ 453461.133-50)</v>
      </c>
      <c r="M389" s="24"/>
      <c r="N389" s="92" t="str">
        <f t="shared" si="86"/>
        <v>шт</v>
      </c>
      <c r="O389" s="93">
        <f t="shared" si="87"/>
        <v>28333.33</v>
      </c>
      <c r="P389" s="24"/>
      <c r="Q389" s="92">
        <f t="shared" si="88"/>
        <v>1</v>
      </c>
      <c r="R389" s="93">
        <f t="shared" si="89"/>
        <v>0</v>
      </c>
    </row>
    <row r="390" spans="2:18" ht="15" customHeight="1" x14ac:dyDescent="0.25">
      <c r="B390" s="56">
        <v>18</v>
      </c>
      <c r="C390" s="57" t="s">
        <v>705</v>
      </c>
      <c r="D390" s="57" t="s">
        <v>706</v>
      </c>
      <c r="E390" s="61" t="s">
        <v>14</v>
      </c>
      <c r="F390" s="96">
        <v>7741.38</v>
      </c>
      <c r="G390" s="71">
        <v>1</v>
      </c>
      <c r="H390" s="141">
        <f t="shared" si="82"/>
        <v>7741.38</v>
      </c>
      <c r="I390" s="24"/>
      <c r="J390" s="90">
        <f t="shared" si="83"/>
        <v>18</v>
      </c>
      <c r="K390" s="91" t="str">
        <f t="shared" si="84"/>
        <v>стартер в сборе 31512-3708001</v>
      </c>
      <c r="L390" s="35" t="str">
        <f t="shared" si="85"/>
        <v>31512-3708001</v>
      </c>
      <c r="M390" s="24"/>
      <c r="N390" s="92" t="str">
        <f t="shared" si="86"/>
        <v>шт</v>
      </c>
      <c r="O390" s="93">
        <f t="shared" si="87"/>
        <v>7741.38</v>
      </c>
      <c r="P390" s="24"/>
      <c r="Q390" s="92">
        <f t="shared" si="88"/>
        <v>1</v>
      </c>
      <c r="R390" s="93">
        <f t="shared" si="89"/>
        <v>0</v>
      </c>
    </row>
    <row r="391" spans="2:18" ht="30" x14ac:dyDescent="0.25">
      <c r="B391" s="56">
        <v>19</v>
      </c>
      <c r="C391" s="57" t="s">
        <v>502</v>
      </c>
      <c r="D391" s="57" t="s">
        <v>503</v>
      </c>
      <c r="E391" s="61" t="s">
        <v>14</v>
      </c>
      <c r="F391" s="96">
        <v>5245.27</v>
      </c>
      <c r="G391" s="71">
        <v>1</v>
      </c>
      <c r="H391" s="141">
        <f t="shared" si="82"/>
        <v>5245.27</v>
      </c>
      <c r="I391" s="24"/>
      <c r="J391" s="90">
        <f t="shared" si="83"/>
        <v>19</v>
      </c>
      <c r="K391" s="91" t="str">
        <f t="shared" si="84"/>
        <v>стартер всборе   УАЗ 31512-3708001-20</v>
      </c>
      <c r="L391" s="35" t="str">
        <f t="shared" si="85"/>
        <v>31512-3708001-20</v>
      </c>
      <c r="M391" s="24"/>
      <c r="N391" s="92" t="str">
        <f t="shared" si="86"/>
        <v>шт</v>
      </c>
      <c r="O391" s="93">
        <f t="shared" si="87"/>
        <v>5245.27</v>
      </c>
      <c r="P391" s="24"/>
      <c r="Q391" s="92">
        <f t="shared" si="88"/>
        <v>1</v>
      </c>
      <c r="R391" s="93">
        <f t="shared" si="89"/>
        <v>0</v>
      </c>
    </row>
    <row r="392" spans="2:18" x14ac:dyDescent="0.25">
      <c r="B392" s="97"/>
      <c r="C392" s="98"/>
      <c r="D392" s="98"/>
      <c r="E392" s="99"/>
      <c r="F392" s="100"/>
      <c r="G392" s="97">
        <f>SUM(G373:G391)</f>
        <v>37</v>
      </c>
      <c r="H392" s="141">
        <f>SUM(H373:H391)</f>
        <v>463773.17</v>
      </c>
      <c r="I392" s="101"/>
      <c r="J392" s="102"/>
      <c r="K392" s="103"/>
      <c r="L392" s="104"/>
      <c r="M392" s="101"/>
      <c r="N392" s="105"/>
      <c r="O392" s="106"/>
      <c r="P392" s="101"/>
      <c r="Q392" s="105"/>
      <c r="R392" s="107">
        <f>SUM(R373:R391)</f>
        <v>0</v>
      </c>
    </row>
    <row r="393" spans="2:18" ht="15.75" customHeight="1" x14ac:dyDescent="0.25">
      <c r="B393" s="95" t="s">
        <v>801</v>
      </c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5"/>
    </row>
    <row r="394" spans="2:18" x14ac:dyDescent="0.25">
      <c r="B394" s="56">
        <v>1</v>
      </c>
      <c r="C394" s="108" t="s">
        <v>101</v>
      </c>
      <c r="D394" s="57" t="s">
        <v>102</v>
      </c>
      <c r="E394" s="61" t="s">
        <v>14</v>
      </c>
      <c r="F394" s="96">
        <v>2683.03</v>
      </c>
      <c r="G394" s="71">
        <v>14</v>
      </c>
      <c r="H394" s="141">
        <f t="shared" ref="H394" si="90">F394*G394</f>
        <v>37562.420000000006</v>
      </c>
      <c r="I394" s="24"/>
      <c r="J394" s="90">
        <f t="shared" ref="J394" si="91">B394</f>
        <v>1</v>
      </c>
      <c r="K394" s="91" t="str">
        <f t="shared" ref="K394" si="92">C394</f>
        <v>Амортизатор 3151-2915006</v>
      </c>
      <c r="L394" s="35" t="str">
        <f>D394</f>
        <v>3151-2915006</v>
      </c>
      <c r="M394" s="24"/>
      <c r="N394" s="92" t="str">
        <f t="shared" ref="N394" si="93">E394</f>
        <v>шт</v>
      </c>
      <c r="O394" s="93">
        <f t="shared" ref="O394" si="94">F394</f>
        <v>2683.03</v>
      </c>
      <c r="P394" s="24"/>
      <c r="Q394" s="92">
        <f t="shared" ref="Q394" si="95">G394</f>
        <v>14</v>
      </c>
      <c r="R394" s="93">
        <f t="shared" ref="R394" si="96">P394*Q394</f>
        <v>0</v>
      </c>
    </row>
    <row r="395" spans="2:18" x14ac:dyDescent="0.25">
      <c r="B395" s="56">
        <v>2</v>
      </c>
      <c r="C395" s="108" t="s">
        <v>103</v>
      </c>
      <c r="D395" s="57" t="s">
        <v>104</v>
      </c>
      <c r="E395" s="61" t="s">
        <v>14</v>
      </c>
      <c r="F395" s="96">
        <v>1731.68</v>
      </c>
      <c r="G395" s="71">
        <v>4</v>
      </c>
      <c r="H395" s="141">
        <f t="shared" ref="H395:H453" si="97">F395*G395</f>
        <v>6926.72</v>
      </c>
      <c r="I395" s="24"/>
      <c r="J395" s="90">
        <f t="shared" ref="J395:J453" si="98">B395</f>
        <v>2</v>
      </c>
      <c r="K395" s="91" t="str">
        <f t="shared" ref="K395:K453" si="99">C395</f>
        <v>Амортизатор 3308-2915006</v>
      </c>
      <c r="L395" s="35" t="str">
        <f t="shared" ref="L395:L453" si="100">D395</f>
        <v>3308-2915006</v>
      </c>
      <c r="M395" s="24"/>
      <c r="N395" s="92" t="str">
        <f t="shared" ref="N395:N453" si="101">E395</f>
        <v>шт</v>
      </c>
      <c r="O395" s="93">
        <f t="shared" ref="O395:O453" si="102">F395</f>
        <v>1731.68</v>
      </c>
      <c r="P395" s="24"/>
      <c r="Q395" s="92">
        <f t="shared" ref="Q395:Q453" si="103">G395</f>
        <v>4</v>
      </c>
      <c r="R395" s="93">
        <f t="shared" ref="R395:R453" si="104">P395*Q395</f>
        <v>0</v>
      </c>
    </row>
    <row r="396" spans="2:18" ht="60" x14ac:dyDescent="0.25">
      <c r="B396" s="56">
        <v>3</v>
      </c>
      <c r="C396" s="108" t="s">
        <v>707</v>
      </c>
      <c r="D396" s="57" t="s">
        <v>708</v>
      </c>
      <c r="E396" s="61" t="s">
        <v>14</v>
      </c>
      <c r="F396" s="96">
        <v>3150</v>
      </c>
      <c r="G396" s="71">
        <v>2</v>
      </c>
      <c r="H396" s="141">
        <f t="shared" si="97"/>
        <v>6300</v>
      </c>
      <c r="I396" s="24"/>
      <c r="J396" s="90">
        <f t="shared" si="98"/>
        <v>3</v>
      </c>
      <c r="K396" s="91" t="str">
        <f t="shared" si="99"/>
        <v xml:space="preserve">Амортизатор масляный trophyMASTER задний ПАТРИОТ (453/1302) "redBTR" RB-PR1302   </v>
      </c>
      <c r="L396" s="35" t="str">
        <f t="shared" si="100"/>
        <v xml:space="preserve">RB-PR1302   </v>
      </c>
      <c r="M396" s="24"/>
      <c r="N396" s="92" t="str">
        <f t="shared" si="101"/>
        <v>шт</v>
      </c>
      <c r="O396" s="93">
        <f t="shared" si="102"/>
        <v>3150</v>
      </c>
      <c r="P396" s="24"/>
      <c r="Q396" s="92">
        <f t="shared" si="103"/>
        <v>2</v>
      </c>
      <c r="R396" s="93">
        <f t="shared" si="104"/>
        <v>0</v>
      </c>
    </row>
    <row r="397" spans="2:18" ht="60" x14ac:dyDescent="0.25">
      <c r="B397" s="56">
        <v>4</v>
      </c>
      <c r="C397" s="108" t="s">
        <v>709</v>
      </c>
      <c r="D397" s="57" t="s">
        <v>710</v>
      </c>
      <c r="E397" s="61" t="s">
        <v>14</v>
      </c>
      <c r="F397" s="96">
        <v>3150</v>
      </c>
      <c r="G397" s="71">
        <v>2</v>
      </c>
      <c r="H397" s="141">
        <f t="shared" si="97"/>
        <v>6300</v>
      </c>
      <c r="I397" s="24"/>
      <c r="J397" s="90">
        <f t="shared" si="98"/>
        <v>4</v>
      </c>
      <c r="K397" s="91" t="str">
        <f t="shared" si="99"/>
        <v xml:space="preserve">Амортизатор масляный trophyMASTER ПАТРИОТ (465/2072) "redBTR" RB-PF2072  </v>
      </c>
      <c r="L397" s="35" t="str">
        <f t="shared" si="100"/>
        <v xml:space="preserve">RB-PF2072 </v>
      </c>
      <c r="M397" s="24"/>
      <c r="N397" s="92" t="str">
        <f t="shared" si="101"/>
        <v>шт</v>
      </c>
      <c r="O397" s="93">
        <f t="shared" si="102"/>
        <v>3150</v>
      </c>
      <c r="P397" s="24"/>
      <c r="Q397" s="92">
        <f t="shared" si="103"/>
        <v>2</v>
      </c>
      <c r="R397" s="93">
        <f t="shared" si="104"/>
        <v>0</v>
      </c>
    </row>
    <row r="398" spans="2:18" ht="30" x14ac:dyDescent="0.25">
      <c r="B398" s="56">
        <v>5</v>
      </c>
      <c r="C398" s="108" t="s">
        <v>711</v>
      </c>
      <c r="D398" s="57" t="s">
        <v>712</v>
      </c>
      <c r="E398" s="61" t="s">
        <v>14</v>
      </c>
      <c r="F398" s="96">
        <v>1722.2</v>
      </c>
      <c r="G398" s="71">
        <v>14</v>
      </c>
      <c r="H398" s="141">
        <f t="shared" si="97"/>
        <v>24110.799999999999</v>
      </c>
      <c r="I398" s="24"/>
      <c r="J398" s="90">
        <f t="shared" si="98"/>
        <v>5</v>
      </c>
      <c r="K398" s="91" t="str">
        <f t="shared" si="99"/>
        <v>Амортизатор пер,зад, 3302*2905006</v>
      </c>
      <c r="L398" s="35" t="str">
        <f t="shared" si="100"/>
        <v>3302-2905006</v>
      </c>
      <c r="M398" s="24"/>
      <c r="N398" s="92" t="str">
        <f t="shared" si="101"/>
        <v>шт</v>
      </c>
      <c r="O398" s="93">
        <f t="shared" si="102"/>
        <v>1722.2</v>
      </c>
      <c r="P398" s="24"/>
      <c r="Q398" s="92">
        <f t="shared" si="103"/>
        <v>14</v>
      </c>
      <c r="R398" s="93">
        <f t="shared" si="104"/>
        <v>0</v>
      </c>
    </row>
    <row r="399" spans="2:18" x14ac:dyDescent="0.25">
      <c r="B399" s="56">
        <v>6</v>
      </c>
      <c r="C399" s="108" t="s">
        <v>713</v>
      </c>
      <c r="D399" s="57" t="s">
        <v>714</v>
      </c>
      <c r="E399" s="61" t="s">
        <v>14</v>
      </c>
      <c r="F399" s="96">
        <v>27372.5</v>
      </c>
      <c r="G399" s="71">
        <v>4</v>
      </c>
      <c r="H399" s="141">
        <f t="shared" si="97"/>
        <v>109490</v>
      </c>
      <c r="I399" s="24"/>
      <c r="J399" s="90">
        <f t="shared" si="98"/>
        <v>6</v>
      </c>
      <c r="K399" s="91" t="str">
        <f t="shared" si="99"/>
        <v>Вал карданный</v>
      </c>
      <c r="L399" s="35" t="str">
        <f t="shared" si="100"/>
        <v>5022382-2</v>
      </c>
      <c r="M399" s="24"/>
      <c r="N399" s="92" t="str">
        <f t="shared" si="101"/>
        <v>шт</v>
      </c>
      <c r="O399" s="93">
        <f t="shared" si="102"/>
        <v>27372.5</v>
      </c>
      <c r="P399" s="24"/>
      <c r="Q399" s="92">
        <f t="shared" si="103"/>
        <v>4</v>
      </c>
      <c r="R399" s="93">
        <f t="shared" si="104"/>
        <v>0</v>
      </c>
    </row>
    <row r="400" spans="2:18" ht="45" x14ac:dyDescent="0.25">
      <c r="B400" s="56">
        <v>7</v>
      </c>
      <c r="C400" s="108" t="s">
        <v>79</v>
      </c>
      <c r="D400" s="57" t="s">
        <v>45</v>
      </c>
      <c r="E400" s="61" t="s">
        <v>14</v>
      </c>
      <c r="F400" s="96">
        <v>24388.66</v>
      </c>
      <c r="G400" s="71">
        <v>4</v>
      </c>
      <c r="H400" s="141">
        <f t="shared" si="97"/>
        <v>97554.64</v>
      </c>
      <c r="I400" s="24"/>
      <c r="J400" s="90">
        <f t="shared" si="98"/>
        <v>7</v>
      </c>
      <c r="K400" s="91" t="str">
        <f t="shared" si="99"/>
        <v>Вал карданный ГАЗ-22177,23107 задний 5022382-1</v>
      </c>
      <c r="L400" s="35" t="str">
        <f t="shared" si="100"/>
        <v>5022382-1</v>
      </c>
      <c r="M400" s="24"/>
      <c r="N400" s="92" t="str">
        <f t="shared" si="101"/>
        <v>шт</v>
      </c>
      <c r="O400" s="93">
        <f t="shared" si="102"/>
        <v>24388.66</v>
      </c>
      <c r="P400" s="24"/>
      <c r="Q400" s="92">
        <f t="shared" si="103"/>
        <v>4</v>
      </c>
      <c r="R400" s="93">
        <f t="shared" si="104"/>
        <v>0</v>
      </c>
    </row>
    <row r="401" spans="2:18" ht="30" x14ac:dyDescent="0.25">
      <c r="B401" s="56">
        <v>8</v>
      </c>
      <c r="C401" s="108" t="s">
        <v>690</v>
      </c>
      <c r="D401" s="57" t="s">
        <v>691</v>
      </c>
      <c r="E401" s="61" t="s">
        <v>14</v>
      </c>
      <c r="F401" s="96">
        <v>6674.73</v>
      </c>
      <c r="G401" s="71">
        <v>1</v>
      </c>
      <c r="H401" s="141">
        <f t="shared" si="97"/>
        <v>6674.73</v>
      </c>
      <c r="I401" s="24"/>
      <c r="J401" s="90">
        <f t="shared" si="98"/>
        <v>8</v>
      </c>
      <c r="K401" s="91" t="str">
        <f t="shared" si="99"/>
        <v>Вал карданный задний 2206-2201010-10</v>
      </c>
      <c r="L401" s="35" t="str">
        <f t="shared" si="100"/>
        <v>2206-2201010-10</v>
      </c>
      <c r="M401" s="24"/>
      <c r="N401" s="92" t="str">
        <f t="shared" si="101"/>
        <v>шт</v>
      </c>
      <c r="O401" s="93">
        <f t="shared" si="102"/>
        <v>6674.73</v>
      </c>
      <c r="P401" s="24"/>
      <c r="Q401" s="92">
        <f t="shared" si="103"/>
        <v>1</v>
      </c>
      <c r="R401" s="93">
        <f t="shared" si="104"/>
        <v>0</v>
      </c>
    </row>
    <row r="402" spans="2:18" ht="30" x14ac:dyDescent="0.25">
      <c r="B402" s="56">
        <v>9</v>
      </c>
      <c r="C402" s="108" t="s">
        <v>715</v>
      </c>
      <c r="D402" s="57" t="s">
        <v>716</v>
      </c>
      <c r="E402" s="61" t="s">
        <v>14</v>
      </c>
      <c r="F402" s="96">
        <v>4132.17</v>
      </c>
      <c r="G402" s="71">
        <v>1</v>
      </c>
      <c r="H402" s="141">
        <f t="shared" si="97"/>
        <v>4132.17</v>
      </c>
      <c r="I402" s="24"/>
      <c r="J402" s="90">
        <f t="shared" si="98"/>
        <v>9</v>
      </c>
      <c r="K402" s="91" t="str">
        <f t="shared" si="99"/>
        <v>Вал карданный задний 42000.3163-00-2201010-00</v>
      </c>
      <c r="L402" s="35" t="str">
        <f t="shared" si="100"/>
        <v>42000.3163-00-2201010-00</v>
      </c>
      <c r="M402" s="24"/>
      <c r="N402" s="92" t="str">
        <f t="shared" si="101"/>
        <v>шт</v>
      </c>
      <c r="O402" s="93">
        <f t="shared" si="102"/>
        <v>4132.17</v>
      </c>
      <c r="P402" s="24"/>
      <c r="Q402" s="92">
        <f t="shared" si="103"/>
        <v>1</v>
      </c>
      <c r="R402" s="93">
        <f t="shared" si="104"/>
        <v>0</v>
      </c>
    </row>
    <row r="403" spans="2:18" ht="30" x14ac:dyDescent="0.25">
      <c r="B403" s="56">
        <v>10</v>
      </c>
      <c r="C403" s="108" t="s">
        <v>717</v>
      </c>
      <c r="D403" s="57" t="s">
        <v>718</v>
      </c>
      <c r="E403" s="61" t="s">
        <v>14</v>
      </c>
      <c r="F403" s="96">
        <v>5134.04</v>
      </c>
      <c r="G403" s="71">
        <v>1</v>
      </c>
      <c r="H403" s="141">
        <f t="shared" si="97"/>
        <v>5134.04</v>
      </c>
      <c r="I403" s="24"/>
      <c r="J403" s="90">
        <f t="shared" si="98"/>
        <v>10</v>
      </c>
      <c r="K403" s="91" t="str">
        <f t="shared" si="99"/>
        <v>Вал карданный передний 220695-2203010-10</v>
      </c>
      <c r="L403" s="35" t="str">
        <f t="shared" si="100"/>
        <v>220695-2203010-10</v>
      </c>
      <c r="M403" s="24"/>
      <c r="N403" s="92" t="str">
        <f t="shared" si="101"/>
        <v>шт</v>
      </c>
      <c r="O403" s="93">
        <f t="shared" si="102"/>
        <v>5134.04</v>
      </c>
      <c r="P403" s="24"/>
      <c r="Q403" s="92">
        <f t="shared" si="103"/>
        <v>1</v>
      </c>
      <c r="R403" s="93">
        <f t="shared" si="104"/>
        <v>0</v>
      </c>
    </row>
    <row r="404" spans="2:18" ht="30" x14ac:dyDescent="0.25">
      <c r="B404" s="56">
        <v>11</v>
      </c>
      <c r="C404" s="108" t="s">
        <v>719</v>
      </c>
      <c r="D404" s="57" t="s">
        <v>720</v>
      </c>
      <c r="E404" s="61" t="s">
        <v>14</v>
      </c>
      <c r="F404" s="96">
        <v>5189.24</v>
      </c>
      <c r="G404" s="71">
        <v>1</v>
      </c>
      <c r="H404" s="141">
        <f t="shared" si="97"/>
        <v>5189.24</v>
      </c>
      <c r="I404" s="24"/>
      <c r="J404" s="90">
        <f t="shared" si="98"/>
        <v>11</v>
      </c>
      <c r="K404" s="91" t="str">
        <f t="shared" si="99"/>
        <v>Вал карданный передний 3163-00-2203010-02</v>
      </c>
      <c r="L404" s="35" t="str">
        <f t="shared" si="100"/>
        <v>3163-00-2203010-02</v>
      </c>
      <c r="M404" s="24"/>
      <c r="N404" s="92" t="str">
        <f t="shared" si="101"/>
        <v>шт</v>
      </c>
      <c r="O404" s="93">
        <f t="shared" si="102"/>
        <v>5189.24</v>
      </c>
      <c r="P404" s="24"/>
      <c r="Q404" s="92">
        <f t="shared" si="103"/>
        <v>1</v>
      </c>
      <c r="R404" s="93">
        <f t="shared" si="104"/>
        <v>0</v>
      </c>
    </row>
    <row r="405" spans="2:18" ht="30" x14ac:dyDescent="0.25">
      <c r="B405" s="56">
        <v>12</v>
      </c>
      <c r="C405" s="108" t="s">
        <v>81</v>
      </c>
      <c r="D405" s="62">
        <v>5022380</v>
      </c>
      <c r="E405" s="61" t="s">
        <v>14</v>
      </c>
      <c r="F405" s="96">
        <v>27243.05</v>
      </c>
      <c r="G405" s="71">
        <v>6</v>
      </c>
      <c r="H405" s="141">
        <f t="shared" si="97"/>
        <v>163458.29999999999</v>
      </c>
      <c r="I405" s="24"/>
      <c r="J405" s="90">
        <f t="shared" si="98"/>
        <v>12</v>
      </c>
      <c r="K405" s="91" t="str">
        <f t="shared" si="99"/>
        <v>Вал карданный промежуточный 5022380</v>
      </c>
      <c r="L405" s="35">
        <f t="shared" si="100"/>
        <v>5022380</v>
      </c>
      <c r="M405" s="24"/>
      <c r="N405" s="92" t="str">
        <f t="shared" si="101"/>
        <v>шт</v>
      </c>
      <c r="O405" s="93">
        <f t="shared" si="102"/>
        <v>27243.05</v>
      </c>
      <c r="P405" s="24"/>
      <c r="Q405" s="92">
        <f t="shared" si="103"/>
        <v>6</v>
      </c>
      <c r="R405" s="93">
        <f t="shared" si="104"/>
        <v>0</v>
      </c>
    </row>
    <row r="406" spans="2:18" ht="30" x14ac:dyDescent="0.25">
      <c r="B406" s="56">
        <v>13</v>
      </c>
      <c r="C406" s="108" t="s">
        <v>721</v>
      </c>
      <c r="D406" s="57" t="s">
        <v>722</v>
      </c>
      <c r="E406" s="61" t="s">
        <v>14</v>
      </c>
      <c r="F406" s="109">
        <v>688.43</v>
      </c>
      <c r="G406" s="71">
        <v>2</v>
      </c>
      <c r="H406" s="141">
        <f t="shared" si="97"/>
        <v>1376.86</v>
      </c>
      <c r="I406" s="24"/>
      <c r="J406" s="90">
        <f t="shared" si="98"/>
        <v>13</v>
      </c>
      <c r="K406" s="91" t="str">
        <f t="shared" si="99"/>
        <v>Вкладыши шат.НОМ 24-1000104</v>
      </c>
      <c r="L406" s="35" t="str">
        <f t="shared" si="100"/>
        <v>24-1000104</v>
      </c>
      <c r="M406" s="24"/>
      <c r="N406" s="92" t="str">
        <f t="shared" si="101"/>
        <v>шт</v>
      </c>
      <c r="O406" s="93">
        <f t="shared" si="102"/>
        <v>688.43</v>
      </c>
      <c r="P406" s="24"/>
      <c r="Q406" s="92">
        <f t="shared" si="103"/>
        <v>2</v>
      </c>
      <c r="R406" s="93">
        <f t="shared" si="104"/>
        <v>0</v>
      </c>
    </row>
    <row r="407" spans="2:18" ht="30" x14ac:dyDescent="0.25">
      <c r="B407" s="56">
        <v>14</v>
      </c>
      <c r="C407" s="108" t="s">
        <v>723</v>
      </c>
      <c r="D407" s="57" t="s">
        <v>724</v>
      </c>
      <c r="E407" s="61" t="s">
        <v>14</v>
      </c>
      <c r="F407" s="96">
        <v>7873.23</v>
      </c>
      <c r="G407" s="71">
        <v>1</v>
      </c>
      <c r="H407" s="141">
        <f t="shared" si="97"/>
        <v>7873.23</v>
      </c>
      <c r="I407" s="24"/>
      <c r="J407" s="90">
        <f t="shared" si="98"/>
        <v>14</v>
      </c>
      <c r="K407" s="91" t="str">
        <f t="shared" si="99"/>
        <v>Генератор ГГ273В1-3701000-03</v>
      </c>
      <c r="L407" s="35" t="str">
        <f t="shared" si="100"/>
        <v>ГГ273В1-3701000-03</v>
      </c>
      <c r="M407" s="24"/>
      <c r="N407" s="92" t="str">
        <f t="shared" si="101"/>
        <v>шт</v>
      </c>
      <c r="O407" s="93">
        <f t="shared" si="102"/>
        <v>7873.23</v>
      </c>
      <c r="P407" s="24"/>
      <c r="Q407" s="92">
        <f t="shared" si="103"/>
        <v>1</v>
      </c>
      <c r="R407" s="93">
        <f t="shared" si="104"/>
        <v>0</v>
      </c>
    </row>
    <row r="408" spans="2:18" ht="45" x14ac:dyDescent="0.25">
      <c r="B408" s="56">
        <v>15</v>
      </c>
      <c r="C408" s="108" t="s">
        <v>725</v>
      </c>
      <c r="D408" s="57" t="s">
        <v>726</v>
      </c>
      <c r="E408" s="61" t="s">
        <v>14</v>
      </c>
      <c r="F408" s="96">
        <v>5850</v>
      </c>
      <c r="G408" s="71">
        <v>1</v>
      </c>
      <c r="H408" s="141">
        <f t="shared" si="97"/>
        <v>5850</v>
      </c>
      <c r="I408" s="24"/>
      <c r="J408" s="90">
        <f t="shared" si="98"/>
        <v>15</v>
      </c>
      <c r="K408" s="91" t="str">
        <f t="shared" si="99"/>
        <v>Генератор УАЗ-Патриот 5122.3771000-30 (ЗМЗ-406, 405; 14В, 120Ам )</v>
      </c>
      <c r="L408" s="35" t="str">
        <f t="shared" si="100"/>
        <v>5122.3771000-30 (ЗМЗ-406, 405; 14В, 120Ам )</v>
      </c>
      <c r="M408" s="24"/>
      <c r="N408" s="92" t="str">
        <f t="shared" si="101"/>
        <v>шт</v>
      </c>
      <c r="O408" s="93">
        <f t="shared" si="102"/>
        <v>5850</v>
      </c>
      <c r="P408" s="24"/>
      <c r="Q408" s="92">
        <f t="shared" si="103"/>
        <v>1</v>
      </c>
      <c r="R408" s="93">
        <f t="shared" si="104"/>
        <v>0</v>
      </c>
    </row>
    <row r="409" spans="2:18" ht="45" x14ac:dyDescent="0.25">
      <c r="B409" s="56">
        <v>16</v>
      </c>
      <c r="C409" s="108" t="s">
        <v>727</v>
      </c>
      <c r="D409" s="57" t="s">
        <v>728</v>
      </c>
      <c r="E409" s="61" t="s">
        <v>14</v>
      </c>
      <c r="F409" s="96">
        <v>29049.200000000001</v>
      </c>
      <c r="G409" s="71">
        <v>2</v>
      </c>
      <c r="H409" s="141">
        <f t="shared" si="97"/>
        <v>58098.400000000001</v>
      </c>
      <c r="I409" s="24"/>
      <c r="J409" s="90">
        <f t="shared" si="98"/>
        <v>16</v>
      </c>
      <c r="K409" s="91" t="str">
        <f t="shared" si="99"/>
        <v>Головка блока УМЗ 4213.1003001-40 (в сборе с прокладкой и крепежом)</v>
      </c>
      <c r="L409" s="35" t="str">
        <f t="shared" si="100"/>
        <v>4213.1003001-40 (в сборе с прокладкой и крепежом)</v>
      </c>
      <c r="M409" s="24"/>
      <c r="N409" s="92" t="str">
        <f t="shared" si="101"/>
        <v>шт</v>
      </c>
      <c r="O409" s="93">
        <f t="shared" si="102"/>
        <v>29049.200000000001</v>
      </c>
      <c r="P409" s="24"/>
      <c r="Q409" s="92">
        <f t="shared" si="103"/>
        <v>2</v>
      </c>
      <c r="R409" s="93">
        <f t="shared" si="104"/>
        <v>0</v>
      </c>
    </row>
    <row r="410" spans="2:18" ht="30" x14ac:dyDescent="0.25">
      <c r="B410" s="56">
        <v>17</v>
      </c>
      <c r="C410" s="108" t="s">
        <v>237</v>
      </c>
      <c r="D410" s="57" t="s">
        <v>238</v>
      </c>
      <c r="E410" s="61" t="s">
        <v>14</v>
      </c>
      <c r="F410" s="96">
        <v>1720.77</v>
      </c>
      <c r="G410" s="71">
        <v>2</v>
      </c>
      <c r="H410" s="141">
        <f t="shared" si="97"/>
        <v>3441.54</v>
      </c>
      <c r="I410" s="24"/>
      <c r="J410" s="90">
        <f t="shared" si="98"/>
        <v>17</v>
      </c>
      <c r="K410" s="91" t="str">
        <f t="shared" si="99"/>
        <v>Диск сцепления ведомый 53-1601130-01</v>
      </c>
      <c r="L410" s="35" t="str">
        <f t="shared" si="100"/>
        <v>53-1601130-01</v>
      </c>
      <c r="M410" s="24"/>
      <c r="N410" s="92" t="str">
        <f t="shared" si="101"/>
        <v>шт</v>
      </c>
      <c r="O410" s="93">
        <f t="shared" si="102"/>
        <v>1720.77</v>
      </c>
      <c r="P410" s="24"/>
      <c r="Q410" s="92">
        <f t="shared" si="103"/>
        <v>2</v>
      </c>
      <c r="R410" s="93">
        <f t="shared" si="104"/>
        <v>0</v>
      </c>
    </row>
    <row r="411" spans="2:18" ht="30" x14ac:dyDescent="0.25">
      <c r="B411" s="56">
        <v>18</v>
      </c>
      <c r="C411" s="108" t="s">
        <v>241</v>
      </c>
      <c r="D411" s="57" t="s">
        <v>242</v>
      </c>
      <c r="E411" s="61" t="s">
        <v>14</v>
      </c>
      <c r="F411" s="96">
        <v>3006.79</v>
      </c>
      <c r="G411" s="71">
        <v>1</v>
      </c>
      <c r="H411" s="141">
        <f t="shared" si="97"/>
        <v>3006.79</v>
      </c>
      <c r="I411" s="24"/>
      <c r="J411" s="90">
        <f t="shared" si="98"/>
        <v>18</v>
      </c>
      <c r="K411" s="91" t="str">
        <f t="shared" si="99"/>
        <v>Диск сцепления ведомый УАЗ-452 40217-1601130</v>
      </c>
      <c r="L411" s="35" t="str">
        <f t="shared" si="100"/>
        <v>40217-1601130</v>
      </c>
      <c r="M411" s="24"/>
      <c r="N411" s="92" t="str">
        <f t="shared" si="101"/>
        <v>шт</v>
      </c>
      <c r="O411" s="93">
        <f t="shared" si="102"/>
        <v>3006.79</v>
      </c>
      <c r="P411" s="24"/>
      <c r="Q411" s="92">
        <f t="shared" si="103"/>
        <v>1</v>
      </c>
      <c r="R411" s="93">
        <f t="shared" si="104"/>
        <v>0</v>
      </c>
    </row>
    <row r="412" spans="2:18" ht="30" x14ac:dyDescent="0.25">
      <c r="B412" s="56">
        <v>19</v>
      </c>
      <c r="C412" s="108" t="s">
        <v>729</v>
      </c>
      <c r="D412" s="57" t="s">
        <v>45</v>
      </c>
      <c r="E412" s="61" t="s">
        <v>14</v>
      </c>
      <c r="F412" s="96">
        <v>31296.52</v>
      </c>
      <c r="G412" s="71">
        <v>1</v>
      </c>
      <c r="H412" s="141">
        <f t="shared" si="97"/>
        <v>31296.52</v>
      </c>
      <c r="I412" s="24"/>
      <c r="J412" s="90">
        <f t="shared" si="98"/>
        <v>19</v>
      </c>
      <c r="K412" s="91" t="str">
        <f t="shared" si="99"/>
        <v>Карданный вал задний (Шрус) 5022382-1</v>
      </c>
      <c r="L412" s="35" t="str">
        <f t="shared" si="100"/>
        <v>5022382-1</v>
      </c>
      <c r="M412" s="24"/>
      <c r="N412" s="92" t="str">
        <f t="shared" si="101"/>
        <v>шт</v>
      </c>
      <c r="O412" s="93">
        <f t="shared" si="102"/>
        <v>31296.52</v>
      </c>
      <c r="P412" s="24"/>
      <c r="Q412" s="92">
        <f t="shared" si="103"/>
        <v>1</v>
      </c>
      <c r="R412" s="93">
        <f t="shared" si="104"/>
        <v>0</v>
      </c>
    </row>
    <row r="413" spans="2:18" ht="45" x14ac:dyDescent="0.25">
      <c r="B413" s="56">
        <v>20</v>
      </c>
      <c r="C413" s="108" t="s">
        <v>730</v>
      </c>
      <c r="D413" s="57" t="s">
        <v>731</v>
      </c>
      <c r="E413" s="61" t="s">
        <v>14</v>
      </c>
      <c r="F413" s="96">
        <v>2370.6</v>
      </c>
      <c r="G413" s="71">
        <v>2</v>
      </c>
      <c r="H413" s="141">
        <f t="shared" si="97"/>
        <v>4741.2</v>
      </c>
      <c r="I413" s="24"/>
      <c r="J413" s="90">
        <f t="shared" si="98"/>
        <v>20</v>
      </c>
      <c r="K413" s="91" t="str">
        <f t="shared" si="99"/>
        <v>Кольца поршневые 100мм к-т дв. УМЗ 42164 ВК42164.1004023</v>
      </c>
      <c r="L413" s="35" t="str">
        <f t="shared" si="100"/>
        <v>ВК42164.1004023</v>
      </c>
      <c r="M413" s="24"/>
      <c r="N413" s="92" t="str">
        <f t="shared" si="101"/>
        <v>шт</v>
      </c>
      <c r="O413" s="93">
        <f t="shared" si="102"/>
        <v>2370.6</v>
      </c>
      <c r="P413" s="24"/>
      <c r="Q413" s="92">
        <f t="shared" si="103"/>
        <v>2</v>
      </c>
      <c r="R413" s="93">
        <f t="shared" si="104"/>
        <v>0</v>
      </c>
    </row>
    <row r="414" spans="2:18" ht="45" x14ac:dyDescent="0.25">
      <c r="B414" s="56">
        <v>21</v>
      </c>
      <c r="C414" s="108" t="s">
        <v>732</v>
      </c>
      <c r="D414" s="57" t="s">
        <v>733</v>
      </c>
      <c r="E414" s="61" t="s">
        <v>14</v>
      </c>
      <c r="F414" s="109">
        <v>504.33</v>
      </c>
      <c r="G414" s="71">
        <v>2</v>
      </c>
      <c r="H414" s="141">
        <f t="shared" si="97"/>
        <v>1008.66</v>
      </c>
      <c r="I414" s="24"/>
      <c r="J414" s="90">
        <f t="shared" si="98"/>
        <v>21</v>
      </c>
      <c r="K414" s="91" t="str">
        <f t="shared" si="99"/>
        <v>Комплект коренных вкладышей (ст) 24-1000102-01</v>
      </c>
      <c r="L414" s="35" t="str">
        <f t="shared" si="100"/>
        <v>24-1000102-01</v>
      </c>
      <c r="M414" s="24"/>
      <c r="N414" s="92" t="str">
        <f t="shared" si="101"/>
        <v>шт</v>
      </c>
      <c r="O414" s="93">
        <f t="shared" si="102"/>
        <v>504.33</v>
      </c>
      <c r="P414" s="24"/>
      <c r="Q414" s="92">
        <f t="shared" si="103"/>
        <v>2</v>
      </c>
      <c r="R414" s="93">
        <f t="shared" si="104"/>
        <v>0</v>
      </c>
    </row>
    <row r="415" spans="2:18" ht="30" x14ac:dyDescent="0.25">
      <c r="B415" s="56">
        <v>22</v>
      </c>
      <c r="C415" s="108" t="s">
        <v>293</v>
      </c>
      <c r="D415" s="57" t="s">
        <v>294</v>
      </c>
      <c r="E415" s="61" t="s">
        <v>14</v>
      </c>
      <c r="F415" s="96">
        <v>8719.31</v>
      </c>
      <c r="G415" s="71">
        <v>1</v>
      </c>
      <c r="H415" s="141">
        <f t="shared" si="97"/>
        <v>8719.31</v>
      </c>
      <c r="I415" s="24"/>
      <c r="J415" s="90">
        <f t="shared" si="98"/>
        <v>22</v>
      </c>
      <c r="K415" s="91" t="str">
        <f t="shared" si="99"/>
        <v>Компрессорв сборе ЗИЛ 4331-3509009</v>
      </c>
      <c r="L415" s="35" t="str">
        <f t="shared" si="100"/>
        <v>4331-3509009</v>
      </c>
      <c r="M415" s="24"/>
      <c r="N415" s="92" t="str">
        <f t="shared" si="101"/>
        <v>шт</v>
      </c>
      <c r="O415" s="93">
        <f t="shared" si="102"/>
        <v>8719.31</v>
      </c>
      <c r="P415" s="24"/>
      <c r="Q415" s="92">
        <f t="shared" si="103"/>
        <v>1</v>
      </c>
      <c r="R415" s="93">
        <f t="shared" si="104"/>
        <v>0</v>
      </c>
    </row>
    <row r="416" spans="2:18" x14ac:dyDescent="0.25">
      <c r="B416" s="56">
        <v>23</v>
      </c>
      <c r="C416" s="108" t="s">
        <v>734</v>
      </c>
      <c r="D416" s="57" t="s">
        <v>735</v>
      </c>
      <c r="E416" s="61" t="s">
        <v>14</v>
      </c>
      <c r="F416" s="109">
        <v>770.49</v>
      </c>
      <c r="G416" s="71">
        <v>3</v>
      </c>
      <c r="H416" s="141">
        <f t="shared" si="97"/>
        <v>2311.4700000000003</v>
      </c>
      <c r="I416" s="24"/>
      <c r="J416" s="90">
        <f t="shared" si="98"/>
        <v>23</v>
      </c>
      <c r="K416" s="91" t="str">
        <f t="shared" si="99"/>
        <v>Кран отопителя</v>
      </c>
      <c r="L416" s="35" t="str">
        <f t="shared" si="100"/>
        <v>8109030.РКНУ</v>
      </c>
      <c r="M416" s="24"/>
      <c r="N416" s="92" t="str">
        <f t="shared" si="101"/>
        <v>шт</v>
      </c>
      <c r="O416" s="93">
        <f t="shared" si="102"/>
        <v>770.49</v>
      </c>
      <c r="P416" s="24"/>
      <c r="Q416" s="92">
        <f t="shared" si="103"/>
        <v>3</v>
      </c>
      <c r="R416" s="93">
        <f t="shared" si="104"/>
        <v>0</v>
      </c>
    </row>
    <row r="417" spans="2:18" x14ac:dyDescent="0.25">
      <c r="B417" s="56">
        <v>24</v>
      </c>
      <c r="C417" s="108" t="s">
        <v>736</v>
      </c>
      <c r="D417" s="57" t="s">
        <v>737</v>
      </c>
      <c r="E417" s="61" t="s">
        <v>14</v>
      </c>
      <c r="F417" s="96">
        <v>1064.56</v>
      </c>
      <c r="G417" s="71">
        <v>6</v>
      </c>
      <c r="H417" s="141">
        <f t="shared" si="97"/>
        <v>6387.36</v>
      </c>
      <c r="I417" s="24"/>
      <c r="J417" s="90">
        <f t="shared" si="98"/>
        <v>24</v>
      </c>
      <c r="K417" s="91" t="str">
        <f t="shared" si="99"/>
        <v>Крестовина 53-2201800-22</v>
      </c>
      <c r="L417" s="35" t="str">
        <f t="shared" si="100"/>
        <v>53-2201800-22</v>
      </c>
      <c r="M417" s="24"/>
      <c r="N417" s="92" t="str">
        <f t="shared" si="101"/>
        <v>шт</v>
      </c>
      <c r="O417" s="93">
        <f t="shared" si="102"/>
        <v>1064.56</v>
      </c>
      <c r="P417" s="24"/>
      <c r="Q417" s="92">
        <f t="shared" si="103"/>
        <v>6</v>
      </c>
      <c r="R417" s="93">
        <f t="shared" si="104"/>
        <v>0</v>
      </c>
    </row>
    <row r="418" spans="2:18" ht="45" x14ac:dyDescent="0.25">
      <c r="B418" s="56">
        <v>25</v>
      </c>
      <c r="C418" s="108" t="s">
        <v>738</v>
      </c>
      <c r="D418" s="57" t="s">
        <v>739</v>
      </c>
      <c r="E418" s="61" t="s">
        <v>14</v>
      </c>
      <c r="F418" s="109">
        <v>949.43</v>
      </c>
      <c r="G418" s="71">
        <v>3</v>
      </c>
      <c r="H418" s="141">
        <f t="shared" si="97"/>
        <v>2848.29</v>
      </c>
      <c r="I418" s="24"/>
      <c r="J418" s="90">
        <f t="shared" si="98"/>
        <v>25</v>
      </c>
      <c r="K418" s="91" t="str">
        <f t="shared" si="99"/>
        <v>Крестовина в сборе карданной передачи 130-2201025</v>
      </c>
      <c r="L418" s="35" t="str">
        <f t="shared" si="100"/>
        <v>130-2201025</v>
      </c>
      <c r="M418" s="24"/>
      <c r="N418" s="92" t="str">
        <f t="shared" si="101"/>
        <v>шт</v>
      </c>
      <c r="O418" s="93">
        <f t="shared" si="102"/>
        <v>949.43</v>
      </c>
      <c r="P418" s="24"/>
      <c r="Q418" s="92">
        <f t="shared" si="103"/>
        <v>3</v>
      </c>
      <c r="R418" s="93">
        <f t="shared" si="104"/>
        <v>0</v>
      </c>
    </row>
    <row r="419" spans="2:18" ht="45" x14ac:dyDescent="0.25">
      <c r="B419" s="56">
        <v>26</v>
      </c>
      <c r="C419" s="108" t="s">
        <v>740</v>
      </c>
      <c r="D419" s="57" t="s">
        <v>741</v>
      </c>
      <c r="E419" s="61" t="s">
        <v>14</v>
      </c>
      <c r="F419" s="96">
        <v>1851</v>
      </c>
      <c r="G419" s="71">
        <v>3</v>
      </c>
      <c r="H419" s="141">
        <f t="shared" si="97"/>
        <v>5553</v>
      </c>
      <c r="I419" s="24"/>
      <c r="J419" s="90">
        <f t="shared" si="98"/>
        <v>26</v>
      </c>
      <c r="K419" s="91" t="str">
        <f t="shared" si="99"/>
        <v>Крестовина в сборе карданной передачи к УРАЛ 131-2205025-А2</v>
      </c>
      <c r="L419" s="35" t="str">
        <f t="shared" si="100"/>
        <v>131-2205025-А2</v>
      </c>
      <c r="M419" s="24"/>
      <c r="N419" s="92" t="str">
        <f t="shared" si="101"/>
        <v>шт</v>
      </c>
      <c r="O419" s="93">
        <f t="shared" si="102"/>
        <v>1851</v>
      </c>
      <c r="P419" s="24"/>
      <c r="Q419" s="92">
        <f t="shared" si="103"/>
        <v>3</v>
      </c>
      <c r="R419" s="93">
        <f t="shared" si="104"/>
        <v>0</v>
      </c>
    </row>
    <row r="420" spans="2:18" ht="45" x14ac:dyDescent="0.25">
      <c r="B420" s="56">
        <v>27</v>
      </c>
      <c r="C420" s="108" t="s">
        <v>742</v>
      </c>
      <c r="D420" s="57" t="s">
        <v>743</v>
      </c>
      <c r="E420" s="61" t="s">
        <v>14</v>
      </c>
      <c r="F420" s="96">
        <v>3832.88</v>
      </c>
      <c r="G420" s="71">
        <v>5</v>
      </c>
      <c r="H420" s="141">
        <f t="shared" si="97"/>
        <v>19164.400000000001</v>
      </c>
      <c r="I420" s="24"/>
      <c r="J420" s="90">
        <f t="shared" si="98"/>
        <v>27</v>
      </c>
      <c r="K420" s="91" t="str">
        <f t="shared" si="99"/>
        <v>Муфта электромагнитная для УМЗ (с поликлиновым ремнем) 4026.1317010-70</v>
      </c>
      <c r="L420" s="35" t="str">
        <f t="shared" si="100"/>
        <v>(с поликлиновым ремнем) 4026.1317010-70</v>
      </c>
      <c r="M420" s="24"/>
      <c r="N420" s="92" t="str">
        <f t="shared" si="101"/>
        <v>шт</v>
      </c>
      <c r="O420" s="93">
        <f t="shared" si="102"/>
        <v>3832.88</v>
      </c>
      <c r="P420" s="24"/>
      <c r="Q420" s="92">
        <f t="shared" si="103"/>
        <v>5</v>
      </c>
      <c r="R420" s="93">
        <f t="shared" si="104"/>
        <v>0</v>
      </c>
    </row>
    <row r="421" spans="2:18" ht="30" x14ac:dyDescent="0.25">
      <c r="B421" s="56">
        <v>28</v>
      </c>
      <c r="C421" s="108" t="s">
        <v>744</v>
      </c>
      <c r="D421" s="57" t="s">
        <v>745</v>
      </c>
      <c r="E421" s="61" t="s">
        <v>14</v>
      </c>
      <c r="F421" s="109">
        <v>730.59</v>
      </c>
      <c r="G421" s="71">
        <v>4</v>
      </c>
      <c r="H421" s="141">
        <f t="shared" si="97"/>
        <v>2922.36</v>
      </c>
      <c r="I421" s="24"/>
      <c r="J421" s="90">
        <f t="shared" si="98"/>
        <v>28</v>
      </c>
      <c r="K421" s="91" t="str">
        <f t="shared" si="99"/>
        <v>Наконечник тяги (левая резьба) 469-3414057</v>
      </c>
      <c r="L421" s="35" t="str">
        <f t="shared" si="100"/>
        <v>469-3414057</v>
      </c>
      <c r="M421" s="24"/>
      <c r="N421" s="92" t="str">
        <f t="shared" si="101"/>
        <v>шт</v>
      </c>
      <c r="O421" s="93">
        <f t="shared" si="102"/>
        <v>730.59</v>
      </c>
      <c r="P421" s="24"/>
      <c r="Q421" s="92">
        <f t="shared" si="103"/>
        <v>4</v>
      </c>
      <c r="R421" s="93">
        <f t="shared" si="104"/>
        <v>0</v>
      </c>
    </row>
    <row r="422" spans="2:18" ht="30" x14ac:dyDescent="0.25">
      <c r="B422" s="56">
        <v>29</v>
      </c>
      <c r="C422" s="108" t="s">
        <v>746</v>
      </c>
      <c r="D422" s="57" t="s">
        <v>747</v>
      </c>
      <c r="E422" s="61" t="s">
        <v>14</v>
      </c>
      <c r="F422" s="109">
        <v>730.59</v>
      </c>
      <c r="G422" s="71">
        <v>4</v>
      </c>
      <c r="H422" s="141">
        <f t="shared" si="97"/>
        <v>2922.36</v>
      </c>
      <c r="I422" s="24"/>
      <c r="J422" s="90">
        <f t="shared" si="98"/>
        <v>29</v>
      </c>
      <c r="K422" s="91" t="str">
        <f t="shared" si="99"/>
        <v>Наконечник тяги рулевой в сборе правый УАЗ-469</v>
      </c>
      <c r="L422" s="35" t="str">
        <f t="shared" si="100"/>
        <v>469-3414056</v>
      </c>
      <c r="M422" s="24"/>
      <c r="N422" s="92" t="str">
        <f t="shared" si="101"/>
        <v>шт</v>
      </c>
      <c r="O422" s="93">
        <f t="shared" si="102"/>
        <v>730.59</v>
      </c>
      <c r="P422" s="24"/>
      <c r="Q422" s="92">
        <f t="shared" si="103"/>
        <v>4</v>
      </c>
      <c r="R422" s="93">
        <f t="shared" si="104"/>
        <v>0</v>
      </c>
    </row>
    <row r="423" spans="2:18" x14ac:dyDescent="0.25">
      <c r="B423" s="56">
        <v>30</v>
      </c>
      <c r="C423" s="108" t="s">
        <v>400</v>
      </c>
      <c r="D423" s="57" t="s">
        <v>401</v>
      </c>
      <c r="E423" s="61" t="s">
        <v>14</v>
      </c>
      <c r="F423" s="96">
        <v>8770.59</v>
      </c>
      <c r="G423" s="71">
        <v>1</v>
      </c>
      <c r="H423" s="141">
        <f t="shared" si="97"/>
        <v>8770.59</v>
      </c>
      <c r="I423" s="24"/>
      <c r="J423" s="90">
        <f t="shared" si="98"/>
        <v>30</v>
      </c>
      <c r="K423" s="91" t="str">
        <f t="shared" si="99"/>
        <v>Насос ГУРа 66*3407011</v>
      </c>
      <c r="L423" s="35" t="str">
        <f t="shared" si="100"/>
        <v>66-3407011</v>
      </c>
      <c r="M423" s="24"/>
      <c r="N423" s="92" t="str">
        <f t="shared" si="101"/>
        <v>шт</v>
      </c>
      <c r="O423" s="93">
        <f t="shared" si="102"/>
        <v>8770.59</v>
      </c>
      <c r="P423" s="24"/>
      <c r="Q423" s="92">
        <f t="shared" si="103"/>
        <v>1</v>
      </c>
      <c r="R423" s="93">
        <f t="shared" si="104"/>
        <v>0</v>
      </c>
    </row>
    <row r="424" spans="2:18" ht="45" x14ac:dyDescent="0.25">
      <c r="B424" s="56">
        <v>31</v>
      </c>
      <c r="C424" s="108" t="s">
        <v>748</v>
      </c>
      <c r="D424" s="57" t="s">
        <v>607</v>
      </c>
      <c r="E424" s="61" t="s">
        <v>14</v>
      </c>
      <c r="F424" s="96">
        <v>1260.82</v>
      </c>
      <c r="G424" s="71">
        <v>2</v>
      </c>
      <c r="H424" s="141">
        <f t="shared" si="97"/>
        <v>2521.64</v>
      </c>
      <c r="I424" s="24"/>
      <c r="J424" s="90">
        <f t="shared" si="98"/>
        <v>31</v>
      </c>
      <c r="K424" s="91" t="str">
        <f t="shared" si="99"/>
        <v>Насос отопителя дополнительный (D18 12V) 32-3780-01</v>
      </c>
      <c r="L424" s="35" t="str">
        <f t="shared" si="100"/>
        <v>32-3780-01</v>
      </c>
      <c r="M424" s="24"/>
      <c r="N424" s="92" t="str">
        <f t="shared" si="101"/>
        <v>шт</v>
      </c>
      <c r="O424" s="93">
        <f t="shared" si="102"/>
        <v>1260.82</v>
      </c>
      <c r="P424" s="24"/>
      <c r="Q424" s="92">
        <f t="shared" si="103"/>
        <v>2</v>
      </c>
      <c r="R424" s="93">
        <f t="shared" si="104"/>
        <v>0</v>
      </c>
    </row>
    <row r="425" spans="2:18" ht="30" x14ac:dyDescent="0.25">
      <c r="B425" s="56">
        <v>32</v>
      </c>
      <c r="C425" s="108" t="s">
        <v>749</v>
      </c>
      <c r="D425" s="57" t="s">
        <v>750</v>
      </c>
      <c r="E425" s="61" t="s">
        <v>100</v>
      </c>
      <c r="F425" s="96">
        <v>2513.6799999999998</v>
      </c>
      <c r="G425" s="71">
        <v>2</v>
      </c>
      <c r="H425" s="141">
        <f t="shared" si="97"/>
        <v>5027.3599999999997</v>
      </c>
      <c r="I425" s="24"/>
      <c r="J425" s="90">
        <f t="shared" si="98"/>
        <v>32</v>
      </c>
      <c r="K425" s="91" t="str">
        <f t="shared" si="99"/>
        <v>Поршневая группа 100,5 УМЗ 4216 4216-40-1004017</v>
      </c>
      <c r="L425" s="35" t="str">
        <f t="shared" si="100"/>
        <v>4216-40-1004017</v>
      </c>
      <c r="M425" s="24"/>
      <c r="N425" s="92" t="str">
        <f t="shared" si="101"/>
        <v>компл</v>
      </c>
      <c r="O425" s="93">
        <f t="shared" si="102"/>
        <v>2513.6799999999998</v>
      </c>
      <c r="P425" s="24"/>
      <c r="Q425" s="92">
        <f t="shared" si="103"/>
        <v>2</v>
      </c>
      <c r="R425" s="93">
        <f t="shared" si="104"/>
        <v>0</v>
      </c>
    </row>
    <row r="426" spans="2:18" ht="45" x14ac:dyDescent="0.25">
      <c r="B426" s="56">
        <v>33</v>
      </c>
      <c r="C426" s="108" t="s">
        <v>751</v>
      </c>
      <c r="D426" s="57" t="s">
        <v>752</v>
      </c>
      <c r="E426" s="61" t="s">
        <v>14</v>
      </c>
      <c r="F426" s="96">
        <v>1211.4000000000001</v>
      </c>
      <c r="G426" s="71">
        <v>3</v>
      </c>
      <c r="H426" s="141">
        <f t="shared" si="97"/>
        <v>3634.2000000000003</v>
      </c>
      <c r="I426" s="24"/>
      <c r="J426" s="90">
        <f t="shared" si="98"/>
        <v>33</v>
      </c>
      <c r="K426" s="91" t="str">
        <f t="shared" si="99"/>
        <v>Прокладки двигателя 4216 Евро-3, полный к-т 4216.3906022-88</v>
      </c>
      <c r="L426" s="35" t="str">
        <f t="shared" si="100"/>
        <v>4216.3906022-88</v>
      </c>
      <c r="M426" s="24"/>
      <c r="N426" s="92" t="str">
        <f t="shared" si="101"/>
        <v>шт</v>
      </c>
      <c r="O426" s="93">
        <f t="shared" si="102"/>
        <v>1211.4000000000001</v>
      </c>
      <c r="P426" s="24"/>
      <c r="Q426" s="92">
        <f t="shared" si="103"/>
        <v>3</v>
      </c>
      <c r="R426" s="93">
        <f t="shared" si="104"/>
        <v>0</v>
      </c>
    </row>
    <row r="427" spans="2:18" ht="30" x14ac:dyDescent="0.25">
      <c r="B427" s="56">
        <v>34</v>
      </c>
      <c r="C427" s="108" t="s">
        <v>438</v>
      </c>
      <c r="D427" s="57" t="s">
        <v>439</v>
      </c>
      <c r="E427" s="61" t="s">
        <v>14</v>
      </c>
      <c r="F427" s="96">
        <v>15495.17</v>
      </c>
      <c r="G427" s="71">
        <v>1</v>
      </c>
      <c r="H427" s="141">
        <f t="shared" si="97"/>
        <v>15495.17</v>
      </c>
      <c r="I427" s="24"/>
      <c r="J427" s="90">
        <f t="shared" si="98"/>
        <v>34</v>
      </c>
      <c r="K427" s="91" t="str">
        <f t="shared" si="99"/>
        <v>Радиатор 3-ряд. 31608-1301010-02</v>
      </c>
      <c r="L427" s="35" t="str">
        <f t="shared" si="100"/>
        <v>31608-1301010-02</v>
      </c>
      <c r="M427" s="24"/>
      <c r="N427" s="92" t="str">
        <f t="shared" si="101"/>
        <v>шт</v>
      </c>
      <c r="O427" s="93">
        <f t="shared" si="102"/>
        <v>15495.17</v>
      </c>
      <c r="P427" s="24"/>
      <c r="Q427" s="92">
        <f t="shared" si="103"/>
        <v>1</v>
      </c>
      <c r="R427" s="93">
        <f t="shared" si="104"/>
        <v>0</v>
      </c>
    </row>
    <row r="428" spans="2:18" ht="30" x14ac:dyDescent="0.25">
      <c r="B428" s="56">
        <v>35</v>
      </c>
      <c r="C428" s="108" t="s">
        <v>440</v>
      </c>
      <c r="D428" s="57" t="s">
        <v>441</v>
      </c>
      <c r="E428" s="61" t="s">
        <v>14</v>
      </c>
      <c r="F428" s="96">
        <v>15302.66</v>
      </c>
      <c r="G428" s="71">
        <v>2</v>
      </c>
      <c r="H428" s="141">
        <f t="shared" si="97"/>
        <v>30605.32</v>
      </c>
      <c r="I428" s="24"/>
      <c r="J428" s="90">
        <f t="shared" si="98"/>
        <v>35</v>
      </c>
      <c r="K428" s="91" t="str">
        <f t="shared" si="99"/>
        <v>Радиатор в сборе 3741-1301006</v>
      </c>
      <c r="L428" s="35" t="str">
        <f t="shared" si="100"/>
        <v>3741-1301006</v>
      </c>
      <c r="M428" s="24"/>
      <c r="N428" s="92" t="str">
        <f t="shared" si="101"/>
        <v>шт</v>
      </c>
      <c r="O428" s="93">
        <f t="shared" si="102"/>
        <v>15302.66</v>
      </c>
      <c r="P428" s="24"/>
      <c r="Q428" s="92">
        <f t="shared" si="103"/>
        <v>2</v>
      </c>
      <c r="R428" s="93">
        <f t="shared" si="104"/>
        <v>0</v>
      </c>
    </row>
    <row r="429" spans="2:18" ht="30" x14ac:dyDescent="0.25">
      <c r="B429" s="56">
        <v>36</v>
      </c>
      <c r="C429" s="108" t="s">
        <v>753</v>
      </c>
      <c r="D429" s="57" t="s">
        <v>754</v>
      </c>
      <c r="E429" s="61" t="s">
        <v>14</v>
      </c>
      <c r="F429" s="96">
        <v>13528.02</v>
      </c>
      <c r="G429" s="71">
        <v>2</v>
      </c>
      <c r="H429" s="141">
        <f t="shared" si="97"/>
        <v>27056.04</v>
      </c>
      <c r="I429" s="24"/>
      <c r="J429" s="90">
        <f t="shared" si="98"/>
        <v>36</v>
      </c>
      <c r="K429" s="91" t="str">
        <f t="shared" si="99"/>
        <v>Радиатор водяной 3302*1301010</v>
      </c>
      <c r="L429" s="35" t="str">
        <f t="shared" si="100"/>
        <v>3302-1301010</v>
      </c>
      <c r="M429" s="24"/>
      <c r="N429" s="92" t="str">
        <f t="shared" si="101"/>
        <v>шт</v>
      </c>
      <c r="O429" s="93">
        <f t="shared" si="102"/>
        <v>13528.02</v>
      </c>
      <c r="P429" s="24"/>
      <c r="Q429" s="92">
        <f t="shared" si="103"/>
        <v>2</v>
      </c>
      <c r="R429" s="93">
        <f t="shared" si="104"/>
        <v>0</v>
      </c>
    </row>
    <row r="430" spans="2:18" ht="30" x14ac:dyDescent="0.25">
      <c r="B430" s="56">
        <v>37</v>
      </c>
      <c r="C430" s="108" t="s">
        <v>458</v>
      </c>
      <c r="D430" s="57" t="s">
        <v>459</v>
      </c>
      <c r="E430" s="61" t="s">
        <v>14</v>
      </c>
      <c r="F430" s="96">
        <v>11476.43</v>
      </c>
      <c r="G430" s="71">
        <v>1</v>
      </c>
      <c r="H430" s="141">
        <f t="shared" si="97"/>
        <v>11476.43</v>
      </c>
      <c r="I430" s="24"/>
      <c r="J430" s="90">
        <f t="shared" si="98"/>
        <v>37</v>
      </c>
      <c r="K430" s="91" t="str">
        <f t="shared" si="99"/>
        <v>Радиатор УАЗ-452  3741-1301010-04</v>
      </c>
      <c r="L430" s="35" t="str">
        <f t="shared" si="100"/>
        <v>3741-1301010-04</v>
      </c>
      <c r="M430" s="24"/>
      <c r="N430" s="92" t="str">
        <f t="shared" si="101"/>
        <v>шт</v>
      </c>
      <c r="O430" s="93">
        <f t="shared" si="102"/>
        <v>11476.43</v>
      </c>
      <c r="P430" s="24"/>
      <c r="Q430" s="92">
        <f t="shared" si="103"/>
        <v>1</v>
      </c>
      <c r="R430" s="93">
        <f t="shared" si="104"/>
        <v>0</v>
      </c>
    </row>
    <row r="431" spans="2:18" x14ac:dyDescent="0.25">
      <c r="B431" s="56">
        <v>38</v>
      </c>
      <c r="C431" s="108" t="s">
        <v>755</v>
      </c>
      <c r="D431" s="57" t="s">
        <v>756</v>
      </c>
      <c r="E431" s="61" t="s">
        <v>14</v>
      </c>
      <c r="F431" s="109">
        <v>509.48</v>
      </c>
      <c r="G431" s="71">
        <v>10</v>
      </c>
      <c r="H431" s="141">
        <f t="shared" si="97"/>
        <v>5094.8</v>
      </c>
      <c r="I431" s="24"/>
      <c r="J431" s="90">
        <f t="shared" si="98"/>
        <v>38</v>
      </c>
      <c r="K431" s="91" t="str">
        <f t="shared" si="99"/>
        <v>Ремень 1030</v>
      </c>
      <c r="L431" s="35" t="str">
        <f t="shared" si="100"/>
        <v>451М-1308020</v>
      </c>
      <c r="M431" s="24"/>
      <c r="N431" s="92" t="str">
        <f t="shared" si="101"/>
        <v>шт</v>
      </c>
      <c r="O431" s="93">
        <f t="shared" si="102"/>
        <v>509.48</v>
      </c>
      <c r="P431" s="24"/>
      <c r="Q431" s="92">
        <f t="shared" si="103"/>
        <v>10</v>
      </c>
      <c r="R431" s="93">
        <f t="shared" si="104"/>
        <v>0</v>
      </c>
    </row>
    <row r="432" spans="2:18" ht="45" x14ac:dyDescent="0.25">
      <c r="B432" s="56">
        <v>39</v>
      </c>
      <c r="C432" s="108" t="s">
        <v>757</v>
      </c>
      <c r="D432" s="57" t="s">
        <v>758</v>
      </c>
      <c r="E432" s="61" t="s">
        <v>14</v>
      </c>
      <c r="F432" s="109">
        <v>332.82</v>
      </c>
      <c r="G432" s="71">
        <v>10</v>
      </c>
      <c r="H432" s="141">
        <f t="shared" si="97"/>
        <v>3328.2</v>
      </c>
      <c r="I432" s="24"/>
      <c r="J432" s="90">
        <f t="shared" si="98"/>
        <v>39</v>
      </c>
      <c r="K432" s="91" t="str">
        <f t="shared" si="99"/>
        <v>Ремень 11*10*1400 ГАЗ-66, ПАЗ-672, ПАЗ3205, Лаз, ЛиАЗ</v>
      </c>
      <c r="L432" s="35" t="str">
        <f t="shared" si="100"/>
        <v>11-10-1400 ГАЗ-66, ПАЗ-672, ПАЗ3205, Лаз, ЛиАЗ</v>
      </c>
      <c r="M432" s="24"/>
      <c r="N432" s="92" t="str">
        <f t="shared" si="101"/>
        <v>шт</v>
      </c>
      <c r="O432" s="93">
        <f t="shared" si="102"/>
        <v>332.82</v>
      </c>
      <c r="P432" s="24"/>
      <c r="Q432" s="92">
        <f t="shared" si="103"/>
        <v>10</v>
      </c>
      <c r="R432" s="93">
        <f t="shared" si="104"/>
        <v>0</v>
      </c>
    </row>
    <row r="433" spans="2:18" ht="30" x14ac:dyDescent="0.25">
      <c r="B433" s="56">
        <v>40</v>
      </c>
      <c r="C433" s="108" t="s">
        <v>759</v>
      </c>
      <c r="D433" s="57" t="s">
        <v>760</v>
      </c>
      <c r="E433" s="61" t="s">
        <v>14</v>
      </c>
      <c r="F433" s="109">
        <v>424</v>
      </c>
      <c r="G433" s="71">
        <v>10</v>
      </c>
      <c r="H433" s="141">
        <f t="shared" si="97"/>
        <v>4240</v>
      </c>
      <c r="I433" s="24"/>
      <c r="J433" s="90">
        <f t="shared" si="98"/>
        <v>40</v>
      </c>
      <c r="K433" s="91" t="str">
        <f t="shared" si="99"/>
        <v>Ремень 11*10*1775 ГАЗ-66, ПАЗ-3502</v>
      </c>
      <c r="L433" s="35" t="str">
        <f t="shared" si="100"/>
        <v>11-10-1775 ГАЗ-66, ПАЗ-3502</v>
      </c>
      <c r="M433" s="24"/>
      <c r="N433" s="92" t="str">
        <f t="shared" si="101"/>
        <v>шт</v>
      </c>
      <c r="O433" s="93">
        <f t="shared" si="102"/>
        <v>424</v>
      </c>
      <c r="P433" s="24"/>
      <c r="Q433" s="92">
        <f t="shared" si="103"/>
        <v>10</v>
      </c>
      <c r="R433" s="93">
        <f t="shared" si="104"/>
        <v>0</v>
      </c>
    </row>
    <row r="434" spans="2:18" ht="30" x14ac:dyDescent="0.25">
      <c r="B434" s="56">
        <v>41</v>
      </c>
      <c r="C434" s="108" t="s">
        <v>761</v>
      </c>
      <c r="D434" s="57" t="s">
        <v>762</v>
      </c>
      <c r="E434" s="61" t="s">
        <v>100</v>
      </c>
      <c r="F434" s="96">
        <v>6726.8</v>
      </c>
      <c r="G434" s="71">
        <v>1</v>
      </c>
      <c r="H434" s="141">
        <f t="shared" si="97"/>
        <v>6726.8</v>
      </c>
      <c r="I434" s="24"/>
      <c r="J434" s="90">
        <f t="shared" si="98"/>
        <v>41</v>
      </c>
      <c r="K434" s="91" t="str">
        <f t="shared" si="99"/>
        <v>Ремкомплект двигателя УАЗ 406-3906625-06</v>
      </c>
      <c r="L434" s="35" t="str">
        <f t="shared" si="100"/>
        <v>406-3906625-06</v>
      </c>
      <c r="M434" s="24"/>
      <c r="N434" s="92" t="str">
        <f t="shared" si="101"/>
        <v>компл</v>
      </c>
      <c r="O434" s="93">
        <f t="shared" si="102"/>
        <v>6726.8</v>
      </c>
      <c r="P434" s="24"/>
      <c r="Q434" s="92">
        <f t="shared" si="103"/>
        <v>1</v>
      </c>
      <c r="R434" s="93">
        <f t="shared" si="104"/>
        <v>0</v>
      </c>
    </row>
    <row r="435" spans="2:18" x14ac:dyDescent="0.25">
      <c r="B435" s="56">
        <v>42</v>
      </c>
      <c r="C435" s="108" t="s">
        <v>496</v>
      </c>
      <c r="D435" s="57" t="s">
        <v>497</v>
      </c>
      <c r="E435" s="61" t="s">
        <v>14</v>
      </c>
      <c r="F435" s="96">
        <v>7914.62</v>
      </c>
      <c r="G435" s="71">
        <v>2</v>
      </c>
      <c r="H435" s="141">
        <f t="shared" si="97"/>
        <v>15829.24</v>
      </c>
      <c r="I435" s="24"/>
      <c r="J435" s="90">
        <f t="shared" si="98"/>
        <v>42</v>
      </c>
      <c r="K435" s="91" t="str">
        <f t="shared" si="99"/>
        <v>Стартер (БАТЭ) СТ42.3708</v>
      </c>
      <c r="L435" s="35" t="str">
        <f t="shared" si="100"/>
        <v>СТ42.3708</v>
      </c>
      <c r="M435" s="24"/>
      <c r="N435" s="92" t="str">
        <f t="shared" si="101"/>
        <v>шт</v>
      </c>
      <c r="O435" s="93">
        <f t="shared" si="102"/>
        <v>7914.62</v>
      </c>
      <c r="P435" s="24"/>
      <c r="Q435" s="92">
        <f t="shared" si="103"/>
        <v>2</v>
      </c>
      <c r="R435" s="93">
        <f t="shared" si="104"/>
        <v>0</v>
      </c>
    </row>
    <row r="436" spans="2:18" ht="30" x14ac:dyDescent="0.25">
      <c r="B436" s="56">
        <v>43</v>
      </c>
      <c r="C436" s="108" t="s">
        <v>500</v>
      </c>
      <c r="D436" s="57" t="s">
        <v>501</v>
      </c>
      <c r="E436" s="61" t="s">
        <v>14</v>
      </c>
      <c r="F436" s="96">
        <v>13416.18</v>
      </c>
      <c r="G436" s="71">
        <v>1</v>
      </c>
      <c r="H436" s="141">
        <f t="shared" si="97"/>
        <v>13416.18</v>
      </c>
      <c r="I436" s="24"/>
      <c r="J436" s="90">
        <f t="shared" si="98"/>
        <v>43</v>
      </c>
      <c r="K436" s="91" t="str">
        <f t="shared" si="99"/>
        <v>Стартер 7402.3708 19ВУ178552</v>
      </c>
      <c r="L436" s="35" t="str">
        <f t="shared" si="100"/>
        <v>7402.3708 19ВУ178552</v>
      </c>
      <c r="M436" s="24"/>
      <c r="N436" s="92" t="str">
        <f t="shared" si="101"/>
        <v>шт</v>
      </c>
      <c r="O436" s="93">
        <f t="shared" si="102"/>
        <v>13416.18</v>
      </c>
      <c r="P436" s="24"/>
      <c r="Q436" s="92">
        <f t="shared" si="103"/>
        <v>1</v>
      </c>
      <c r="R436" s="93">
        <f t="shared" si="104"/>
        <v>0</v>
      </c>
    </row>
    <row r="437" spans="2:18" x14ac:dyDescent="0.25">
      <c r="B437" s="56">
        <v>44</v>
      </c>
      <c r="C437" s="108" t="s">
        <v>763</v>
      </c>
      <c r="D437" s="57" t="s">
        <v>46</v>
      </c>
      <c r="E437" s="61" t="s">
        <v>14</v>
      </c>
      <c r="F437" s="96">
        <v>4059.12</v>
      </c>
      <c r="G437" s="71">
        <v>2</v>
      </c>
      <c r="H437" s="141">
        <f t="shared" si="97"/>
        <v>8118.24</v>
      </c>
      <c r="I437" s="24"/>
      <c r="J437" s="90">
        <f t="shared" si="98"/>
        <v>44</v>
      </c>
      <c r="K437" s="91" t="str">
        <f t="shared" si="99"/>
        <v>Ступица 23107-3103013</v>
      </c>
      <c r="L437" s="35" t="str">
        <f t="shared" si="100"/>
        <v>23107-3103013</v>
      </c>
      <c r="M437" s="24"/>
      <c r="N437" s="92" t="str">
        <f t="shared" si="101"/>
        <v>шт</v>
      </c>
      <c r="O437" s="93">
        <f t="shared" si="102"/>
        <v>4059.12</v>
      </c>
      <c r="P437" s="24"/>
      <c r="Q437" s="92">
        <f t="shared" si="103"/>
        <v>2</v>
      </c>
      <c r="R437" s="93">
        <f t="shared" si="104"/>
        <v>0</v>
      </c>
    </row>
    <row r="438" spans="2:18" ht="30" x14ac:dyDescent="0.25">
      <c r="B438" s="56">
        <v>45</v>
      </c>
      <c r="C438" s="108" t="s">
        <v>764</v>
      </c>
      <c r="D438" s="57" t="s">
        <v>765</v>
      </c>
      <c r="E438" s="61" t="s">
        <v>14</v>
      </c>
      <c r="F438" s="96">
        <v>7405.13</v>
      </c>
      <c r="G438" s="71">
        <v>2</v>
      </c>
      <c r="H438" s="141">
        <f t="shared" si="97"/>
        <v>14810.26</v>
      </c>
      <c r="I438" s="24"/>
      <c r="J438" s="90">
        <f t="shared" si="98"/>
        <v>45</v>
      </c>
      <c r="K438" s="91" t="str">
        <f t="shared" si="99"/>
        <v>Усилитель вакуумный 3151-3510010</v>
      </c>
      <c r="L438" s="35" t="str">
        <f t="shared" si="100"/>
        <v>3151-3510010</v>
      </c>
      <c r="M438" s="24"/>
      <c r="N438" s="92" t="str">
        <f t="shared" si="101"/>
        <v>шт</v>
      </c>
      <c r="O438" s="93">
        <f t="shared" si="102"/>
        <v>7405.13</v>
      </c>
      <c r="P438" s="24"/>
      <c r="Q438" s="92">
        <f t="shared" si="103"/>
        <v>2</v>
      </c>
      <c r="R438" s="93">
        <f t="shared" si="104"/>
        <v>0</v>
      </c>
    </row>
    <row r="439" spans="2:18" ht="30" x14ac:dyDescent="0.25">
      <c r="B439" s="56">
        <v>46</v>
      </c>
      <c r="C439" s="108" t="s">
        <v>766</v>
      </c>
      <c r="D439" s="57" t="s">
        <v>767</v>
      </c>
      <c r="E439" s="61" t="s">
        <v>14</v>
      </c>
      <c r="F439" s="96">
        <v>2817.54</v>
      </c>
      <c r="G439" s="71">
        <v>12</v>
      </c>
      <c r="H439" s="141">
        <f t="shared" si="97"/>
        <v>33810.479999999996</v>
      </c>
      <c r="I439" s="24"/>
      <c r="J439" s="90">
        <f t="shared" si="98"/>
        <v>46</v>
      </c>
      <c r="K439" s="91" t="str">
        <f t="shared" si="99"/>
        <v>фильтр масляный (ГАЗ, ПАЗ) 53-1012040</v>
      </c>
      <c r="L439" s="35" t="str">
        <f t="shared" si="100"/>
        <v>53-1012040</v>
      </c>
      <c r="M439" s="24"/>
      <c r="N439" s="92" t="str">
        <f t="shared" si="101"/>
        <v>шт</v>
      </c>
      <c r="O439" s="93">
        <f t="shared" si="102"/>
        <v>2817.54</v>
      </c>
      <c r="P439" s="24"/>
      <c r="Q439" s="92">
        <f t="shared" si="103"/>
        <v>12</v>
      </c>
      <c r="R439" s="93">
        <f t="shared" si="104"/>
        <v>0</v>
      </c>
    </row>
    <row r="440" spans="2:18" x14ac:dyDescent="0.25">
      <c r="B440" s="56">
        <v>47</v>
      </c>
      <c r="C440" s="108" t="s">
        <v>550</v>
      </c>
      <c r="D440" s="57" t="s">
        <v>768</v>
      </c>
      <c r="E440" s="61" t="s">
        <v>14</v>
      </c>
      <c r="F440" s="109">
        <v>183.51</v>
      </c>
      <c r="G440" s="71">
        <v>30</v>
      </c>
      <c r="H440" s="141">
        <f t="shared" si="97"/>
        <v>5505.2999999999993</v>
      </c>
      <c r="I440" s="24"/>
      <c r="J440" s="90">
        <f t="shared" si="98"/>
        <v>47</v>
      </c>
      <c r="K440" s="91" t="str">
        <f t="shared" si="99"/>
        <v>Фильтр масляный УАЗ</v>
      </c>
      <c r="L440" s="35" t="str">
        <f t="shared" si="100"/>
        <v>406-1012005-11</v>
      </c>
      <c r="M440" s="24"/>
      <c r="N440" s="92" t="str">
        <f t="shared" si="101"/>
        <v>шт</v>
      </c>
      <c r="O440" s="93">
        <f t="shared" si="102"/>
        <v>183.51</v>
      </c>
      <c r="P440" s="24"/>
      <c r="Q440" s="92">
        <f t="shared" si="103"/>
        <v>30</v>
      </c>
      <c r="R440" s="93">
        <f t="shared" si="104"/>
        <v>0</v>
      </c>
    </row>
    <row r="441" spans="2:18" ht="30" x14ac:dyDescent="0.25">
      <c r="B441" s="56">
        <v>48</v>
      </c>
      <c r="C441" s="108" t="s">
        <v>769</v>
      </c>
      <c r="D441" s="57" t="s">
        <v>770</v>
      </c>
      <c r="E441" s="61" t="s">
        <v>14</v>
      </c>
      <c r="F441" s="109">
        <v>49.01</v>
      </c>
      <c r="G441" s="71">
        <v>15</v>
      </c>
      <c r="H441" s="141">
        <f t="shared" si="97"/>
        <v>735.15</v>
      </c>
      <c r="I441" s="24"/>
      <c r="J441" s="90">
        <f t="shared" si="98"/>
        <v>48</v>
      </c>
      <c r="K441" s="91" t="str">
        <f t="shared" si="99"/>
        <v>Фильтр тонкой очистки топлива 4021-1117010</v>
      </c>
      <c r="L441" s="35" t="str">
        <f t="shared" si="100"/>
        <v>4021-1117010</v>
      </c>
      <c r="M441" s="24"/>
      <c r="N441" s="92" t="str">
        <f t="shared" si="101"/>
        <v>шт</v>
      </c>
      <c r="O441" s="93">
        <f t="shared" si="102"/>
        <v>49.01</v>
      </c>
      <c r="P441" s="24"/>
      <c r="Q441" s="92">
        <f t="shared" si="103"/>
        <v>15</v>
      </c>
      <c r="R441" s="93">
        <f t="shared" si="104"/>
        <v>0</v>
      </c>
    </row>
    <row r="442" spans="2:18" x14ac:dyDescent="0.25">
      <c r="B442" s="56">
        <v>49</v>
      </c>
      <c r="C442" s="108" t="s">
        <v>771</v>
      </c>
      <c r="D442" s="57" t="s">
        <v>772</v>
      </c>
      <c r="E442" s="61" t="s">
        <v>14</v>
      </c>
      <c r="F442" s="96">
        <v>3900.33</v>
      </c>
      <c r="G442" s="71">
        <v>2</v>
      </c>
      <c r="H442" s="141">
        <f t="shared" si="97"/>
        <v>7800.66</v>
      </c>
      <c r="I442" s="24"/>
      <c r="J442" s="90">
        <f t="shared" si="98"/>
        <v>49</v>
      </c>
      <c r="K442" s="91" t="str">
        <f t="shared" si="99"/>
        <v>цилиндр гл. тормоза 2х бач.</v>
      </c>
      <c r="L442" s="35" t="str">
        <f t="shared" si="100"/>
        <v>3151-3505010</v>
      </c>
      <c r="M442" s="24"/>
      <c r="N442" s="92" t="str">
        <f t="shared" si="101"/>
        <v>шт</v>
      </c>
      <c r="O442" s="93">
        <f t="shared" si="102"/>
        <v>3900.33</v>
      </c>
      <c r="P442" s="24"/>
      <c r="Q442" s="92">
        <f t="shared" si="103"/>
        <v>2</v>
      </c>
      <c r="R442" s="93">
        <f t="shared" si="104"/>
        <v>0</v>
      </c>
    </row>
    <row r="443" spans="2:18" ht="30" x14ac:dyDescent="0.25">
      <c r="B443" s="56">
        <v>50</v>
      </c>
      <c r="C443" s="108" t="s">
        <v>773</v>
      </c>
      <c r="D443" s="57" t="s">
        <v>774</v>
      </c>
      <c r="E443" s="61" t="s">
        <v>14</v>
      </c>
      <c r="F443" s="96">
        <v>1938.76</v>
      </c>
      <c r="G443" s="71">
        <v>2</v>
      </c>
      <c r="H443" s="141">
        <f t="shared" si="97"/>
        <v>3877.52</v>
      </c>
      <c r="I443" s="24"/>
      <c r="J443" s="90">
        <f t="shared" si="98"/>
        <v>50</v>
      </c>
      <c r="K443" s="91" t="str">
        <f t="shared" si="99"/>
        <v>Цилиндр сцепления главный УАЗ</v>
      </c>
      <c r="L443" s="35" t="str">
        <f t="shared" si="100"/>
        <v>469-1602300</v>
      </c>
      <c r="M443" s="24"/>
      <c r="N443" s="92" t="str">
        <f t="shared" si="101"/>
        <v>шт</v>
      </c>
      <c r="O443" s="93">
        <f t="shared" si="102"/>
        <v>1938.76</v>
      </c>
      <c r="P443" s="24"/>
      <c r="Q443" s="92">
        <f t="shared" si="103"/>
        <v>2</v>
      </c>
      <c r="R443" s="93">
        <f t="shared" si="104"/>
        <v>0</v>
      </c>
    </row>
    <row r="444" spans="2:18" ht="30" x14ac:dyDescent="0.25">
      <c r="B444" s="56">
        <v>51</v>
      </c>
      <c r="C444" s="108" t="s">
        <v>582</v>
      </c>
      <c r="D444" s="57" t="s">
        <v>583</v>
      </c>
      <c r="E444" s="61" t="s">
        <v>14</v>
      </c>
      <c r="F444" s="109">
        <v>524.29999999999995</v>
      </c>
      <c r="G444" s="71">
        <v>2</v>
      </c>
      <c r="H444" s="141">
        <f t="shared" si="97"/>
        <v>1048.5999999999999</v>
      </c>
      <c r="I444" s="24"/>
      <c r="J444" s="90">
        <f t="shared" si="98"/>
        <v>51</v>
      </c>
      <c r="K444" s="91" t="str">
        <f t="shared" si="99"/>
        <v>Цилиндр сцепления рабочий 469-1602510-09</v>
      </c>
      <c r="L444" s="35" t="str">
        <f t="shared" si="100"/>
        <v>469-1602510-09</v>
      </c>
      <c r="M444" s="24"/>
      <c r="N444" s="92" t="str">
        <f t="shared" si="101"/>
        <v>шт</v>
      </c>
      <c r="O444" s="93">
        <f t="shared" si="102"/>
        <v>524.29999999999995</v>
      </c>
      <c r="P444" s="24"/>
      <c r="Q444" s="92">
        <f t="shared" si="103"/>
        <v>2</v>
      </c>
      <c r="R444" s="93">
        <f t="shared" si="104"/>
        <v>0</v>
      </c>
    </row>
    <row r="445" spans="2:18" ht="30" x14ac:dyDescent="0.25">
      <c r="B445" s="56">
        <v>52</v>
      </c>
      <c r="C445" s="108" t="s">
        <v>775</v>
      </c>
      <c r="D445" s="57" t="s">
        <v>776</v>
      </c>
      <c r="E445" s="61" t="s">
        <v>14</v>
      </c>
      <c r="F445" s="109">
        <v>604.08000000000004</v>
      </c>
      <c r="G445" s="71">
        <v>4</v>
      </c>
      <c r="H445" s="141">
        <f t="shared" si="97"/>
        <v>2416.3200000000002</v>
      </c>
      <c r="I445" s="24"/>
      <c r="J445" s="90">
        <f t="shared" si="98"/>
        <v>52</v>
      </c>
      <c r="K445" s="91" t="str">
        <f t="shared" si="99"/>
        <v>Цилиндр тормозной рабочий лев. УАЗ-469</v>
      </c>
      <c r="L445" s="35" t="str">
        <f t="shared" si="100"/>
        <v>469-3501041-01</v>
      </c>
      <c r="M445" s="24"/>
      <c r="N445" s="92" t="str">
        <f t="shared" si="101"/>
        <v>шт</v>
      </c>
      <c r="O445" s="93">
        <f t="shared" si="102"/>
        <v>604.08000000000004</v>
      </c>
      <c r="P445" s="24"/>
      <c r="Q445" s="92">
        <f t="shared" si="103"/>
        <v>4</v>
      </c>
      <c r="R445" s="93">
        <f t="shared" si="104"/>
        <v>0</v>
      </c>
    </row>
    <row r="446" spans="2:18" ht="30" x14ac:dyDescent="0.25">
      <c r="B446" s="56">
        <v>53</v>
      </c>
      <c r="C446" s="108" t="s">
        <v>777</v>
      </c>
      <c r="D446" s="57" t="s">
        <v>778</v>
      </c>
      <c r="E446" s="61" t="s">
        <v>14</v>
      </c>
      <c r="F446" s="109">
        <v>671.33</v>
      </c>
      <c r="G446" s="71">
        <v>4</v>
      </c>
      <c r="H446" s="141">
        <f t="shared" si="97"/>
        <v>2685.32</v>
      </c>
      <c r="I446" s="24"/>
      <c r="J446" s="90">
        <f t="shared" si="98"/>
        <v>53</v>
      </c>
      <c r="K446" s="91" t="str">
        <f t="shared" si="99"/>
        <v>Цилиндр тормозной рабочий прав. УАЗ-469</v>
      </c>
      <c r="L446" s="35" t="str">
        <f t="shared" si="100"/>
        <v>469-А3501040-01</v>
      </c>
      <c r="M446" s="24"/>
      <c r="N446" s="92" t="str">
        <f t="shared" si="101"/>
        <v>шт</v>
      </c>
      <c r="O446" s="93">
        <f t="shared" si="102"/>
        <v>671.33</v>
      </c>
      <c r="P446" s="24"/>
      <c r="Q446" s="92">
        <f t="shared" si="103"/>
        <v>4</v>
      </c>
      <c r="R446" s="93">
        <f t="shared" si="104"/>
        <v>0</v>
      </c>
    </row>
    <row r="447" spans="2:18" ht="30" x14ac:dyDescent="0.25">
      <c r="B447" s="56">
        <v>54</v>
      </c>
      <c r="C447" s="108" t="s">
        <v>779</v>
      </c>
      <c r="D447" s="57" t="s">
        <v>780</v>
      </c>
      <c r="E447" s="61" t="s">
        <v>14</v>
      </c>
      <c r="F447" s="96">
        <v>12631.73</v>
      </c>
      <c r="G447" s="71">
        <v>2</v>
      </c>
      <c r="H447" s="141">
        <f t="shared" si="97"/>
        <v>25263.46</v>
      </c>
      <c r="I447" s="24"/>
      <c r="J447" s="90">
        <f t="shared" si="98"/>
        <v>54</v>
      </c>
      <c r="K447" s="91" t="str">
        <f t="shared" si="99"/>
        <v>Шарнир кулака поворотного левый 23107-2304061</v>
      </c>
      <c r="L447" s="35" t="str">
        <f t="shared" si="100"/>
        <v>23107-2304061</v>
      </c>
      <c r="M447" s="24"/>
      <c r="N447" s="92" t="str">
        <f t="shared" si="101"/>
        <v>шт</v>
      </c>
      <c r="O447" s="93">
        <f t="shared" si="102"/>
        <v>12631.73</v>
      </c>
      <c r="P447" s="24"/>
      <c r="Q447" s="92">
        <f t="shared" si="103"/>
        <v>2</v>
      </c>
      <c r="R447" s="93">
        <f t="shared" si="104"/>
        <v>0</v>
      </c>
    </row>
    <row r="448" spans="2:18" ht="30" x14ac:dyDescent="0.25">
      <c r="B448" s="56">
        <v>55</v>
      </c>
      <c r="C448" s="108" t="s">
        <v>781</v>
      </c>
      <c r="D448" s="57" t="s">
        <v>782</v>
      </c>
      <c r="E448" s="61" t="s">
        <v>14</v>
      </c>
      <c r="F448" s="96">
        <v>10652.13</v>
      </c>
      <c r="G448" s="71">
        <v>2</v>
      </c>
      <c r="H448" s="141">
        <f t="shared" si="97"/>
        <v>21304.26</v>
      </c>
      <c r="I448" s="24"/>
      <c r="J448" s="90">
        <f t="shared" si="98"/>
        <v>55</v>
      </c>
      <c r="K448" s="91" t="str">
        <f t="shared" si="99"/>
        <v>Шарнир кулака поворотного левый 33027-2304061-01</v>
      </c>
      <c r="L448" s="35" t="str">
        <f t="shared" si="100"/>
        <v>33027-2304061-01</v>
      </c>
      <c r="M448" s="24"/>
      <c r="N448" s="92" t="str">
        <f t="shared" si="101"/>
        <v>шт</v>
      </c>
      <c r="O448" s="93">
        <f t="shared" si="102"/>
        <v>10652.13</v>
      </c>
      <c r="P448" s="24"/>
      <c r="Q448" s="92">
        <f t="shared" si="103"/>
        <v>2</v>
      </c>
      <c r="R448" s="93">
        <f t="shared" si="104"/>
        <v>0</v>
      </c>
    </row>
    <row r="449" spans="2:27" ht="30" x14ac:dyDescent="0.25">
      <c r="B449" s="56">
        <v>56</v>
      </c>
      <c r="C449" s="108" t="s">
        <v>783</v>
      </c>
      <c r="D449" s="57" t="s">
        <v>784</v>
      </c>
      <c r="E449" s="61" t="s">
        <v>14</v>
      </c>
      <c r="F449" s="96">
        <v>13951.46</v>
      </c>
      <c r="G449" s="71">
        <v>2</v>
      </c>
      <c r="H449" s="141">
        <f t="shared" si="97"/>
        <v>27902.92</v>
      </c>
      <c r="I449" s="24"/>
      <c r="J449" s="90">
        <f t="shared" si="98"/>
        <v>56</v>
      </c>
      <c r="K449" s="91" t="str">
        <f t="shared" si="99"/>
        <v>Шарнир кулака поворотного правый 23107-2304060</v>
      </c>
      <c r="L449" s="35" t="str">
        <f t="shared" si="100"/>
        <v>23107-2304060</v>
      </c>
      <c r="M449" s="24"/>
      <c r="N449" s="92" t="str">
        <f t="shared" si="101"/>
        <v>шт</v>
      </c>
      <c r="O449" s="93">
        <f t="shared" si="102"/>
        <v>13951.46</v>
      </c>
      <c r="P449" s="24"/>
      <c r="Q449" s="92">
        <f t="shared" si="103"/>
        <v>2</v>
      </c>
      <c r="R449" s="93">
        <f t="shared" si="104"/>
        <v>0</v>
      </c>
    </row>
    <row r="450" spans="2:27" ht="30" x14ac:dyDescent="0.25">
      <c r="B450" s="56">
        <v>57</v>
      </c>
      <c r="C450" s="108" t="s">
        <v>785</v>
      </c>
      <c r="D450" s="57" t="s">
        <v>786</v>
      </c>
      <c r="E450" s="61" t="s">
        <v>14</v>
      </c>
      <c r="F450" s="96">
        <v>11877.6</v>
      </c>
      <c r="G450" s="71">
        <v>2</v>
      </c>
      <c r="H450" s="141">
        <f t="shared" si="97"/>
        <v>23755.200000000001</v>
      </c>
      <c r="I450" s="24"/>
      <c r="J450" s="90">
        <f t="shared" si="98"/>
        <v>57</v>
      </c>
      <c r="K450" s="91" t="str">
        <f t="shared" si="99"/>
        <v>Шарнир кулака поворотного правый 33027-2304060-01</v>
      </c>
      <c r="L450" s="35" t="str">
        <f t="shared" si="100"/>
        <v>33027-2304060-01</v>
      </c>
      <c r="M450" s="24"/>
      <c r="N450" s="92" t="str">
        <f t="shared" si="101"/>
        <v>шт</v>
      </c>
      <c r="O450" s="93">
        <f t="shared" si="102"/>
        <v>11877.6</v>
      </c>
      <c r="P450" s="24"/>
      <c r="Q450" s="92">
        <f t="shared" si="103"/>
        <v>2</v>
      </c>
      <c r="R450" s="93">
        <f t="shared" si="104"/>
        <v>0</v>
      </c>
    </row>
    <row r="451" spans="2:27" ht="30" x14ac:dyDescent="0.25">
      <c r="B451" s="110">
        <v>58</v>
      </c>
      <c r="C451" s="111" t="s">
        <v>787</v>
      </c>
      <c r="D451" s="111" t="s">
        <v>788</v>
      </c>
      <c r="E451" s="112" t="s">
        <v>14</v>
      </c>
      <c r="F451" s="113">
        <v>275.26</v>
      </c>
      <c r="G451" s="110">
        <v>8</v>
      </c>
      <c r="H451" s="141">
        <f t="shared" si="97"/>
        <v>2202.08</v>
      </c>
      <c r="I451" s="24"/>
      <c r="J451" s="90">
        <f t="shared" si="98"/>
        <v>58</v>
      </c>
      <c r="K451" s="91" t="str">
        <f t="shared" si="99"/>
        <v>Шарнир рулевых тяг 2217-3414029-10</v>
      </c>
      <c r="L451" s="35" t="str">
        <f t="shared" si="100"/>
        <v>2217-3414029-10</v>
      </c>
      <c r="M451" s="24"/>
      <c r="N451" s="92" t="str">
        <f t="shared" si="101"/>
        <v>шт</v>
      </c>
      <c r="O451" s="93">
        <f t="shared" si="102"/>
        <v>275.26</v>
      </c>
      <c r="P451" s="24"/>
      <c r="Q451" s="92">
        <f t="shared" si="103"/>
        <v>8</v>
      </c>
      <c r="R451" s="93">
        <f t="shared" si="104"/>
        <v>0</v>
      </c>
    </row>
    <row r="452" spans="2:27" ht="30" x14ac:dyDescent="0.25">
      <c r="B452" s="110">
        <v>59</v>
      </c>
      <c r="C452" s="111" t="s">
        <v>789</v>
      </c>
      <c r="D452" s="111" t="s">
        <v>790</v>
      </c>
      <c r="E452" s="112" t="s">
        <v>100</v>
      </c>
      <c r="F452" s="114">
        <v>2080.2800000000002</v>
      </c>
      <c r="G452" s="110">
        <v>6</v>
      </c>
      <c r="H452" s="141">
        <f t="shared" si="97"/>
        <v>12481.68</v>
      </c>
      <c r="I452" s="24"/>
      <c r="J452" s="90">
        <f t="shared" si="98"/>
        <v>59</v>
      </c>
      <c r="K452" s="91" t="str">
        <f t="shared" si="99"/>
        <v>Шкворень ГАЗель 33027-2304800</v>
      </c>
      <c r="L452" s="35" t="str">
        <f t="shared" si="100"/>
        <v>33027-2304800</v>
      </c>
      <c r="M452" s="24"/>
      <c r="N452" s="92" t="str">
        <f t="shared" si="101"/>
        <v>компл</v>
      </c>
      <c r="O452" s="93">
        <f t="shared" si="102"/>
        <v>2080.2800000000002</v>
      </c>
      <c r="P452" s="24"/>
      <c r="Q452" s="92">
        <f t="shared" si="103"/>
        <v>6</v>
      </c>
      <c r="R452" s="93">
        <f t="shared" si="104"/>
        <v>0</v>
      </c>
    </row>
    <row r="453" spans="2:27" ht="45" x14ac:dyDescent="0.25">
      <c r="B453" s="110">
        <v>60</v>
      </c>
      <c r="C453" s="111" t="s">
        <v>791</v>
      </c>
      <c r="D453" s="111" t="s">
        <v>792</v>
      </c>
      <c r="E453" s="112" t="s">
        <v>14</v>
      </c>
      <c r="F453" s="113">
        <v>373.2</v>
      </c>
      <c r="G453" s="110">
        <v>14</v>
      </c>
      <c r="H453" s="141">
        <f t="shared" si="97"/>
        <v>5224.8</v>
      </c>
      <c r="I453" s="24"/>
      <c r="J453" s="90">
        <f t="shared" si="98"/>
        <v>60</v>
      </c>
      <c r="K453" s="91" t="str">
        <f t="shared" si="99"/>
        <v>Элемент воздушного фильтра (ЭВФ 040) 31512-1109080-42</v>
      </c>
      <c r="L453" s="35" t="str">
        <f t="shared" si="100"/>
        <v>31512-1109080-42</v>
      </c>
      <c r="M453" s="24"/>
      <c r="N453" s="92" t="str">
        <f t="shared" si="101"/>
        <v>шт</v>
      </c>
      <c r="O453" s="93">
        <f t="shared" si="102"/>
        <v>373.2</v>
      </c>
      <c r="P453" s="24"/>
      <c r="Q453" s="92">
        <f t="shared" si="103"/>
        <v>14</v>
      </c>
      <c r="R453" s="93">
        <f t="shared" si="104"/>
        <v>0</v>
      </c>
    </row>
    <row r="454" spans="2:27" x14ac:dyDescent="0.25">
      <c r="B454" s="65"/>
      <c r="C454" s="65"/>
      <c r="D454" s="65"/>
      <c r="E454" s="65"/>
      <c r="F454" s="65"/>
      <c r="G454" s="72">
        <f>SUM(G394:G453)</f>
        <v>256</v>
      </c>
      <c r="H454" s="140">
        <f>SUM(H394:H453)</f>
        <v>992519.03000000014</v>
      </c>
      <c r="J454" s="65"/>
      <c r="K454" s="65"/>
      <c r="L454" s="65"/>
      <c r="M454" s="65"/>
      <c r="N454" s="65"/>
      <c r="O454" s="65"/>
      <c r="P454" s="65"/>
      <c r="Q454" s="127"/>
      <c r="R454" s="66">
        <f>SUM(R394:R453)</f>
        <v>0</v>
      </c>
    </row>
    <row r="455" spans="2:27" ht="15.75" customHeight="1" x14ac:dyDescent="0.25">
      <c r="B455" s="127"/>
      <c r="C455" s="129" t="s">
        <v>793</v>
      </c>
      <c r="D455" s="129"/>
      <c r="E455" s="129"/>
      <c r="F455" s="129"/>
      <c r="G455" s="129"/>
      <c r="H455" s="131">
        <f>H454+H392+H371+H369+H328+H51</f>
        <v>11728021.130000003</v>
      </c>
      <c r="I455" s="117"/>
      <c r="J455" s="65"/>
      <c r="K455" s="129" t="s">
        <v>793</v>
      </c>
      <c r="L455" s="129"/>
      <c r="M455" s="129"/>
      <c r="N455" s="129"/>
      <c r="O455" s="129"/>
      <c r="P455" s="129"/>
      <c r="Q455" s="124"/>
      <c r="R455" s="131">
        <f>R454+R392+R371+R369+R328+R51</f>
        <v>0</v>
      </c>
      <c r="S455" s="117"/>
      <c r="T455" s="117"/>
      <c r="U455" s="117"/>
      <c r="V455" s="117"/>
      <c r="W455" s="117"/>
      <c r="X455" s="117"/>
      <c r="Y455" s="117"/>
      <c r="Z455" s="117"/>
      <c r="AA455" s="117"/>
    </row>
    <row r="456" spans="2:27" ht="15" customHeight="1" x14ac:dyDescent="0.25">
      <c r="B456" s="127"/>
      <c r="C456" s="130" t="s">
        <v>794</v>
      </c>
      <c r="D456" s="130"/>
      <c r="E456" s="130"/>
      <c r="F456" s="130"/>
      <c r="G456" s="126">
        <v>0.2</v>
      </c>
      <c r="H456" s="132">
        <f>H455*G456</f>
        <v>2345604.2260000007</v>
      </c>
      <c r="I456" s="117"/>
      <c r="J456" s="65"/>
      <c r="K456" s="130" t="s">
        <v>794</v>
      </c>
      <c r="L456" s="130"/>
      <c r="M456" s="130"/>
      <c r="N456" s="130"/>
      <c r="O456" s="130"/>
      <c r="P456" s="130"/>
      <c r="Q456" s="126">
        <v>0.2</v>
      </c>
      <c r="R456" s="132">
        <f>R455*Q456</f>
        <v>0</v>
      </c>
      <c r="S456" s="117"/>
      <c r="T456" s="117"/>
      <c r="U456" s="117"/>
      <c r="V456" s="117"/>
      <c r="W456" s="117"/>
      <c r="X456" s="117"/>
      <c r="Y456" s="117"/>
      <c r="Z456" s="117"/>
      <c r="AA456" s="117"/>
    </row>
    <row r="457" spans="2:27" ht="15.75" customHeight="1" x14ac:dyDescent="0.25">
      <c r="B457" s="127"/>
      <c r="C457" s="130" t="s">
        <v>795</v>
      </c>
      <c r="D457" s="130"/>
      <c r="E457" s="130"/>
      <c r="F457" s="130"/>
      <c r="G457" s="130"/>
      <c r="H457" s="132">
        <f>SUM(H455:H456)</f>
        <v>14073625.356000002</v>
      </c>
      <c r="I457" s="117"/>
      <c r="J457" s="65"/>
      <c r="K457" s="128"/>
      <c r="L457" s="128"/>
      <c r="M457" s="128"/>
      <c r="N457" s="128"/>
      <c r="O457" s="128"/>
      <c r="P457" s="125" t="s">
        <v>795</v>
      </c>
      <c r="Q457" s="125"/>
      <c r="R457" s="132">
        <f>SUM(R455:R456)</f>
        <v>0</v>
      </c>
      <c r="S457" s="117"/>
      <c r="T457" s="117"/>
      <c r="U457" s="117"/>
      <c r="V457" s="117"/>
      <c r="W457" s="117"/>
      <c r="X457" s="117"/>
      <c r="Y457" s="117"/>
      <c r="Z457" s="117"/>
      <c r="AA457" s="117"/>
    </row>
  </sheetData>
  <mergeCells count="19">
    <mergeCell ref="B393:R393"/>
    <mergeCell ref="C455:G455"/>
    <mergeCell ref="C457:G457"/>
    <mergeCell ref="C456:F456"/>
    <mergeCell ref="K455:P455"/>
    <mergeCell ref="K456:P456"/>
    <mergeCell ref="K457:O457"/>
    <mergeCell ref="A329:Q329"/>
    <mergeCell ref="A330:Q330"/>
    <mergeCell ref="B370:R370"/>
    <mergeCell ref="B372:R372"/>
    <mergeCell ref="B52:R52"/>
    <mergeCell ref="B51:C51"/>
    <mergeCell ref="J7:R7"/>
    <mergeCell ref="B1:R1"/>
    <mergeCell ref="B3:F3"/>
    <mergeCell ref="B4:H4"/>
    <mergeCell ref="B7:H7"/>
    <mergeCell ref="B9:R9"/>
  </mergeCells>
  <pageMargins left="0" right="0" top="0" bottom="0" header="0" footer="0"/>
  <pageSetup paperSize="9" scale="50" fitToHeight="0" orientation="landscape" r:id="rId1"/>
  <ignoredErrors>
    <ignoredError sqref="N10:N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2019-09-16T06:37:03Z</cp:lastPrinted>
  <dcterms:created xsi:type="dcterms:W3CDTF">2018-05-22T01:14:50Z</dcterms:created>
  <dcterms:modified xsi:type="dcterms:W3CDTF">2019-09-16T06:40:09Z</dcterms:modified>
</cp:coreProperties>
</file>