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shamshur_aa\Desktop\Excel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8" i="1" l="1"/>
  <c r="I17" i="1" l="1"/>
  <c r="I19" i="1" l="1"/>
  <c r="I20" i="1" s="1"/>
  <c r="I21" i="1" s="1"/>
</calcChain>
</file>

<file path=xl/sharedStrings.xml><?xml version="1.0" encoding="utf-8"?>
<sst xmlns="http://schemas.openxmlformats.org/spreadsheetml/2006/main" count="36" uniqueCount="35">
  <si>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</si>
  <si>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</si>
  <si>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</si>
  <si>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</si>
  <si>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</si>
  <si>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</si>
  <si>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</si>
  <si>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</si>
  <si>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</si>
  <si>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</si>
  <si>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</si>
  <si>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</si>
  <si>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</si>
  <si>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</si>
  <si>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</si>
  <si>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инженера по ПР и ТП</t>
  </si>
  <si>
    <t>___________ А.С. Боровский</t>
  </si>
  <si>
    <t>Проверил: ___________________________</t>
  </si>
  <si>
    <t>2 кв. 2019 с учётом прогнозного уровня цен на 2020 год</t>
  </si>
  <si>
    <r>
      <t>Коммунальные инженерные сети и сооружения, 2012 г. Раздел 3. Таблица 38, п.6
A=5,02 тыс.руб; 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0,8</t>
    </r>
  </si>
  <si>
    <t>A * Ктек * Кст
5,02 тыс.руб * 4,19 * 0,8</t>
  </si>
  <si>
    <t>Расчёт контура заземления</t>
  </si>
  <si>
    <t>прогнозный индекс 
дефлятор 2019-2020</t>
  </si>
  <si>
    <t>Коэф-т 1,234 от п.3</t>
  </si>
  <si>
    <r>
      <t xml:space="preserve">Коэф-т 1.044 от </t>
    </r>
    <r>
      <rPr>
        <sz val="10"/>
        <color indexed="10"/>
        <rFont val="Arial"/>
        <family val="2"/>
        <charset val="204"/>
      </rPr>
      <t>п.4</t>
    </r>
  </si>
  <si>
    <t>"____" _____________ 2019 г.</t>
  </si>
  <si>
    <t>"____" _______________2019 г.</t>
  </si>
  <si>
    <t>Воздушные линии. Напряжение 3-20 кВ</t>
  </si>
  <si>
    <t>на проектные (изыскательские) работы (ВЛ 6(10) кВ свыше 1 км - 1 км ВЛ)</t>
  </si>
  <si>
    <r>
      <t>Коммунальные инженерные сети и сооружения, 2012 г. Раздел 3. Таблица 18, п.8
A=6,11 тыс.руб; В=2,98 тыс.руб.
Коэфф.перехода в тек.цены:
Ктек = 4,15/4,23 (средн. 4.19) - инд.2 кв.2019г.к 01.01.2001 на пр./из. раб. (Письмо Минстроя России №</t>
    </r>
    <r>
      <rPr>
        <sz val="10"/>
        <color indexed="10"/>
        <rFont val="Arial"/>
        <family val="2"/>
        <charset val="204"/>
      </rPr>
      <t xml:space="preserve"> 17798-ДВ_09 от 17.05.2019</t>
    </r>
    <r>
      <rPr>
        <sz val="10"/>
        <rFont val="Arial"/>
        <family val="2"/>
        <charset val="204"/>
      </rPr>
      <t>)
Стадия: Рабочая документация 
Кст = 0,7</t>
    </r>
  </si>
  <si>
    <t>(A+В) * Ктек * Кст
(6,11 тыс.руб.+ 2,98 тыс.руб. * 4,19 * 0,7</t>
  </si>
  <si>
    <t>Смета №88</t>
  </si>
  <si>
    <t>Письмо ПАО "РусГидро" от 12.12.18 № 7285.35</t>
  </si>
  <si>
    <t>Директор</t>
  </si>
  <si>
    <t>___________ С.И. Чутенко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</si>
</sst>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1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10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workbookViewId="0">
      <selection activeCell="I1" sqref="I1:I5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7" customFormat="1" ht="15.75" outlineLevel="2" x14ac:dyDescent="0.25">
      <c r="A1" s="31" t="s">
        <v>8</v>
      </c>
      <c r="B1" s="32"/>
      <c r="C1" s="33"/>
      <c r="D1" s="34"/>
      <c r="E1" s="35"/>
      <c r="F1" s="36"/>
      <c r="G1" s="17"/>
      <c r="H1" s="37"/>
      <c r="I1" s="38" t="s">
        <v>9</v>
      </c>
      <c r="J1" s="37"/>
      <c r="K1" s="37"/>
      <c r="L1" s="37"/>
      <c r="M1" s="37"/>
      <c r="N1" s="37"/>
      <c r="P1" s="17"/>
      <c r="Q1" s="17"/>
    </row>
    <row r="2" spans="1:17" s="27" customFormat="1" ht="15.75" outlineLevel="1" x14ac:dyDescent="0.25">
      <c r="A2" s="39" t="s">
        <v>14</v>
      </c>
      <c r="B2" s="32"/>
      <c r="C2" s="33"/>
      <c r="D2" s="34"/>
      <c r="E2" s="35"/>
      <c r="F2" s="36"/>
      <c r="G2" s="17"/>
      <c r="H2" s="37"/>
      <c r="I2" s="36" t="s">
        <v>33</v>
      </c>
      <c r="J2" s="37"/>
      <c r="K2" s="37"/>
      <c r="L2" s="37"/>
      <c r="M2" s="37"/>
      <c r="N2" s="37"/>
      <c r="P2" s="17"/>
      <c r="Q2" s="17"/>
    </row>
    <row r="3" spans="1:17" s="27" customFormat="1" ht="15.75" outlineLevel="1" x14ac:dyDescent="0.25">
      <c r="A3" s="39" t="s">
        <v>15</v>
      </c>
      <c r="B3" s="32"/>
      <c r="C3" s="33"/>
      <c r="D3" s="34"/>
      <c r="E3" s="35"/>
      <c r="F3" s="36"/>
      <c r="G3" s="17"/>
      <c r="H3" s="37"/>
      <c r="I3" s="60"/>
      <c r="J3" s="37"/>
      <c r="K3" s="37"/>
      <c r="L3" s="37"/>
      <c r="M3" s="37"/>
      <c r="N3" s="37"/>
      <c r="P3" s="17"/>
      <c r="Q3" s="17"/>
    </row>
    <row r="4" spans="1:17" s="27" customFormat="1" ht="15.75" outlineLevel="1" x14ac:dyDescent="0.25">
      <c r="A4" s="39" t="s">
        <v>16</v>
      </c>
      <c r="B4" s="32"/>
      <c r="C4" s="33"/>
      <c r="D4" s="34"/>
      <c r="E4" s="35"/>
      <c r="F4" s="36"/>
      <c r="G4" s="17"/>
      <c r="H4" s="37"/>
      <c r="I4" s="36" t="s">
        <v>34</v>
      </c>
      <c r="J4" s="37"/>
      <c r="K4" s="37"/>
      <c r="L4" s="37"/>
      <c r="M4" s="37"/>
      <c r="N4" s="37"/>
      <c r="P4" s="17"/>
      <c r="Q4" s="17"/>
    </row>
    <row r="5" spans="1:17" s="27" customFormat="1" ht="15.75" outlineLevel="1" x14ac:dyDescent="0.25">
      <c r="A5" s="39" t="s">
        <v>25</v>
      </c>
      <c r="B5" s="32"/>
      <c r="C5" s="33"/>
      <c r="D5" s="34"/>
      <c r="E5" s="35"/>
      <c r="F5" s="36"/>
      <c r="G5" s="17"/>
      <c r="H5" s="37"/>
      <c r="I5" s="36" t="s">
        <v>26</v>
      </c>
      <c r="J5" s="37"/>
      <c r="K5" s="37"/>
      <c r="L5" s="37"/>
      <c r="M5" s="37"/>
      <c r="N5" s="37"/>
      <c r="P5" s="17"/>
      <c r="Q5" s="17"/>
    </row>
    <row r="6" spans="1:17" x14ac:dyDescent="0.2">
      <c r="A6" s="18"/>
      <c r="B6" s="19"/>
      <c r="C6" s="20"/>
      <c r="D6" s="21"/>
      <c r="E6" s="3"/>
      <c r="F6" s="22"/>
      <c r="G6" s="22"/>
      <c r="H6" s="18"/>
    </row>
    <row r="9" spans="1:17" ht="12.75" customHeight="1" x14ac:dyDescent="0.2">
      <c r="A9" s="51" t="s">
        <v>31</v>
      </c>
      <c r="B9" s="51"/>
      <c r="C9" s="51"/>
      <c r="D9" s="51"/>
      <c r="E9" s="51"/>
      <c r="F9" s="51"/>
      <c r="G9" s="51"/>
      <c r="H9" s="51"/>
      <c r="I9" s="51"/>
    </row>
    <row r="10" spans="1:17" x14ac:dyDescent="0.2">
      <c r="A10" s="52" t="s">
        <v>28</v>
      </c>
      <c r="B10" s="52"/>
      <c r="C10" s="52"/>
      <c r="D10" s="52"/>
      <c r="E10" s="52"/>
      <c r="F10" s="52"/>
      <c r="G10" s="52"/>
      <c r="H10" s="52"/>
      <c r="I10" s="52"/>
    </row>
    <row r="11" spans="1:17" x14ac:dyDescent="0.2">
      <c r="D11" s="4"/>
      <c r="E11" s="4"/>
      <c r="F11" s="4"/>
      <c r="G11" s="4"/>
    </row>
    <row r="12" spans="1:17" s="27" customFormat="1" ht="29.25" customHeight="1" x14ac:dyDescent="0.25">
      <c r="A12" s="23"/>
      <c r="B12" s="24" t="s">
        <v>10</v>
      </c>
      <c r="C12" s="25"/>
      <c r="E12" s="28"/>
      <c r="F12" s="28"/>
      <c r="G12" s="28"/>
      <c r="H12" s="59" t="s">
        <v>18</v>
      </c>
      <c r="I12" s="59"/>
      <c r="J12" s="26"/>
      <c r="K12" s="17"/>
      <c r="L12" s="17"/>
      <c r="M12" s="17"/>
      <c r="N12" s="17"/>
      <c r="O12" s="17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53" t="s">
        <v>1</v>
      </c>
      <c r="C14" s="54"/>
      <c r="D14" s="53" t="s">
        <v>2</v>
      </c>
      <c r="E14" s="55"/>
      <c r="F14" s="55"/>
      <c r="G14" s="54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56">
        <v>2</v>
      </c>
      <c r="C15" s="57"/>
      <c r="D15" s="56">
        <v>3</v>
      </c>
      <c r="E15" s="58"/>
      <c r="F15" s="58"/>
      <c r="G15" s="57"/>
      <c r="H15" s="6">
        <v>4</v>
      </c>
      <c r="I15" s="6">
        <v>5</v>
      </c>
    </row>
    <row r="16" spans="1:17" ht="145.5" customHeight="1" x14ac:dyDescent="0.2">
      <c r="A16" s="10">
        <v>1</v>
      </c>
      <c r="B16" s="45" t="s">
        <v>27</v>
      </c>
      <c r="C16" s="46"/>
      <c r="D16" s="45" t="s">
        <v>29</v>
      </c>
      <c r="E16" s="47"/>
      <c r="F16" s="47"/>
      <c r="G16" s="46"/>
      <c r="H16" s="9" t="s">
        <v>30</v>
      </c>
      <c r="I16" s="11">
        <f>ROUND(((6.11+2.98) * 4.19 * 0.7) * 1000,2)</f>
        <v>26660.97</v>
      </c>
    </row>
    <row r="17" spans="1:9" ht="146.25" customHeight="1" x14ac:dyDescent="0.2">
      <c r="A17" s="10">
        <v>2</v>
      </c>
      <c r="B17" s="45" t="s">
        <v>21</v>
      </c>
      <c r="C17" s="46"/>
      <c r="D17" s="45" t="s">
        <v>19</v>
      </c>
      <c r="E17" s="47"/>
      <c r="F17" s="47"/>
      <c r="G17" s="46"/>
      <c r="H17" s="9" t="s">
        <v>20</v>
      </c>
      <c r="I17" s="11">
        <f>ROUND((5.02 * 4.19 * 0.8) * 1000,2)</f>
        <v>16827.04</v>
      </c>
    </row>
    <row r="18" spans="1:9" ht="12.75" customHeight="1" x14ac:dyDescent="0.2">
      <c r="A18" s="13">
        <v>3</v>
      </c>
      <c r="B18" s="42" t="s">
        <v>5</v>
      </c>
      <c r="C18" s="43"/>
      <c r="D18" s="42"/>
      <c r="E18" s="44"/>
      <c r="F18" s="44"/>
      <c r="G18" s="43"/>
      <c r="H18" s="12"/>
      <c r="I18" s="14">
        <f>SUM(I16:I17)</f>
        <v>43488.01</v>
      </c>
    </row>
    <row r="19" spans="1:9" ht="25.5" customHeight="1" x14ac:dyDescent="0.2">
      <c r="A19" s="10">
        <v>4</v>
      </c>
      <c r="B19" s="45" t="s">
        <v>6</v>
      </c>
      <c r="C19" s="46"/>
      <c r="D19" s="48" t="s">
        <v>13</v>
      </c>
      <c r="E19" s="49"/>
      <c r="F19" s="49"/>
      <c r="G19" s="50"/>
      <c r="H19" s="9" t="s">
        <v>23</v>
      </c>
      <c r="I19" s="11">
        <f>ROUND(($I$18) * 1.234 * 1,2)</f>
        <v>53664.2</v>
      </c>
    </row>
    <row r="20" spans="1:9" ht="40.5" customHeight="1" x14ac:dyDescent="0.2">
      <c r="A20" s="10">
        <v>5</v>
      </c>
      <c r="B20" s="45" t="s">
        <v>22</v>
      </c>
      <c r="C20" s="46"/>
      <c r="D20" s="48" t="s">
        <v>32</v>
      </c>
      <c r="E20" s="49"/>
      <c r="F20" s="49"/>
      <c r="G20" s="50"/>
      <c r="H20" s="9" t="s">
        <v>24</v>
      </c>
      <c r="I20" s="11">
        <f>I19*1.044</f>
        <v>56025.424800000001</v>
      </c>
    </row>
    <row r="21" spans="1:9" ht="25.5" customHeight="1" x14ac:dyDescent="0.2">
      <c r="A21" s="13"/>
      <c r="B21" s="42" t="s">
        <v>7</v>
      </c>
      <c r="C21" s="43"/>
      <c r="D21" s="42"/>
      <c r="E21" s="44"/>
      <c r="F21" s="44"/>
      <c r="G21" s="43"/>
      <c r="H21" s="12"/>
      <c r="I21" s="14">
        <f>SUM(I20:I20)</f>
        <v>56025.424800000001</v>
      </c>
    </row>
    <row r="24" spans="1:9" x14ac:dyDescent="0.2">
      <c r="C24" s="40" t="s">
        <v>11</v>
      </c>
      <c r="D24" s="40"/>
      <c r="E24" s="40"/>
      <c r="F24" s="40"/>
      <c r="G24" s="40"/>
      <c r="H24" s="40"/>
      <c r="I24" s="40"/>
    </row>
    <row r="25" spans="1:9" x14ac:dyDescent="0.2">
      <c r="C25" s="41" t="s">
        <v>12</v>
      </c>
      <c r="D25" s="41"/>
      <c r="E25" s="41"/>
      <c r="F25" s="41"/>
      <c r="G25" s="41"/>
      <c r="H25" s="41"/>
      <c r="I25" s="41"/>
    </row>
    <row r="26" spans="1:9" ht="12.75" customHeight="1" x14ac:dyDescent="0.2">
      <c r="C26" s="16"/>
      <c r="D26" s="29"/>
      <c r="E26" s="15"/>
      <c r="F26" s="16"/>
      <c r="G26" s="30"/>
      <c r="H26" s="30"/>
      <c r="I26" s="30"/>
    </row>
    <row r="27" spans="1:9" x14ac:dyDescent="0.2">
      <c r="C27" s="40" t="s">
        <v>17</v>
      </c>
      <c r="D27" s="40"/>
      <c r="E27" s="40"/>
      <c r="F27" s="40"/>
      <c r="G27" s="40"/>
      <c r="H27" s="40"/>
      <c r="I27" s="40"/>
    </row>
    <row r="28" spans="1:9" x14ac:dyDescent="0.2">
      <c r="C28" s="41" t="s">
        <v>12</v>
      </c>
      <c r="D28" s="41"/>
      <c r="E28" s="41"/>
      <c r="F28" s="41"/>
      <c r="G28" s="41"/>
      <c r="H28" s="41"/>
      <c r="I28" s="41"/>
    </row>
  </sheetData>
  <mergeCells count="23">
    <mergeCell ref="A9:I9"/>
    <mergeCell ref="A10:I10"/>
    <mergeCell ref="B14:C14"/>
    <mergeCell ref="D14:G14"/>
    <mergeCell ref="B15:C15"/>
    <mergeCell ref="D15:G15"/>
    <mergeCell ref="H12:I12"/>
    <mergeCell ref="B16:C16"/>
    <mergeCell ref="D16:G16"/>
    <mergeCell ref="B21:C21"/>
    <mergeCell ref="D21:G21"/>
    <mergeCell ref="B19:C19"/>
    <mergeCell ref="D19:G19"/>
    <mergeCell ref="B20:C20"/>
    <mergeCell ref="D20:G20"/>
    <mergeCell ref="B17:C17"/>
    <mergeCell ref="D17:G17"/>
    <mergeCell ref="C27:I27"/>
    <mergeCell ref="C28:I28"/>
    <mergeCell ref="C24:I24"/>
    <mergeCell ref="C25:I25"/>
    <mergeCell ref="B18:C18"/>
    <mergeCell ref="D18:G18"/>
  </mergeCells>
  <phoneticPr fontId="0" type="noConversion"/>
  <pageMargins left="0.39370078740157477" right="0.39370078740157477" top="0.74803149606299213" bottom="0.74803149606299213" header="0.31496062992125984" footer="0.31496062992125984"/>
  <pageSetup paperSize="9" scale="95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Алексей А. Шамшур</cp:lastModifiedBy>
  <cp:lastPrinted>2019-09-05T08:41:20Z</cp:lastPrinted>
  <dcterms:created xsi:type="dcterms:W3CDTF">2009-10-12T11:06:46Z</dcterms:created>
  <dcterms:modified xsi:type="dcterms:W3CDTF">2019-09-05T23:22:09Z</dcterms:modified>
</cp:coreProperties>
</file>