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6" i="1" l="1"/>
  <c r="I18" i="1" l="1"/>
  <c r="I17" i="1" l="1"/>
  <c r="I19" i="1" l="1"/>
  <c r="I20" i="1" s="1"/>
  <c r="I21" i="1" s="1"/>
</calcChain>
</file>

<file path=xl/sharedStrings.xml><?xml version="1.0" encoding="utf-8"?>
<sst xmlns="http://schemas.openxmlformats.org/spreadsheetml/2006/main" count="36" uniqueCount="35">
  <si>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</si>
  <si>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</si>
  <si>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</si>
  <si>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</si>
  <si>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</si>
  <si>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</si>
  <si>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</si>
  <si>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</si>
  <si>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</si>
  <si>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</si>
  <si>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</si>
  <si>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</si>
  <si>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</si>
  <si>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</si>
  <si>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 xml:space="preserve">Заместитель главного </t>
  </si>
  <si>
    <t>инженера по ПР и ТП</t>
  </si>
  <si>
    <t>___________ А.С. Боровский</t>
  </si>
  <si>
    <t>Воздушные линии. Напряжение до 1 кВ</t>
  </si>
  <si>
    <t>Проверил: ___________________________</t>
  </si>
  <si>
    <t>2 кв. 2019 с учётом прогнозного уровня цен на 2020 год</t>
  </si>
  <si>
    <r>
      <t>Коммунальные инженерные сети и сооружения, 2012 г. Раздел 3. Таблица 38, п.6
A=5,02 тыс.руб; 
Коэфф.перехода в тек.цены:
Ктек = 4,15/4,23 (средн. 4.19) - инд.2 кв.2019г.к 01.01.2001 на пр./из. раб. (Письмо Минстроя России №</t>
    </r>
    <r>
      <rPr>
        <sz val="10"/>
        <color indexed="10"/>
        <rFont val="Arial"/>
        <family val="2"/>
        <charset val="204"/>
      </rPr>
      <t xml:space="preserve"> 17798-ДВ_09 от 17.05.2019</t>
    </r>
    <r>
      <rPr>
        <sz val="10"/>
        <rFont val="Arial"/>
        <family val="2"/>
        <charset val="204"/>
      </rPr>
      <t>)
Стадия: Рабочая документация 
Кст = 0,8</t>
    </r>
  </si>
  <si>
    <t>A * Ктек * Кст
5,02 тыс.руб * 4,19 * 0,8</t>
  </si>
  <si>
    <t>Расчёт контура заземления</t>
  </si>
  <si>
    <t>прогнозный индекс 
дефлятор 2019-2020</t>
  </si>
  <si>
    <t>Коэф-т 1,234 от п.3</t>
  </si>
  <si>
    <r>
      <t xml:space="preserve">Коэф-т 1.044 от </t>
    </r>
    <r>
      <rPr>
        <sz val="10"/>
        <color indexed="10"/>
        <rFont val="Arial"/>
        <family val="2"/>
        <charset val="204"/>
      </rPr>
      <t>п.4</t>
    </r>
  </si>
  <si>
    <t>"____" _____________ 2019 г.</t>
  </si>
  <si>
    <t>"____" _______________2019 г.</t>
  </si>
  <si>
    <t>на проектные (изыскательские) работы (ВЛ 0,4 кВ свыше 1 км - 1 км ВЛ)</t>
  </si>
  <si>
    <r>
      <t>Коммунальные инженерные сети и сооружения, 2012 г. Раздел 3. Таблица 18, п.2
A=3,47 тыс.руб; В=2,68 тыс.руб.
Коэфф.перехода в тек.цены:
Ктек = 4,15/4,23 (средн. 4.19) - инд.2 кв.2019г.к 01.01.2001 на пр./из. раб. (Письмо Минстроя России №</t>
    </r>
    <r>
      <rPr>
        <sz val="10"/>
        <color indexed="10"/>
        <rFont val="Arial"/>
        <family val="2"/>
        <charset val="204"/>
      </rPr>
      <t xml:space="preserve"> 17798-ДВ_09 от 17.05.2019</t>
    </r>
    <r>
      <rPr>
        <sz val="10"/>
        <rFont val="Arial"/>
        <family val="2"/>
        <charset val="204"/>
      </rPr>
      <t>)
Стадия: Рабочая документация 
Кст = 0,7</t>
    </r>
  </si>
  <si>
    <t>(A+В) * Ктек * Кст
(3,47 тыс.руб.+ 2,68 тыс.руб. *  * 4,19 * 0,7</t>
  </si>
  <si>
    <t>Смета №87</t>
  </si>
  <si>
    <t>Письмо ПАО "РусГидро" от 12.12.18 № 7285.35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</si>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</sst>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workbookViewId="0">
      <selection activeCell="I1" sqref="I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 t="s">
        <v>8</v>
      </c>
      <c r="B1" s="32"/>
      <c r="C1" s="33"/>
      <c r="D1" s="34"/>
      <c r="E1" s="35"/>
      <c r="F1" s="36"/>
      <c r="G1" s="17"/>
      <c r="H1" s="37"/>
      <c r="I1" s="38" t="s">
        <v>9</v>
      </c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 t="s">
        <v>14</v>
      </c>
      <c r="B2" s="32"/>
      <c r="C2" s="33"/>
      <c r="D2" s="34"/>
      <c r="E2" s="35"/>
      <c r="F2" s="36"/>
      <c r="G2" s="17"/>
      <c r="H2" s="37"/>
      <c r="I2" s="36" t="s">
        <v>33</v>
      </c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 t="s">
        <v>15</v>
      </c>
      <c r="B3" s="32"/>
      <c r="C3" s="33"/>
      <c r="D3" s="34"/>
      <c r="E3" s="35"/>
      <c r="F3" s="36"/>
      <c r="G3" s="17"/>
      <c r="H3" s="37"/>
      <c r="I3" s="60"/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 t="s">
        <v>16</v>
      </c>
      <c r="B4" s="32"/>
      <c r="C4" s="33"/>
      <c r="D4" s="34"/>
      <c r="E4" s="35"/>
      <c r="F4" s="36"/>
      <c r="G4" s="17"/>
      <c r="H4" s="37"/>
      <c r="I4" s="36" t="s">
        <v>34</v>
      </c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 t="s">
        <v>26</v>
      </c>
      <c r="B5" s="32"/>
      <c r="C5" s="33"/>
      <c r="D5" s="34"/>
      <c r="E5" s="35"/>
      <c r="F5" s="36"/>
      <c r="G5" s="17"/>
      <c r="H5" s="37"/>
      <c r="I5" s="36" t="s">
        <v>27</v>
      </c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40" t="s">
        <v>31</v>
      </c>
      <c r="B9" s="40"/>
      <c r="C9" s="40"/>
      <c r="D9" s="40"/>
      <c r="E9" s="40"/>
      <c r="F9" s="40"/>
      <c r="G9" s="40"/>
      <c r="H9" s="40"/>
      <c r="I9" s="40"/>
    </row>
    <row r="10" spans="1:17" x14ac:dyDescent="0.2">
      <c r="A10" s="41" t="s">
        <v>28</v>
      </c>
      <c r="B10" s="41"/>
      <c r="C10" s="41"/>
      <c r="D10" s="41"/>
      <c r="E10" s="41"/>
      <c r="F10" s="41"/>
      <c r="G10" s="41"/>
      <c r="H10" s="41"/>
      <c r="I10" s="41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10</v>
      </c>
      <c r="C12" s="25"/>
      <c r="E12" s="28"/>
      <c r="F12" s="28"/>
      <c r="G12" s="28"/>
      <c r="H12" s="48" t="s">
        <v>19</v>
      </c>
      <c r="I12" s="48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2" t="s">
        <v>1</v>
      </c>
      <c r="C14" s="43"/>
      <c r="D14" s="42" t="s">
        <v>2</v>
      </c>
      <c r="E14" s="44"/>
      <c r="F14" s="44"/>
      <c r="G14" s="43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45">
        <v>2</v>
      </c>
      <c r="C15" s="46"/>
      <c r="D15" s="45">
        <v>3</v>
      </c>
      <c r="E15" s="47"/>
      <c r="F15" s="47"/>
      <c r="G15" s="46"/>
      <c r="H15" s="6">
        <v>4</v>
      </c>
      <c r="I15" s="6">
        <v>5</v>
      </c>
    </row>
    <row r="16" spans="1:17" ht="145.5" customHeight="1" x14ac:dyDescent="0.2">
      <c r="A16" s="10">
        <v>1</v>
      </c>
      <c r="B16" s="49" t="s">
        <v>17</v>
      </c>
      <c r="C16" s="50"/>
      <c r="D16" s="49" t="s">
        <v>29</v>
      </c>
      <c r="E16" s="51"/>
      <c r="F16" s="51"/>
      <c r="G16" s="50"/>
      <c r="H16" s="9" t="s">
        <v>30</v>
      </c>
      <c r="I16" s="11">
        <f>ROUND(((3.47+2.68) * 4.19 * 0.7) * 1000,2)</f>
        <v>18037.95</v>
      </c>
    </row>
    <row r="17" spans="1:9" ht="146.25" customHeight="1" x14ac:dyDescent="0.2">
      <c r="A17" s="10">
        <v>2</v>
      </c>
      <c r="B17" s="49" t="s">
        <v>22</v>
      </c>
      <c r="C17" s="50"/>
      <c r="D17" s="49" t="s">
        <v>20</v>
      </c>
      <c r="E17" s="51"/>
      <c r="F17" s="51"/>
      <c r="G17" s="50"/>
      <c r="H17" s="9" t="s">
        <v>21</v>
      </c>
      <c r="I17" s="11">
        <f>ROUND((5.02 * 4.19 * 0.8) * 1000,2)</f>
        <v>16827.04</v>
      </c>
    </row>
    <row r="18" spans="1:9" ht="12.75" customHeight="1" x14ac:dyDescent="0.2">
      <c r="A18" s="13">
        <v>3</v>
      </c>
      <c r="B18" s="52" t="s">
        <v>5</v>
      </c>
      <c r="C18" s="53"/>
      <c r="D18" s="52"/>
      <c r="E18" s="54"/>
      <c r="F18" s="54"/>
      <c r="G18" s="53"/>
      <c r="H18" s="12"/>
      <c r="I18" s="14">
        <f>SUM(I16:I17)</f>
        <v>34864.990000000005</v>
      </c>
    </row>
    <row r="19" spans="1:9" ht="25.5" customHeight="1" x14ac:dyDescent="0.2">
      <c r="A19" s="10">
        <v>4</v>
      </c>
      <c r="B19" s="49" t="s">
        <v>6</v>
      </c>
      <c r="C19" s="50"/>
      <c r="D19" s="55" t="s">
        <v>13</v>
      </c>
      <c r="E19" s="56"/>
      <c r="F19" s="56"/>
      <c r="G19" s="57"/>
      <c r="H19" s="9" t="s">
        <v>24</v>
      </c>
      <c r="I19" s="11">
        <f>ROUND(($I$18) * 1.234 * 1,2)</f>
        <v>43023.4</v>
      </c>
    </row>
    <row r="20" spans="1:9" ht="40.5" customHeight="1" x14ac:dyDescent="0.2">
      <c r="A20" s="10">
        <v>5</v>
      </c>
      <c r="B20" s="49" t="s">
        <v>23</v>
      </c>
      <c r="C20" s="50"/>
      <c r="D20" s="55" t="s">
        <v>32</v>
      </c>
      <c r="E20" s="56"/>
      <c r="F20" s="56"/>
      <c r="G20" s="57"/>
      <c r="H20" s="9" t="s">
        <v>25</v>
      </c>
      <c r="I20" s="11">
        <f>I19*1.044</f>
        <v>44916.429600000003</v>
      </c>
    </row>
    <row r="21" spans="1:9" ht="25.5" customHeight="1" x14ac:dyDescent="0.2">
      <c r="A21" s="13"/>
      <c r="B21" s="52" t="s">
        <v>7</v>
      </c>
      <c r="C21" s="53"/>
      <c r="D21" s="52"/>
      <c r="E21" s="54"/>
      <c r="F21" s="54"/>
      <c r="G21" s="53"/>
      <c r="H21" s="12"/>
      <c r="I21" s="14">
        <f>SUM(I20:I20)</f>
        <v>44916.429600000003</v>
      </c>
    </row>
    <row r="24" spans="1:9" x14ac:dyDescent="0.2">
      <c r="C24" s="58" t="s">
        <v>11</v>
      </c>
      <c r="D24" s="58"/>
      <c r="E24" s="58"/>
      <c r="F24" s="58"/>
      <c r="G24" s="58"/>
      <c r="H24" s="58"/>
      <c r="I24" s="58"/>
    </row>
    <row r="25" spans="1:9" x14ac:dyDescent="0.2">
      <c r="C25" s="59" t="s">
        <v>12</v>
      </c>
      <c r="D25" s="59"/>
      <c r="E25" s="59"/>
      <c r="F25" s="59"/>
      <c r="G25" s="59"/>
      <c r="H25" s="59"/>
      <c r="I25" s="59"/>
    </row>
    <row r="26" spans="1:9" ht="12.75" customHeight="1" x14ac:dyDescent="0.2">
      <c r="C26" s="16"/>
      <c r="D26" s="29"/>
      <c r="E26" s="15"/>
      <c r="F26" s="16"/>
      <c r="G26" s="30"/>
      <c r="H26" s="30"/>
      <c r="I26" s="30"/>
    </row>
    <row r="27" spans="1:9" x14ac:dyDescent="0.2">
      <c r="C27" s="58" t="s">
        <v>18</v>
      </c>
      <c r="D27" s="58"/>
      <c r="E27" s="58"/>
      <c r="F27" s="58"/>
      <c r="G27" s="58"/>
      <c r="H27" s="58"/>
      <c r="I27" s="58"/>
    </row>
    <row r="28" spans="1:9" x14ac:dyDescent="0.2">
      <c r="C28" s="59" t="s">
        <v>12</v>
      </c>
      <c r="D28" s="59"/>
      <c r="E28" s="59"/>
      <c r="F28" s="59"/>
      <c r="G28" s="59"/>
      <c r="H28" s="59"/>
      <c r="I28" s="59"/>
    </row>
  </sheetData>
  <mergeCells count="23">
    <mergeCell ref="C27:I27"/>
    <mergeCell ref="C28:I28"/>
    <mergeCell ref="C24:I24"/>
    <mergeCell ref="C25:I25"/>
    <mergeCell ref="B18:C18"/>
    <mergeCell ref="D18:G18"/>
    <mergeCell ref="B16:C16"/>
    <mergeCell ref="D16:G16"/>
    <mergeCell ref="B21:C21"/>
    <mergeCell ref="D21:G21"/>
    <mergeCell ref="B19:C19"/>
    <mergeCell ref="D19:G19"/>
    <mergeCell ref="B20:C20"/>
    <mergeCell ref="D20:G20"/>
    <mergeCell ref="B17:C17"/>
    <mergeCell ref="D17:G17"/>
    <mergeCell ref="A9:I9"/>
    <mergeCell ref="A10:I10"/>
    <mergeCell ref="B14:C14"/>
    <mergeCell ref="D14:G14"/>
    <mergeCell ref="B15:C15"/>
    <mergeCell ref="D15:G15"/>
    <mergeCell ref="H12:I12"/>
  </mergeCells>
  <phoneticPr fontId="0" type="noConversion"/>
  <pageMargins left="0.39370078740157477" right="0.39370078740157477" top="0.74803149606299213" bottom="0.74803149606299213" header="0.31496062992125984" footer="0.31496062992125984"/>
  <pageSetup paperSize="9" scale="95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Алексей А. Шамшур</cp:lastModifiedBy>
  <cp:lastPrinted>2019-09-05T08:25:48Z</cp:lastPrinted>
  <dcterms:created xsi:type="dcterms:W3CDTF">2009-10-12T11:06:46Z</dcterms:created>
  <dcterms:modified xsi:type="dcterms:W3CDTF">2019-09-05T23:23:25Z</dcterms:modified>
</cp:coreProperties>
</file>