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22201 А МСП\ДоЗ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0" i="1" l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F272" i="1" l="1"/>
  <c r="F241" i="1"/>
  <c r="F184" i="1"/>
  <c r="F70" i="1"/>
  <c r="O269" i="1" l="1"/>
  <c r="P269" i="1" s="1"/>
  <c r="M269" i="1"/>
  <c r="L269" i="1"/>
  <c r="J269" i="1"/>
  <c r="I269" i="1"/>
  <c r="G269" i="1"/>
  <c r="O268" i="1"/>
  <c r="P268" i="1" s="1"/>
  <c r="M268" i="1"/>
  <c r="L268" i="1"/>
  <c r="J268" i="1"/>
  <c r="I268" i="1"/>
  <c r="G268" i="1"/>
  <c r="O267" i="1"/>
  <c r="P267" i="1" s="1"/>
  <c r="M267" i="1"/>
  <c r="L267" i="1"/>
  <c r="J267" i="1"/>
  <c r="I267" i="1"/>
  <c r="G267" i="1"/>
  <c r="O266" i="1"/>
  <c r="P266" i="1" s="1"/>
  <c r="M266" i="1"/>
  <c r="L266" i="1"/>
  <c r="J266" i="1"/>
  <c r="I266" i="1"/>
  <c r="G266" i="1"/>
  <c r="O265" i="1"/>
  <c r="P265" i="1" s="1"/>
  <c r="M265" i="1"/>
  <c r="L265" i="1"/>
  <c r="J265" i="1"/>
  <c r="I265" i="1"/>
  <c r="G265" i="1"/>
  <c r="O264" i="1"/>
  <c r="P264" i="1" s="1"/>
  <c r="M264" i="1"/>
  <c r="L264" i="1"/>
  <c r="J264" i="1"/>
  <c r="I264" i="1"/>
  <c r="G264" i="1"/>
  <c r="O263" i="1"/>
  <c r="P263" i="1" s="1"/>
  <c r="M263" i="1"/>
  <c r="L263" i="1"/>
  <c r="J263" i="1"/>
  <c r="I263" i="1"/>
  <c r="G263" i="1"/>
  <c r="O262" i="1"/>
  <c r="P262" i="1" s="1"/>
  <c r="M262" i="1"/>
  <c r="L262" i="1"/>
  <c r="J262" i="1"/>
  <c r="I262" i="1"/>
  <c r="G262" i="1"/>
  <c r="O261" i="1"/>
  <c r="P261" i="1" s="1"/>
  <c r="M261" i="1"/>
  <c r="L261" i="1"/>
  <c r="J261" i="1"/>
  <c r="I261" i="1"/>
  <c r="G261" i="1"/>
  <c r="O260" i="1"/>
  <c r="P260" i="1" s="1"/>
  <c r="M260" i="1"/>
  <c r="L260" i="1"/>
  <c r="J260" i="1"/>
  <c r="I260" i="1"/>
  <c r="G260" i="1"/>
  <c r="I242" i="1"/>
  <c r="I243" i="1"/>
  <c r="G10" i="1"/>
  <c r="I186" i="1"/>
  <c r="I185" i="1"/>
  <c r="O214" i="1"/>
  <c r="P214" i="1" s="1"/>
  <c r="M214" i="1"/>
  <c r="L214" i="1"/>
  <c r="J214" i="1"/>
  <c r="I214" i="1"/>
  <c r="G214" i="1"/>
  <c r="O213" i="1"/>
  <c r="P213" i="1" s="1"/>
  <c r="M213" i="1"/>
  <c r="L213" i="1"/>
  <c r="J213" i="1"/>
  <c r="I213" i="1"/>
  <c r="G213" i="1"/>
  <c r="O212" i="1"/>
  <c r="P212" i="1" s="1"/>
  <c r="M212" i="1"/>
  <c r="L212" i="1"/>
  <c r="J212" i="1"/>
  <c r="I212" i="1"/>
  <c r="G212" i="1"/>
  <c r="O211" i="1"/>
  <c r="P211" i="1" s="1"/>
  <c r="M211" i="1"/>
  <c r="L211" i="1"/>
  <c r="J211" i="1"/>
  <c r="I211" i="1"/>
  <c r="G211" i="1"/>
  <c r="O210" i="1"/>
  <c r="P210" i="1" s="1"/>
  <c r="M210" i="1"/>
  <c r="L210" i="1"/>
  <c r="J210" i="1"/>
  <c r="I210" i="1"/>
  <c r="G210" i="1"/>
  <c r="O209" i="1"/>
  <c r="P209" i="1" s="1"/>
  <c r="M209" i="1"/>
  <c r="L209" i="1"/>
  <c r="J209" i="1"/>
  <c r="I209" i="1"/>
  <c r="G209" i="1"/>
  <c r="O208" i="1"/>
  <c r="P208" i="1" s="1"/>
  <c r="M208" i="1"/>
  <c r="L208" i="1"/>
  <c r="J208" i="1"/>
  <c r="I208" i="1"/>
  <c r="G208" i="1"/>
  <c r="O207" i="1"/>
  <c r="P207" i="1" s="1"/>
  <c r="M207" i="1"/>
  <c r="L207" i="1"/>
  <c r="J207" i="1"/>
  <c r="I207" i="1"/>
  <c r="G207" i="1"/>
  <c r="O206" i="1"/>
  <c r="P206" i="1" s="1"/>
  <c r="M206" i="1"/>
  <c r="L206" i="1"/>
  <c r="J206" i="1"/>
  <c r="I206" i="1"/>
  <c r="G206" i="1"/>
  <c r="O205" i="1"/>
  <c r="P205" i="1" s="1"/>
  <c r="M205" i="1"/>
  <c r="L205" i="1"/>
  <c r="J205" i="1"/>
  <c r="I205" i="1"/>
  <c r="G205" i="1"/>
  <c r="O204" i="1"/>
  <c r="P204" i="1" s="1"/>
  <c r="M204" i="1"/>
  <c r="L204" i="1"/>
  <c r="J204" i="1"/>
  <c r="I204" i="1"/>
  <c r="G204" i="1"/>
  <c r="O203" i="1"/>
  <c r="P203" i="1" s="1"/>
  <c r="M203" i="1"/>
  <c r="L203" i="1"/>
  <c r="J203" i="1"/>
  <c r="I203" i="1"/>
  <c r="G203" i="1"/>
  <c r="O202" i="1"/>
  <c r="P202" i="1" s="1"/>
  <c r="M202" i="1"/>
  <c r="L202" i="1"/>
  <c r="J202" i="1"/>
  <c r="I202" i="1"/>
  <c r="G202" i="1"/>
  <c r="O201" i="1"/>
  <c r="P201" i="1" s="1"/>
  <c r="M201" i="1"/>
  <c r="L201" i="1"/>
  <c r="J201" i="1"/>
  <c r="I201" i="1"/>
  <c r="G201" i="1"/>
  <c r="O200" i="1"/>
  <c r="P200" i="1" s="1"/>
  <c r="M200" i="1"/>
  <c r="L200" i="1"/>
  <c r="J200" i="1"/>
  <c r="I200" i="1"/>
  <c r="G200" i="1"/>
  <c r="O229" i="1"/>
  <c r="P229" i="1" s="1"/>
  <c r="M229" i="1"/>
  <c r="L229" i="1"/>
  <c r="J229" i="1"/>
  <c r="I229" i="1"/>
  <c r="G229" i="1"/>
  <c r="O228" i="1"/>
  <c r="P228" i="1" s="1"/>
  <c r="M228" i="1"/>
  <c r="L228" i="1"/>
  <c r="J228" i="1"/>
  <c r="I228" i="1"/>
  <c r="G228" i="1"/>
  <c r="O227" i="1"/>
  <c r="P227" i="1" s="1"/>
  <c r="M227" i="1"/>
  <c r="L227" i="1"/>
  <c r="J227" i="1"/>
  <c r="I227" i="1"/>
  <c r="G227" i="1"/>
  <c r="O226" i="1"/>
  <c r="P226" i="1" s="1"/>
  <c r="M226" i="1"/>
  <c r="L226" i="1"/>
  <c r="J226" i="1"/>
  <c r="I226" i="1"/>
  <c r="G226" i="1"/>
  <c r="O225" i="1"/>
  <c r="P225" i="1" s="1"/>
  <c r="M225" i="1"/>
  <c r="L225" i="1"/>
  <c r="J225" i="1"/>
  <c r="I225" i="1"/>
  <c r="G225" i="1"/>
  <c r="O224" i="1"/>
  <c r="P224" i="1" s="1"/>
  <c r="M224" i="1"/>
  <c r="L224" i="1"/>
  <c r="J224" i="1"/>
  <c r="I224" i="1"/>
  <c r="G224" i="1"/>
  <c r="O223" i="1"/>
  <c r="P223" i="1" s="1"/>
  <c r="M223" i="1"/>
  <c r="L223" i="1"/>
  <c r="J223" i="1"/>
  <c r="I223" i="1"/>
  <c r="G223" i="1"/>
  <c r="O222" i="1"/>
  <c r="P222" i="1" s="1"/>
  <c r="M222" i="1"/>
  <c r="L222" i="1"/>
  <c r="J222" i="1"/>
  <c r="I222" i="1"/>
  <c r="G222" i="1"/>
  <c r="O221" i="1"/>
  <c r="P221" i="1" s="1"/>
  <c r="M221" i="1"/>
  <c r="L221" i="1"/>
  <c r="J221" i="1"/>
  <c r="I221" i="1"/>
  <c r="G221" i="1"/>
  <c r="O220" i="1"/>
  <c r="P220" i="1" s="1"/>
  <c r="M220" i="1"/>
  <c r="L220" i="1"/>
  <c r="J220" i="1"/>
  <c r="I220" i="1"/>
  <c r="G220" i="1"/>
  <c r="O219" i="1"/>
  <c r="P219" i="1" s="1"/>
  <c r="M219" i="1"/>
  <c r="L219" i="1"/>
  <c r="J219" i="1"/>
  <c r="I219" i="1"/>
  <c r="G219" i="1"/>
  <c r="O218" i="1"/>
  <c r="P218" i="1" s="1"/>
  <c r="M218" i="1"/>
  <c r="L218" i="1"/>
  <c r="J218" i="1"/>
  <c r="I218" i="1"/>
  <c r="G218" i="1"/>
  <c r="O217" i="1"/>
  <c r="P217" i="1" s="1"/>
  <c r="M217" i="1"/>
  <c r="L217" i="1"/>
  <c r="J217" i="1"/>
  <c r="I217" i="1"/>
  <c r="G217" i="1"/>
  <c r="O216" i="1"/>
  <c r="P216" i="1" s="1"/>
  <c r="M216" i="1"/>
  <c r="L216" i="1"/>
  <c r="J216" i="1"/>
  <c r="I216" i="1"/>
  <c r="G216" i="1"/>
  <c r="O215" i="1"/>
  <c r="P215" i="1" s="1"/>
  <c r="M215" i="1"/>
  <c r="L215" i="1"/>
  <c r="J215" i="1"/>
  <c r="I215" i="1"/>
  <c r="G215" i="1"/>
  <c r="J241" i="1"/>
  <c r="O240" i="1"/>
  <c r="P240" i="1" s="1"/>
  <c r="M240" i="1"/>
  <c r="L240" i="1"/>
  <c r="J240" i="1"/>
  <c r="I240" i="1"/>
  <c r="G240" i="1"/>
  <c r="O239" i="1"/>
  <c r="P239" i="1" s="1"/>
  <c r="M239" i="1"/>
  <c r="L239" i="1"/>
  <c r="J239" i="1"/>
  <c r="I239" i="1"/>
  <c r="G239" i="1"/>
  <c r="O238" i="1"/>
  <c r="P238" i="1" s="1"/>
  <c r="M238" i="1"/>
  <c r="L238" i="1"/>
  <c r="J238" i="1"/>
  <c r="I238" i="1"/>
  <c r="G238" i="1"/>
  <c r="O237" i="1"/>
  <c r="P237" i="1" s="1"/>
  <c r="M237" i="1"/>
  <c r="L237" i="1"/>
  <c r="J237" i="1"/>
  <c r="I237" i="1"/>
  <c r="G237" i="1"/>
  <c r="O236" i="1"/>
  <c r="P236" i="1" s="1"/>
  <c r="M236" i="1"/>
  <c r="L236" i="1"/>
  <c r="J236" i="1"/>
  <c r="I236" i="1"/>
  <c r="G236" i="1"/>
  <c r="O235" i="1"/>
  <c r="P235" i="1" s="1"/>
  <c r="M235" i="1"/>
  <c r="L235" i="1"/>
  <c r="J235" i="1"/>
  <c r="I235" i="1"/>
  <c r="G235" i="1"/>
  <c r="O234" i="1"/>
  <c r="P234" i="1" s="1"/>
  <c r="M234" i="1"/>
  <c r="L234" i="1"/>
  <c r="J234" i="1"/>
  <c r="I234" i="1"/>
  <c r="G234" i="1"/>
  <c r="O233" i="1"/>
  <c r="P233" i="1" s="1"/>
  <c r="M233" i="1"/>
  <c r="L233" i="1"/>
  <c r="J233" i="1"/>
  <c r="I233" i="1"/>
  <c r="G233" i="1"/>
  <c r="O232" i="1"/>
  <c r="P232" i="1" s="1"/>
  <c r="M232" i="1"/>
  <c r="L232" i="1"/>
  <c r="J232" i="1"/>
  <c r="I232" i="1"/>
  <c r="G232" i="1"/>
  <c r="O231" i="1"/>
  <c r="P231" i="1" s="1"/>
  <c r="M231" i="1"/>
  <c r="L231" i="1"/>
  <c r="J231" i="1"/>
  <c r="I231" i="1"/>
  <c r="G231" i="1"/>
  <c r="O230" i="1"/>
  <c r="P230" i="1" s="1"/>
  <c r="M230" i="1"/>
  <c r="L230" i="1"/>
  <c r="J230" i="1"/>
  <c r="I230" i="1"/>
  <c r="G230" i="1"/>
  <c r="O256" i="1"/>
  <c r="P256" i="1" s="1"/>
  <c r="M256" i="1"/>
  <c r="L256" i="1"/>
  <c r="J256" i="1"/>
  <c r="I256" i="1"/>
  <c r="G256" i="1"/>
  <c r="O255" i="1"/>
  <c r="P255" i="1" s="1"/>
  <c r="M255" i="1"/>
  <c r="L255" i="1"/>
  <c r="J255" i="1"/>
  <c r="I255" i="1"/>
  <c r="G255" i="1"/>
  <c r="O254" i="1"/>
  <c r="P254" i="1" s="1"/>
  <c r="M254" i="1"/>
  <c r="L254" i="1"/>
  <c r="J254" i="1"/>
  <c r="I254" i="1"/>
  <c r="G254" i="1"/>
  <c r="O253" i="1"/>
  <c r="P253" i="1" s="1"/>
  <c r="M253" i="1"/>
  <c r="L253" i="1"/>
  <c r="J253" i="1"/>
  <c r="I253" i="1"/>
  <c r="G253" i="1"/>
  <c r="O252" i="1"/>
  <c r="P252" i="1" s="1"/>
  <c r="M252" i="1"/>
  <c r="L252" i="1"/>
  <c r="J252" i="1"/>
  <c r="I252" i="1"/>
  <c r="G252" i="1"/>
  <c r="O251" i="1"/>
  <c r="P251" i="1" s="1"/>
  <c r="M251" i="1"/>
  <c r="L251" i="1"/>
  <c r="J251" i="1"/>
  <c r="I251" i="1"/>
  <c r="G251" i="1"/>
  <c r="O250" i="1"/>
  <c r="P250" i="1" s="1"/>
  <c r="M250" i="1"/>
  <c r="L250" i="1"/>
  <c r="J250" i="1"/>
  <c r="I250" i="1"/>
  <c r="G250" i="1"/>
  <c r="O249" i="1"/>
  <c r="P249" i="1" s="1"/>
  <c r="M249" i="1"/>
  <c r="L249" i="1"/>
  <c r="J249" i="1"/>
  <c r="I249" i="1"/>
  <c r="G249" i="1"/>
  <c r="O248" i="1"/>
  <c r="P248" i="1" s="1"/>
  <c r="M248" i="1"/>
  <c r="L248" i="1"/>
  <c r="J248" i="1"/>
  <c r="I248" i="1"/>
  <c r="G248" i="1"/>
  <c r="O247" i="1"/>
  <c r="P247" i="1" s="1"/>
  <c r="M247" i="1"/>
  <c r="L247" i="1"/>
  <c r="J247" i="1"/>
  <c r="I247" i="1"/>
  <c r="G247" i="1"/>
  <c r="O246" i="1"/>
  <c r="P246" i="1" s="1"/>
  <c r="M246" i="1"/>
  <c r="L246" i="1"/>
  <c r="J246" i="1"/>
  <c r="I246" i="1"/>
  <c r="G246" i="1"/>
  <c r="O245" i="1"/>
  <c r="P245" i="1" s="1"/>
  <c r="M245" i="1"/>
  <c r="L245" i="1"/>
  <c r="J245" i="1"/>
  <c r="I245" i="1"/>
  <c r="G245" i="1"/>
  <c r="O244" i="1"/>
  <c r="P244" i="1" s="1"/>
  <c r="M244" i="1"/>
  <c r="L244" i="1"/>
  <c r="J244" i="1"/>
  <c r="I244" i="1"/>
  <c r="G244" i="1"/>
  <c r="J272" i="1"/>
  <c r="O271" i="1"/>
  <c r="P271" i="1" s="1"/>
  <c r="M271" i="1"/>
  <c r="L271" i="1"/>
  <c r="J271" i="1"/>
  <c r="I271" i="1"/>
  <c r="G271" i="1"/>
  <c r="O270" i="1"/>
  <c r="P270" i="1" s="1"/>
  <c r="M270" i="1"/>
  <c r="L270" i="1"/>
  <c r="J270" i="1"/>
  <c r="I270" i="1"/>
  <c r="G270" i="1"/>
  <c r="O259" i="1"/>
  <c r="P259" i="1" s="1"/>
  <c r="M259" i="1"/>
  <c r="L259" i="1"/>
  <c r="J259" i="1"/>
  <c r="I259" i="1"/>
  <c r="G259" i="1"/>
  <c r="O258" i="1"/>
  <c r="P258" i="1" s="1"/>
  <c r="M258" i="1"/>
  <c r="L258" i="1"/>
  <c r="J258" i="1"/>
  <c r="I258" i="1"/>
  <c r="G258" i="1"/>
  <c r="O257" i="1"/>
  <c r="P257" i="1" s="1"/>
  <c r="M257" i="1"/>
  <c r="L257" i="1"/>
  <c r="J257" i="1"/>
  <c r="I257" i="1"/>
  <c r="G257" i="1"/>
  <c r="O199" i="1"/>
  <c r="P199" i="1" s="1"/>
  <c r="M199" i="1"/>
  <c r="L199" i="1"/>
  <c r="J199" i="1"/>
  <c r="I199" i="1"/>
  <c r="G199" i="1"/>
  <c r="O198" i="1"/>
  <c r="P198" i="1" s="1"/>
  <c r="M198" i="1"/>
  <c r="L198" i="1"/>
  <c r="J198" i="1"/>
  <c r="I198" i="1"/>
  <c r="G198" i="1"/>
  <c r="O197" i="1"/>
  <c r="P197" i="1" s="1"/>
  <c r="M197" i="1"/>
  <c r="L197" i="1"/>
  <c r="J197" i="1"/>
  <c r="I197" i="1"/>
  <c r="G197" i="1"/>
  <c r="O196" i="1"/>
  <c r="P196" i="1" s="1"/>
  <c r="M196" i="1"/>
  <c r="L196" i="1"/>
  <c r="J196" i="1"/>
  <c r="I196" i="1"/>
  <c r="G196" i="1"/>
  <c r="O195" i="1"/>
  <c r="P195" i="1" s="1"/>
  <c r="M195" i="1"/>
  <c r="L195" i="1"/>
  <c r="J195" i="1"/>
  <c r="I195" i="1"/>
  <c r="G195" i="1"/>
  <c r="O194" i="1"/>
  <c r="P194" i="1" s="1"/>
  <c r="M194" i="1"/>
  <c r="L194" i="1"/>
  <c r="J194" i="1"/>
  <c r="I194" i="1"/>
  <c r="G194" i="1"/>
  <c r="O193" i="1"/>
  <c r="P193" i="1" s="1"/>
  <c r="M193" i="1"/>
  <c r="L193" i="1"/>
  <c r="J193" i="1"/>
  <c r="I193" i="1"/>
  <c r="G193" i="1"/>
  <c r="O192" i="1"/>
  <c r="P192" i="1" s="1"/>
  <c r="M192" i="1"/>
  <c r="L192" i="1"/>
  <c r="J192" i="1"/>
  <c r="I192" i="1"/>
  <c r="G192" i="1"/>
  <c r="O191" i="1"/>
  <c r="P191" i="1" s="1"/>
  <c r="M191" i="1"/>
  <c r="L191" i="1"/>
  <c r="J191" i="1"/>
  <c r="I191" i="1"/>
  <c r="G191" i="1"/>
  <c r="O190" i="1"/>
  <c r="P190" i="1" s="1"/>
  <c r="M190" i="1"/>
  <c r="L190" i="1"/>
  <c r="J190" i="1"/>
  <c r="I190" i="1"/>
  <c r="G190" i="1"/>
  <c r="O189" i="1"/>
  <c r="P189" i="1" s="1"/>
  <c r="M189" i="1"/>
  <c r="L189" i="1"/>
  <c r="J189" i="1"/>
  <c r="I189" i="1"/>
  <c r="G189" i="1"/>
  <c r="O188" i="1"/>
  <c r="P188" i="1" s="1"/>
  <c r="M188" i="1"/>
  <c r="L188" i="1"/>
  <c r="J188" i="1"/>
  <c r="I188" i="1"/>
  <c r="G188" i="1"/>
  <c r="O187" i="1"/>
  <c r="P187" i="1" s="1"/>
  <c r="M187" i="1"/>
  <c r="L187" i="1"/>
  <c r="J187" i="1"/>
  <c r="I187" i="1"/>
  <c r="G187" i="1"/>
  <c r="J184" i="1"/>
  <c r="O150" i="1"/>
  <c r="P150" i="1" s="1"/>
  <c r="M150" i="1"/>
  <c r="L150" i="1"/>
  <c r="J150" i="1"/>
  <c r="I150" i="1"/>
  <c r="G150" i="1"/>
  <c r="O149" i="1"/>
  <c r="P149" i="1" s="1"/>
  <c r="M149" i="1"/>
  <c r="L149" i="1"/>
  <c r="J149" i="1"/>
  <c r="I149" i="1"/>
  <c r="G149" i="1"/>
  <c r="O148" i="1"/>
  <c r="P148" i="1" s="1"/>
  <c r="M148" i="1"/>
  <c r="L148" i="1"/>
  <c r="J148" i="1"/>
  <c r="I148" i="1"/>
  <c r="G148" i="1"/>
  <c r="O147" i="1"/>
  <c r="P147" i="1" s="1"/>
  <c r="M147" i="1"/>
  <c r="L147" i="1"/>
  <c r="J147" i="1"/>
  <c r="I147" i="1"/>
  <c r="G147" i="1"/>
  <c r="O146" i="1"/>
  <c r="P146" i="1" s="1"/>
  <c r="M146" i="1"/>
  <c r="L146" i="1"/>
  <c r="J146" i="1"/>
  <c r="I146" i="1"/>
  <c r="G146" i="1"/>
  <c r="O145" i="1"/>
  <c r="P145" i="1" s="1"/>
  <c r="M145" i="1"/>
  <c r="L145" i="1"/>
  <c r="J145" i="1"/>
  <c r="I145" i="1"/>
  <c r="G145" i="1"/>
  <c r="O144" i="1"/>
  <c r="P144" i="1" s="1"/>
  <c r="M144" i="1"/>
  <c r="L144" i="1"/>
  <c r="J144" i="1"/>
  <c r="I144" i="1"/>
  <c r="G144" i="1"/>
  <c r="O143" i="1"/>
  <c r="P143" i="1" s="1"/>
  <c r="M143" i="1"/>
  <c r="L143" i="1"/>
  <c r="J143" i="1"/>
  <c r="I143" i="1"/>
  <c r="G143" i="1"/>
  <c r="O142" i="1"/>
  <c r="P142" i="1" s="1"/>
  <c r="M142" i="1"/>
  <c r="L142" i="1"/>
  <c r="J142" i="1"/>
  <c r="I142" i="1"/>
  <c r="G142" i="1"/>
  <c r="O141" i="1"/>
  <c r="P141" i="1" s="1"/>
  <c r="M141" i="1"/>
  <c r="L141" i="1"/>
  <c r="J141" i="1"/>
  <c r="I141" i="1"/>
  <c r="G141" i="1"/>
  <c r="O140" i="1"/>
  <c r="P140" i="1" s="1"/>
  <c r="M140" i="1"/>
  <c r="L140" i="1"/>
  <c r="J140" i="1"/>
  <c r="I140" i="1"/>
  <c r="G140" i="1"/>
  <c r="O139" i="1"/>
  <c r="P139" i="1" s="1"/>
  <c r="M139" i="1"/>
  <c r="L139" i="1"/>
  <c r="J139" i="1"/>
  <c r="I139" i="1"/>
  <c r="G139" i="1"/>
  <c r="O138" i="1"/>
  <c r="P138" i="1" s="1"/>
  <c r="M138" i="1"/>
  <c r="L138" i="1"/>
  <c r="J138" i="1"/>
  <c r="I138" i="1"/>
  <c r="G138" i="1"/>
  <c r="O137" i="1"/>
  <c r="P137" i="1" s="1"/>
  <c r="M137" i="1"/>
  <c r="L137" i="1"/>
  <c r="J137" i="1"/>
  <c r="I137" i="1"/>
  <c r="G137" i="1"/>
  <c r="O136" i="1"/>
  <c r="P136" i="1" s="1"/>
  <c r="M136" i="1"/>
  <c r="L136" i="1"/>
  <c r="J136" i="1"/>
  <c r="I136" i="1"/>
  <c r="G136" i="1"/>
  <c r="O135" i="1"/>
  <c r="P135" i="1" s="1"/>
  <c r="M135" i="1"/>
  <c r="L135" i="1"/>
  <c r="J135" i="1"/>
  <c r="I135" i="1"/>
  <c r="G135" i="1"/>
  <c r="O134" i="1"/>
  <c r="P134" i="1" s="1"/>
  <c r="M134" i="1"/>
  <c r="L134" i="1"/>
  <c r="J134" i="1"/>
  <c r="I134" i="1"/>
  <c r="G134" i="1"/>
  <c r="O133" i="1"/>
  <c r="P133" i="1" s="1"/>
  <c r="M133" i="1"/>
  <c r="L133" i="1"/>
  <c r="J133" i="1"/>
  <c r="I133" i="1"/>
  <c r="G133" i="1"/>
  <c r="O132" i="1"/>
  <c r="P132" i="1" s="1"/>
  <c r="M132" i="1"/>
  <c r="L132" i="1"/>
  <c r="J132" i="1"/>
  <c r="I132" i="1"/>
  <c r="G132" i="1"/>
  <c r="O131" i="1"/>
  <c r="P131" i="1" s="1"/>
  <c r="M131" i="1"/>
  <c r="L131" i="1"/>
  <c r="J131" i="1"/>
  <c r="I131" i="1"/>
  <c r="G131" i="1"/>
  <c r="O130" i="1"/>
  <c r="P130" i="1" s="1"/>
  <c r="M130" i="1"/>
  <c r="L130" i="1"/>
  <c r="J130" i="1"/>
  <c r="I130" i="1"/>
  <c r="G130" i="1"/>
  <c r="O129" i="1"/>
  <c r="P129" i="1" s="1"/>
  <c r="M129" i="1"/>
  <c r="L129" i="1"/>
  <c r="J129" i="1"/>
  <c r="I129" i="1"/>
  <c r="G129" i="1"/>
  <c r="O128" i="1"/>
  <c r="P128" i="1" s="1"/>
  <c r="M128" i="1"/>
  <c r="L128" i="1"/>
  <c r="J128" i="1"/>
  <c r="I128" i="1"/>
  <c r="G128" i="1"/>
  <c r="O127" i="1"/>
  <c r="P127" i="1" s="1"/>
  <c r="M127" i="1"/>
  <c r="L127" i="1"/>
  <c r="J127" i="1"/>
  <c r="I127" i="1"/>
  <c r="G127" i="1"/>
  <c r="O126" i="1"/>
  <c r="P126" i="1" s="1"/>
  <c r="M126" i="1"/>
  <c r="L126" i="1"/>
  <c r="J126" i="1"/>
  <c r="I126" i="1"/>
  <c r="G126" i="1"/>
  <c r="O125" i="1"/>
  <c r="P125" i="1" s="1"/>
  <c r="M125" i="1"/>
  <c r="L125" i="1"/>
  <c r="J125" i="1"/>
  <c r="I125" i="1"/>
  <c r="G125" i="1"/>
  <c r="O124" i="1"/>
  <c r="P124" i="1" s="1"/>
  <c r="M124" i="1"/>
  <c r="L124" i="1"/>
  <c r="J124" i="1"/>
  <c r="I124" i="1"/>
  <c r="G124" i="1"/>
  <c r="O123" i="1"/>
  <c r="P123" i="1" s="1"/>
  <c r="M123" i="1"/>
  <c r="L123" i="1"/>
  <c r="J123" i="1"/>
  <c r="I123" i="1"/>
  <c r="G123" i="1"/>
  <c r="O122" i="1"/>
  <c r="P122" i="1" s="1"/>
  <c r="M122" i="1"/>
  <c r="L122" i="1"/>
  <c r="J122" i="1"/>
  <c r="I122" i="1"/>
  <c r="G122" i="1"/>
  <c r="O121" i="1"/>
  <c r="P121" i="1" s="1"/>
  <c r="M121" i="1"/>
  <c r="L121" i="1"/>
  <c r="J121" i="1"/>
  <c r="I121" i="1"/>
  <c r="G121" i="1"/>
  <c r="O120" i="1"/>
  <c r="P120" i="1" s="1"/>
  <c r="M120" i="1"/>
  <c r="L120" i="1"/>
  <c r="J120" i="1"/>
  <c r="I120" i="1"/>
  <c r="G120" i="1"/>
  <c r="O119" i="1"/>
  <c r="P119" i="1" s="1"/>
  <c r="M119" i="1"/>
  <c r="L119" i="1"/>
  <c r="J119" i="1"/>
  <c r="I119" i="1"/>
  <c r="G119" i="1"/>
  <c r="O118" i="1"/>
  <c r="P118" i="1" s="1"/>
  <c r="M118" i="1"/>
  <c r="L118" i="1"/>
  <c r="J118" i="1"/>
  <c r="I118" i="1"/>
  <c r="G118" i="1"/>
  <c r="O117" i="1"/>
  <c r="P117" i="1" s="1"/>
  <c r="M117" i="1"/>
  <c r="L117" i="1"/>
  <c r="J117" i="1"/>
  <c r="I117" i="1"/>
  <c r="G117" i="1"/>
  <c r="O116" i="1"/>
  <c r="P116" i="1" s="1"/>
  <c r="M116" i="1"/>
  <c r="L116" i="1"/>
  <c r="J116" i="1"/>
  <c r="I116" i="1"/>
  <c r="G116" i="1"/>
  <c r="O115" i="1"/>
  <c r="P115" i="1" s="1"/>
  <c r="M115" i="1"/>
  <c r="L115" i="1"/>
  <c r="J115" i="1"/>
  <c r="I115" i="1"/>
  <c r="G115" i="1"/>
  <c r="O114" i="1"/>
  <c r="P114" i="1" s="1"/>
  <c r="M114" i="1"/>
  <c r="L114" i="1"/>
  <c r="J114" i="1"/>
  <c r="I114" i="1"/>
  <c r="G114" i="1"/>
  <c r="O113" i="1"/>
  <c r="P113" i="1" s="1"/>
  <c r="M113" i="1"/>
  <c r="L113" i="1"/>
  <c r="J113" i="1"/>
  <c r="I113" i="1"/>
  <c r="G113" i="1"/>
  <c r="O112" i="1"/>
  <c r="P112" i="1" s="1"/>
  <c r="M112" i="1"/>
  <c r="L112" i="1"/>
  <c r="J112" i="1"/>
  <c r="I112" i="1"/>
  <c r="G112" i="1"/>
  <c r="O111" i="1"/>
  <c r="P111" i="1" s="1"/>
  <c r="M111" i="1"/>
  <c r="L111" i="1"/>
  <c r="J111" i="1"/>
  <c r="I111" i="1"/>
  <c r="G111" i="1"/>
  <c r="O110" i="1"/>
  <c r="P110" i="1" s="1"/>
  <c r="M110" i="1"/>
  <c r="L110" i="1"/>
  <c r="J110" i="1"/>
  <c r="I110" i="1"/>
  <c r="G110" i="1"/>
  <c r="O109" i="1"/>
  <c r="P109" i="1" s="1"/>
  <c r="M109" i="1"/>
  <c r="L109" i="1"/>
  <c r="J109" i="1"/>
  <c r="I109" i="1"/>
  <c r="G109" i="1"/>
  <c r="O108" i="1"/>
  <c r="P108" i="1" s="1"/>
  <c r="M108" i="1"/>
  <c r="L108" i="1"/>
  <c r="J108" i="1"/>
  <c r="I108" i="1"/>
  <c r="G108" i="1"/>
  <c r="O107" i="1"/>
  <c r="P107" i="1" s="1"/>
  <c r="M107" i="1"/>
  <c r="L107" i="1"/>
  <c r="J107" i="1"/>
  <c r="I107" i="1"/>
  <c r="G107" i="1"/>
  <c r="O106" i="1"/>
  <c r="P106" i="1" s="1"/>
  <c r="M106" i="1"/>
  <c r="L106" i="1"/>
  <c r="J106" i="1"/>
  <c r="I106" i="1"/>
  <c r="G106" i="1"/>
  <c r="O105" i="1"/>
  <c r="P105" i="1" s="1"/>
  <c r="M105" i="1"/>
  <c r="L105" i="1"/>
  <c r="J105" i="1"/>
  <c r="I105" i="1"/>
  <c r="G105" i="1"/>
  <c r="O104" i="1"/>
  <c r="P104" i="1" s="1"/>
  <c r="M104" i="1"/>
  <c r="L104" i="1"/>
  <c r="J104" i="1"/>
  <c r="I104" i="1"/>
  <c r="G104" i="1"/>
  <c r="O103" i="1"/>
  <c r="P103" i="1" s="1"/>
  <c r="M103" i="1"/>
  <c r="L103" i="1"/>
  <c r="J103" i="1"/>
  <c r="I103" i="1"/>
  <c r="G103" i="1"/>
  <c r="O102" i="1"/>
  <c r="P102" i="1" s="1"/>
  <c r="M102" i="1"/>
  <c r="L102" i="1"/>
  <c r="J102" i="1"/>
  <c r="I102" i="1"/>
  <c r="G102" i="1"/>
  <c r="O101" i="1"/>
  <c r="P101" i="1" s="1"/>
  <c r="M101" i="1"/>
  <c r="L101" i="1"/>
  <c r="J101" i="1"/>
  <c r="I101" i="1"/>
  <c r="G101" i="1"/>
  <c r="O100" i="1"/>
  <c r="P100" i="1" s="1"/>
  <c r="M100" i="1"/>
  <c r="L100" i="1"/>
  <c r="J100" i="1"/>
  <c r="I100" i="1"/>
  <c r="G100" i="1"/>
  <c r="O99" i="1"/>
  <c r="P99" i="1" s="1"/>
  <c r="M99" i="1"/>
  <c r="L99" i="1"/>
  <c r="J99" i="1"/>
  <c r="I99" i="1"/>
  <c r="G99" i="1"/>
  <c r="O98" i="1"/>
  <c r="P98" i="1" s="1"/>
  <c r="M98" i="1"/>
  <c r="L98" i="1"/>
  <c r="J98" i="1"/>
  <c r="I98" i="1"/>
  <c r="G98" i="1"/>
  <c r="O97" i="1"/>
  <c r="P97" i="1" s="1"/>
  <c r="M97" i="1"/>
  <c r="L97" i="1"/>
  <c r="J97" i="1"/>
  <c r="I97" i="1"/>
  <c r="G97" i="1"/>
  <c r="O96" i="1"/>
  <c r="P96" i="1" s="1"/>
  <c r="M96" i="1"/>
  <c r="L96" i="1"/>
  <c r="J96" i="1"/>
  <c r="I96" i="1"/>
  <c r="G96" i="1"/>
  <c r="O95" i="1"/>
  <c r="P95" i="1" s="1"/>
  <c r="M95" i="1"/>
  <c r="L95" i="1"/>
  <c r="J95" i="1"/>
  <c r="I95" i="1"/>
  <c r="G95" i="1"/>
  <c r="O94" i="1"/>
  <c r="P94" i="1" s="1"/>
  <c r="M94" i="1"/>
  <c r="L94" i="1"/>
  <c r="J94" i="1"/>
  <c r="I94" i="1"/>
  <c r="G94" i="1"/>
  <c r="J75" i="1"/>
  <c r="J74" i="1"/>
  <c r="I72" i="1"/>
  <c r="O159" i="1"/>
  <c r="P159" i="1" s="1"/>
  <c r="M159" i="1"/>
  <c r="L159" i="1"/>
  <c r="J159" i="1"/>
  <c r="I159" i="1"/>
  <c r="G159" i="1"/>
  <c r="O158" i="1"/>
  <c r="P158" i="1" s="1"/>
  <c r="M158" i="1"/>
  <c r="L158" i="1"/>
  <c r="J158" i="1"/>
  <c r="I158" i="1"/>
  <c r="G158" i="1"/>
  <c r="O157" i="1"/>
  <c r="P157" i="1" s="1"/>
  <c r="M157" i="1"/>
  <c r="L157" i="1"/>
  <c r="J157" i="1"/>
  <c r="I157" i="1"/>
  <c r="G157" i="1"/>
  <c r="O156" i="1"/>
  <c r="P156" i="1" s="1"/>
  <c r="M156" i="1"/>
  <c r="L156" i="1"/>
  <c r="J156" i="1"/>
  <c r="I156" i="1"/>
  <c r="G156" i="1"/>
  <c r="O155" i="1"/>
  <c r="P155" i="1" s="1"/>
  <c r="M155" i="1"/>
  <c r="L155" i="1"/>
  <c r="J155" i="1"/>
  <c r="I155" i="1"/>
  <c r="G155" i="1"/>
  <c r="O154" i="1"/>
  <c r="P154" i="1" s="1"/>
  <c r="M154" i="1"/>
  <c r="L154" i="1"/>
  <c r="J154" i="1"/>
  <c r="I154" i="1"/>
  <c r="G154" i="1"/>
  <c r="O153" i="1"/>
  <c r="P153" i="1" s="1"/>
  <c r="M153" i="1"/>
  <c r="L153" i="1"/>
  <c r="J153" i="1"/>
  <c r="I153" i="1"/>
  <c r="G153" i="1"/>
  <c r="O152" i="1"/>
  <c r="P152" i="1" s="1"/>
  <c r="M152" i="1"/>
  <c r="L152" i="1"/>
  <c r="J152" i="1"/>
  <c r="I152" i="1"/>
  <c r="G152" i="1"/>
  <c r="O151" i="1"/>
  <c r="P151" i="1" s="1"/>
  <c r="M151" i="1"/>
  <c r="L151" i="1"/>
  <c r="J151" i="1"/>
  <c r="I151" i="1"/>
  <c r="G151" i="1"/>
  <c r="O93" i="1"/>
  <c r="P93" i="1" s="1"/>
  <c r="M93" i="1"/>
  <c r="L93" i="1"/>
  <c r="J93" i="1"/>
  <c r="I93" i="1"/>
  <c r="G93" i="1"/>
  <c r="O92" i="1"/>
  <c r="P92" i="1" s="1"/>
  <c r="M92" i="1"/>
  <c r="L92" i="1"/>
  <c r="J92" i="1"/>
  <c r="I92" i="1"/>
  <c r="G92" i="1"/>
  <c r="O91" i="1"/>
  <c r="P91" i="1" s="1"/>
  <c r="M91" i="1"/>
  <c r="L91" i="1"/>
  <c r="J91" i="1"/>
  <c r="I91" i="1"/>
  <c r="G91" i="1"/>
  <c r="O90" i="1"/>
  <c r="P90" i="1" s="1"/>
  <c r="M90" i="1"/>
  <c r="L90" i="1"/>
  <c r="J90" i="1"/>
  <c r="I90" i="1"/>
  <c r="G90" i="1"/>
  <c r="O89" i="1"/>
  <c r="P89" i="1" s="1"/>
  <c r="M89" i="1"/>
  <c r="L89" i="1"/>
  <c r="J89" i="1"/>
  <c r="I89" i="1"/>
  <c r="G89" i="1"/>
  <c r="O88" i="1"/>
  <c r="P88" i="1" s="1"/>
  <c r="M88" i="1"/>
  <c r="L88" i="1"/>
  <c r="J88" i="1"/>
  <c r="I88" i="1"/>
  <c r="G88" i="1"/>
  <c r="O87" i="1"/>
  <c r="P87" i="1" s="1"/>
  <c r="M87" i="1"/>
  <c r="L87" i="1"/>
  <c r="J87" i="1"/>
  <c r="I87" i="1"/>
  <c r="G87" i="1"/>
  <c r="O86" i="1"/>
  <c r="P86" i="1" s="1"/>
  <c r="M86" i="1"/>
  <c r="L86" i="1"/>
  <c r="J86" i="1"/>
  <c r="I86" i="1"/>
  <c r="G86" i="1"/>
  <c r="O85" i="1"/>
  <c r="P85" i="1" s="1"/>
  <c r="M85" i="1"/>
  <c r="L85" i="1"/>
  <c r="J85" i="1"/>
  <c r="I85" i="1"/>
  <c r="G85" i="1"/>
  <c r="O84" i="1"/>
  <c r="P84" i="1" s="1"/>
  <c r="M84" i="1"/>
  <c r="L84" i="1"/>
  <c r="J84" i="1"/>
  <c r="I84" i="1"/>
  <c r="G84" i="1"/>
  <c r="O83" i="1"/>
  <c r="P83" i="1" s="1"/>
  <c r="M83" i="1"/>
  <c r="L83" i="1"/>
  <c r="J83" i="1"/>
  <c r="I83" i="1"/>
  <c r="G83" i="1"/>
  <c r="O82" i="1"/>
  <c r="P82" i="1" s="1"/>
  <c r="M82" i="1"/>
  <c r="L82" i="1"/>
  <c r="J82" i="1"/>
  <c r="I82" i="1"/>
  <c r="G82" i="1"/>
  <c r="O81" i="1"/>
  <c r="P81" i="1" s="1"/>
  <c r="M81" i="1"/>
  <c r="L81" i="1"/>
  <c r="J81" i="1"/>
  <c r="I81" i="1"/>
  <c r="G81" i="1"/>
  <c r="O80" i="1"/>
  <c r="P80" i="1" s="1"/>
  <c r="M80" i="1"/>
  <c r="L80" i="1"/>
  <c r="J80" i="1"/>
  <c r="I80" i="1"/>
  <c r="G80" i="1"/>
  <c r="O79" i="1"/>
  <c r="P79" i="1" s="1"/>
  <c r="M79" i="1"/>
  <c r="L79" i="1"/>
  <c r="J79" i="1"/>
  <c r="I79" i="1"/>
  <c r="G79" i="1"/>
  <c r="O78" i="1"/>
  <c r="P78" i="1" s="1"/>
  <c r="M78" i="1"/>
  <c r="L78" i="1"/>
  <c r="J78" i="1"/>
  <c r="I78" i="1"/>
  <c r="G78" i="1"/>
  <c r="O77" i="1"/>
  <c r="P77" i="1" s="1"/>
  <c r="M77" i="1"/>
  <c r="L77" i="1"/>
  <c r="J77" i="1"/>
  <c r="I77" i="1"/>
  <c r="G77" i="1"/>
  <c r="O76" i="1"/>
  <c r="P76" i="1" s="1"/>
  <c r="M76" i="1"/>
  <c r="L76" i="1"/>
  <c r="J76" i="1"/>
  <c r="I76" i="1"/>
  <c r="G76" i="1"/>
  <c r="O75" i="1"/>
  <c r="P75" i="1" s="1"/>
  <c r="M75" i="1"/>
  <c r="L75" i="1"/>
  <c r="I75" i="1"/>
  <c r="G75" i="1"/>
  <c r="O74" i="1"/>
  <c r="P74" i="1" s="1"/>
  <c r="M74" i="1"/>
  <c r="L74" i="1"/>
  <c r="I74" i="1"/>
  <c r="G74" i="1"/>
  <c r="O73" i="1"/>
  <c r="P73" i="1" s="1"/>
  <c r="M73" i="1"/>
  <c r="L73" i="1"/>
  <c r="J73" i="1"/>
  <c r="I73" i="1"/>
  <c r="G73" i="1"/>
  <c r="I71" i="1"/>
  <c r="J70" i="1"/>
  <c r="O69" i="1"/>
  <c r="P69" i="1" s="1"/>
  <c r="M69" i="1"/>
  <c r="L69" i="1"/>
  <c r="J69" i="1"/>
  <c r="I69" i="1"/>
  <c r="G69" i="1"/>
  <c r="O68" i="1"/>
  <c r="P68" i="1" s="1"/>
  <c r="M68" i="1"/>
  <c r="L68" i="1"/>
  <c r="J68" i="1"/>
  <c r="I68" i="1"/>
  <c r="G68" i="1"/>
  <c r="O67" i="1"/>
  <c r="P67" i="1" s="1"/>
  <c r="M67" i="1"/>
  <c r="L67" i="1"/>
  <c r="J67" i="1"/>
  <c r="I67" i="1"/>
  <c r="G67" i="1"/>
  <c r="O66" i="1"/>
  <c r="P66" i="1" s="1"/>
  <c r="M66" i="1"/>
  <c r="L66" i="1"/>
  <c r="J66" i="1"/>
  <c r="I66" i="1"/>
  <c r="G66" i="1"/>
  <c r="O65" i="1"/>
  <c r="P65" i="1" s="1"/>
  <c r="M65" i="1"/>
  <c r="L65" i="1"/>
  <c r="J65" i="1"/>
  <c r="I65" i="1"/>
  <c r="G65" i="1"/>
  <c r="O64" i="1"/>
  <c r="P64" i="1" s="1"/>
  <c r="M64" i="1"/>
  <c r="L64" i="1"/>
  <c r="J64" i="1"/>
  <c r="I64" i="1"/>
  <c r="G64" i="1"/>
  <c r="O63" i="1"/>
  <c r="P63" i="1" s="1"/>
  <c r="M63" i="1"/>
  <c r="L63" i="1"/>
  <c r="J63" i="1"/>
  <c r="I63" i="1"/>
  <c r="G63" i="1"/>
  <c r="O62" i="1"/>
  <c r="P62" i="1" s="1"/>
  <c r="M62" i="1"/>
  <c r="L62" i="1"/>
  <c r="J62" i="1"/>
  <c r="I62" i="1"/>
  <c r="G62" i="1"/>
  <c r="O61" i="1"/>
  <c r="P61" i="1" s="1"/>
  <c r="M61" i="1"/>
  <c r="L61" i="1"/>
  <c r="J61" i="1"/>
  <c r="I61" i="1"/>
  <c r="G61" i="1"/>
  <c r="O60" i="1"/>
  <c r="P60" i="1" s="1"/>
  <c r="M60" i="1"/>
  <c r="L60" i="1"/>
  <c r="J60" i="1"/>
  <c r="I60" i="1"/>
  <c r="G60" i="1"/>
  <c r="O59" i="1"/>
  <c r="P59" i="1" s="1"/>
  <c r="M59" i="1"/>
  <c r="L59" i="1"/>
  <c r="J59" i="1"/>
  <c r="I59" i="1"/>
  <c r="G59" i="1"/>
  <c r="O58" i="1"/>
  <c r="P58" i="1" s="1"/>
  <c r="M58" i="1"/>
  <c r="L58" i="1"/>
  <c r="J58" i="1"/>
  <c r="I58" i="1"/>
  <c r="G58" i="1"/>
  <c r="O57" i="1"/>
  <c r="P57" i="1" s="1"/>
  <c r="M57" i="1"/>
  <c r="L57" i="1"/>
  <c r="J57" i="1"/>
  <c r="I57" i="1"/>
  <c r="G57" i="1"/>
  <c r="O56" i="1"/>
  <c r="P56" i="1" s="1"/>
  <c r="M56" i="1"/>
  <c r="L56" i="1"/>
  <c r="J56" i="1"/>
  <c r="I56" i="1"/>
  <c r="G56" i="1"/>
  <c r="O55" i="1"/>
  <c r="P55" i="1" s="1"/>
  <c r="M55" i="1"/>
  <c r="L55" i="1"/>
  <c r="J55" i="1"/>
  <c r="I55" i="1"/>
  <c r="G55" i="1"/>
  <c r="O54" i="1"/>
  <c r="P54" i="1" s="1"/>
  <c r="M54" i="1"/>
  <c r="L54" i="1"/>
  <c r="J54" i="1"/>
  <c r="I54" i="1"/>
  <c r="G54" i="1"/>
  <c r="O53" i="1"/>
  <c r="P53" i="1" s="1"/>
  <c r="M53" i="1"/>
  <c r="L53" i="1"/>
  <c r="J53" i="1"/>
  <c r="I53" i="1"/>
  <c r="G53" i="1"/>
  <c r="O52" i="1"/>
  <c r="P52" i="1" s="1"/>
  <c r="M52" i="1"/>
  <c r="L52" i="1"/>
  <c r="J52" i="1"/>
  <c r="I52" i="1"/>
  <c r="G52" i="1"/>
  <c r="O51" i="1"/>
  <c r="P51" i="1" s="1"/>
  <c r="M51" i="1"/>
  <c r="L51" i="1"/>
  <c r="J51" i="1"/>
  <c r="I51" i="1"/>
  <c r="G51" i="1"/>
  <c r="O50" i="1"/>
  <c r="P50" i="1" s="1"/>
  <c r="M50" i="1"/>
  <c r="L50" i="1"/>
  <c r="J50" i="1"/>
  <c r="I50" i="1"/>
  <c r="G50" i="1"/>
  <c r="O49" i="1"/>
  <c r="P49" i="1" s="1"/>
  <c r="M49" i="1"/>
  <c r="L49" i="1"/>
  <c r="J49" i="1"/>
  <c r="I49" i="1"/>
  <c r="G49" i="1"/>
  <c r="O48" i="1"/>
  <c r="P48" i="1" s="1"/>
  <c r="M48" i="1"/>
  <c r="L48" i="1"/>
  <c r="J48" i="1"/>
  <c r="I48" i="1"/>
  <c r="G48" i="1"/>
  <c r="O47" i="1"/>
  <c r="P47" i="1" s="1"/>
  <c r="M47" i="1"/>
  <c r="L47" i="1"/>
  <c r="J47" i="1"/>
  <c r="I47" i="1"/>
  <c r="G47" i="1"/>
  <c r="O46" i="1"/>
  <c r="P46" i="1" s="1"/>
  <c r="M46" i="1"/>
  <c r="L46" i="1"/>
  <c r="J46" i="1"/>
  <c r="I46" i="1"/>
  <c r="G46" i="1"/>
  <c r="O45" i="1"/>
  <c r="P45" i="1" s="1"/>
  <c r="M45" i="1"/>
  <c r="L45" i="1"/>
  <c r="J45" i="1"/>
  <c r="I45" i="1"/>
  <c r="G45" i="1"/>
  <c r="O44" i="1"/>
  <c r="P44" i="1" s="1"/>
  <c r="M44" i="1"/>
  <c r="L44" i="1"/>
  <c r="J44" i="1"/>
  <c r="I44" i="1"/>
  <c r="G44" i="1"/>
  <c r="O43" i="1"/>
  <c r="P43" i="1" s="1"/>
  <c r="M43" i="1"/>
  <c r="L43" i="1"/>
  <c r="J43" i="1"/>
  <c r="I43" i="1"/>
  <c r="G43" i="1"/>
  <c r="O26" i="1"/>
  <c r="P26" i="1" s="1"/>
  <c r="M26" i="1"/>
  <c r="L26" i="1"/>
  <c r="J26" i="1"/>
  <c r="I26" i="1"/>
  <c r="G26" i="1"/>
  <c r="O25" i="1"/>
  <c r="P25" i="1" s="1"/>
  <c r="M25" i="1"/>
  <c r="L25" i="1"/>
  <c r="J25" i="1"/>
  <c r="I25" i="1"/>
  <c r="G25" i="1"/>
  <c r="O24" i="1"/>
  <c r="P24" i="1" s="1"/>
  <c r="M24" i="1"/>
  <c r="L24" i="1"/>
  <c r="J24" i="1"/>
  <c r="I24" i="1"/>
  <c r="G24" i="1"/>
  <c r="O23" i="1"/>
  <c r="P23" i="1" s="1"/>
  <c r="M23" i="1"/>
  <c r="L23" i="1"/>
  <c r="J23" i="1"/>
  <c r="I23" i="1"/>
  <c r="G23" i="1"/>
  <c r="O22" i="1"/>
  <c r="P22" i="1" s="1"/>
  <c r="M22" i="1"/>
  <c r="L22" i="1"/>
  <c r="J22" i="1"/>
  <c r="I22" i="1"/>
  <c r="G22" i="1"/>
  <c r="O21" i="1"/>
  <c r="P21" i="1" s="1"/>
  <c r="M21" i="1"/>
  <c r="L21" i="1"/>
  <c r="J21" i="1"/>
  <c r="I21" i="1"/>
  <c r="G21" i="1"/>
  <c r="O20" i="1"/>
  <c r="P20" i="1" s="1"/>
  <c r="M20" i="1"/>
  <c r="L20" i="1"/>
  <c r="J20" i="1"/>
  <c r="I20" i="1"/>
  <c r="G20" i="1"/>
  <c r="O19" i="1"/>
  <c r="P19" i="1" s="1"/>
  <c r="M19" i="1"/>
  <c r="L19" i="1"/>
  <c r="J19" i="1"/>
  <c r="I19" i="1"/>
  <c r="G19" i="1"/>
  <c r="O34" i="1"/>
  <c r="P34" i="1" s="1"/>
  <c r="M34" i="1"/>
  <c r="L34" i="1"/>
  <c r="J34" i="1"/>
  <c r="I34" i="1"/>
  <c r="G34" i="1"/>
  <c r="O33" i="1"/>
  <c r="P33" i="1" s="1"/>
  <c r="M33" i="1"/>
  <c r="L33" i="1"/>
  <c r="J33" i="1"/>
  <c r="I33" i="1"/>
  <c r="G33" i="1"/>
  <c r="O32" i="1"/>
  <c r="P32" i="1" s="1"/>
  <c r="M32" i="1"/>
  <c r="L32" i="1"/>
  <c r="J32" i="1"/>
  <c r="I32" i="1"/>
  <c r="G32" i="1"/>
  <c r="O31" i="1"/>
  <c r="P31" i="1" s="1"/>
  <c r="M31" i="1"/>
  <c r="L31" i="1"/>
  <c r="J31" i="1"/>
  <c r="I31" i="1"/>
  <c r="G31" i="1"/>
  <c r="O30" i="1"/>
  <c r="P30" i="1" s="1"/>
  <c r="M30" i="1"/>
  <c r="L30" i="1"/>
  <c r="J30" i="1"/>
  <c r="I30" i="1"/>
  <c r="G30" i="1"/>
  <c r="O29" i="1"/>
  <c r="P29" i="1" s="1"/>
  <c r="M29" i="1"/>
  <c r="L29" i="1"/>
  <c r="J29" i="1"/>
  <c r="I29" i="1"/>
  <c r="G29" i="1"/>
  <c r="O28" i="1"/>
  <c r="P28" i="1" s="1"/>
  <c r="M28" i="1"/>
  <c r="L28" i="1"/>
  <c r="J28" i="1"/>
  <c r="I28" i="1"/>
  <c r="G28" i="1"/>
  <c r="O27" i="1"/>
  <c r="P27" i="1" s="1"/>
  <c r="M27" i="1"/>
  <c r="L27" i="1"/>
  <c r="J27" i="1"/>
  <c r="I27" i="1"/>
  <c r="G27" i="1"/>
  <c r="O42" i="1"/>
  <c r="P42" i="1" s="1"/>
  <c r="M42" i="1"/>
  <c r="L42" i="1"/>
  <c r="J42" i="1"/>
  <c r="I42" i="1"/>
  <c r="G42" i="1"/>
  <c r="O41" i="1"/>
  <c r="P41" i="1" s="1"/>
  <c r="M41" i="1"/>
  <c r="L41" i="1"/>
  <c r="J41" i="1"/>
  <c r="I41" i="1"/>
  <c r="G41" i="1"/>
  <c r="O40" i="1"/>
  <c r="P40" i="1" s="1"/>
  <c r="M40" i="1"/>
  <c r="L40" i="1"/>
  <c r="J40" i="1"/>
  <c r="I40" i="1"/>
  <c r="G40" i="1"/>
  <c r="O39" i="1"/>
  <c r="P39" i="1" s="1"/>
  <c r="M39" i="1"/>
  <c r="L39" i="1"/>
  <c r="J39" i="1"/>
  <c r="I39" i="1"/>
  <c r="G39" i="1"/>
  <c r="O38" i="1"/>
  <c r="P38" i="1" s="1"/>
  <c r="M38" i="1"/>
  <c r="L38" i="1"/>
  <c r="J38" i="1"/>
  <c r="I38" i="1"/>
  <c r="G38" i="1"/>
  <c r="O37" i="1"/>
  <c r="P37" i="1" s="1"/>
  <c r="M37" i="1"/>
  <c r="L37" i="1"/>
  <c r="J37" i="1"/>
  <c r="I37" i="1"/>
  <c r="G37" i="1"/>
  <c r="O36" i="1"/>
  <c r="P36" i="1" s="1"/>
  <c r="M36" i="1"/>
  <c r="L36" i="1"/>
  <c r="J36" i="1"/>
  <c r="I36" i="1"/>
  <c r="G36" i="1"/>
  <c r="O35" i="1"/>
  <c r="P35" i="1" s="1"/>
  <c r="M35" i="1"/>
  <c r="L35" i="1"/>
  <c r="J35" i="1"/>
  <c r="I35" i="1"/>
  <c r="G35" i="1"/>
  <c r="I9" i="1"/>
  <c r="I8" i="1"/>
  <c r="P241" i="1" l="1"/>
  <c r="P184" i="1"/>
  <c r="P272" i="1"/>
  <c r="G272" i="1"/>
  <c r="G241" i="1"/>
  <c r="G184" i="1"/>
  <c r="G11" i="1"/>
  <c r="G12" i="1"/>
  <c r="G13" i="1"/>
  <c r="G14" i="1"/>
  <c r="G15" i="1"/>
  <c r="G16" i="1"/>
  <c r="I11" i="1" l="1"/>
  <c r="I12" i="1"/>
  <c r="I13" i="1"/>
  <c r="I14" i="1"/>
  <c r="I15" i="1"/>
  <c r="I16" i="1"/>
  <c r="I17" i="1"/>
  <c r="I18" i="1"/>
  <c r="I10" i="1"/>
  <c r="M11" i="1"/>
  <c r="M12" i="1"/>
  <c r="M13" i="1"/>
  <c r="M14" i="1"/>
  <c r="M15" i="1"/>
  <c r="M16" i="1"/>
  <c r="M17" i="1"/>
  <c r="M18" i="1"/>
  <c r="M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2" i="1"/>
  <c r="L13" i="1"/>
  <c r="L14" i="1"/>
  <c r="L15" i="1"/>
  <c r="L16" i="1"/>
  <c r="L17" i="1"/>
  <c r="L18" i="1"/>
  <c r="L10" i="1"/>
  <c r="J11" i="1"/>
  <c r="J12" i="1"/>
  <c r="J13" i="1"/>
  <c r="J14" i="1"/>
  <c r="J15" i="1"/>
  <c r="J16" i="1"/>
  <c r="J17" i="1"/>
  <c r="J18" i="1"/>
  <c r="J10" i="1"/>
  <c r="G17" i="1"/>
  <c r="G18" i="1"/>
  <c r="G70" i="1" l="1"/>
  <c r="P70" i="1"/>
  <c r="P273" i="1" s="1"/>
  <c r="P274" i="1" s="1"/>
  <c r="P275" i="1" s="1"/>
  <c r="G273" i="1" l="1"/>
  <c r="G274" i="1" s="1"/>
  <c r="G275" i="1" s="1"/>
</calcChain>
</file>

<file path=xl/sharedStrings.xml><?xml version="1.0" encoding="utf-8"?>
<sst xmlns="http://schemas.openxmlformats.org/spreadsheetml/2006/main" count="544" uniqueCount="189">
  <si>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</si>
  <si>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</si>
  <si>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</si>
  <si>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</si>
  <si>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</si>
  <si>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</si>
  <si>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</si>
  <si>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</si>
  <si>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</si>
  <si>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</si>
  <si>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</si>
  <si>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</si>
  <si>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</si>
  <si>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</si>
  <si>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</si>
  <si>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</si>
  <si>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</si>
  <si>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</si>
  <si>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>Проволока колючая "Егоза" диаметр витка 450 мм, нить АКЛ "Егоза"</t>
  </si>
  <si>
    <t>Проволока колючая д-3 мм ГОСТ 285</t>
  </si>
  <si>
    <t>Проволока стальная для армирования д-3 мм ВР1,  ГОСТ 6727</t>
  </si>
  <si>
    <t>Проволока стальная катанная д-6,5 мм ст3сп-пс, ГОСТ 30136</t>
  </si>
  <si>
    <t>Проволока стальная общего назначения д-2 мм, ГОСТ 3282</t>
  </si>
  <si>
    <t>Профилированный лист НС-44-0,7-1050/980-5500</t>
  </si>
  <si>
    <t>Сталь листовая б-1 мм ст3сп-пс, х/к, ГОСТ 19904</t>
  </si>
  <si>
    <t>Сталь листовая б-1,5 мм ст3сп-пс, х/к, ГОСТ 19904</t>
  </si>
  <si>
    <t>Сталь листовая б-10 мм ст3сп-пс, г/к, ГОСТ 19903</t>
  </si>
  <si>
    <t>Сталь листовая б-2 мм ст3сп-пс, х/к, ГОСТ 19904</t>
  </si>
  <si>
    <t>Сталь листовая б-3 мм ст3сп-пс, г/к, ГОСТ 19903</t>
  </si>
  <si>
    <t>Сталь листовая б-4 мм ст3сп-пс, г/к, ГОСТ 19903</t>
  </si>
  <si>
    <t>Сталь листовая б-5 мм ст3сп-пс, г/к, ГОСТ 19903</t>
  </si>
  <si>
    <t>Сталь листовая кровельная б-0,55 мм 0,8 пс, х/к, ГОСТ 14918</t>
  </si>
  <si>
    <t>Сталь листовая рифленая б-4р мм ст3сп-пс, ГОСТ 8568</t>
  </si>
  <si>
    <t>Сталь полосовая 40х4 мм ст3сп-пс, ГОСТ 103</t>
  </si>
  <si>
    <t>Сталь полосовая 50х5 мм ст3сп-пс, ГОСТ 103</t>
  </si>
  <si>
    <t>Труба стальная ВГП ду-15 мм ст3сп-пс, длина не менее 9 м, ГОСТ 3262</t>
  </si>
  <si>
    <t>Труба стальная ВГП ду-150 мм ст3сп-пс, длина не менее 9 м, ГОСТ 3262</t>
  </si>
  <si>
    <t>Труба стальная ВГП ду-20 мм ст3сп-пс, длина не менее 9 м, ГОСТ 3262</t>
  </si>
  <si>
    <t>Труба стальная ВГП ду-25 мм ст3сп-пс, длина не менее 9 м, ГОСТ 3262</t>
  </si>
  <si>
    <t>Труба стальная ВГП ду-32 мм ст3сп-пс, длина не менее 9 м, ГОСТ 3262</t>
  </si>
  <si>
    <t>Труба стальная прямоугольная 40х25х3 мм, ГОСТ 8639</t>
  </si>
  <si>
    <t>тн</t>
  </si>
  <si>
    <t xml:space="preserve">Итого по филиалу Амурские электрические сети  </t>
  </si>
  <si>
    <t>2. филиал АО «ДРСК» «Приморские электрические сети»</t>
  </si>
  <si>
    <t>Отгрузочные реквизиты: Станция получения: Уссурийск  ДВ.ЖД,  код станции- 988306, Код предприятия- 2452, ОКПО- 97053894</t>
  </si>
  <si>
    <t>Проволока катанная д-6 мм ст3сп, ТУ 14-1-5282-94</t>
  </si>
  <si>
    <t>Проволока стальная для армирования д- 8 мм ВР1, ГОСТ 6727</t>
  </si>
  <si>
    <t>Проволока стальная катанная д-8 мм ст3сп-пс, ГОСТ 30136</t>
  </si>
  <si>
    <t>Проволока стальная общего назначения д-4 мм, ГОСТ 3282</t>
  </si>
  <si>
    <t>Проволока стальная оцинкованная д-2мм, ГОСТ 3282</t>
  </si>
  <si>
    <t>Профилированный лист окрашенный С-21-0,7-1100-6000 RAL 8017 ОЦ/ГОСТ 24045</t>
  </si>
  <si>
    <t>Профилированный лист окрашенный С21-1000-0,6  ОЦ МЛ-1202/ГОСТ 24045</t>
  </si>
  <si>
    <t>Профилированный лист окрашенный С-8-0,65-1150-6000 RAL 8017 ОЦ/ГОСТ 24045</t>
  </si>
  <si>
    <t>Сталь арматурная д-6 мм, класс А-1, ГОСТ 5781</t>
  </si>
  <si>
    <t>Сталь листовая б-2 мм ст3сп-пс, г/к, ГОСТ 19903</t>
  </si>
  <si>
    <t>Сталь листовая б-3 мм ст3сп-пс, х/к, ГОСТ 19904</t>
  </si>
  <si>
    <t>Сталь листовая б-30 мм ст3сп-пс, г/к, ГОСТ 19903</t>
  </si>
  <si>
    <t xml:space="preserve">Сталь листовая оцинкованная б-0,55 мм х/к, размер:1000х2000 мм, ТУ 14-4766-90  </t>
  </si>
  <si>
    <t>Сталь листовая оцинкованная б-0,55 хк, размер:1000х2500 мм, ГОСТ 14918</t>
  </si>
  <si>
    <t>Сталь полосовая 60х5 мм ст3сп-пс, ГОСТ 103</t>
  </si>
  <si>
    <t>Труба стальная ВГП д-25х3,2 мм, ст3сп-пс, ГОСТ 3262</t>
  </si>
  <si>
    <t xml:space="preserve">Труба стальная ВГП д-32х3,2 мм, ст3сп-пс, ГОСТ 3262 </t>
  </si>
  <si>
    <t>Труба стальная ВГП ду-50 мм ст3сп-пс, длина не менее 9 м, ГОСТ 3262</t>
  </si>
  <si>
    <t>Итого по филиалу Приморские электрические сети</t>
  </si>
  <si>
    <t>3. филиал АО «ДРСК» «Хабаровские электрические сети»</t>
  </si>
  <si>
    <t xml:space="preserve">Отгрузочные реквизиты: Станция получения: Хабаровск-2 ДВЖД, код станции- 970001, код предприятия- 9531, ОКПО- 98097847    </t>
  </si>
  <si>
    <t>Профилированный лист окрашенный Н60-845-0,7 ОЦ МЛ-1202/ГОСТ24045</t>
  </si>
  <si>
    <t>Сталь листовая б-4мм ст3сп-пс, х/к, ГОСТ 19904</t>
  </si>
  <si>
    <t xml:space="preserve">Итого по филиалу Хабаровские электрические сети   </t>
  </si>
  <si>
    <t>4. филиал АО «ДРСК» «Южно-Якутские электрические сети»</t>
  </si>
  <si>
    <t xml:space="preserve">Отгрузочные реквизиты: 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 </t>
  </si>
  <si>
    <t>Итого по филиалу Южно- Якутские электрические сети</t>
  </si>
  <si>
    <t>Уголок стальной 50х50х4 мм ст3сп-пс, длина не менее 9 м, ГОСТ 8509</t>
  </si>
  <si>
    <t>Уголок стальной 63х63х4 мм ст3сп-пс, длина не менее 9 м, ГОСТ 8509</t>
  </si>
  <si>
    <t>Круг стальной д-10 мм ст3сп-пс, длина не менее 9 м, ГОСТ 2590</t>
  </si>
  <si>
    <t>Круг стальной д-12 мм ст3сп-пс, длина не менее 9 м, ГОСТ 2590</t>
  </si>
  <si>
    <t>Круг стальной д-14 мм ст3сп-пс, длина не менее 9 м,  ГОСТ 2590</t>
  </si>
  <si>
    <t>Круг стальной д-16 мм ст3сп-пс, длина не менее 9 м, ГОСТ 2590</t>
  </si>
  <si>
    <t>Круг стальной д-18 мм ст3сп-пс, длина не менее 9 м, ГОСТ 2590</t>
  </si>
  <si>
    <t>Круг стальной д-22 мм ст3сп-пс, длина не менее 9 м, ГОСТ 2590</t>
  </si>
  <si>
    <t>Круг стальной д-30 мм ст3сп-пс, длина не менее 9 м, ГОСТ 2590</t>
  </si>
  <si>
    <t>Круг стальной д-50 мм ст3сп-пс, длина не менее 9 м, ГОСТ 2590</t>
  </si>
  <si>
    <t>Профнастил полимер С8 0.45 1.2М 6М ПЭ RAL5005 Сигнально-синий ГОСТ 24045</t>
  </si>
  <si>
    <t>Сталь арматурная д-20 мм ст3сп-пс, класс А-1, длина не менее 9 м, ГОСТ 5781</t>
  </si>
  <si>
    <t xml:space="preserve">Сталь листовая оцинкованная б-0,5 мм х/к, ГОСТ 14918 </t>
  </si>
  <si>
    <t>Сталь листовая оцинкованная б-0,8 хк, размер:1000х2500 мм, ГОСТ 14918</t>
  </si>
  <si>
    <t>Сталь листовая рифленная б-3р мм ст3сп-пс, ГОСТ 8568</t>
  </si>
  <si>
    <t>Сталь листовая чечевичная б-3ч мм ст3сп-пс, ГОСТ 8568</t>
  </si>
  <si>
    <t>Труба стальная ВГП ду-40 мм ст3сп-пс, длина не менее 9 м, ГОСТ 3262</t>
  </si>
  <si>
    <t>Труба стальная квадратная 100х100х4 мм, ст3сп-пс, длина не менее 6 м, ГОСТ 8639</t>
  </si>
  <si>
    <t>Труба стальная квадратная 50х50х2 мм, ст3сп-пс, длина не менее 6 м, ГОСТ 8639</t>
  </si>
  <si>
    <t>Труба стальная квадратная 50х50х3 мм, ст3сп-пс, длина не менее 6 м, ГОСТ 8639</t>
  </si>
  <si>
    <t>Труба стальная прямоугольная 50х25х2 мм, ст3сп-пс, длина не менее 6 м, ГОСТ 8639</t>
  </si>
  <si>
    <t>Труба стальная электросварная прямошовная д-108х4 мм ст3сп-пс, длина не менее 9 м, ГОСТ 10704</t>
  </si>
  <si>
    <t>Труба стальная электросварная прямошовная д-108х4 мм, ст3сп-пс, ГОСТ 10705</t>
  </si>
  <si>
    <t>Труба стальная электросварная прямошовная д-159х4,5 мм ст3сп-пс, длина не менее 9 м, ГОСТ 10704, 10706</t>
  </si>
  <si>
    <t>Труба стальная электросварная прямошовная д-57х3,5 мм ст3сп-пс, длина не менее 9 м, ГОСТ 10704</t>
  </si>
  <si>
    <t>Уголок стальной 100х100х8 мм ст3сп-пс, длина не менее 9 м, ГОСТ 8509</t>
  </si>
  <si>
    <t>Уголок стальной 32х32х4 мм ст3сп-пс, длина не менее 9 м, ГОСТ 8509</t>
  </si>
  <si>
    <t>Уголок стальной 35х35х4 мм ст3сп-пс, длина не менее 9 м, ГОСТ 8509</t>
  </si>
  <si>
    <t>Уголок стальной 40х40х4 мм ст3сп-пс, длина не менее 9 м, ГОСТ 8509</t>
  </si>
  <si>
    <t>Уголок стальной 45х45х3 мм ст3сп-пс, длина не менее 9 м, ГОСТ 8509</t>
  </si>
  <si>
    <t>Уголок стальной 50х50х5 мм ст3сп-пс, длина не менее 9 м, ГОСТ 8509</t>
  </si>
  <si>
    <t>Уголок стальной 63х63х5 мм ст3сп-пс, длина не менее 9 м, ГОСТ 8509</t>
  </si>
  <si>
    <t>Уголок стальной 75х75х5 мм ст3сп-пс, длина не менее 9 м, ГОСТ 8509</t>
  </si>
  <si>
    <t>Уголок стальной 90х90х7 мм ст3сп-пс, длина не менее 9 м, ГОСТ 8509</t>
  </si>
  <si>
    <t>Швеллер стальной №10П ст3сп-пс, длина не менее 9 м, ГОСТ 8240</t>
  </si>
  <si>
    <t>Швеллер стальной №12П ст3сп-пс, длина не менее 9 м, ГОСТ 8240</t>
  </si>
  <si>
    <t>Швеллер стальной №16П ст3сп-пс, длина не менее 9 м, ГОСТ 8240</t>
  </si>
  <si>
    <t>Швеллер стальной №20П ст3сп-пс, длина не менее 9 м, ГОСТ 8240</t>
  </si>
  <si>
    <t>Шестигранник стальной д-24 мм ст35, длина не менее 6 м, ГОСТ 2879</t>
  </si>
  <si>
    <t>Профилированный лист С-21-0,6-1000 ОЦ/ГОСТ 24045</t>
  </si>
  <si>
    <t>Круг стальной д-10 мм ст45, длина не менее 6 м, ГОСТ 2590</t>
  </si>
  <si>
    <t>Круг стальной д-12 мм ст 45, длина не менее 6 м, ГОСТ 2590</t>
  </si>
  <si>
    <t>Круг стальной д-16 мм ст45, длина не менее 6 м, ГОСТ 2590</t>
  </si>
  <si>
    <t>Круг стальной д-18 мм ст45, длина не менее 6 м, ГОСТ 2590</t>
  </si>
  <si>
    <t>Круг стальной д-19 мм ст3сп-пс, длина не менее 9 м, ГОСТ 2590</t>
  </si>
  <si>
    <t>Круг стальной д-20 мм ст3сп-пс, длина не менее 9 м, ГОСТ 2590</t>
  </si>
  <si>
    <t>Круг стальной д-30 мм ст45, длина не менее 6 м, ГОСТ 2590</t>
  </si>
  <si>
    <t>Круг стальной д-40 мм ст45, длина не менее 6 м, ГОСТ 2590</t>
  </si>
  <si>
    <t>Круг стальной д-50 мм ст45, длина не менее 6 м, ГОСТ 2590</t>
  </si>
  <si>
    <t>Круг стальной д-70 мм ст3сп-пс, длина не менее 9 м, ГОСТ 2590</t>
  </si>
  <si>
    <t>Проволока колючая  д-2,8 мм ГОСТ 285</t>
  </si>
  <si>
    <t>Проволока колючая "Егоза", диаметр витка 600 мм, нить АКП Егоза</t>
  </si>
  <si>
    <t>Проволока стальная катанная д-5 мм ст3сп-пс, ГОСТ 30136</t>
  </si>
  <si>
    <t>Проволока стальная общего назначения д-1,6 мм, ГОСТ 3282</t>
  </si>
  <si>
    <t>Проволока стальная оцинкованная д-4 мм, ГОСТ 3282</t>
  </si>
  <si>
    <t>Профилированный лист С-21-0,7-1000 ОЦ/ГОСТ 24045</t>
  </si>
  <si>
    <t>Профилированный лист С-8-1150-0,7 ОЦ МЛ-2012/ГОСТ 24045</t>
  </si>
  <si>
    <t>Сталь арматурная д-12 мм ст3сп-пс, класс А-1, длина не менее 9 м, ГОСТ 5781</t>
  </si>
  <si>
    <t>Сталь арматурная д-16 мм ст3сп-пс, класс А-1, длина не менее 9 м, ГОСТ 5781</t>
  </si>
  <si>
    <t>Сталь арматурная периодическая д-10 мм ст25г2с (35гс), класс А-III, длина не менее 9 м, ГОСТ 5781</t>
  </si>
  <si>
    <t>Сталь арматурная периодическая д-12 мм ст25г2с (35гс), класс  А-III, длина не менее 9 м, ГОСТ 5781</t>
  </si>
  <si>
    <t>Сталь арматурная периодическая д-14 мм ст25г2с (35гс), класс А-III, длина не менее 9 м, ГОСТ 5781</t>
  </si>
  <si>
    <t>Сталь арматурная периодическая д-16 мм ст25г2с (35гс), класс А-III, длина не менее 9 м, ГОСТ 5781</t>
  </si>
  <si>
    <t>Сталь арматурная периодическая д-8 мм ст25г2с (35гс), класс А-III, длина не менее 9 м, ГОСТ 5781</t>
  </si>
  <si>
    <t>Сталь листовая б-2,5 мм ст3сп-пс, г/к ГОСТ 19903</t>
  </si>
  <si>
    <t>Сталь листовая кровельная  б-0,6 мм х/к, ТУ 14-11-262-89</t>
  </si>
  <si>
    <t>Сталь листовая оцинкованная</t>
  </si>
  <si>
    <t>Сталь листовая оцинкованная б-0,55 мм х/к, размер: 1250х2500 мм, ТУ 14-4766-90</t>
  </si>
  <si>
    <t>Сталь листовая оцинкованная б-0,55 мм, размер: 1250х2500 мм, ст08пс, ТУ14-4766-90</t>
  </si>
  <si>
    <t>Труба стальная бесшовная горячедеформированная д-32х4 мм ст20, длина не менее 9 м ГОСТ 8732</t>
  </si>
  <si>
    <t>Труба стальная бесшовная холоднодеформированная д-25х3 мм  ст20,  длина не менее 9 м, ГОСТ 8734</t>
  </si>
  <si>
    <t>Труба стальная бесшовная холоднодеформированная д-25х3 мм ст20, длина не менее 9 м, ГОСТ 8734</t>
  </si>
  <si>
    <t>Труба стальная бесшовная холоднодеформированная д-32х4 мм ст20, длина не менее 9 м, ГОСТ 8734</t>
  </si>
  <si>
    <t>Труба стальная ВГП  ду- 90 мм ст3сп-пс, длина не менее 9 м, ГОСТ 3262</t>
  </si>
  <si>
    <t>Труба стальная ВГП ду-76 мм  ст3сп-пс, длина не менее 9 м, ГОСТ 3262</t>
  </si>
  <si>
    <t>Труба стальная квадратная 40х40х2 мм, ст3сп-пс, длина не менее 6 м, ГОСТ 8639</t>
  </si>
  <si>
    <t>Труба стальная квадратная 80х80х3 мм, ст3сп-пс, ГОСТ 3262</t>
  </si>
  <si>
    <t>Труба стальная оцинкованная d-32х3,2мм ГОСТ 17375-2001</t>
  </si>
  <si>
    <t>Труба стальная электросварная прямошовная д-25х2,5 мм ст3сп-пс, длина не менее 9 м, ГОСТ 10704</t>
  </si>
  <si>
    <t>Уголок стальной 25х25х3 мм ст3сп-пс, длина не менее 9 м, ГОСТ 8509</t>
  </si>
  <si>
    <t>Уголок стальной 36х36х4 мм ст3сп-пс, длина не менее 9 м, ГОСТ 8509</t>
  </si>
  <si>
    <t>Уголок стальной 40х40х3 мм ст3сп-пс, длина не менее 9 м, ГОСТ 8509</t>
  </si>
  <si>
    <t>Уголок стальной 45х45х4 мм ст3сп-пс, длина не менее 9 м, ГОСТ 8509</t>
  </si>
  <si>
    <t>Уголок стальной 45х45х5 мм ст3сп-пс, длина не менее 9 м, ГОСТ 8509</t>
  </si>
  <si>
    <t>Уголок стальной 50х50х3 мм ст3сп-пс, длина не менее 9 м, ГОСТ 8509</t>
  </si>
  <si>
    <t>Уголок стальной 56х56х4 мм ст3сп-пс, длина не менее 9 м, ГОСТ 8509</t>
  </si>
  <si>
    <t>Уголок стальной 56х56х5 мм ст3сп-пс, длина не менее 9 м, ГОСТ 8509</t>
  </si>
  <si>
    <t>Уголок стальной 63х63х6 мм ст3сп-пс, длина не менее 9 м, ГОСТ 8509</t>
  </si>
  <si>
    <t>Уголок стальной 70х70х5 мм ст3сп-пс, длина не менее 9 м, ГОСТ 8509</t>
  </si>
  <si>
    <t>Уголок стальной 70х70х6 мм ст3сп-пс, длина не менее 9 м, ГОСТ 8509</t>
  </si>
  <si>
    <t>Уголок стальной 70х70х8 мм ст3сп-пс, длина не менее 9 м, ГОСТ 8509</t>
  </si>
  <si>
    <t>Уголок стальной 80х80х6 мм ст3сп-пс, длина не менее 9 м, ГОСТ 8509</t>
  </si>
  <si>
    <t>Уголок стальной 90х90х9 мм ст3сп-пс, длина не менее 9 м, ГОСТ 8509</t>
  </si>
  <si>
    <t>Швеллер стальной № 12У ст3сп-пс, длина не менее 9 м, ГОСТ 8240</t>
  </si>
  <si>
    <t>Швеллер стальной №14П ст3сп-пс, длина не менее 9 м, ГОСТ 8240</t>
  </si>
  <si>
    <t>Швеллер стальной №18П ст3сп-пс, длина не менее 9 м, ГОСТ 8240</t>
  </si>
  <si>
    <t>Профилированный лист окрашенный С-25-1000-0,6 ОЦ МЛ-1202/ГОСТ24045</t>
  </si>
  <si>
    <t>Проволока стальная сварочная д-1 мм, СВ 0,8а, ГОСТ 2246</t>
  </si>
  <si>
    <t>Проволока стальная сварочная д-3 мм, СВ 0,8а, ГОСТ 2246</t>
  </si>
  <si>
    <t>Профнастил оцинкованный ГОСТ 24045-2016 НС35-2500х1060, 0,7 мм</t>
  </si>
  <si>
    <t>Уголок стальной 25х25х4 мм ст3сп-пс, длина не менее 9 м, ГОСТ 8509</t>
  </si>
  <si>
    <t>Уголок стальной 75х75х8 мм ст3сп-пс, длина не менее 9 м, ГОСТ 8509</t>
  </si>
  <si>
    <t>Круг стальной д- 20 мм ст45, длина не менее 6 м, ГОСТ 2590</t>
  </si>
  <si>
    <t>Проволока стальная катанная д-10 мм ст3сп-пс, ГОСТ 30136</t>
  </si>
  <si>
    <t>Труба стальная бесшовная холоднодеформированная д-16х3 мм ст20, длина не менее 9 м,  ГОСТ 8734</t>
  </si>
  <si>
    <t>Круг стальной д-25 мм ст45, длина не менее 6 м, ГОСТ 2590</t>
  </si>
  <si>
    <t>Круг стальной д-40 мм ст3сп-пс, длина не менее 9 м, ГОСТ 2590</t>
  </si>
  <si>
    <t>Труба стальная бесшовная холоднодеформированная д-102х4 мм ст20, длина не менее 9 м, ГОСТ 8734</t>
  </si>
  <si>
    <t>Труба стальная электросварная прямошовная д-108х3,5 мм ст3сп-пс, длина не менее 9 м, ГОСТ 10704</t>
  </si>
  <si>
    <t>Труба стальная электросварная прямошовная д-114х4,5 мм ст3сп-пс, длина не менее 9 м, ГОСТ 10704</t>
  </si>
  <si>
    <t>Труба стальная электросварная прямошовная, д-219 х6 мм ст3сп-пс, длина не менее 9 м, ГОСТ 10705</t>
  </si>
  <si>
    <t>Шестигранник стальной д-12 мм ст35, длина не менее 6 м, ГОСТ 2879</t>
  </si>
  <si>
    <t>Шестигранник стальной д-14 мм ст35, длина не менее 6 м, ГОСТ 2879</t>
  </si>
  <si>
    <t>Шестигранник стальной д-19 мм ст35, длина не менее 6 м,  ГОСТ 2879</t>
  </si>
  <si>
    <t>Шестигранник стальной д-36 мм ст35, длина не менее 6 м, ГОСТ 2879</t>
  </si>
  <si>
    <r>
      <t xml:space="preserve">Страна происхождения товара/Производитель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</si>
  <si>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Приложение №7 к ДоЗ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</si>
</sst>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7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206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002060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9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4" fontId="7" fillId="5" borderId="28" xfId="0" applyNumberFormat="1" applyFont="1" applyFill="1" applyBorder="1" applyAlignment="1" applyProtection="1">
      <alignment horizontal="center" vertical="top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/>
    </xf>
    <xf numFmtId="49" fontId="1" fillId="5" borderId="13" xfId="0" applyNumberFormat="1" applyFont="1" applyFill="1" applyBorder="1" applyAlignment="1">
      <alignment horizontal="left" vertical="top" wrapText="1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3" fontId="1" fillId="5" borderId="7" xfId="0" applyNumberFormat="1" applyFont="1" applyFill="1" applyBorder="1" applyAlignment="1">
      <alignment horizontal="center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165" fontId="1" fillId="5" borderId="7" xfId="0" applyNumberFormat="1" applyFont="1" applyFill="1" applyBorder="1" applyAlignment="1">
      <alignment horizontal="center" vertical="top" wrapText="1"/>
    </xf>
    <xf numFmtId="164" fontId="11" fillId="6" borderId="42" xfId="0" applyNumberFormat="1" applyFont="1" applyFill="1" applyBorder="1" applyAlignment="1">
      <alignment horizontal="center" vertical="center"/>
    </xf>
    <xf numFmtId="0" fontId="14" fillId="0" borderId="43" xfId="1" applyNumberFormat="1" applyFont="1" applyBorder="1" applyAlignment="1">
      <alignment horizontal="left" vertical="top" wrapText="1"/>
    </xf>
    <xf numFmtId="4" fontId="8" fillId="6" borderId="4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1" fillId="0" borderId="26" xfId="0" applyNumberFormat="1" applyFont="1" applyBorder="1" applyAlignment="1">
      <alignment horizontal="center" vertical="center" wrapText="1"/>
    </xf>
    <xf numFmtId="49" fontId="1" fillId="5" borderId="36" xfId="0" applyNumberFormat="1" applyFont="1" applyFill="1" applyBorder="1" applyAlignment="1">
      <alignment horizontal="center" vertical="top" wrapText="1"/>
    </xf>
    <xf numFmtId="49" fontId="1" fillId="5" borderId="23" xfId="0" applyNumberFormat="1" applyFont="1" applyFill="1" applyBorder="1" applyAlignment="1">
      <alignment horizontal="center" vertical="top" wrapText="1"/>
    </xf>
    <xf numFmtId="49" fontId="1" fillId="5" borderId="37" xfId="0" applyNumberFormat="1" applyFont="1" applyFill="1" applyBorder="1" applyAlignment="1">
      <alignment horizontal="center" vertical="top" wrapText="1"/>
    </xf>
    <xf numFmtId="0" fontId="1" fillId="5" borderId="36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37" xfId="0" applyFont="1" applyFill="1" applyBorder="1" applyAlignment="1">
      <alignment horizontal="center"/>
    </xf>
    <xf numFmtId="0" fontId="1" fillId="0" borderId="33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1" fillId="0" borderId="35" xfId="0" applyFont="1" applyBorder="1" applyAlignment="1">
      <alignment horizontal="center" wrapText="1"/>
    </xf>
    <xf numFmtId="0" fontId="1" fillId="0" borderId="44" xfId="0" applyFont="1" applyBorder="1" applyAlignment="1">
      <alignment horizontal="center" wrapText="1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5" borderId="36" xfId="0" applyFont="1" applyFill="1" applyBorder="1" applyAlignment="1">
      <alignment horizontal="center" wrapText="1"/>
    </xf>
    <xf numFmtId="0" fontId="1" fillId="5" borderId="23" xfId="0" applyFont="1" applyFill="1" applyBorder="1" applyAlignment="1">
      <alignment horizontal="center" wrapText="1"/>
    </xf>
    <xf numFmtId="0" fontId="1" fillId="5" borderId="37" xfId="0" applyFont="1" applyFill="1" applyBorder="1" applyAlignment="1">
      <alignment horizont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76"/>
  <sheetViews>
    <sheetView tabSelected="1" zoomScaleNormal="100" workbookViewId="0">
      <selection activeCell="K4" sqref="K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51" t="s">
        <v>188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2" t="s">
        <v>11</v>
      </c>
      <c r="C3" s="53"/>
      <c r="D3" s="53"/>
      <c r="E3" s="54"/>
      <c r="F3" s="23">
        <v>13434064.529999999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80" t="s">
        <v>12</v>
      </c>
      <c r="C6" s="54"/>
      <c r="D6" s="81"/>
      <c r="E6" s="81"/>
      <c r="F6" s="82"/>
      <c r="G6" s="83"/>
      <c r="H6" s="3"/>
      <c r="I6" s="52" t="s">
        <v>3</v>
      </c>
      <c r="J6" s="53"/>
      <c r="K6" s="53"/>
      <c r="L6" s="53"/>
      <c r="M6" s="53"/>
      <c r="N6" s="53"/>
      <c r="O6" s="53"/>
      <c r="P6" s="92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6" t="s">
        <v>4</v>
      </c>
      <c r="C7" s="27" t="s">
        <v>0</v>
      </c>
      <c r="D7" s="27" t="s">
        <v>8</v>
      </c>
      <c r="E7" s="28" t="s">
        <v>9</v>
      </c>
      <c r="F7" s="28" t="s">
        <v>5</v>
      </c>
      <c r="G7" s="29" t="s">
        <v>10</v>
      </c>
      <c r="H7" s="1"/>
      <c r="I7" s="5" t="s">
        <v>4</v>
      </c>
      <c r="J7" s="6" t="s">
        <v>1</v>
      </c>
      <c r="K7" s="7" t="s">
        <v>187</v>
      </c>
      <c r="L7" s="6" t="s">
        <v>8</v>
      </c>
      <c r="M7" s="7" t="s">
        <v>9</v>
      </c>
      <c r="N7" s="7" t="s">
        <v>13</v>
      </c>
      <c r="O7" s="7" t="s">
        <v>5</v>
      </c>
      <c r="P7" s="8" t="s">
        <v>14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24" customFormat="1" x14ac:dyDescent="0.25">
      <c r="B8" s="86" t="s">
        <v>16</v>
      </c>
      <c r="C8" s="87"/>
      <c r="D8" s="87"/>
      <c r="E8" s="87"/>
      <c r="F8" s="87"/>
      <c r="G8" s="88"/>
      <c r="H8" s="25"/>
      <c r="I8" s="89" t="str">
        <f>B8</f>
        <v>1. филиал АО «ДРСК» «Амурские электрические сети»</v>
      </c>
      <c r="J8" s="90"/>
      <c r="K8" s="90"/>
      <c r="L8" s="90"/>
      <c r="M8" s="90"/>
      <c r="N8" s="90"/>
      <c r="O8" s="90"/>
      <c r="P8" s="91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s="24" customFormat="1" ht="30" customHeight="1" x14ac:dyDescent="0.25">
      <c r="B9" s="86" t="s">
        <v>17</v>
      </c>
      <c r="C9" s="87"/>
      <c r="D9" s="87"/>
      <c r="E9" s="87"/>
      <c r="F9" s="87"/>
      <c r="G9" s="88"/>
      <c r="H9" s="25"/>
      <c r="I9" s="58" t="str">
        <f>B9</f>
        <v>Отгрузочные реквизиты: Станция Благовещенск Заб. Ж.Д. код станции- 954704, код предприятия – 9533, ОКПО – 97987579</v>
      </c>
      <c r="J9" s="59"/>
      <c r="K9" s="59"/>
      <c r="L9" s="59"/>
      <c r="M9" s="59"/>
      <c r="N9" s="59"/>
      <c r="O9" s="59"/>
      <c r="P9" s="60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38.25" x14ac:dyDescent="0.25">
      <c r="A10" s="4"/>
      <c r="B10" s="30">
        <v>1</v>
      </c>
      <c r="C10" s="49" t="s">
        <v>72</v>
      </c>
      <c r="D10" s="32" t="s">
        <v>41</v>
      </c>
      <c r="E10" s="34">
        <v>47802.26</v>
      </c>
      <c r="F10" s="33">
        <v>0.03</v>
      </c>
      <c r="G10" s="31">
        <f>E10*F10</f>
        <v>1434.0678</v>
      </c>
      <c r="H10" s="1"/>
      <c r="I10" s="15">
        <f>B10</f>
        <v>1</v>
      </c>
      <c r="J10" s="16" t="str">
        <f>C10</f>
        <v>Уголок стальной 50х50х4 мм ст3сп-пс, длина не менее 9 м, ГОСТ 8509</v>
      </c>
      <c r="K10" s="11"/>
      <c r="L10" s="17" t="str">
        <f>D10</f>
        <v>тн</v>
      </c>
      <c r="M10" s="21">
        <f>E10</f>
        <v>47802.26</v>
      </c>
      <c r="N10" s="10"/>
      <c r="O10" s="46">
        <f>F10</f>
        <v>0.03</v>
      </c>
      <c r="P10" s="18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25" x14ac:dyDescent="0.25">
      <c r="A11" s="4"/>
      <c r="B11" s="9">
        <v>2</v>
      </c>
      <c r="C11" s="49" t="s">
        <v>73</v>
      </c>
      <c r="D11" s="32" t="s">
        <v>41</v>
      </c>
      <c r="E11" s="34">
        <v>45920.83</v>
      </c>
      <c r="F11" s="33">
        <v>0.12</v>
      </c>
      <c r="G11" s="19">
        <f t="shared" ref="G11:G34" si="0">E11*F11</f>
        <v>5510.4996000000001</v>
      </c>
      <c r="H11" s="1"/>
      <c r="I11" s="15">
        <f t="shared" ref="I11:I34" si="1">B11</f>
        <v>2</v>
      </c>
      <c r="J11" s="16" t="str">
        <f t="shared" ref="J11:J34" si="2">C11</f>
        <v>Уголок стальной 63х63х4 мм ст3сп-пс, длина не менее 9 м, ГОСТ 8509</v>
      </c>
      <c r="K11" s="11"/>
      <c r="L11" s="17" t="str">
        <f t="shared" ref="L11:L34" si="3">D11</f>
        <v>тн</v>
      </c>
      <c r="M11" s="21">
        <f t="shared" ref="M11:M34" si="4">E11</f>
        <v>45920.83</v>
      </c>
      <c r="N11" s="10"/>
      <c r="O11" s="46">
        <f t="shared" ref="O11:O34" si="5">F11</f>
        <v>0.12</v>
      </c>
      <c r="P11" s="18">
        <f t="shared" ref="P11:P34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8.25" x14ac:dyDescent="0.25">
      <c r="A12" s="4"/>
      <c r="B12" s="9">
        <v>3</v>
      </c>
      <c r="C12" s="49" t="s">
        <v>74</v>
      </c>
      <c r="D12" s="32" t="s">
        <v>41</v>
      </c>
      <c r="E12" s="34">
        <v>62724.34</v>
      </c>
      <c r="F12" s="33">
        <v>0.57699999999999996</v>
      </c>
      <c r="G12" s="19">
        <f t="shared" si="0"/>
        <v>36191.944179999999</v>
      </c>
      <c r="H12" s="1"/>
      <c r="I12" s="15">
        <f t="shared" si="1"/>
        <v>3</v>
      </c>
      <c r="J12" s="16" t="str">
        <f t="shared" si="2"/>
        <v>Круг стальной д-10 мм ст3сп-пс, длина не менее 9 м, ГОСТ 2590</v>
      </c>
      <c r="K12" s="11"/>
      <c r="L12" s="17" t="str">
        <f t="shared" si="3"/>
        <v>тн</v>
      </c>
      <c r="M12" s="21">
        <f t="shared" si="4"/>
        <v>62724.34</v>
      </c>
      <c r="N12" s="10"/>
      <c r="O12" s="46">
        <f t="shared" si="5"/>
        <v>0.57699999999999996</v>
      </c>
      <c r="P12" s="1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25" x14ac:dyDescent="0.25">
      <c r="A13" s="4"/>
      <c r="B13" s="9">
        <v>4</v>
      </c>
      <c r="C13" s="49" t="s">
        <v>75</v>
      </c>
      <c r="D13" s="32" t="s">
        <v>41</v>
      </c>
      <c r="E13" s="34">
        <v>46869.82</v>
      </c>
      <c r="F13" s="33">
        <v>1.9379999999999999</v>
      </c>
      <c r="G13" s="19">
        <f t="shared" si="0"/>
        <v>90833.711159999992</v>
      </c>
      <c r="H13" s="1"/>
      <c r="I13" s="15">
        <f t="shared" si="1"/>
        <v>4</v>
      </c>
      <c r="J13" s="16" t="str">
        <f t="shared" si="2"/>
        <v>Круг стальной д-12 мм ст3сп-пс, длина не менее 9 м, ГОСТ 2590</v>
      </c>
      <c r="K13" s="11"/>
      <c r="L13" s="17" t="str">
        <f t="shared" si="3"/>
        <v>тн</v>
      </c>
      <c r="M13" s="21">
        <f t="shared" si="4"/>
        <v>46869.82</v>
      </c>
      <c r="N13" s="10"/>
      <c r="O13" s="46">
        <f t="shared" si="5"/>
        <v>1.9379999999999999</v>
      </c>
      <c r="P13" s="1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 x14ac:dyDescent="0.25">
      <c r="A14" s="4"/>
      <c r="B14" s="9">
        <v>5</v>
      </c>
      <c r="C14" s="49" t="s">
        <v>76</v>
      </c>
      <c r="D14" s="32" t="s">
        <v>41</v>
      </c>
      <c r="E14" s="34">
        <v>52220.25</v>
      </c>
      <c r="F14" s="33">
        <v>0.01</v>
      </c>
      <c r="G14" s="19">
        <f t="shared" si="0"/>
        <v>522.20249999999999</v>
      </c>
      <c r="H14" s="1"/>
      <c r="I14" s="15">
        <f t="shared" si="1"/>
        <v>5</v>
      </c>
      <c r="J14" s="16" t="str">
        <f t="shared" si="2"/>
        <v>Круг стальной д-14 мм ст3сп-пс, длина не менее 9 м,  ГОСТ 2590</v>
      </c>
      <c r="K14" s="11"/>
      <c r="L14" s="17" t="str">
        <f t="shared" si="3"/>
        <v>тн</v>
      </c>
      <c r="M14" s="21">
        <f t="shared" si="4"/>
        <v>52220.25</v>
      </c>
      <c r="N14" s="10"/>
      <c r="O14" s="46">
        <f t="shared" si="5"/>
        <v>0.01</v>
      </c>
      <c r="P14" s="1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8.25" x14ac:dyDescent="0.25">
      <c r="A15" s="4"/>
      <c r="B15" s="9">
        <v>6</v>
      </c>
      <c r="C15" s="49" t="s">
        <v>77</v>
      </c>
      <c r="D15" s="32" t="s">
        <v>41</v>
      </c>
      <c r="E15" s="34">
        <v>64160.53</v>
      </c>
      <c r="F15" s="33">
        <v>6.6779999999999999</v>
      </c>
      <c r="G15" s="19">
        <f t="shared" si="0"/>
        <v>428464.01934</v>
      </c>
      <c r="H15" s="1"/>
      <c r="I15" s="15">
        <f t="shared" si="1"/>
        <v>6</v>
      </c>
      <c r="J15" s="16" t="str">
        <f t="shared" si="2"/>
        <v>Круг стальной д-16 мм ст3сп-пс, длина не менее 9 м, ГОСТ 2590</v>
      </c>
      <c r="K15" s="11"/>
      <c r="L15" s="17" t="str">
        <f t="shared" si="3"/>
        <v>тн</v>
      </c>
      <c r="M15" s="21">
        <f t="shared" si="4"/>
        <v>64160.53</v>
      </c>
      <c r="N15" s="10"/>
      <c r="O15" s="46">
        <f t="shared" si="5"/>
        <v>6.6779999999999999</v>
      </c>
      <c r="P15" s="18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8.25" x14ac:dyDescent="0.25">
      <c r="A16" s="4"/>
      <c r="B16" s="9">
        <v>7</v>
      </c>
      <c r="C16" s="49" t="s">
        <v>78</v>
      </c>
      <c r="D16" s="32" t="s">
        <v>41</v>
      </c>
      <c r="E16" s="34">
        <v>62638.04</v>
      </c>
      <c r="F16" s="33">
        <v>0.57399999999999995</v>
      </c>
      <c r="G16" s="19">
        <f t="shared" si="0"/>
        <v>35954.234959999994</v>
      </c>
      <c r="H16" s="1"/>
      <c r="I16" s="15">
        <f t="shared" si="1"/>
        <v>7</v>
      </c>
      <c r="J16" s="16" t="str">
        <f t="shared" si="2"/>
        <v>Круг стальной д-18 мм ст3сп-пс, длина не менее 9 м, ГОСТ 2590</v>
      </c>
      <c r="K16" s="11"/>
      <c r="L16" s="17" t="str">
        <f t="shared" si="3"/>
        <v>тн</v>
      </c>
      <c r="M16" s="21">
        <f t="shared" si="4"/>
        <v>62638.04</v>
      </c>
      <c r="N16" s="10"/>
      <c r="O16" s="46">
        <f t="shared" si="5"/>
        <v>0.57399999999999995</v>
      </c>
      <c r="P16" s="18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8.25" x14ac:dyDescent="0.25">
      <c r="A17" s="4"/>
      <c r="B17" s="9">
        <v>8</v>
      </c>
      <c r="C17" s="49" t="s">
        <v>79</v>
      </c>
      <c r="D17" s="32" t="s">
        <v>41</v>
      </c>
      <c r="E17" s="34">
        <v>62638.080000000002</v>
      </c>
      <c r="F17" s="33">
        <v>0.14199999999999999</v>
      </c>
      <c r="G17" s="19">
        <f t="shared" si="0"/>
        <v>8894.60736</v>
      </c>
      <c r="H17" s="1"/>
      <c r="I17" s="15">
        <f t="shared" si="1"/>
        <v>8</v>
      </c>
      <c r="J17" s="16" t="str">
        <f t="shared" si="2"/>
        <v>Круг стальной д-22 мм ст3сп-пс, длина не менее 9 м, ГОСТ 2590</v>
      </c>
      <c r="K17" s="11"/>
      <c r="L17" s="17" t="str">
        <f t="shared" si="3"/>
        <v>тн</v>
      </c>
      <c r="M17" s="21">
        <f t="shared" si="4"/>
        <v>62638.080000000002</v>
      </c>
      <c r="N17" s="10"/>
      <c r="O17" s="46">
        <f t="shared" si="5"/>
        <v>0.14199999999999999</v>
      </c>
      <c r="P17" s="18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8.25" x14ac:dyDescent="0.25">
      <c r="A18" s="4"/>
      <c r="B18" s="9">
        <v>9</v>
      </c>
      <c r="C18" s="49" t="s">
        <v>80</v>
      </c>
      <c r="D18" s="32" t="s">
        <v>41</v>
      </c>
      <c r="E18" s="34">
        <v>56752.33</v>
      </c>
      <c r="F18" s="33">
        <v>0.17199999999999999</v>
      </c>
      <c r="G18" s="19">
        <f t="shared" si="0"/>
        <v>9761.4007599999986</v>
      </c>
      <c r="H18" s="1"/>
      <c r="I18" s="15">
        <f t="shared" si="1"/>
        <v>9</v>
      </c>
      <c r="J18" s="16" t="str">
        <f t="shared" si="2"/>
        <v>Круг стальной д-30 мм ст3сп-пс, длина не менее 9 м, ГОСТ 2590</v>
      </c>
      <c r="K18" s="11"/>
      <c r="L18" s="17" t="str">
        <f t="shared" si="3"/>
        <v>тн</v>
      </c>
      <c r="M18" s="21">
        <f t="shared" si="4"/>
        <v>56752.33</v>
      </c>
      <c r="N18" s="10"/>
      <c r="O18" s="46">
        <f t="shared" si="5"/>
        <v>0.17199999999999999</v>
      </c>
      <c r="P18" s="18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8.25" x14ac:dyDescent="0.25">
      <c r="A19" s="4"/>
      <c r="B19" s="9">
        <v>10</v>
      </c>
      <c r="C19" s="49" t="s">
        <v>81</v>
      </c>
      <c r="D19" s="32" t="s">
        <v>41</v>
      </c>
      <c r="E19" s="34">
        <v>56226.720000000001</v>
      </c>
      <c r="F19" s="33">
        <v>0.186</v>
      </c>
      <c r="G19" s="19">
        <f t="shared" ref="G19:G26" si="7">E19*F19</f>
        <v>10458.16992</v>
      </c>
      <c r="H19" s="1"/>
      <c r="I19" s="15">
        <f t="shared" ref="I19:I26" si="8">B19</f>
        <v>10</v>
      </c>
      <c r="J19" s="16" t="str">
        <f t="shared" ref="J19:J26" si="9">C19</f>
        <v>Круг стальной д-50 мм ст3сп-пс, длина не менее 9 м, ГОСТ 2590</v>
      </c>
      <c r="K19" s="11"/>
      <c r="L19" s="17" t="str">
        <f t="shared" ref="L19:L26" si="10">D19</f>
        <v>тн</v>
      </c>
      <c r="M19" s="21">
        <f t="shared" ref="M19:M26" si="11">E19</f>
        <v>56226.720000000001</v>
      </c>
      <c r="N19" s="10"/>
      <c r="O19" s="46">
        <f t="shared" ref="O19:O26" si="12">F19</f>
        <v>0.186</v>
      </c>
      <c r="P19" s="18">
        <f t="shared" ref="P19:P26" si="13">N19*O19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8.25" x14ac:dyDescent="0.25">
      <c r="A20" s="4"/>
      <c r="B20" s="9">
        <v>11</v>
      </c>
      <c r="C20" s="49" t="s">
        <v>18</v>
      </c>
      <c r="D20" s="32" t="s">
        <v>41</v>
      </c>
      <c r="E20" s="34">
        <v>160499.88</v>
      </c>
      <c r="F20" s="33">
        <v>0.28000000000000003</v>
      </c>
      <c r="G20" s="19">
        <f t="shared" si="7"/>
        <v>44939.966400000005</v>
      </c>
      <c r="H20" s="1"/>
      <c r="I20" s="15">
        <f t="shared" si="8"/>
        <v>11</v>
      </c>
      <c r="J20" s="16" t="str">
        <f t="shared" si="9"/>
        <v>Проволока колючая "Егоза" диаметр витка 450 мм, нить АКЛ "Егоза"</v>
      </c>
      <c r="K20" s="11"/>
      <c r="L20" s="17" t="str">
        <f t="shared" si="10"/>
        <v>тн</v>
      </c>
      <c r="M20" s="21">
        <f t="shared" si="11"/>
        <v>160499.88</v>
      </c>
      <c r="N20" s="10"/>
      <c r="O20" s="46">
        <f t="shared" si="12"/>
        <v>0.28000000000000003</v>
      </c>
      <c r="P20" s="18">
        <f t="shared" si="13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4"/>
      <c r="B21" s="9">
        <v>12</v>
      </c>
      <c r="C21" s="49" t="s">
        <v>19</v>
      </c>
      <c r="D21" s="32" t="s">
        <v>41</v>
      </c>
      <c r="E21" s="34">
        <v>153115.29</v>
      </c>
      <c r="F21" s="33">
        <v>0.85399999999999998</v>
      </c>
      <c r="G21" s="19">
        <f t="shared" si="7"/>
        <v>130760.45766</v>
      </c>
      <c r="H21" s="1"/>
      <c r="I21" s="15">
        <f t="shared" si="8"/>
        <v>12</v>
      </c>
      <c r="J21" s="16" t="str">
        <f t="shared" si="9"/>
        <v>Проволока колючая д-3 мм ГОСТ 285</v>
      </c>
      <c r="K21" s="11"/>
      <c r="L21" s="17" t="str">
        <f t="shared" si="10"/>
        <v>тн</v>
      </c>
      <c r="M21" s="21">
        <f t="shared" si="11"/>
        <v>153115.29</v>
      </c>
      <c r="N21" s="10"/>
      <c r="O21" s="46">
        <f t="shared" si="12"/>
        <v>0.85399999999999998</v>
      </c>
      <c r="P21" s="18">
        <f t="shared" si="13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9">
        <v>13</v>
      </c>
      <c r="C22" s="49" t="s">
        <v>21</v>
      </c>
      <c r="D22" s="32" t="s">
        <v>41</v>
      </c>
      <c r="E22" s="34">
        <v>51007.13</v>
      </c>
      <c r="F22" s="33">
        <v>7.6639999999999997</v>
      </c>
      <c r="G22" s="19">
        <f t="shared" si="7"/>
        <v>390918.64431999996</v>
      </c>
      <c r="H22" s="1"/>
      <c r="I22" s="15">
        <f t="shared" si="8"/>
        <v>13</v>
      </c>
      <c r="J22" s="16" t="str">
        <f t="shared" si="9"/>
        <v>Проволока стальная катанная д-6,5 мм ст3сп-пс, ГОСТ 30136</v>
      </c>
      <c r="K22" s="11"/>
      <c r="L22" s="17" t="str">
        <f t="shared" si="10"/>
        <v>тн</v>
      </c>
      <c r="M22" s="21">
        <f t="shared" si="11"/>
        <v>51007.13</v>
      </c>
      <c r="N22" s="10"/>
      <c r="O22" s="46">
        <f t="shared" si="12"/>
        <v>7.6639999999999997</v>
      </c>
      <c r="P22" s="18">
        <f t="shared" si="13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8.25" x14ac:dyDescent="0.25">
      <c r="A23" s="4"/>
      <c r="B23" s="9">
        <v>14</v>
      </c>
      <c r="C23" s="49" t="s">
        <v>22</v>
      </c>
      <c r="D23" s="32" t="s">
        <v>41</v>
      </c>
      <c r="E23" s="34">
        <v>59207.53</v>
      </c>
      <c r="F23" s="33">
        <v>8.4000000000000005E-2</v>
      </c>
      <c r="G23" s="19">
        <f t="shared" si="7"/>
        <v>4973.4325200000003</v>
      </c>
      <c r="H23" s="1"/>
      <c r="I23" s="15">
        <f t="shared" si="8"/>
        <v>14</v>
      </c>
      <c r="J23" s="16" t="str">
        <f t="shared" si="9"/>
        <v>Проволока стальная общего назначения д-2 мм, ГОСТ 3282</v>
      </c>
      <c r="K23" s="11"/>
      <c r="L23" s="17" t="str">
        <f t="shared" si="10"/>
        <v>тн</v>
      </c>
      <c r="M23" s="21">
        <f t="shared" si="11"/>
        <v>59207.53</v>
      </c>
      <c r="N23" s="10"/>
      <c r="O23" s="46">
        <f t="shared" si="12"/>
        <v>8.4000000000000005E-2</v>
      </c>
      <c r="P23" s="18">
        <f t="shared" si="13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4"/>
      <c r="B24" s="9">
        <v>15</v>
      </c>
      <c r="C24" s="49" t="s">
        <v>111</v>
      </c>
      <c r="D24" s="32" t="s">
        <v>41</v>
      </c>
      <c r="E24" s="34">
        <v>84822.36</v>
      </c>
      <c r="F24" s="33">
        <v>1.0269999999999999</v>
      </c>
      <c r="G24" s="19">
        <f t="shared" si="7"/>
        <v>87112.563719999991</v>
      </c>
      <c r="H24" s="1"/>
      <c r="I24" s="15">
        <f t="shared" si="8"/>
        <v>15</v>
      </c>
      <c r="J24" s="16" t="str">
        <f t="shared" si="9"/>
        <v>Профилированный лист С-21-0,6-1000 ОЦ/ГОСТ 24045</v>
      </c>
      <c r="K24" s="11"/>
      <c r="L24" s="17" t="str">
        <f t="shared" si="10"/>
        <v>тн</v>
      </c>
      <c r="M24" s="21">
        <f t="shared" si="11"/>
        <v>84822.36</v>
      </c>
      <c r="N24" s="10"/>
      <c r="O24" s="46">
        <f t="shared" si="12"/>
        <v>1.0269999999999999</v>
      </c>
      <c r="P24" s="18">
        <f t="shared" si="13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3" customHeight="1" x14ac:dyDescent="0.25">
      <c r="A25" s="4"/>
      <c r="B25" s="9">
        <v>16</v>
      </c>
      <c r="C25" s="49" t="s">
        <v>23</v>
      </c>
      <c r="D25" s="32" t="s">
        <v>41</v>
      </c>
      <c r="E25" s="34">
        <v>71189.52</v>
      </c>
      <c r="F25" s="33">
        <v>2.44</v>
      </c>
      <c r="G25" s="19">
        <f t="shared" si="7"/>
        <v>173702.42879999999</v>
      </c>
      <c r="H25" s="1"/>
      <c r="I25" s="15">
        <f t="shared" si="8"/>
        <v>16</v>
      </c>
      <c r="J25" s="16" t="str">
        <f t="shared" si="9"/>
        <v>Профилированный лист НС-44-0,7-1050/980-5500</v>
      </c>
      <c r="K25" s="11"/>
      <c r="L25" s="17" t="str">
        <f t="shared" si="10"/>
        <v>тн</v>
      </c>
      <c r="M25" s="21">
        <f t="shared" si="11"/>
        <v>71189.52</v>
      </c>
      <c r="N25" s="10"/>
      <c r="O25" s="46">
        <f t="shared" si="12"/>
        <v>2.44</v>
      </c>
      <c r="P25" s="18">
        <f t="shared" si="13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51" x14ac:dyDescent="0.25">
      <c r="A26" s="4"/>
      <c r="B26" s="9">
        <v>17</v>
      </c>
      <c r="C26" s="49" t="s">
        <v>82</v>
      </c>
      <c r="D26" s="32" t="s">
        <v>41</v>
      </c>
      <c r="E26" s="34">
        <v>76666.67</v>
      </c>
      <c r="F26" s="33">
        <v>0.32</v>
      </c>
      <c r="G26" s="19">
        <f t="shared" si="7"/>
        <v>24533.3344</v>
      </c>
      <c r="H26" s="1"/>
      <c r="I26" s="15">
        <f t="shared" si="8"/>
        <v>17</v>
      </c>
      <c r="J26" s="16" t="str">
        <f t="shared" si="9"/>
        <v>Профнастил полимер С8 0.45 1.2М 6М ПЭ RAL5005 Сигнально-синий ГОСТ 24045</v>
      </c>
      <c r="K26" s="11"/>
      <c r="L26" s="17" t="str">
        <f t="shared" si="10"/>
        <v>тн</v>
      </c>
      <c r="M26" s="21">
        <f t="shared" si="11"/>
        <v>76666.67</v>
      </c>
      <c r="N26" s="10"/>
      <c r="O26" s="46">
        <f t="shared" si="12"/>
        <v>0.32</v>
      </c>
      <c r="P26" s="18">
        <f t="shared" si="13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8.25" x14ac:dyDescent="0.25">
      <c r="A27" s="4"/>
      <c r="B27" s="9">
        <v>18</v>
      </c>
      <c r="C27" s="49" t="s">
        <v>83</v>
      </c>
      <c r="D27" s="32" t="s">
        <v>41</v>
      </c>
      <c r="E27" s="34">
        <v>43691.67</v>
      </c>
      <c r="F27" s="33">
        <v>0.89</v>
      </c>
      <c r="G27" s="19">
        <f t="shared" si="0"/>
        <v>38885.586299999995</v>
      </c>
      <c r="H27" s="1"/>
      <c r="I27" s="15">
        <f t="shared" si="1"/>
        <v>18</v>
      </c>
      <c r="J27" s="16" t="str">
        <f t="shared" si="2"/>
        <v>Сталь арматурная д-20 мм ст3сп-пс, класс А-1, длина не менее 9 м, ГОСТ 5781</v>
      </c>
      <c r="K27" s="11"/>
      <c r="L27" s="17" t="str">
        <f t="shared" si="3"/>
        <v>тн</v>
      </c>
      <c r="M27" s="21">
        <f t="shared" si="4"/>
        <v>43691.67</v>
      </c>
      <c r="N27" s="10"/>
      <c r="O27" s="46">
        <f t="shared" si="5"/>
        <v>0.89</v>
      </c>
      <c r="P27" s="18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4"/>
      <c r="B28" s="9">
        <v>19</v>
      </c>
      <c r="C28" s="49" t="s">
        <v>24</v>
      </c>
      <c r="D28" s="32" t="s">
        <v>41</v>
      </c>
      <c r="E28" s="34">
        <v>60052.08</v>
      </c>
      <c r="F28" s="33">
        <v>0.13</v>
      </c>
      <c r="G28" s="19">
        <f t="shared" si="0"/>
        <v>7806.7704000000003</v>
      </c>
      <c r="H28" s="1"/>
      <c r="I28" s="15">
        <f t="shared" si="1"/>
        <v>19</v>
      </c>
      <c r="J28" s="16" t="str">
        <f t="shared" si="2"/>
        <v>Сталь листовая б-1 мм ст3сп-пс, х/к, ГОСТ 19904</v>
      </c>
      <c r="K28" s="11"/>
      <c r="L28" s="17" t="str">
        <f t="shared" si="3"/>
        <v>тн</v>
      </c>
      <c r="M28" s="21">
        <f t="shared" si="4"/>
        <v>60052.08</v>
      </c>
      <c r="N28" s="10"/>
      <c r="O28" s="46">
        <f t="shared" si="5"/>
        <v>0.13</v>
      </c>
      <c r="P28" s="18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5.5" x14ac:dyDescent="0.25">
      <c r="A29" s="4"/>
      <c r="B29" s="9">
        <v>20</v>
      </c>
      <c r="C29" s="49" t="s">
        <v>26</v>
      </c>
      <c r="D29" s="32" t="s">
        <v>41</v>
      </c>
      <c r="E29" s="34">
        <v>48042.67</v>
      </c>
      <c r="F29" s="33">
        <v>7.6999999999999999E-2</v>
      </c>
      <c r="G29" s="19">
        <f t="shared" si="0"/>
        <v>3699.28559</v>
      </c>
      <c r="H29" s="1"/>
      <c r="I29" s="15">
        <f t="shared" si="1"/>
        <v>20</v>
      </c>
      <c r="J29" s="16" t="str">
        <f t="shared" si="2"/>
        <v>Сталь листовая б-10 мм ст3сп-пс, г/к, ГОСТ 19903</v>
      </c>
      <c r="K29" s="11"/>
      <c r="L29" s="17" t="str">
        <f t="shared" si="3"/>
        <v>тн</v>
      </c>
      <c r="M29" s="21">
        <f t="shared" si="4"/>
        <v>48042.67</v>
      </c>
      <c r="N29" s="10"/>
      <c r="O29" s="46">
        <f t="shared" si="5"/>
        <v>7.6999999999999999E-2</v>
      </c>
      <c r="P29" s="18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x14ac:dyDescent="0.25">
      <c r="A30" s="4"/>
      <c r="B30" s="9">
        <v>21</v>
      </c>
      <c r="C30" s="49" t="s">
        <v>27</v>
      </c>
      <c r="D30" s="32" t="s">
        <v>41</v>
      </c>
      <c r="E30" s="34">
        <v>52162.5</v>
      </c>
      <c r="F30" s="33">
        <v>0.58099999999999996</v>
      </c>
      <c r="G30" s="19">
        <f t="shared" si="0"/>
        <v>30306.412499999999</v>
      </c>
      <c r="H30" s="1"/>
      <c r="I30" s="15">
        <f t="shared" si="1"/>
        <v>21</v>
      </c>
      <c r="J30" s="16" t="str">
        <f t="shared" si="2"/>
        <v>Сталь листовая б-2 мм ст3сп-пс, х/к, ГОСТ 19904</v>
      </c>
      <c r="K30" s="11"/>
      <c r="L30" s="17" t="str">
        <f t="shared" si="3"/>
        <v>тн</v>
      </c>
      <c r="M30" s="21">
        <f t="shared" si="4"/>
        <v>52162.5</v>
      </c>
      <c r="N30" s="10"/>
      <c r="O30" s="46">
        <f t="shared" si="5"/>
        <v>0.58099999999999996</v>
      </c>
      <c r="P30" s="18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5.5" x14ac:dyDescent="0.25">
      <c r="A31" s="4"/>
      <c r="B31" s="9">
        <v>22</v>
      </c>
      <c r="C31" s="49" t="s">
        <v>28</v>
      </c>
      <c r="D31" s="32" t="s">
        <v>41</v>
      </c>
      <c r="E31" s="34">
        <v>56814.7</v>
      </c>
      <c r="F31" s="33">
        <v>0.8</v>
      </c>
      <c r="G31" s="19">
        <f t="shared" si="0"/>
        <v>45451.76</v>
      </c>
      <c r="H31" s="1"/>
      <c r="I31" s="15">
        <f t="shared" si="1"/>
        <v>22</v>
      </c>
      <c r="J31" s="16" t="str">
        <f t="shared" si="2"/>
        <v>Сталь листовая б-3 мм ст3сп-пс, г/к, ГОСТ 19903</v>
      </c>
      <c r="K31" s="11"/>
      <c r="L31" s="17" t="str">
        <f t="shared" si="3"/>
        <v>тн</v>
      </c>
      <c r="M31" s="21">
        <f t="shared" si="4"/>
        <v>56814.7</v>
      </c>
      <c r="N31" s="10"/>
      <c r="O31" s="46">
        <f t="shared" si="5"/>
        <v>0.8</v>
      </c>
      <c r="P31" s="18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4"/>
      <c r="B32" s="9">
        <v>23</v>
      </c>
      <c r="C32" s="49" t="s">
        <v>29</v>
      </c>
      <c r="D32" s="32" t="s">
        <v>41</v>
      </c>
      <c r="E32" s="34">
        <v>58734.98</v>
      </c>
      <c r="F32" s="33">
        <v>5.1999999999999998E-2</v>
      </c>
      <c r="G32" s="19">
        <f t="shared" si="0"/>
        <v>3054.2189600000002</v>
      </c>
      <c r="H32" s="1"/>
      <c r="I32" s="15">
        <f t="shared" si="1"/>
        <v>23</v>
      </c>
      <c r="J32" s="16" t="str">
        <f t="shared" si="2"/>
        <v>Сталь листовая б-4 мм ст3сп-пс, г/к, ГОСТ 19903</v>
      </c>
      <c r="K32" s="11"/>
      <c r="L32" s="17" t="str">
        <f t="shared" si="3"/>
        <v>тн</v>
      </c>
      <c r="M32" s="21">
        <f t="shared" si="4"/>
        <v>58734.98</v>
      </c>
      <c r="N32" s="10"/>
      <c r="O32" s="46">
        <f t="shared" si="5"/>
        <v>5.1999999999999998E-2</v>
      </c>
      <c r="P32" s="18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5.5" x14ac:dyDescent="0.25">
      <c r="A33" s="4"/>
      <c r="B33" s="9">
        <v>24</v>
      </c>
      <c r="C33" s="49" t="s">
        <v>30</v>
      </c>
      <c r="D33" s="32" t="s">
        <v>41</v>
      </c>
      <c r="E33" s="34">
        <v>55729.17</v>
      </c>
      <c r="F33" s="33">
        <v>0.06</v>
      </c>
      <c r="G33" s="19">
        <f t="shared" si="0"/>
        <v>3343.7501999999999</v>
      </c>
      <c r="H33" s="1"/>
      <c r="I33" s="15">
        <f t="shared" si="1"/>
        <v>24</v>
      </c>
      <c r="J33" s="16" t="str">
        <f t="shared" si="2"/>
        <v>Сталь листовая б-5 мм ст3сп-пс, г/к, ГОСТ 19903</v>
      </c>
      <c r="K33" s="11"/>
      <c r="L33" s="17" t="str">
        <f t="shared" si="3"/>
        <v>тн</v>
      </c>
      <c r="M33" s="21">
        <f t="shared" si="4"/>
        <v>55729.17</v>
      </c>
      <c r="N33" s="10"/>
      <c r="O33" s="46">
        <f t="shared" si="5"/>
        <v>0.06</v>
      </c>
      <c r="P33" s="18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8.25" x14ac:dyDescent="0.25">
      <c r="A34" s="4"/>
      <c r="B34" s="9">
        <v>25</v>
      </c>
      <c r="C34" s="49" t="s">
        <v>31</v>
      </c>
      <c r="D34" s="32" t="s">
        <v>41</v>
      </c>
      <c r="E34" s="34">
        <v>59522.12</v>
      </c>
      <c r="F34" s="33">
        <v>0.1</v>
      </c>
      <c r="G34" s="19">
        <f t="shared" si="0"/>
        <v>5952.2120000000004</v>
      </c>
      <c r="H34" s="1"/>
      <c r="I34" s="15">
        <f t="shared" si="1"/>
        <v>25</v>
      </c>
      <c r="J34" s="16" t="str">
        <f t="shared" si="2"/>
        <v>Сталь листовая кровельная б-0,55 мм 0,8 пс, х/к, ГОСТ 14918</v>
      </c>
      <c r="K34" s="11"/>
      <c r="L34" s="17" t="str">
        <f t="shared" si="3"/>
        <v>тн</v>
      </c>
      <c r="M34" s="21">
        <f t="shared" si="4"/>
        <v>59522.12</v>
      </c>
      <c r="N34" s="10"/>
      <c r="O34" s="46">
        <f t="shared" si="5"/>
        <v>0.1</v>
      </c>
      <c r="P34" s="18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8.25" x14ac:dyDescent="0.25">
      <c r="A35" s="4"/>
      <c r="B35" s="9">
        <v>26</v>
      </c>
      <c r="C35" s="49" t="s">
        <v>84</v>
      </c>
      <c r="D35" s="32" t="s">
        <v>41</v>
      </c>
      <c r="E35" s="34">
        <v>86670</v>
      </c>
      <c r="F35" s="33">
        <v>7.0000000000000007E-2</v>
      </c>
      <c r="G35" s="19">
        <f t="shared" ref="G35:G64" si="14">E35*F35</f>
        <v>6066.9000000000005</v>
      </c>
      <c r="H35" s="1"/>
      <c r="I35" s="15">
        <f t="shared" ref="I35:I64" si="15">B35</f>
        <v>26</v>
      </c>
      <c r="J35" s="16" t="str">
        <f t="shared" ref="J35:J64" si="16">C35</f>
        <v xml:space="preserve">Сталь листовая оцинкованная б-0,5 мм х/к, ГОСТ 14918 </v>
      </c>
      <c r="K35" s="11"/>
      <c r="L35" s="17" t="str">
        <f t="shared" ref="L35:L64" si="17">D35</f>
        <v>тн</v>
      </c>
      <c r="M35" s="21">
        <f t="shared" ref="M35:M64" si="18">E35</f>
        <v>86670</v>
      </c>
      <c r="N35" s="10"/>
      <c r="O35" s="46">
        <f t="shared" ref="O35:O64" si="19">F35</f>
        <v>7.0000000000000007E-2</v>
      </c>
      <c r="P35" s="18">
        <f t="shared" ref="P35:P64" si="20">N35*O35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51" x14ac:dyDescent="0.25">
      <c r="A36" s="4"/>
      <c r="B36" s="9">
        <v>27</v>
      </c>
      <c r="C36" s="49" t="s">
        <v>85</v>
      </c>
      <c r="D36" s="32" t="s">
        <v>41</v>
      </c>
      <c r="E36" s="34">
        <v>48734.26</v>
      </c>
      <c r="F36" s="33">
        <v>1.9E-2</v>
      </c>
      <c r="G36" s="19">
        <f t="shared" si="14"/>
        <v>925.95094000000006</v>
      </c>
      <c r="H36" s="1"/>
      <c r="I36" s="15">
        <f t="shared" si="15"/>
        <v>27</v>
      </c>
      <c r="J36" s="16" t="str">
        <f t="shared" si="16"/>
        <v>Сталь листовая оцинкованная б-0,8 хк, размер:1000х2500 мм, ГОСТ 14918</v>
      </c>
      <c r="K36" s="11"/>
      <c r="L36" s="17" t="str">
        <f t="shared" si="17"/>
        <v>тн</v>
      </c>
      <c r="M36" s="21">
        <f t="shared" si="18"/>
        <v>48734.26</v>
      </c>
      <c r="N36" s="10"/>
      <c r="O36" s="46">
        <f t="shared" si="19"/>
        <v>1.9E-2</v>
      </c>
      <c r="P36" s="18">
        <f t="shared" si="20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5.5" x14ac:dyDescent="0.25">
      <c r="A37" s="4"/>
      <c r="B37" s="9">
        <v>28</v>
      </c>
      <c r="C37" s="49" t="s">
        <v>32</v>
      </c>
      <c r="D37" s="32" t="s">
        <v>41</v>
      </c>
      <c r="E37" s="34">
        <v>66240.460000000006</v>
      </c>
      <c r="F37" s="33">
        <v>0.19500000000000001</v>
      </c>
      <c r="G37" s="19">
        <f t="shared" si="14"/>
        <v>12916.889700000002</v>
      </c>
      <c r="H37" s="1"/>
      <c r="I37" s="15">
        <f t="shared" si="15"/>
        <v>28</v>
      </c>
      <c r="J37" s="16" t="str">
        <f t="shared" si="16"/>
        <v>Сталь листовая рифленая б-4р мм ст3сп-пс, ГОСТ 8568</v>
      </c>
      <c r="K37" s="11"/>
      <c r="L37" s="17" t="str">
        <f t="shared" si="17"/>
        <v>тн</v>
      </c>
      <c r="M37" s="21">
        <f t="shared" si="18"/>
        <v>66240.460000000006</v>
      </c>
      <c r="N37" s="10"/>
      <c r="O37" s="46">
        <f t="shared" si="19"/>
        <v>0.19500000000000001</v>
      </c>
      <c r="P37" s="18">
        <f t="shared" si="20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5.5" x14ac:dyDescent="0.25">
      <c r="A38" s="4"/>
      <c r="B38" s="9">
        <v>29</v>
      </c>
      <c r="C38" s="49" t="s">
        <v>86</v>
      </c>
      <c r="D38" s="32" t="s">
        <v>41</v>
      </c>
      <c r="E38" s="34">
        <v>104636.92</v>
      </c>
      <c r="F38" s="33">
        <v>8.5000000000000006E-2</v>
      </c>
      <c r="G38" s="19">
        <f t="shared" si="14"/>
        <v>8894.1382000000012</v>
      </c>
      <c r="H38" s="1"/>
      <c r="I38" s="15">
        <f t="shared" si="15"/>
        <v>29</v>
      </c>
      <c r="J38" s="16" t="str">
        <f t="shared" si="16"/>
        <v>Сталь листовая рифленная б-3р мм ст3сп-пс, ГОСТ 8568</v>
      </c>
      <c r="K38" s="11"/>
      <c r="L38" s="17" t="str">
        <f t="shared" si="17"/>
        <v>тн</v>
      </c>
      <c r="M38" s="21">
        <f t="shared" si="18"/>
        <v>104636.92</v>
      </c>
      <c r="N38" s="10"/>
      <c r="O38" s="46">
        <f t="shared" si="19"/>
        <v>8.5000000000000006E-2</v>
      </c>
      <c r="P38" s="18">
        <f t="shared" si="20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5.5" x14ac:dyDescent="0.25">
      <c r="A39" s="4"/>
      <c r="B39" s="9">
        <v>30</v>
      </c>
      <c r="C39" s="49" t="s">
        <v>87</v>
      </c>
      <c r="D39" s="32" t="s">
        <v>41</v>
      </c>
      <c r="E39" s="34">
        <v>72262.320000000007</v>
      </c>
      <c r="F39" s="33">
        <v>8.2000000000000003E-2</v>
      </c>
      <c r="G39" s="19">
        <f t="shared" si="14"/>
        <v>5925.5102400000005</v>
      </c>
      <c r="H39" s="1"/>
      <c r="I39" s="15">
        <f t="shared" si="15"/>
        <v>30</v>
      </c>
      <c r="J39" s="16" t="str">
        <f t="shared" si="16"/>
        <v>Сталь листовая чечевичная б-3ч мм ст3сп-пс, ГОСТ 8568</v>
      </c>
      <c r="K39" s="11"/>
      <c r="L39" s="17" t="str">
        <f t="shared" si="17"/>
        <v>тн</v>
      </c>
      <c r="M39" s="21">
        <f t="shared" si="18"/>
        <v>72262.320000000007</v>
      </c>
      <c r="N39" s="10"/>
      <c r="O39" s="46">
        <f t="shared" si="19"/>
        <v>8.2000000000000003E-2</v>
      </c>
      <c r="P39" s="18">
        <f t="shared" si="20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5.5" x14ac:dyDescent="0.25">
      <c r="A40" s="4"/>
      <c r="B40" s="9">
        <v>31</v>
      </c>
      <c r="C40" s="49" t="s">
        <v>33</v>
      </c>
      <c r="D40" s="32" t="s">
        <v>41</v>
      </c>
      <c r="E40" s="34">
        <v>52608.33</v>
      </c>
      <c r="F40" s="33">
        <v>1.1160000000000001</v>
      </c>
      <c r="G40" s="19">
        <f t="shared" si="14"/>
        <v>58710.896280000008</v>
      </c>
      <c r="H40" s="1"/>
      <c r="I40" s="15">
        <f t="shared" si="15"/>
        <v>31</v>
      </c>
      <c r="J40" s="16" t="str">
        <f t="shared" si="16"/>
        <v>Сталь полосовая 40х4 мм ст3сп-пс, ГОСТ 103</v>
      </c>
      <c r="K40" s="11"/>
      <c r="L40" s="17" t="str">
        <f t="shared" si="17"/>
        <v>тн</v>
      </c>
      <c r="M40" s="21">
        <f t="shared" si="18"/>
        <v>52608.33</v>
      </c>
      <c r="N40" s="10"/>
      <c r="O40" s="46">
        <f t="shared" si="19"/>
        <v>1.1160000000000001</v>
      </c>
      <c r="P40" s="18">
        <f t="shared" si="20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5.5" x14ac:dyDescent="0.25">
      <c r="A41" s="4"/>
      <c r="B41" s="9">
        <v>32</v>
      </c>
      <c r="C41" s="49" t="s">
        <v>34</v>
      </c>
      <c r="D41" s="32" t="s">
        <v>41</v>
      </c>
      <c r="E41" s="34">
        <v>55265.48</v>
      </c>
      <c r="F41" s="33">
        <v>0.1</v>
      </c>
      <c r="G41" s="19">
        <f t="shared" si="14"/>
        <v>5526.5480000000007</v>
      </c>
      <c r="H41" s="1"/>
      <c r="I41" s="15">
        <f t="shared" si="15"/>
        <v>32</v>
      </c>
      <c r="J41" s="16" t="str">
        <f t="shared" si="16"/>
        <v>Сталь полосовая 50х5 мм ст3сп-пс, ГОСТ 103</v>
      </c>
      <c r="K41" s="11"/>
      <c r="L41" s="17" t="str">
        <f t="shared" si="17"/>
        <v>тн</v>
      </c>
      <c r="M41" s="21">
        <f t="shared" si="18"/>
        <v>55265.48</v>
      </c>
      <c r="N41" s="10"/>
      <c r="O41" s="46">
        <f t="shared" si="19"/>
        <v>0.1</v>
      </c>
      <c r="P41" s="18">
        <f t="shared" si="20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8.25" x14ac:dyDescent="0.25">
      <c r="A42" s="4"/>
      <c r="B42" s="9">
        <v>33</v>
      </c>
      <c r="C42" s="49" t="s">
        <v>35</v>
      </c>
      <c r="D42" s="32" t="s">
        <v>41</v>
      </c>
      <c r="E42" s="34">
        <v>62339.95</v>
      </c>
      <c r="F42" s="33">
        <v>6.3E-2</v>
      </c>
      <c r="G42" s="19">
        <f t="shared" si="14"/>
        <v>3927.4168500000001</v>
      </c>
      <c r="H42" s="1"/>
      <c r="I42" s="15">
        <f t="shared" si="15"/>
        <v>33</v>
      </c>
      <c r="J42" s="16" t="str">
        <f t="shared" si="16"/>
        <v>Труба стальная ВГП ду-15 мм ст3сп-пс, длина не менее 9 м, ГОСТ 3262</v>
      </c>
      <c r="K42" s="11"/>
      <c r="L42" s="17" t="str">
        <f t="shared" si="17"/>
        <v>тн</v>
      </c>
      <c r="M42" s="21">
        <f t="shared" si="18"/>
        <v>62339.95</v>
      </c>
      <c r="N42" s="10"/>
      <c r="O42" s="46">
        <f t="shared" si="19"/>
        <v>6.3E-2</v>
      </c>
      <c r="P42" s="18">
        <f t="shared" si="20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8.25" x14ac:dyDescent="0.25">
      <c r="A43" s="4"/>
      <c r="B43" s="9">
        <v>34</v>
      </c>
      <c r="C43" s="49" t="s">
        <v>37</v>
      </c>
      <c r="D43" s="32" t="s">
        <v>41</v>
      </c>
      <c r="E43" s="34">
        <v>60161.77</v>
      </c>
      <c r="F43" s="33">
        <v>0.215</v>
      </c>
      <c r="G43" s="19">
        <f t="shared" si="14"/>
        <v>12934.780549999999</v>
      </c>
      <c r="H43" s="1"/>
      <c r="I43" s="15">
        <f t="shared" si="15"/>
        <v>34</v>
      </c>
      <c r="J43" s="16" t="str">
        <f t="shared" si="16"/>
        <v>Труба стальная ВГП ду-20 мм ст3сп-пс, длина не менее 9 м, ГОСТ 3262</v>
      </c>
      <c r="K43" s="11"/>
      <c r="L43" s="17" t="str">
        <f t="shared" si="17"/>
        <v>тн</v>
      </c>
      <c r="M43" s="21">
        <f t="shared" si="18"/>
        <v>60161.77</v>
      </c>
      <c r="N43" s="10"/>
      <c r="O43" s="46">
        <f t="shared" si="19"/>
        <v>0.215</v>
      </c>
      <c r="P43" s="18">
        <f t="shared" si="20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8.25" x14ac:dyDescent="0.25">
      <c r="A44" s="4"/>
      <c r="B44" s="9">
        <v>35</v>
      </c>
      <c r="C44" s="49" t="s">
        <v>38</v>
      </c>
      <c r="D44" s="32" t="s">
        <v>41</v>
      </c>
      <c r="E44" s="34">
        <v>66669.23</v>
      </c>
      <c r="F44" s="33">
        <v>4.2999999999999997E-2</v>
      </c>
      <c r="G44" s="19">
        <f t="shared" si="14"/>
        <v>2866.7768899999996</v>
      </c>
      <c r="H44" s="1"/>
      <c r="I44" s="15">
        <f t="shared" si="15"/>
        <v>35</v>
      </c>
      <c r="J44" s="16" t="str">
        <f t="shared" si="16"/>
        <v>Труба стальная ВГП ду-25 мм ст3сп-пс, длина не менее 9 м, ГОСТ 3262</v>
      </c>
      <c r="K44" s="11"/>
      <c r="L44" s="17" t="str">
        <f t="shared" si="17"/>
        <v>тн</v>
      </c>
      <c r="M44" s="21">
        <f t="shared" si="18"/>
        <v>66669.23</v>
      </c>
      <c r="N44" s="10"/>
      <c r="O44" s="46">
        <f t="shared" si="19"/>
        <v>4.2999999999999997E-2</v>
      </c>
      <c r="P44" s="18">
        <f t="shared" si="20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8.25" x14ac:dyDescent="0.25">
      <c r="A45" s="4"/>
      <c r="B45" s="9">
        <v>36</v>
      </c>
      <c r="C45" s="49" t="s">
        <v>88</v>
      </c>
      <c r="D45" s="32" t="s">
        <v>41</v>
      </c>
      <c r="E45" s="34">
        <v>52608.33</v>
      </c>
      <c r="F45" s="33">
        <v>0.14000000000000001</v>
      </c>
      <c r="G45" s="19">
        <f t="shared" si="14"/>
        <v>7365.1662000000006</v>
      </c>
      <c r="H45" s="1"/>
      <c r="I45" s="15">
        <f t="shared" si="15"/>
        <v>36</v>
      </c>
      <c r="J45" s="16" t="str">
        <f t="shared" si="16"/>
        <v>Труба стальная ВГП ду-40 мм ст3сп-пс, длина не менее 9 м, ГОСТ 3262</v>
      </c>
      <c r="K45" s="11"/>
      <c r="L45" s="17" t="str">
        <f t="shared" si="17"/>
        <v>тн</v>
      </c>
      <c r="M45" s="21">
        <f t="shared" si="18"/>
        <v>52608.33</v>
      </c>
      <c r="N45" s="10"/>
      <c r="O45" s="46">
        <f t="shared" si="19"/>
        <v>0.14000000000000001</v>
      </c>
      <c r="P45" s="18">
        <f t="shared" si="20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51" x14ac:dyDescent="0.25">
      <c r="A46" s="4"/>
      <c r="B46" s="9">
        <v>37</v>
      </c>
      <c r="C46" s="49" t="s">
        <v>89</v>
      </c>
      <c r="D46" s="32" t="s">
        <v>41</v>
      </c>
      <c r="E46" s="34">
        <v>38736.57</v>
      </c>
      <c r="F46" s="33">
        <v>0.05</v>
      </c>
      <c r="G46" s="19">
        <f t="shared" si="14"/>
        <v>1936.8285000000001</v>
      </c>
      <c r="H46" s="1"/>
      <c r="I46" s="15">
        <f t="shared" si="15"/>
        <v>37</v>
      </c>
      <c r="J46" s="16" t="str">
        <f t="shared" si="16"/>
        <v>Труба стальная квадратная 100х100х4 мм, ст3сп-пс, длина не менее 6 м, ГОСТ 8639</v>
      </c>
      <c r="K46" s="11"/>
      <c r="L46" s="17" t="str">
        <f t="shared" si="17"/>
        <v>тн</v>
      </c>
      <c r="M46" s="21">
        <f t="shared" si="18"/>
        <v>38736.57</v>
      </c>
      <c r="N46" s="10"/>
      <c r="O46" s="46">
        <f t="shared" si="19"/>
        <v>0.05</v>
      </c>
      <c r="P46" s="18">
        <f t="shared" si="20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51" x14ac:dyDescent="0.25">
      <c r="A47" s="4"/>
      <c r="B47" s="9">
        <v>38</v>
      </c>
      <c r="C47" s="49" t="s">
        <v>90</v>
      </c>
      <c r="D47" s="32" t="s">
        <v>41</v>
      </c>
      <c r="E47" s="34">
        <v>46812.5</v>
      </c>
      <c r="F47" s="33">
        <v>0.126</v>
      </c>
      <c r="G47" s="19">
        <f t="shared" si="14"/>
        <v>5898.375</v>
      </c>
      <c r="H47" s="1"/>
      <c r="I47" s="15">
        <f t="shared" si="15"/>
        <v>38</v>
      </c>
      <c r="J47" s="16" t="str">
        <f t="shared" si="16"/>
        <v>Труба стальная квадратная 50х50х2 мм, ст3сп-пс, длина не менее 6 м, ГОСТ 8639</v>
      </c>
      <c r="K47" s="11"/>
      <c r="L47" s="17" t="str">
        <f t="shared" si="17"/>
        <v>тн</v>
      </c>
      <c r="M47" s="21">
        <f t="shared" si="18"/>
        <v>46812.5</v>
      </c>
      <c r="N47" s="10"/>
      <c r="O47" s="46">
        <f t="shared" si="19"/>
        <v>0.126</v>
      </c>
      <c r="P47" s="18">
        <f t="shared" si="20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51" x14ac:dyDescent="0.25">
      <c r="A48" s="4"/>
      <c r="B48" s="9">
        <v>39</v>
      </c>
      <c r="C48" s="49" t="s">
        <v>91</v>
      </c>
      <c r="D48" s="32" t="s">
        <v>41</v>
      </c>
      <c r="E48" s="34">
        <v>52694.9</v>
      </c>
      <c r="F48" s="33">
        <v>0.13</v>
      </c>
      <c r="G48" s="19">
        <f t="shared" si="14"/>
        <v>6850.3370000000004</v>
      </c>
      <c r="H48" s="1"/>
      <c r="I48" s="15">
        <f t="shared" si="15"/>
        <v>39</v>
      </c>
      <c r="J48" s="16" t="str">
        <f t="shared" si="16"/>
        <v>Труба стальная квадратная 50х50х3 мм, ст3сп-пс, длина не менее 6 м, ГОСТ 8639</v>
      </c>
      <c r="K48" s="11"/>
      <c r="L48" s="17" t="str">
        <f t="shared" si="17"/>
        <v>тн</v>
      </c>
      <c r="M48" s="21">
        <f t="shared" si="18"/>
        <v>52694.9</v>
      </c>
      <c r="N48" s="10"/>
      <c r="O48" s="46">
        <f t="shared" si="19"/>
        <v>0.13</v>
      </c>
      <c r="P48" s="18">
        <f t="shared" si="20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8.25" x14ac:dyDescent="0.25">
      <c r="A49" s="4"/>
      <c r="B49" s="9">
        <v>40</v>
      </c>
      <c r="C49" s="49" t="s">
        <v>40</v>
      </c>
      <c r="D49" s="32" t="s">
        <v>41</v>
      </c>
      <c r="E49" s="34">
        <v>52537.01</v>
      </c>
      <c r="F49" s="33">
        <v>1.2E-2</v>
      </c>
      <c r="G49" s="19">
        <f t="shared" si="14"/>
        <v>630.44412</v>
      </c>
      <c r="H49" s="1"/>
      <c r="I49" s="15">
        <f t="shared" si="15"/>
        <v>40</v>
      </c>
      <c r="J49" s="16" t="str">
        <f t="shared" si="16"/>
        <v>Труба стальная прямоугольная 40х25х3 мм, ГОСТ 8639</v>
      </c>
      <c r="K49" s="11"/>
      <c r="L49" s="17" t="str">
        <f t="shared" si="17"/>
        <v>тн</v>
      </c>
      <c r="M49" s="21">
        <f t="shared" si="18"/>
        <v>52537.01</v>
      </c>
      <c r="N49" s="10"/>
      <c r="O49" s="46">
        <f t="shared" si="19"/>
        <v>1.2E-2</v>
      </c>
      <c r="P49" s="18">
        <f t="shared" si="20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51" x14ac:dyDescent="0.25">
      <c r="A50" s="4"/>
      <c r="B50" s="9">
        <v>41</v>
      </c>
      <c r="C50" s="49" t="s">
        <v>92</v>
      </c>
      <c r="D50" s="32" t="s">
        <v>41</v>
      </c>
      <c r="E50" s="34">
        <v>47258.33</v>
      </c>
      <c r="F50" s="33">
        <v>0.12</v>
      </c>
      <c r="G50" s="19">
        <f t="shared" si="14"/>
        <v>5670.9996000000001</v>
      </c>
      <c r="H50" s="1"/>
      <c r="I50" s="15">
        <f t="shared" si="15"/>
        <v>41</v>
      </c>
      <c r="J50" s="16" t="str">
        <f t="shared" si="16"/>
        <v>Труба стальная прямоугольная 50х25х2 мм, ст3сп-пс, длина не менее 6 м, ГОСТ 8639</v>
      </c>
      <c r="K50" s="11"/>
      <c r="L50" s="17" t="str">
        <f t="shared" si="17"/>
        <v>тн</v>
      </c>
      <c r="M50" s="21">
        <f t="shared" si="18"/>
        <v>47258.33</v>
      </c>
      <c r="N50" s="10"/>
      <c r="O50" s="46">
        <f t="shared" si="19"/>
        <v>0.12</v>
      </c>
      <c r="P50" s="18">
        <f t="shared" si="20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63.75" x14ac:dyDescent="0.25">
      <c r="A51" s="4"/>
      <c r="B51" s="9">
        <v>42</v>
      </c>
      <c r="C51" s="49" t="s">
        <v>93</v>
      </c>
      <c r="D51" s="32" t="s">
        <v>41</v>
      </c>
      <c r="E51" s="34">
        <v>46366.67</v>
      </c>
      <c r="F51" s="33">
        <v>16.850999999999999</v>
      </c>
      <c r="G51" s="19">
        <f t="shared" si="14"/>
        <v>781324.75616999995</v>
      </c>
      <c r="H51" s="1"/>
      <c r="I51" s="15">
        <f t="shared" si="15"/>
        <v>42</v>
      </c>
      <c r="J51" s="16" t="str">
        <f t="shared" si="16"/>
        <v>Труба стальная электросварная прямошовная д-108х4 мм ст3сп-пс, длина не менее 9 м, ГОСТ 10704</v>
      </c>
      <c r="K51" s="11"/>
      <c r="L51" s="17" t="str">
        <f t="shared" si="17"/>
        <v>тн</v>
      </c>
      <c r="M51" s="21">
        <f t="shared" si="18"/>
        <v>46366.67</v>
      </c>
      <c r="N51" s="10"/>
      <c r="O51" s="46">
        <f t="shared" si="19"/>
        <v>16.850999999999999</v>
      </c>
      <c r="P51" s="18">
        <f t="shared" si="20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51" x14ac:dyDescent="0.25">
      <c r="A52" s="4"/>
      <c r="B52" s="9">
        <v>43</v>
      </c>
      <c r="C52" s="49" t="s">
        <v>94</v>
      </c>
      <c r="D52" s="32" t="s">
        <v>41</v>
      </c>
      <c r="E52" s="34">
        <v>49021.8</v>
      </c>
      <c r="F52" s="33">
        <v>1.34</v>
      </c>
      <c r="G52" s="19">
        <f t="shared" si="14"/>
        <v>65689.212000000014</v>
      </c>
      <c r="H52" s="1"/>
      <c r="I52" s="15">
        <f t="shared" si="15"/>
        <v>43</v>
      </c>
      <c r="J52" s="16" t="str">
        <f t="shared" si="16"/>
        <v>Труба стальная электросварная прямошовная д-108х4 мм, ст3сп-пс, ГОСТ 10705</v>
      </c>
      <c r="K52" s="11"/>
      <c r="L52" s="17" t="str">
        <f t="shared" si="17"/>
        <v>тн</v>
      </c>
      <c r="M52" s="21">
        <f t="shared" si="18"/>
        <v>49021.8</v>
      </c>
      <c r="N52" s="10"/>
      <c r="O52" s="46">
        <f t="shared" si="19"/>
        <v>1.34</v>
      </c>
      <c r="P52" s="18">
        <f t="shared" si="20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63.75" x14ac:dyDescent="0.25">
      <c r="A53" s="4"/>
      <c r="B53" s="9">
        <v>44</v>
      </c>
      <c r="C53" s="49" t="s">
        <v>95</v>
      </c>
      <c r="D53" s="32" t="s">
        <v>41</v>
      </c>
      <c r="E53" s="34">
        <v>50452.62</v>
      </c>
      <c r="F53" s="33">
        <v>0.69</v>
      </c>
      <c r="G53" s="19">
        <f t="shared" si="14"/>
        <v>34812.307800000002</v>
      </c>
      <c r="H53" s="1"/>
      <c r="I53" s="15">
        <f t="shared" si="15"/>
        <v>44</v>
      </c>
      <c r="J53" s="16" t="str">
        <f t="shared" si="16"/>
        <v>Труба стальная электросварная прямошовная д-159х4,5 мм ст3сп-пс, длина не менее 9 м, ГОСТ 10704, 10706</v>
      </c>
      <c r="K53" s="11"/>
      <c r="L53" s="17" t="str">
        <f t="shared" si="17"/>
        <v>тн</v>
      </c>
      <c r="M53" s="21">
        <f t="shared" si="18"/>
        <v>50452.62</v>
      </c>
      <c r="N53" s="10"/>
      <c r="O53" s="46">
        <f t="shared" si="19"/>
        <v>0.69</v>
      </c>
      <c r="P53" s="18">
        <f t="shared" si="20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63.75" x14ac:dyDescent="0.25">
      <c r="A54" s="4"/>
      <c r="B54" s="9">
        <v>45</v>
      </c>
      <c r="C54" s="49" t="s">
        <v>96</v>
      </c>
      <c r="D54" s="32" t="s">
        <v>41</v>
      </c>
      <c r="E54" s="34">
        <v>50600</v>
      </c>
      <c r="F54" s="33">
        <v>0.16300000000000001</v>
      </c>
      <c r="G54" s="19">
        <f t="shared" si="14"/>
        <v>8247.8000000000011</v>
      </c>
      <c r="H54" s="1"/>
      <c r="I54" s="15">
        <f t="shared" si="15"/>
        <v>45</v>
      </c>
      <c r="J54" s="16" t="str">
        <f t="shared" si="16"/>
        <v>Труба стальная электросварная прямошовная д-57х3,5 мм ст3сп-пс, длина не менее 9 м, ГОСТ 10704</v>
      </c>
      <c r="K54" s="11"/>
      <c r="L54" s="17" t="str">
        <f t="shared" si="17"/>
        <v>тн</v>
      </c>
      <c r="M54" s="21">
        <f t="shared" si="18"/>
        <v>50600</v>
      </c>
      <c r="N54" s="10"/>
      <c r="O54" s="46">
        <f t="shared" si="19"/>
        <v>0.16300000000000001</v>
      </c>
      <c r="P54" s="18">
        <f t="shared" si="20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8.25" x14ac:dyDescent="0.25">
      <c r="A55" s="4"/>
      <c r="B55" s="9">
        <v>46</v>
      </c>
      <c r="C55" s="49" t="s">
        <v>97</v>
      </c>
      <c r="D55" s="32" t="s">
        <v>41</v>
      </c>
      <c r="E55" s="34">
        <v>45475</v>
      </c>
      <c r="F55" s="33">
        <v>0.55200000000000005</v>
      </c>
      <c r="G55" s="19">
        <f t="shared" si="14"/>
        <v>25102.2</v>
      </c>
      <c r="H55" s="1"/>
      <c r="I55" s="15">
        <f t="shared" si="15"/>
        <v>46</v>
      </c>
      <c r="J55" s="16" t="str">
        <f t="shared" si="16"/>
        <v>Уголок стальной 100х100х8 мм ст3сп-пс, длина не менее 9 м, ГОСТ 8509</v>
      </c>
      <c r="K55" s="11"/>
      <c r="L55" s="17" t="str">
        <f t="shared" si="17"/>
        <v>тн</v>
      </c>
      <c r="M55" s="21">
        <f t="shared" si="18"/>
        <v>45475</v>
      </c>
      <c r="N55" s="10"/>
      <c r="O55" s="46">
        <f t="shared" si="19"/>
        <v>0.55200000000000005</v>
      </c>
      <c r="P55" s="18">
        <f t="shared" si="20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8.25" x14ac:dyDescent="0.25">
      <c r="A56" s="4"/>
      <c r="B56" s="9">
        <v>47</v>
      </c>
      <c r="C56" s="49" t="s">
        <v>98</v>
      </c>
      <c r="D56" s="32" t="s">
        <v>41</v>
      </c>
      <c r="E56" s="34">
        <v>48149.99</v>
      </c>
      <c r="F56" s="33">
        <v>0.25600000000000001</v>
      </c>
      <c r="G56" s="19">
        <f t="shared" si="14"/>
        <v>12326.397440000001</v>
      </c>
      <c r="H56" s="1"/>
      <c r="I56" s="15">
        <f t="shared" si="15"/>
        <v>47</v>
      </c>
      <c r="J56" s="16" t="str">
        <f t="shared" si="16"/>
        <v>Уголок стальной 32х32х4 мм ст3сп-пс, длина не менее 9 м, ГОСТ 8509</v>
      </c>
      <c r="K56" s="11"/>
      <c r="L56" s="17" t="str">
        <f t="shared" si="17"/>
        <v>тн</v>
      </c>
      <c r="M56" s="21">
        <f t="shared" si="18"/>
        <v>48149.99</v>
      </c>
      <c r="N56" s="10"/>
      <c r="O56" s="46">
        <f t="shared" si="19"/>
        <v>0.25600000000000001</v>
      </c>
      <c r="P56" s="18">
        <f t="shared" si="20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8.25" x14ac:dyDescent="0.25">
      <c r="A57" s="4"/>
      <c r="B57" s="9">
        <v>48</v>
      </c>
      <c r="C57" s="49" t="s">
        <v>99</v>
      </c>
      <c r="D57" s="32" t="s">
        <v>41</v>
      </c>
      <c r="E57" s="34">
        <v>61691.57</v>
      </c>
      <c r="F57" s="33">
        <v>0.1</v>
      </c>
      <c r="G57" s="19">
        <f t="shared" si="14"/>
        <v>6169.1570000000002</v>
      </c>
      <c r="H57" s="1"/>
      <c r="I57" s="15">
        <f t="shared" si="15"/>
        <v>48</v>
      </c>
      <c r="J57" s="16" t="str">
        <f t="shared" si="16"/>
        <v>Уголок стальной 35х35х4 мм ст3сп-пс, длина не менее 9 м, ГОСТ 8509</v>
      </c>
      <c r="K57" s="11"/>
      <c r="L57" s="17" t="str">
        <f t="shared" si="17"/>
        <v>тн</v>
      </c>
      <c r="M57" s="21">
        <f t="shared" si="18"/>
        <v>61691.57</v>
      </c>
      <c r="N57" s="10"/>
      <c r="O57" s="46">
        <f t="shared" si="19"/>
        <v>0.1</v>
      </c>
      <c r="P57" s="18">
        <f t="shared" si="20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8.25" x14ac:dyDescent="0.25">
      <c r="A58" s="4"/>
      <c r="B58" s="9">
        <v>49</v>
      </c>
      <c r="C58" s="49" t="s">
        <v>100</v>
      </c>
      <c r="D58" s="32" t="s">
        <v>41</v>
      </c>
      <c r="E58" s="34">
        <v>53306.2</v>
      </c>
      <c r="F58" s="33">
        <v>0.35699999999999998</v>
      </c>
      <c r="G58" s="19">
        <f t="shared" si="14"/>
        <v>19030.313399999999</v>
      </c>
      <c r="H58" s="1"/>
      <c r="I58" s="15">
        <f t="shared" si="15"/>
        <v>49</v>
      </c>
      <c r="J58" s="16" t="str">
        <f t="shared" si="16"/>
        <v>Уголок стальной 40х40х4 мм ст3сп-пс, длина не менее 9 м, ГОСТ 8509</v>
      </c>
      <c r="K58" s="11"/>
      <c r="L58" s="17" t="str">
        <f t="shared" si="17"/>
        <v>тн</v>
      </c>
      <c r="M58" s="21">
        <f t="shared" si="18"/>
        <v>53306.2</v>
      </c>
      <c r="N58" s="10"/>
      <c r="O58" s="46">
        <f t="shared" si="19"/>
        <v>0.35699999999999998</v>
      </c>
      <c r="P58" s="18">
        <f t="shared" si="20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8.25" x14ac:dyDescent="0.25">
      <c r="A59" s="4"/>
      <c r="B59" s="9">
        <v>50</v>
      </c>
      <c r="C59" s="49" t="s">
        <v>101</v>
      </c>
      <c r="D59" s="32" t="s">
        <v>41</v>
      </c>
      <c r="E59" s="34">
        <v>45475</v>
      </c>
      <c r="F59" s="33">
        <v>0.16800000000000001</v>
      </c>
      <c r="G59" s="19">
        <f t="shared" si="14"/>
        <v>7639.8</v>
      </c>
      <c r="H59" s="1"/>
      <c r="I59" s="15">
        <f t="shared" si="15"/>
        <v>50</v>
      </c>
      <c r="J59" s="16" t="str">
        <f t="shared" si="16"/>
        <v>Уголок стальной 45х45х3 мм ст3сп-пс, длина не менее 9 м, ГОСТ 8509</v>
      </c>
      <c r="K59" s="11"/>
      <c r="L59" s="17" t="str">
        <f t="shared" si="17"/>
        <v>тн</v>
      </c>
      <c r="M59" s="21">
        <f t="shared" si="18"/>
        <v>45475</v>
      </c>
      <c r="N59" s="10"/>
      <c r="O59" s="46">
        <f t="shared" si="19"/>
        <v>0.16800000000000001</v>
      </c>
      <c r="P59" s="18">
        <f t="shared" si="20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8.25" x14ac:dyDescent="0.25">
      <c r="A60" s="4"/>
      <c r="B60" s="9">
        <v>51</v>
      </c>
      <c r="C60" s="49" t="s">
        <v>72</v>
      </c>
      <c r="D60" s="32" t="s">
        <v>41</v>
      </c>
      <c r="E60" s="34">
        <v>47802.26</v>
      </c>
      <c r="F60" s="33">
        <v>0.104</v>
      </c>
      <c r="G60" s="19">
        <f t="shared" si="14"/>
        <v>4971.4350400000003</v>
      </c>
      <c r="H60" s="1"/>
      <c r="I60" s="15">
        <f t="shared" si="15"/>
        <v>51</v>
      </c>
      <c r="J60" s="16" t="str">
        <f t="shared" si="16"/>
        <v>Уголок стальной 50х50х4 мм ст3сп-пс, длина не менее 9 м, ГОСТ 8509</v>
      </c>
      <c r="K60" s="11"/>
      <c r="L60" s="17" t="str">
        <f t="shared" si="17"/>
        <v>тн</v>
      </c>
      <c r="M60" s="21">
        <f t="shared" si="18"/>
        <v>47802.26</v>
      </c>
      <c r="N60" s="10"/>
      <c r="O60" s="46">
        <f t="shared" si="19"/>
        <v>0.104</v>
      </c>
      <c r="P60" s="18">
        <f t="shared" si="20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8.25" x14ac:dyDescent="0.25">
      <c r="A61" s="4"/>
      <c r="B61" s="9">
        <v>52</v>
      </c>
      <c r="C61" s="49" t="s">
        <v>102</v>
      </c>
      <c r="D61" s="32" t="s">
        <v>41</v>
      </c>
      <c r="E61" s="34">
        <v>46793.14</v>
      </c>
      <c r="F61" s="33">
        <v>25.466999999999999</v>
      </c>
      <c r="G61" s="19">
        <f t="shared" si="14"/>
        <v>1191680.8963799998</v>
      </c>
      <c r="H61" s="1"/>
      <c r="I61" s="15">
        <f t="shared" si="15"/>
        <v>52</v>
      </c>
      <c r="J61" s="16" t="str">
        <f t="shared" si="16"/>
        <v>Уголок стальной 50х50х5 мм ст3сп-пс, длина не менее 9 м, ГОСТ 8509</v>
      </c>
      <c r="K61" s="11"/>
      <c r="L61" s="17" t="str">
        <f t="shared" si="17"/>
        <v>тн</v>
      </c>
      <c r="M61" s="21">
        <f t="shared" si="18"/>
        <v>46793.14</v>
      </c>
      <c r="N61" s="10"/>
      <c r="O61" s="46">
        <f t="shared" si="19"/>
        <v>25.466999999999999</v>
      </c>
      <c r="P61" s="18">
        <f t="shared" si="20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8.25" x14ac:dyDescent="0.25">
      <c r="A62" s="4"/>
      <c r="B62" s="9">
        <v>53</v>
      </c>
      <c r="C62" s="49" t="s">
        <v>103</v>
      </c>
      <c r="D62" s="32" t="s">
        <v>41</v>
      </c>
      <c r="E62" s="34">
        <v>50825</v>
      </c>
      <c r="F62" s="33">
        <v>0.25</v>
      </c>
      <c r="G62" s="19">
        <f t="shared" si="14"/>
        <v>12706.25</v>
      </c>
      <c r="H62" s="1"/>
      <c r="I62" s="15">
        <f t="shared" si="15"/>
        <v>53</v>
      </c>
      <c r="J62" s="16" t="str">
        <f t="shared" si="16"/>
        <v>Уголок стальной 63х63х5 мм ст3сп-пс, длина не менее 9 м, ГОСТ 8509</v>
      </c>
      <c r="K62" s="11"/>
      <c r="L62" s="17" t="str">
        <f t="shared" si="17"/>
        <v>тн</v>
      </c>
      <c r="M62" s="21">
        <f t="shared" si="18"/>
        <v>50825</v>
      </c>
      <c r="N62" s="10"/>
      <c r="O62" s="46">
        <f t="shared" si="19"/>
        <v>0.25</v>
      </c>
      <c r="P62" s="18">
        <f t="shared" si="20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8.25" x14ac:dyDescent="0.25">
      <c r="A63" s="4"/>
      <c r="B63" s="9">
        <v>54</v>
      </c>
      <c r="C63" s="49" t="s">
        <v>104</v>
      </c>
      <c r="D63" s="32" t="s">
        <v>41</v>
      </c>
      <c r="E63" s="34">
        <v>51603.43</v>
      </c>
      <c r="F63" s="33">
        <v>0.80500000000000005</v>
      </c>
      <c r="G63" s="19">
        <f t="shared" si="14"/>
        <v>41540.761150000006</v>
      </c>
      <c r="H63" s="1"/>
      <c r="I63" s="15">
        <f t="shared" si="15"/>
        <v>54</v>
      </c>
      <c r="J63" s="16" t="str">
        <f t="shared" si="16"/>
        <v>Уголок стальной 75х75х5 мм ст3сп-пс, длина не менее 9 м, ГОСТ 8509</v>
      </c>
      <c r="K63" s="11"/>
      <c r="L63" s="17" t="str">
        <f t="shared" si="17"/>
        <v>тн</v>
      </c>
      <c r="M63" s="21">
        <f t="shared" si="18"/>
        <v>51603.43</v>
      </c>
      <c r="N63" s="10"/>
      <c r="O63" s="46">
        <f t="shared" si="19"/>
        <v>0.80500000000000005</v>
      </c>
      <c r="P63" s="18">
        <f t="shared" si="20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8.25" x14ac:dyDescent="0.25">
      <c r="A64" s="4"/>
      <c r="B64" s="9">
        <v>55</v>
      </c>
      <c r="C64" s="49" t="s">
        <v>105</v>
      </c>
      <c r="D64" s="32" t="s">
        <v>41</v>
      </c>
      <c r="E64" s="34">
        <v>54480.83</v>
      </c>
      <c r="F64" s="33">
        <v>0.39200000000000002</v>
      </c>
      <c r="G64" s="19">
        <f t="shared" si="14"/>
        <v>21356.485360000002</v>
      </c>
      <c r="H64" s="1"/>
      <c r="I64" s="15">
        <f t="shared" si="15"/>
        <v>55</v>
      </c>
      <c r="J64" s="16" t="str">
        <f t="shared" si="16"/>
        <v>Уголок стальной 90х90х7 мм ст3сп-пс, длина не менее 9 м, ГОСТ 8509</v>
      </c>
      <c r="K64" s="11"/>
      <c r="L64" s="17" t="str">
        <f t="shared" si="17"/>
        <v>тн</v>
      </c>
      <c r="M64" s="21">
        <f t="shared" si="18"/>
        <v>54480.83</v>
      </c>
      <c r="N64" s="10"/>
      <c r="O64" s="46">
        <f t="shared" si="19"/>
        <v>0.39200000000000002</v>
      </c>
      <c r="P64" s="18">
        <f t="shared" si="20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8.25" x14ac:dyDescent="0.25">
      <c r="A65" s="4"/>
      <c r="B65" s="9">
        <v>56</v>
      </c>
      <c r="C65" s="49" t="s">
        <v>106</v>
      </c>
      <c r="D65" s="32" t="s">
        <v>41</v>
      </c>
      <c r="E65" s="34">
        <v>55870.83</v>
      </c>
      <c r="F65" s="33">
        <v>1.655</v>
      </c>
      <c r="G65" s="19">
        <f t="shared" ref="G65:G75" si="21">E65*F65</f>
        <v>92466.22365</v>
      </c>
      <c r="H65" s="1"/>
      <c r="I65" s="15">
        <f t="shared" ref="I65:I75" si="22">B65</f>
        <v>56</v>
      </c>
      <c r="J65" s="16" t="str">
        <f t="shared" ref="J65:J75" si="23">C65</f>
        <v>Швеллер стальной №10П ст3сп-пс, длина не менее 9 м, ГОСТ 8240</v>
      </c>
      <c r="K65" s="11"/>
      <c r="L65" s="17" t="str">
        <f t="shared" ref="L65:L75" si="24">D65</f>
        <v>тн</v>
      </c>
      <c r="M65" s="21">
        <f t="shared" ref="M65:M75" si="25">E65</f>
        <v>55870.83</v>
      </c>
      <c r="N65" s="10"/>
      <c r="O65" s="46">
        <f t="shared" ref="O65:O75" si="26">F65</f>
        <v>1.655</v>
      </c>
      <c r="P65" s="18">
        <f t="shared" ref="P65:P75" si="27">N65*O65</f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8.25" x14ac:dyDescent="0.25">
      <c r="A66" s="4"/>
      <c r="B66" s="9">
        <v>57</v>
      </c>
      <c r="C66" s="49" t="s">
        <v>107</v>
      </c>
      <c r="D66" s="32" t="s">
        <v>41</v>
      </c>
      <c r="E66" s="34">
        <v>45738.13</v>
      </c>
      <c r="F66" s="33">
        <v>0.57199999999999995</v>
      </c>
      <c r="G66" s="19">
        <f t="shared" si="21"/>
        <v>26162.210359999997</v>
      </c>
      <c r="H66" s="1"/>
      <c r="I66" s="15">
        <f t="shared" si="22"/>
        <v>57</v>
      </c>
      <c r="J66" s="16" t="str">
        <f t="shared" si="23"/>
        <v>Швеллер стальной №12П ст3сп-пс, длина не менее 9 м, ГОСТ 8240</v>
      </c>
      <c r="K66" s="11"/>
      <c r="L66" s="17" t="str">
        <f t="shared" si="24"/>
        <v>тн</v>
      </c>
      <c r="M66" s="21">
        <f t="shared" si="25"/>
        <v>45738.13</v>
      </c>
      <c r="N66" s="10"/>
      <c r="O66" s="46">
        <f t="shared" si="26"/>
        <v>0.57199999999999995</v>
      </c>
      <c r="P66" s="18">
        <f t="shared" si="27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8.25" x14ac:dyDescent="0.25">
      <c r="A67" s="4"/>
      <c r="B67" s="9">
        <v>58</v>
      </c>
      <c r="C67" s="49" t="s">
        <v>108</v>
      </c>
      <c r="D67" s="32" t="s">
        <v>41</v>
      </c>
      <c r="E67" s="34">
        <v>57066.51</v>
      </c>
      <c r="F67" s="33">
        <v>3.5999999999999997E-2</v>
      </c>
      <c r="G67" s="19">
        <f t="shared" si="21"/>
        <v>2054.3943599999998</v>
      </c>
      <c r="H67" s="1"/>
      <c r="I67" s="15">
        <f t="shared" si="22"/>
        <v>58</v>
      </c>
      <c r="J67" s="16" t="str">
        <f t="shared" si="23"/>
        <v>Швеллер стальной №16П ст3сп-пс, длина не менее 9 м, ГОСТ 8240</v>
      </c>
      <c r="K67" s="11"/>
      <c r="L67" s="17" t="str">
        <f t="shared" si="24"/>
        <v>тн</v>
      </c>
      <c r="M67" s="21">
        <f t="shared" si="25"/>
        <v>57066.51</v>
      </c>
      <c r="N67" s="10"/>
      <c r="O67" s="46">
        <f t="shared" si="26"/>
        <v>3.5999999999999997E-2</v>
      </c>
      <c r="P67" s="18">
        <f t="shared" si="27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8.25" x14ac:dyDescent="0.25">
      <c r="A68" s="4"/>
      <c r="B68" s="9">
        <v>59</v>
      </c>
      <c r="C68" s="49" t="s">
        <v>109</v>
      </c>
      <c r="D68" s="32" t="s">
        <v>41</v>
      </c>
      <c r="E68" s="34">
        <v>56312.32</v>
      </c>
      <c r="F68" s="33">
        <v>0.12</v>
      </c>
      <c r="G68" s="19">
        <f t="shared" si="21"/>
        <v>6757.4784</v>
      </c>
      <c r="H68" s="1"/>
      <c r="I68" s="15">
        <f t="shared" si="22"/>
        <v>59</v>
      </c>
      <c r="J68" s="16" t="str">
        <f t="shared" si="23"/>
        <v>Швеллер стальной №20П ст3сп-пс, длина не менее 9 м, ГОСТ 8240</v>
      </c>
      <c r="K68" s="11"/>
      <c r="L68" s="17" t="str">
        <f t="shared" si="24"/>
        <v>тн</v>
      </c>
      <c r="M68" s="21">
        <f t="shared" si="25"/>
        <v>56312.32</v>
      </c>
      <c r="N68" s="10"/>
      <c r="O68" s="46">
        <f t="shared" si="26"/>
        <v>0.12</v>
      </c>
      <c r="P68" s="18">
        <f t="shared" si="27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8.25" x14ac:dyDescent="0.25">
      <c r="A69" s="4"/>
      <c r="B69" s="9">
        <v>60</v>
      </c>
      <c r="C69" s="49" t="s">
        <v>110</v>
      </c>
      <c r="D69" s="32" t="s">
        <v>41</v>
      </c>
      <c r="E69" s="34">
        <v>69415.53</v>
      </c>
      <c r="F69" s="33">
        <v>0.04</v>
      </c>
      <c r="G69" s="19">
        <f t="shared" si="21"/>
        <v>2776.6212</v>
      </c>
      <c r="H69" s="1"/>
      <c r="I69" s="15">
        <f t="shared" si="22"/>
        <v>60</v>
      </c>
      <c r="J69" s="16" t="str">
        <f t="shared" si="23"/>
        <v>Шестигранник стальной д-24 мм ст35, длина не менее 6 м, ГОСТ 2879</v>
      </c>
      <c r="K69" s="11"/>
      <c r="L69" s="17" t="str">
        <f t="shared" si="24"/>
        <v>тн</v>
      </c>
      <c r="M69" s="21">
        <f t="shared" si="25"/>
        <v>69415.53</v>
      </c>
      <c r="N69" s="10"/>
      <c r="O69" s="46">
        <f t="shared" si="26"/>
        <v>0.04</v>
      </c>
      <c r="P69" s="18">
        <f t="shared" si="27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8.25" x14ac:dyDescent="0.25">
      <c r="A70" s="4"/>
      <c r="B70" s="35"/>
      <c r="C70" s="36" t="s">
        <v>42</v>
      </c>
      <c r="D70" s="37"/>
      <c r="E70" s="38"/>
      <c r="F70" s="48">
        <f>SUM(F10:F69)</f>
        <v>78.270000000000024</v>
      </c>
      <c r="G70" s="50">
        <f>SUM(G10:G69)</f>
        <v>4133328.3391299988</v>
      </c>
      <c r="H70" s="1"/>
      <c r="I70" s="15"/>
      <c r="J70" s="40" t="str">
        <f t="shared" si="23"/>
        <v xml:space="preserve">Итого по филиалу Амурские электрические сети  </v>
      </c>
      <c r="K70" s="11"/>
      <c r="L70" s="17"/>
      <c r="M70" s="43"/>
      <c r="N70" s="10"/>
      <c r="O70" s="46"/>
      <c r="P70" s="45">
        <f>SUM(P10:P69)</f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5">
      <c r="A71" s="4"/>
      <c r="B71" s="61" t="s">
        <v>43</v>
      </c>
      <c r="C71" s="61"/>
      <c r="D71" s="61"/>
      <c r="E71" s="61"/>
      <c r="F71" s="61"/>
      <c r="G71" s="61"/>
      <c r="H71" s="1"/>
      <c r="I71" s="62" t="str">
        <f>B71</f>
        <v>2. филиал АО «ДРСК» «Приморские электрические сети»</v>
      </c>
      <c r="J71" s="63"/>
      <c r="K71" s="63"/>
      <c r="L71" s="63"/>
      <c r="M71" s="63"/>
      <c r="N71" s="63"/>
      <c r="O71" s="63"/>
      <c r="P71" s="64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0" customHeight="1" x14ac:dyDescent="0.25">
      <c r="A72" s="4"/>
      <c r="B72" s="68" t="s">
        <v>44</v>
      </c>
      <c r="C72" s="69"/>
      <c r="D72" s="69"/>
      <c r="E72" s="69"/>
      <c r="F72" s="69"/>
      <c r="G72" s="70"/>
      <c r="H72" s="1"/>
      <c r="I72" s="65" t="str">
        <f>B72</f>
        <v>Отгрузочные реквизиты: Станция получения: Уссурийск  ДВ.ЖД,  код станции- 988306, Код предприятия- 2452, ОКПО- 97053894</v>
      </c>
      <c r="J72" s="66"/>
      <c r="K72" s="66"/>
      <c r="L72" s="66"/>
      <c r="M72" s="66"/>
      <c r="N72" s="66"/>
      <c r="O72" s="66"/>
      <c r="P72" s="67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8.25" x14ac:dyDescent="0.25">
      <c r="A73" s="4"/>
      <c r="B73" s="30">
        <v>1</v>
      </c>
      <c r="C73" s="49" t="s">
        <v>74</v>
      </c>
      <c r="D73" s="32" t="s">
        <v>41</v>
      </c>
      <c r="E73" s="34">
        <v>62724.34</v>
      </c>
      <c r="F73" s="33">
        <v>0.26</v>
      </c>
      <c r="G73" s="31">
        <f t="shared" si="21"/>
        <v>16308.3284</v>
      </c>
      <c r="H73" s="1"/>
      <c r="I73" s="15">
        <f t="shared" si="22"/>
        <v>1</v>
      </c>
      <c r="J73" s="16" t="str">
        <f t="shared" si="23"/>
        <v>Круг стальной д-10 мм ст3сп-пс, длина не менее 9 м, ГОСТ 2590</v>
      </c>
      <c r="K73" s="11"/>
      <c r="L73" s="17" t="str">
        <f t="shared" si="24"/>
        <v>тн</v>
      </c>
      <c r="M73" s="21">
        <f t="shared" si="25"/>
        <v>62724.34</v>
      </c>
      <c r="N73" s="10"/>
      <c r="O73" s="46">
        <f t="shared" si="26"/>
        <v>0.26</v>
      </c>
      <c r="P73" s="18">
        <f t="shared" si="27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8.25" x14ac:dyDescent="0.25">
      <c r="A74" s="4"/>
      <c r="B74" s="9">
        <v>2</v>
      </c>
      <c r="C74" s="49" t="s">
        <v>112</v>
      </c>
      <c r="D74" s="32" t="s">
        <v>41</v>
      </c>
      <c r="E74" s="34">
        <v>67203.990000000005</v>
      </c>
      <c r="F74" s="33">
        <v>1.9E-2</v>
      </c>
      <c r="G74" s="19">
        <f t="shared" si="21"/>
        <v>1276.87581</v>
      </c>
      <c r="H74" s="1"/>
      <c r="I74" s="15">
        <f t="shared" si="22"/>
        <v>2</v>
      </c>
      <c r="J74" s="16" t="str">
        <f t="shared" si="23"/>
        <v>Круг стальной д-10 мм ст45, длина не менее 6 м, ГОСТ 2590</v>
      </c>
      <c r="K74" s="11"/>
      <c r="L74" s="17" t="str">
        <f t="shared" si="24"/>
        <v>тн</v>
      </c>
      <c r="M74" s="21">
        <f t="shared" si="25"/>
        <v>67203.990000000005</v>
      </c>
      <c r="N74" s="10"/>
      <c r="O74" s="46">
        <f t="shared" si="26"/>
        <v>1.9E-2</v>
      </c>
      <c r="P74" s="18">
        <f t="shared" si="27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8.25" x14ac:dyDescent="0.25">
      <c r="A75" s="4"/>
      <c r="B75" s="9">
        <v>3</v>
      </c>
      <c r="C75" s="49" t="s">
        <v>113</v>
      </c>
      <c r="D75" s="32" t="s">
        <v>41</v>
      </c>
      <c r="E75" s="34">
        <v>57066.67</v>
      </c>
      <c r="F75" s="33">
        <v>4.1000000000000002E-2</v>
      </c>
      <c r="G75" s="19">
        <f t="shared" si="21"/>
        <v>2339.7334700000001</v>
      </c>
      <c r="H75" s="1"/>
      <c r="I75" s="15">
        <f t="shared" si="22"/>
        <v>3</v>
      </c>
      <c r="J75" s="16" t="str">
        <f t="shared" si="23"/>
        <v>Круг стальной д-12 мм ст 45, длина не менее 6 м, ГОСТ 2590</v>
      </c>
      <c r="K75" s="11"/>
      <c r="L75" s="17" t="str">
        <f t="shared" si="24"/>
        <v>тн</v>
      </c>
      <c r="M75" s="21">
        <f t="shared" si="25"/>
        <v>57066.67</v>
      </c>
      <c r="N75" s="10"/>
      <c r="O75" s="46">
        <f t="shared" si="26"/>
        <v>4.1000000000000002E-2</v>
      </c>
      <c r="P75" s="18">
        <f t="shared" si="27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8.25" x14ac:dyDescent="0.25">
      <c r="A76" s="4"/>
      <c r="B76" s="9">
        <v>4</v>
      </c>
      <c r="C76" s="49" t="s">
        <v>75</v>
      </c>
      <c r="D76" s="32" t="s">
        <v>41</v>
      </c>
      <c r="E76" s="34">
        <v>46869.82</v>
      </c>
      <c r="F76" s="33">
        <v>0.20300000000000001</v>
      </c>
      <c r="G76" s="19">
        <f t="shared" ref="G76:G87" si="28">E76*F76</f>
        <v>9514.5734600000014</v>
      </c>
      <c r="H76" s="1"/>
      <c r="I76" s="15">
        <f t="shared" ref="I76:I87" si="29">B76</f>
        <v>4</v>
      </c>
      <c r="J76" s="16" t="str">
        <f t="shared" ref="J76:J87" si="30">C76</f>
        <v>Круг стальной д-12 мм ст3сп-пс, длина не менее 9 м, ГОСТ 2590</v>
      </c>
      <c r="K76" s="11"/>
      <c r="L76" s="17" t="str">
        <f t="shared" ref="L76:L87" si="31">D76</f>
        <v>тн</v>
      </c>
      <c r="M76" s="21">
        <f t="shared" ref="M76:M87" si="32">E76</f>
        <v>46869.82</v>
      </c>
      <c r="N76" s="10"/>
      <c r="O76" s="46">
        <f t="shared" ref="O76:O87" si="33">F76</f>
        <v>0.20300000000000001</v>
      </c>
      <c r="P76" s="18">
        <f t="shared" ref="P76:P87" si="34">N76*O76</f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8.25" x14ac:dyDescent="0.25">
      <c r="A77" s="4"/>
      <c r="B77" s="9">
        <v>5</v>
      </c>
      <c r="C77" s="49" t="s">
        <v>77</v>
      </c>
      <c r="D77" s="32" t="s">
        <v>41</v>
      </c>
      <c r="E77" s="34">
        <v>64160.53</v>
      </c>
      <c r="F77" s="33">
        <v>0.22600000000000001</v>
      </c>
      <c r="G77" s="19">
        <f t="shared" si="28"/>
        <v>14500.279780000001</v>
      </c>
      <c r="H77" s="1"/>
      <c r="I77" s="15">
        <f t="shared" si="29"/>
        <v>5</v>
      </c>
      <c r="J77" s="16" t="str">
        <f t="shared" si="30"/>
        <v>Круг стальной д-16 мм ст3сп-пс, длина не менее 9 м, ГОСТ 2590</v>
      </c>
      <c r="K77" s="11"/>
      <c r="L77" s="17" t="str">
        <f t="shared" si="31"/>
        <v>тн</v>
      </c>
      <c r="M77" s="21">
        <f t="shared" si="32"/>
        <v>64160.53</v>
      </c>
      <c r="N77" s="10"/>
      <c r="O77" s="46">
        <f t="shared" si="33"/>
        <v>0.22600000000000001</v>
      </c>
      <c r="P77" s="18">
        <f t="shared" si="34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8.25" x14ac:dyDescent="0.25">
      <c r="A78" s="4"/>
      <c r="B78" s="9">
        <v>6</v>
      </c>
      <c r="C78" s="49" t="s">
        <v>114</v>
      </c>
      <c r="D78" s="32" t="s">
        <v>41</v>
      </c>
      <c r="E78" s="34">
        <v>67205.350000000006</v>
      </c>
      <c r="F78" s="33">
        <v>0.26700000000000002</v>
      </c>
      <c r="G78" s="19">
        <f t="shared" si="28"/>
        <v>17943.828450000001</v>
      </c>
      <c r="H78" s="1"/>
      <c r="I78" s="15">
        <f t="shared" si="29"/>
        <v>6</v>
      </c>
      <c r="J78" s="16" t="str">
        <f t="shared" si="30"/>
        <v>Круг стальной д-16 мм ст45, длина не менее 6 м, ГОСТ 2590</v>
      </c>
      <c r="K78" s="11"/>
      <c r="L78" s="17" t="str">
        <f t="shared" si="31"/>
        <v>тн</v>
      </c>
      <c r="M78" s="21">
        <f t="shared" si="32"/>
        <v>67205.350000000006</v>
      </c>
      <c r="N78" s="10"/>
      <c r="O78" s="46">
        <f t="shared" si="33"/>
        <v>0.26700000000000002</v>
      </c>
      <c r="P78" s="18">
        <f t="shared" si="34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8.25" x14ac:dyDescent="0.25">
      <c r="A79" s="4"/>
      <c r="B79" s="9">
        <v>7</v>
      </c>
      <c r="C79" s="49" t="s">
        <v>78</v>
      </c>
      <c r="D79" s="32" t="s">
        <v>41</v>
      </c>
      <c r="E79" s="34">
        <v>62638.04</v>
      </c>
      <c r="F79" s="33">
        <v>1.7999999999999999E-2</v>
      </c>
      <c r="G79" s="19">
        <f t="shared" si="28"/>
        <v>1127.4847199999999</v>
      </c>
      <c r="H79" s="1"/>
      <c r="I79" s="15">
        <f t="shared" si="29"/>
        <v>7</v>
      </c>
      <c r="J79" s="16" t="str">
        <f t="shared" si="30"/>
        <v>Круг стальной д-18 мм ст3сп-пс, длина не менее 9 м, ГОСТ 2590</v>
      </c>
      <c r="K79" s="11"/>
      <c r="L79" s="17" t="str">
        <f t="shared" si="31"/>
        <v>тн</v>
      </c>
      <c r="M79" s="21">
        <f t="shared" si="32"/>
        <v>62638.04</v>
      </c>
      <c r="N79" s="10"/>
      <c r="O79" s="46">
        <f t="shared" si="33"/>
        <v>1.7999999999999999E-2</v>
      </c>
      <c r="P79" s="18">
        <f t="shared" si="34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8.25" x14ac:dyDescent="0.25">
      <c r="A80" s="4"/>
      <c r="B80" s="9">
        <v>8</v>
      </c>
      <c r="C80" s="49" t="s">
        <v>115</v>
      </c>
      <c r="D80" s="32" t="s">
        <v>41</v>
      </c>
      <c r="E80" s="34">
        <v>69924.37</v>
      </c>
      <c r="F80" s="33">
        <v>0.2</v>
      </c>
      <c r="G80" s="19">
        <f t="shared" si="28"/>
        <v>13984.874</v>
      </c>
      <c r="H80" s="1"/>
      <c r="I80" s="15">
        <f t="shared" si="29"/>
        <v>8</v>
      </c>
      <c r="J80" s="16" t="str">
        <f t="shared" si="30"/>
        <v>Круг стальной д-18 мм ст45, длина не менее 6 м, ГОСТ 2590</v>
      </c>
      <c r="K80" s="11"/>
      <c r="L80" s="17" t="str">
        <f t="shared" si="31"/>
        <v>тн</v>
      </c>
      <c r="M80" s="21">
        <f t="shared" si="32"/>
        <v>69924.37</v>
      </c>
      <c r="N80" s="10"/>
      <c r="O80" s="46">
        <f t="shared" si="33"/>
        <v>0.2</v>
      </c>
      <c r="P80" s="18">
        <f t="shared" si="34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8.25" x14ac:dyDescent="0.25">
      <c r="A81" s="4"/>
      <c r="B81" s="9">
        <v>9</v>
      </c>
      <c r="C81" s="49" t="s">
        <v>116</v>
      </c>
      <c r="D81" s="32" t="s">
        <v>41</v>
      </c>
      <c r="E81" s="34">
        <v>53205.440000000002</v>
      </c>
      <c r="F81" s="33">
        <v>4.7E-2</v>
      </c>
      <c r="G81" s="19">
        <f t="shared" si="28"/>
        <v>2500.6556800000003</v>
      </c>
      <c r="H81" s="1"/>
      <c r="I81" s="15">
        <f t="shared" si="29"/>
        <v>9</v>
      </c>
      <c r="J81" s="16" t="str">
        <f t="shared" si="30"/>
        <v>Круг стальной д-19 мм ст3сп-пс, длина не менее 9 м, ГОСТ 2590</v>
      </c>
      <c r="K81" s="11"/>
      <c r="L81" s="17" t="str">
        <f t="shared" si="31"/>
        <v>тн</v>
      </c>
      <c r="M81" s="21">
        <f t="shared" si="32"/>
        <v>53205.440000000002</v>
      </c>
      <c r="N81" s="10"/>
      <c r="O81" s="46">
        <f t="shared" si="33"/>
        <v>4.7E-2</v>
      </c>
      <c r="P81" s="18">
        <f t="shared" si="34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8.25" x14ac:dyDescent="0.25">
      <c r="A82" s="4"/>
      <c r="B82" s="9">
        <v>10</v>
      </c>
      <c r="C82" s="49" t="s">
        <v>117</v>
      </c>
      <c r="D82" s="32" t="s">
        <v>41</v>
      </c>
      <c r="E82" s="34">
        <v>62052.84</v>
      </c>
      <c r="F82" s="33">
        <v>0.34</v>
      </c>
      <c r="G82" s="19">
        <f t="shared" si="28"/>
        <v>21097.9656</v>
      </c>
      <c r="H82" s="1"/>
      <c r="I82" s="15">
        <f t="shared" si="29"/>
        <v>10</v>
      </c>
      <c r="J82" s="16" t="str">
        <f t="shared" si="30"/>
        <v>Круг стальной д-20 мм ст3сп-пс, длина не менее 9 м, ГОСТ 2590</v>
      </c>
      <c r="K82" s="11"/>
      <c r="L82" s="17" t="str">
        <f t="shared" si="31"/>
        <v>тн</v>
      </c>
      <c r="M82" s="21">
        <f t="shared" si="32"/>
        <v>62052.84</v>
      </c>
      <c r="N82" s="10"/>
      <c r="O82" s="46">
        <f t="shared" si="33"/>
        <v>0.34</v>
      </c>
      <c r="P82" s="18">
        <f t="shared" si="34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8.25" x14ac:dyDescent="0.25">
      <c r="A83" s="4"/>
      <c r="B83" s="9">
        <v>11</v>
      </c>
      <c r="C83" s="49" t="s">
        <v>79</v>
      </c>
      <c r="D83" s="32" t="s">
        <v>41</v>
      </c>
      <c r="E83" s="34">
        <v>62638.080000000002</v>
      </c>
      <c r="F83" s="33">
        <v>0.60199999999999998</v>
      </c>
      <c r="G83" s="19">
        <f t="shared" si="28"/>
        <v>37708.124159999999</v>
      </c>
      <c r="H83" s="1"/>
      <c r="I83" s="15">
        <f t="shared" si="29"/>
        <v>11</v>
      </c>
      <c r="J83" s="16" t="str">
        <f t="shared" si="30"/>
        <v>Круг стальной д-22 мм ст3сп-пс, длина не менее 9 м, ГОСТ 2590</v>
      </c>
      <c r="K83" s="11"/>
      <c r="L83" s="17" t="str">
        <f t="shared" si="31"/>
        <v>тн</v>
      </c>
      <c r="M83" s="21">
        <f t="shared" si="32"/>
        <v>62638.080000000002</v>
      </c>
      <c r="N83" s="10"/>
      <c r="O83" s="46">
        <f t="shared" si="33"/>
        <v>0.60199999999999998</v>
      </c>
      <c r="P83" s="18">
        <f t="shared" si="34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8.25" x14ac:dyDescent="0.25">
      <c r="A84" s="4"/>
      <c r="B84" s="9">
        <v>12</v>
      </c>
      <c r="C84" s="49" t="s">
        <v>80</v>
      </c>
      <c r="D84" s="32" t="s">
        <v>41</v>
      </c>
      <c r="E84" s="34">
        <v>56752.33</v>
      </c>
      <c r="F84" s="33">
        <v>5.8999999999999997E-2</v>
      </c>
      <c r="G84" s="19">
        <f t="shared" si="28"/>
        <v>3348.3874700000001</v>
      </c>
      <c r="H84" s="1"/>
      <c r="I84" s="15">
        <f t="shared" si="29"/>
        <v>12</v>
      </c>
      <c r="J84" s="16" t="str">
        <f t="shared" si="30"/>
        <v>Круг стальной д-30 мм ст3сп-пс, длина не менее 9 м, ГОСТ 2590</v>
      </c>
      <c r="K84" s="11"/>
      <c r="L84" s="17" t="str">
        <f t="shared" si="31"/>
        <v>тн</v>
      </c>
      <c r="M84" s="21">
        <f t="shared" si="32"/>
        <v>56752.33</v>
      </c>
      <c r="N84" s="10"/>
      <c r="O84" s="46">
        <f t="shared" si="33"/>
        <v>5.8999999999999997E-2</v>
      </c>
      <c r="P84" s="18">
        <f t="shared" si="34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8.25" x14ac:dyDescent="0.25">
      <c r="A85" s="4"/>
      <c r="B85" s="9">
        <v>13</v>
      </c>
      <c r="C85" s="49" t="s">
        <v>118</v>
      </c>
      <c r="D85" s="32" t="s">
        <v>41</v>
      </c>
      <c r="E85" s="34">
        <v>60522.89</v>
      </c>
      <c r="F85" s="33">
        <v>2.4E-2</v>
      </c>
      <c r="G85" s="19">
        <f t="shared" si="28"/>
        <v>1452.54936</v>
      </c>
      <c r="H85" s="1"/>
      <c r="I85" s="15">
        <f t="shared" si="29"/>
        <v>13</v>
      </c>
      <c r="J85" s="16" t="str">
        <f t="shared" si="30"/>
        <v>Круг стальной д-30 мм ст45, длина не менее 6 м, ГОСТ 2590</v>
      </c>
      <c r="K85" s="11"/>
      <c r="L85" s="17" t="str">
        <f t="shared" si="31"/>
        <v>тн</v>
      </c>
      <c r="M85" s="21">
        <f t="shared" si="32"/>
        <v>60522.89</v>
      </c>
      <c r="N85" s="10"/>
      <c r="O85" s="46">
        <f t="shared" si="33"/>
        <v>2.4E-2</v>
      </c>
      <c r="P85" s="18">
        <f t="shared" si="34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8.25" x14ac:dyDescent="0.25">
      <c r="A86" s="4"/>
      <c r="B86" s="9">
        <v>14</v>
      </c>
      <c r="C86" s="49" t="s">
        <v>119</v>
      </c>
      <c r="D86" s="32" t="s">
        <v>41</v>
      </c>
      <c r="E86" s="34">
        <v>53778.87</v>
      </c>
      <c r="F86" s="33">
        <v>0.05</v>
      </c>
      <c r="G86" s="19">
        <f t="shared" si="28"/>
        <v>2688.9435000000003</v>
      </c>
      <c r="H86" s="1"/>
      <c r="I86" s="15">
        <f t="shared" si="29"/>
        <v>14</v>
      </c>
      <c r="J86" s="16" t="str">
        <f t="shared" si="30"/>
        <v>Круг стальной д-40 мм ст45, длина не менее 6 м, ГОСТ 2590</v>
      </c>
      <c r="K86" s="11"/>
      <c r="L86" s="17" t="str">
        <f t="shared" si="31"/>
        <v>тн</v>
      </c>
      <c r="M86" s="21">
        <f t="shared" si="32"/>
        <v>53778.87</v>
      </c>
      <c r="N86" s="10"/>
      <c r="O86" s="46">
        <f t="shared" si="33"/>
        <v>0.05</v>
      </c>
      <c r="P86" s="18">
        <f t="shared" si="34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8.25" x14ac:dyDescent="0.25">
      <c r="A87" s="4"/>
      <c r="B87" s="9">
        <v>15</v>
      </c>
      <c r="C87" s="49" t="s">
        <v>120</v>
      </c>
      <c r="D87" s="32" t="s">
        <v>41</v>
      </c>
      <c r="E87" s="34">
        <v>53800.23</v>
      </c>
      <c r="F87" s="33">
        <v>4.4999999999999998E-2</v>
      </c>
      <c r="G87" s="19">
        <f t="shared" si="28"/>
        <v>2421.01035</v>
      </c>
      <c r="H87" s="1"/>
      <c r="I87" s="15">
        <f t="shared" si="29"/>
        <v>15</v>
      </c>
      <c r="J87" s="16" t="str">
        <f t="shared" si="30"/>
        <v>Круг стальной д-50 мм ст45, длина не менее 6 м, ГОСТ 2590</v>
      </c>
      <c r="K87" s="11"/>
      <c r="L87" s="17" t="str">
        <f t="shared" si="31"/>
        <v>тн</v>
      </c>
      <c r="M87" s="21">
        <f t="shared" si="32"/>
        <v>53800.23</v>
      </c>
      <c r="N87" s="10"/>
      <c r="O87" s="46">
        <f t="shared" si="33"/>
        <v>4.4999999999999998E-2</v>
      </c>
      <c r="P87" s="18">
        <f t="shared" si="34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8.25" x14ac:dyDescent="0.25">
      <c r="A88" s="4"/>
      <c r="B88" s="9">
        <v>16</v>
      </c>
      <c r="C88" s="49" t="s">
        <v>121</v>
      </c>
      <c r="D88" s="32" t="s">
        <v>41</v>
      </c>
      <c r="E88" s="34">
        <v>57827.88</v>
      </c>
      <c r="F88" s="33">
        <v>0.05</v>
      </c>
      <c r="G88" s="19">
        <f t="shared" ref="G88:G156" si="35">E88*F88</f>
        <v>2891.3940000000002</v>
      </c>
      <c r="H88" s="1"/>
      <c r="I88" s="15">
        <f t="shared" ref="I88:I156" si="36">B88</f>
        <v>16</v>
      </c>
      <c r="J88" s="16" t="str">
        <f t="shared" ref="J88:J156" si="37">C88</f>
        <v>Круг стальной д-70 мм ст3сп-пс, длина не менее 9 м, ГОСТ 2590</v>
      </c>
      <c r="K88" s="11"/>
      <c r="L88" s="17" t="str">
        <f t="shared" ref="L88:L156" si="38">D88</f>
        <v>тн</v>
      </c>
      <c r="M88" s="21">
        <f t="shared" ref="M88:M156" si="39">E88</f>
        <v>57827.88</v>
      </c>
      <c r="N88" s="10"/>
      <c r="O88" s="46">
        <f t="shared" ref="O88:O156" si="40">F88</f>
        <v>0.05</v>
      </c>
      <c r="P88" s="18">
        <f t="shared" ref="P88:P156" si="41">N88*O88</f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5.5" x14ac:dyDescent="0.25">
      <c r="A89" s="4"/>
      <c r="B89" s="9">
        <v>17</v>
      </c>
      <c r="C89" s="49" t="s">
        <v>45</v>
      </c>
      <c r="D89" s="32" t="s">
        <v>41</v>
      </c>
      <c r="E89" s="34">
        <v>45475</v>
      </c>
      <c r="F89" s="33">
        <v>1.75</v>
      </c>
      <c r="G89" s="19">
        <f t="shared" si="35"/>
        <v>79581.25</v>
      </c>
      <c r="H89" s="1"/>
      <c r="I89" s="15">
        <f t="shared" si="36"/>
        <v>17</v>
      </c>
      <c r="J89" s="16" t="str">
        <f t="shared" si="37"/>
        <v>Проволока катанная д-6 мм ст3сп, ТУ 14-1-5282-94</v>
      </c>
      <c r="K89" s="11"/>
      <c r="L89" s="17" t="str">
        <f t="shared" si="38"/>
        <v>тн</v>
      </c>
      <c r="M89" s="21">
        <f t="shared" si="39"/>
        <v>45475</v>
      </c>
      <c r="N89" s="10"/>
      <c r="O89" s="46">
        <f t="shared" si="40"/>
        <v>1.75</v>
      </c>
      <c r="P89" s="18">
        <f t="shared" si="41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5.5" x14ac:dyDescent="0.25">
      <c r="A90" s="4"/>
      <c r="B90" s="9">
        <v>18</v>
      </c>
      <c r="C90" s="49" t="s">
        <v>122</v>
      </c>
      <c r="D90" s="32" t="s">
        <v>41</v>
      </c>
      <c r="E90" s="34">
        <v>71199.59</v>
      </c>
      <c r="F90" s="33">
        <v>0.39400000000000002</v>
      </c>
      <c r="G90" s="19">
        <f t="shared" si="35"/>
        <v>28052.638459999998</v>
      </c>
      <c r="H90" s="1"/>
      <c r="I90" s="15">
        <f t="shared" si="36"/>
        <v>18</v>
      </c>
      <c r="J90" s="16" t="str">
        <f t="shared" si="37"/>
        <v>Проволока колючая  д-2,8 мм ГОСТ 285</v>
      </c>
      <c r="K90" s="11"/>
      <c r="L90" s="17" t="str">
        <f t="shared" si="38"/>
        <v>тн</v>
      </c>
      <c r="M90" s="21">
        <f t="shared" si="39"/>
        <v>71199.59</v>
      </c>
      <c r="N90" s="10"/>
      <c r="O90" s="46">
        <f t="shared" si="40"/>
        <v>0.39400000000000002</v>
      </c>
      <c r="P90" s="18">
        <f t="shared" si="41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8.25" x14ac:dyDescent="0.25">
      <c r="A91" s="4"/>
      <c r="B91" s="9">
        <v>19</v>
      </c>
      <c r="C91" s="49" t="s">
        <v>18</v>
      </c>
      <c r="D91" s="32" t="s">
        <v>41</v>
      </c>
      <c r="E91" s="34">
        <v>160499.88</v>
      </c>
      <c r="F91" s="33">
        <v>0.66400000000000003</v>
      </c>
      <c r="G91" s="19">
        <f t="shared" si="35"/>
        <v>106571.92032</v>
      </c>
      <c r="H91" s="1"/>
      <c r="I91" s="15">
        <f t="shared" si="36"/>
        <v>19</v>
      </c>
      <c r="J91" s="16" t="str">
        <f t="shared" si="37"/>
        <v>Проволока колючая "Егоза" диаметр витка 450 мм, нить АКЛ "Егоза"</v>
      </c>
      <c r="K91" s="11"/>
      <c r="L91" s="17" t="str">
        <f t="shared" si="38"/>
        <v>тн</v>
      </c>
      <c r="M91" s="21">
        <f t="shared" si="39"/>
        <v>160499.88</v>
      </c>
      <c r="N91" s="10"/>
      <c r="O91" s="46">
        <f t="shared" si="40"/>
        <v>0.66400000000000003</v>
      </c>
      <c r="P91" s="18">
        <f t="shared" si="41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8.25" x14ac:dyDescent="0.25">
      <c r="A92" s="4"/>
      <c r="B92" s="9">
        <v>20</v>
      </c>
      <c r="C92" s="49" t="s">
        <v>123</v>
      </c>
      <c r="D92" s="32" t="s">
        <v>41</v>
      </c>
      <c r="E92" s="34">
        <v>500000</v>
      </c>
      <c r="F92" s="33">
        <v>0.22</v>
      </c>
      <c r="G92" s="19">
        <f t="shared" si="35"/>
        <v>110000</v>
      </c>
      <c r="H92" s="1"/>
      <c r="I92" s="15">
        <f t="shared" si="36"/>
        <v>20</v>
      </c>
      <c r="J92" s="16" t="str">
        <f t="shared" si="37"/>
        <v>Проволока колючая "Егоза", диаметр витка 600 мм, нить АКП Егоза</v>
      </c>
      <c r="K92" s="11"/>
      <c r="L92" s="17" t="str">
        <f t="shared" si="38"/>
        <v>тн</v>
      </c>
      <c r="M92" s="21">
        <f t="shared" si="39"/>
        <v>500000</v>
      </c>
      <c r="N92" s="10"/>
      <c r="O92" s="46">
        <f t="shared" si="40"/>
        <v>0.22</v>
      </c>
      <c r="P92" s="18">
        <f t="shared" si="41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8.25" x14ac:dyDescent="0.25">
      <c r="A93" s="4"/>
      <c r="B93" s="9">
        <v>21</v>
      </c>
      <c r="C93" s="49" t="s">
        <v>46</v>
      </c>
      <c r="D93" s="32" t="s">
        <v>41</v>
      </c>
      <c r="E93" s="34">
        <v>97898.33</v>
      </c>
      <c r="F93" s="33">
        <v>0.08</v>
      </c>
      <c r="G93" s="19">
        <f t="shared" si="35"/>
        <v>7831.8663999999999</v>
      </c>
      <c r="H93" s="1"/>
      <c r="I93" s="15">
        <f t="shared" si="36"/>
        <v>21</v>
      </c>
      <c r="J93" s="16" t="str">
        <f t="shared" si="37"/>
        <v>Проволока стальная для армирования д- 8 мм ВР1, ГОСТ 6727</v>
      </c>
      <c r="K93" s="11"/>
      <c r="L93" s="17" t="str">
        <f t="shared" si="38"/>
        <v>тн</v>
      </c>
      <c r="M93" s="21">
        <f t="shared" si="39"/>
        <v>97898.33</v>
      </c>
      <c r="N93" s="10"/>
      <c r="O93" s="46">
        <f t="shared" si="40"/>
        <v>0.08</v>
      </c>
      <c r="P93" s="18">
        <f t="shared" si="41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8.25" x14ac:dyDescent="0.25">
      <c r="A94" s="4"/>
      <c r="B94" s="9">
        <v>22</v>
      </c>
      <c r="C94" s="49" t="s">
        <v>20</v>
      </c>
      <c r="D94" s="32" t="s">
        <v>41</v>
      </c>
      <c r="E94" s="34">
        <v>96983.31</v>
      </c>
      <c r="F94" s="33">
        <v>0.4</v>
      </c>
      <c r="G94" s="19">
        <f t="shared" si="35"/>
        <v>38793.324000000001</v>
      </c>
      <c r="H94" s="1"/>
      <c r="I94" s="15">
        <f t="shared" si="36"/>
        <v>22</v>
      </c>
      <c r="J94" s="16" t="str">
        <f t="shared" si="37"/>
        <v>Проволока стальная для армирования д-3 мм ВР1,  ГОСТ 6727</v>
      </c>
      <c r="K94" s="11"/>
      <c r="L94" s="17" t="str">
        <f t="shared" si="38"/>
        <v>тн</v>
      </c>
      <c r="M94" s="21">
        <f t="shared" si="39"/>
        <v>96983.31</v>
      </c>
      <c r="N94" s="10"/>
      <c r="O94" s="46">
        <f t="shared" si="40"/>
        <v>0.4</v>
      </c>
      <c r="P94" s="18">
        <f t="shared" si="41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8.25" x14ac:dyDescent="0.25">
      <c r="A95" s="4"/>
      <c r="B95" s="9">
        <v>23</v>
      </c>
      <c r="C95" s="49" t="s">
        <v>124</v>
      </c>
      <c r="D95" s="32" t="s">
        <v>41</v>
      </c>
      <c r="E95" s="34">
        <v>54373.87</v>
      </c>
      <c r="F95" s="33">
        <v>0.22</v>
      </c>
      <c r="G95" s="19">
        <f t="shared" si="35"/>
        <v>11962.251400000001</v>
      </c>
      <c r="H95" s="1"/>
      <c r="I95" s="15">
        <f t="shared" si="36"/>
        <v>23</v>
      </c>
      <c r="J95" s="16" t="str">
        <f t="shared" si="37"/>
        <v>Проволока стальная катанная д-5 мм ст3сп-пс, ГОСТ 30136</v>
      </c>
      <c r="K95" s="11"/>
      <c r="L95" s="17" t="str">
        <f t="shared" si="38"/>
        <v>тн</v>
      </c>
      <c r="M95" s="21">
        <f t="shared" si="39"/>
        <v>54373.87</v>
      </c>
      <c r="N95" s="10"/>
      <c r="O95" s="46">
        <f t="shared" si="40"/>
        <v>0.22</v>
      </c>
      <c r="P95" s="18">
        <f t="shared" si="41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8.25" x14ac:dyDescent="0.25">
      <c r="A96" s="4"/>
      <c r="B96" s="9">
        <v>24</v>
      </c>
      <c r="C96" s="49" t="s">
        <v>21</v>
      </c>
      <c r="D96" s="32" t="s">
        <v>41</v>
      </c>
      <c r="E96" s="34">
        <v>51007.13</v>
      </c>
      <c r="F96" s="33">
        <v>1.798</v>
      </c>
      <c r="G96" s="19">
        <f t="shared" si="35"/>
        <v>91710.819739999992</v>
      </c>
      <c r="H96" s="1"/>
      <c r="I96" s="15">
        <f t="shared" si="36"/>
        <v>24</v>
      </c>
      <c r="J96" s="16" t="str">
        <f t="shared" si="37"/>
        <v>Проволока стальная катанная д-6,5 мм ст3сп-пс, ГОСТ 30136</v>
      </c>
      <c r="K96" s="11"/>
      <c r="L96" s="17" t="str">
        <f t="shared" si="38"/>
        <v>тн</v>
      </c>
      <c r="M96" s="21">
        <f t="shared" si="39"/>
        <v>51007.13</v>
      </c>
      <c r="N96" s="10"/>
      <c r="O96" s="46">
        <f t="shared" si="40"/>
        <v>1.798</v>
      </c>
      <c r="P96" s="18">
        <f t="shared" si="41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8.25" x14ac:dyDescent="0.25">
      <c r="A97" s="4"/>
      <c r="B97" s="9">
        <v>25</v>
      </c>
      <c r="C97" s="49" t="s">
        <v>47</v>
      </c>
      <c r="D97" s="32" t="s">
        <v>41</v>
      </c>
      <c r="E97" s="34">
        <v>53249.61</v>
      </c>
      <c r="F97" s="33">
        <v>0.127</v>
      </c>
      <c r="G97" s="19">
        <f t="shared" si="35"/>
        <v>6762.7004699999998</v>
      </c>
      <c r="H97" s="1"/>
      <c r="I97" s="15">
        <f t="shared" si="36"/>
        <v>25</v>
      </c>
      <c r="J97" s="16" t="str">
        <f t="shared" si="37"/>
        <v>Проволока стальная катанная д-8 мм ст3сп-пс, ГОСТ 30136</v>
      </c>
      <c r="K97" s="11"/>
      <c r="L97" s="17" t="str">
        <f t="shared" si="38"/>
        <v>тн</v>
      </c>
      <c r="M97" s="21">
        <f t="shared" si="39"/>
        <v>53249.61</v>
      </c>
      <c r="N97" s="10"/>
      <c r="O97" s="46">
        <f t="shared" si="40"/>
        <v>0.127</v>
      </c>
      <c r="P97" s="18">
        <f t="shared" si="41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8.25" x14ac:dyDescent="0.25">
      <c r="A98" s="4"/>
      <c r="B98" s="9">
        <v>26</v>
      </c>
      <c r="C98" s="49" t="s">
        <v>125</v>
      </c>
      <c r="D98" s="32" t="s">
        <v>41</v>
      </c>
      <c r="E98" s="34">
        <v>59206.67</v>
      </c>
      <c r="F98" s="33">
        <v>0.05</v>
      </c>
      <c r="G98" s="19">
        <f t="shared" si="35"/>
        <v>2960.3335000000002</v>
      </c>
      <c r="H98" s="1"/>
      <c r="I98" s="15">
        <f t="shared" si="36"/>
        <v>26</v>
      </c>
      <c r="J98" s="16" t="str">
        <f t="shared" si="37"/>
        <v>Проволока стальная общего назначения д-1,6 мм, ГОСТ 3282</v>
      </c>
      <c r="K98" s="11"/>
      <c r="L98" s="17" t="str">
        <f t="shared" si="38"/>
        <v>тн</v>
      </c>
      <c r="M98" s="21">
        <f t="shared" si="39"/>
        <v>59206.67</v>
      </c>
      <c r="N98" s="10"/>
      <c r="O98" s="46">
        <f t="shared" si="40"/>
        <v>0.05</v>
      </c>
      <c r="P98" s="18">
        <f t="shared" si="41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8.25" x14ac:dyDescent="0.25">
      <c r="A99" s="4"/>
      <c r="B99" s="9">
        <v>27</v>
      </c>
      <c r="C99" s="49" t="s">
        <v>48</v>
      </c>
      <c r="D99" s="32" t="s">
        <v>41</v>
      </c>
      <c r="E99" s="34">
        <v>42545.41</v>
      </c>
      <c r="F99" s="33">
        <v>4.4999999999999998E-2</v>
      </c>
      <c r="G99" s="19">
        <f t="shared" si="35"/>
        <v>1914.5434500000001</v>
      </c>
      <c r="H99" s="1"/>
      <c r="I99" s="15">
        <f t="shared" si="36"/>
        <v>27</v>
      </c>
      <c r="J99" s="16" t="str">
        <f t="shared" si="37"/>
        <v>Проволока стальная общего назначения д-4 мм, ГОСТ 3282</v>
      </c>
      <c r="K99" s="11"/>
      <c r="L99" s="17" t="str">
        <f t="shared" si="38"/>
        <v>тн</v>
      </c>
      <c r="M99" s="21">
        <f t="shared" si="39"/>
        <v>42545.41</v>
      </c>
      <c r="N99" s="10"/>
      <c r="O99" s="46">
        <f t="shared" si="40"/>
        <v>4.4999999999999998E-2</v>
      </c>
      <c r="P99" s="18">
        <f t="shared" si="41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8.25" x14ac:dyDescent="0.25">
      <c r="A100" s="4"/>
      <c r="B100" s="9">
        <v>28</v>
      </c>
      <c r="C100" s="49" t="s">
        <v>49</v>
      </c>
      <c r="D100" s="32" t="s">
        <v>41</v>
      </c>
      <c r="E100" s="34">
        <v>92731.88</v>
      </c>
      <c r="F100" s="33">
        <v>1.4999999999999999E-2</v>
      </c>
      <c r="G100" s="19">
        <f t="shared" si="35"/>
        <v>1390.9782</v>
      </c>
      <c r="H100" s="1"/>
      <c r="I100" s="15">
        <f t="shared" si="36"/>
        <v>28</v>
      </c>
      <c r="J100" s="16" t="str">
        <f t="shared" si="37"/>
        <v>Проволока стальная оцинкованная д-2мм, ГОСТ 3282</v>
      </c>
      <c r="K100" s="11"/>
      <c r="L100" s="17" t="str">
        <f t="shared" si="38"/>
        <v>тн</v>
      </c>
      <c r="M100" s="21">
        <f t="shared" si="39"/>
        <v>92731.88</v>
      </c>
      <c r="N100" s="10"/>
      <c r="O100" s="46">
        <f t="shared" si="40"/>
        <v>1.4999999999999999E-2</v>
      </c>
      <c r="P100" s="18">
        <f t="shared" si="41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8.25" x14ac:dyDescent="0.25">
      <c r="A101" s="4"/>
      <c r="B101" s="9">
        <v>29</v>
      </c>
      <c r="C101" s="49" t="s">
        <v>126</v>
      </c>
      <c r="D101" s="32" t="s">
        <v>41</v>
      </c>
      <c r="E101" s="34">
        <v>74671.06</v>
      </c>
      <c r="F101" s="33">
        <v>1.4999999999999999E-2</v>
      </c>
      <c r="G101" s="19">
        <f t="shared" si="35"/>
        <v>1120.0658999999998</v>
      </c>
      <c r="H101" s="1"/>
      <c r="I101" s="15">
        <f t="shared" si="36"/>
        <v>29</v>
      </c>
      <c r="J101" s="16" t="str">
        <f t="shared" si="37"/>
        <v>Проволока стальная оцинкованная д-4 мм, ГОСТ 3282</v>
      </c>
      <c r="K101" s="11"/>
      <c r="L101" s="17" t="str">
        <f t="shared" si="38"/>
        <v>тн</v>
      </c>
      <c r="M101" s="21">
        <f t="shared" si="39"/>
        <v>74671.06</v>
      </c>
      <c r="N101" s="10"/>
      <c r="O101" s="46">
        <f t="shared" si="40"/>
        <v>1.4999999999999999E-2</v>
      </c>
      <c r="P101" s="18">
        <f t="shared" si="41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5.5" x14ac:dyDescent="0.25">
      <c r="A102" s="4"/>
      <c r="B102" s="9">
        <v>30</v>
      </c>
      <c r="C102" s="49" t="s">
        <v>111</v>
      </c>
      <c r="D102" s="32" t="s">
        <v>41</v>
      </c>
      <c r="E102" s="34">
        <v>84822.36</v>
      </c>
      <c r="F102" s="33">
        <v>0.53</v>
      </c>
      <c r="G102" s="19">
        <f t="shared" si="35"/>
        <v>44955.8508</v>
      </c>
      <c r="H102" s="1"/>
      <c r="I102" s="15">
        <f t="shared" si="36"/>
        <v>30</v>
      </c>
      <c r="J102" s="16" t="str">
        <f t="shared" si="37"/>
        <v>Профилированный лист С-21-0,6-1000 ОЦ/ГОСТ 24045</v>
      </c>
      <c r="K102" s="11"/>
      <c r="L102" s="17" t="str">
        <f t="shared" si="38"/>
        <v>тн</v>
      </c>
      <c r="M102" s="21">
        <f t="shared" si="39"/>
        <v>84822.36</v>
      </c>
      <c r="N102" s="10"/>
      <c r="O102" s="46">
        <f t="shared" si="40"/>
        <v>0.53</v>
      </c>
      <c r="P102" s="18">
        <f t="shared" si="41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5.5" x14ac:dyDescent="0.25">
      <c r="A103" s="4"/>
      <c r="B103" s="9">
        <v>31</v>
      </c>
      <c r="C103" s="49" t="s">
        <v>23</v>
      </c>
      <c r="D103" s="32" t="s">
        <v>41</v>
      </c>
      <c r="E103" s="34">
        <v>71189.52</v>
      </c>
      <c r="F103" s="33">
        <v>9.0239999999999991</v>
      </c>
      <c r="G103" s="19">
        <f t="shared" si="35"/>
        <v>642414.22847999993</v>
      </c>
      <c r="H103" s="1"/>
      <c r="I103" s="15">
        <f t="shared" si="36"/>
        <v>31</v>
      </c>
      <c r="J103" s="16" t="str">
        <f t="shared" si="37"/>
        <v>Профилированный лист НС-44-0,7-1050/980-5500</v>
      </c>
      <c r="K103" s="11"/>
      <c r="L103" s="17" t="str">
        <f t="shared" si="38"/>
        <v>тн</v>
      </c>
      <c r="M103" s="21">
        <f t="shared" si="39"/>
        <v>71189.52</v>
      </c>
      <c r="N103" s="10"/>
      <c r="O103" s="46">
        <f t="shared" si="40"/>
        <v>9.0239999999999991</v>
      </c>
      <c r="P103" s="18">
        <f t="shared" si="41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8.25" x14ac:dyDescent="0.25">
      <c r="A104" s="4"/>
      <c r="B104" s="9">
        <v>32</v>
      </c>
      <c r="C104" s="49" t="s">
        <v>168</v>
      </c>
      <c r="D104" s="32" t="s">
        <v>41</v>
      </c>
      <c r="E104" s="34">
        <v>74980.31</v>
      </c>
      <c r="F104" s="33">
        <v>0.27500000000000002</v>
      </c>
      <c r="G104" s="19">
        <f t="shared" si="35"/>
        <v>20619.58525</v>
      </c>
      <c r="H104" s="1"/>
      <c r="I104" s="15">
        <f t="shared" si="36"/>
        <v>32</v>
      </c>
      <c r="J104" s="16" t="str">
        <f t="shared" si="37"/>
        <v>Профилированный лист окрашенный С-25-1000-0,6 ОЦ МЛ-1202/ГОСТ24045</v>
      </c>
      <c r="K104" s="11"/>
      <c r="L104" s="17" t="str">
        <f t="shared" si="38"/>
        <v>тн</v>
      </c>
      <c r="M104" s="21">
        <f t="shared" si="39"/>
        <v>74980.31</v>
      </c>
      <c r="N104" s="10"/>
      <c r="O104" s="46">
        <f t="shared" si="40"/>
        <v>0.27500000000000002</v>
      </c>
      <c r="P104" s="18">
        <f t="shared" si="41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51" x14ac:dyDescent="0.25">
      <c r="A105" s="4"/>
      <c r="B105" s="9">
        <v>33</v>
      </c>
      <c r="C105" s="49" t="s">
        <v>50</v>
      </c>
      <c r="D105" s="32" t="s">
        <v>41</v>
      </c>
      <c r="E105" s="34">
        <v>89980.32</v>
      </c>
      <c r="F105" s="33">
        <v>8.0500000000000007</v>
      </c>
      <c r="G105" s="19">
        <f t="shared" si="35"/>
        <v>724341.57600000012</v>
      </c>
      <c r="H105" s="1"/>
      <c r="I105" s="15">
        <f t="shared" si="36"/>
        <v>33</v>
      </c>
      <c r="J105" s="16" t="str">
        <f t="shared" si="37"/>
        <v>Профилированный лист окрашенный С-21-0,7-1100-6000 RAL 8017 ОЦ/ГОСТ 24045</v>
      </c>
      <c r="K105" s="11"/>
      <c r="L105" s="17" t="str">
        <f t="shared" si="38"/>
        <v>тн</v>
      </c>
      <c r="M105" s="21">
        <f t="shared" si="39"/>
        <v>89980.32</v>
      </c>
      <c r="N105" s="10"/>
      <c r="O105" s="46">
        <f t="shared" si="40"/>
        <v>8.0500000000000007</v>
      </c>
      <c r="P105" s="18">
        <f t="shared" si="41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38.25" x14ac:dyDescent="0.25">
      <c r="A106" s="4"/>
      <c r="B106" s="9">
        <v>34</v>
      </c>
      <c r="C106" s="49" t="s">
        <v>51</v>
      </c>
      <c r="D106" s="32" t="s">
        <v>41</v>
      </c>
      <c r="E106" s="34">
        <v>53920.6</v>
      </c>
      <c r="F106" s="33">
        <v>10.09</v>
      </c>
      <c r="G106" s="19">
        <f t="shared" si="35"/>
        <v>544058.85399999993</v>
      </c>
      <c r="H106" s="1"/>
      <c r="I106" s="15">
        <f t="shared" si="36"/>
        <v>34</v>
      </c>
      <c r="J106" s="16" t="str">
        <f t="shared" si="37"/>
        <v>Профилированный лист окрашенный С21-1000-0,6  ОЦ МЛ-1202/ГОСТ 24045</v>
      </c>
      <c r="K106" s="11"/>
      <c r="L106" s="17" t="str">
        <f t="shared" si="38"/>
        <v>тн</v>
      </c>
      <c r="M106" s="21">
        <f t="shared" si="39"/>
        <v>53920.6</v>
      </c>
      <c r="N106" s="10"/>
      <c r="O106" s="46">
        <f t="shared" si="40"/>
        <v>10.09</v>
      </c>
      <c r="P106" s="18">
        <f t="shared" si="41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51" x14ac:dyDescent="0.25">
      <c r="A107" s="4"/>
      <c r="B107" s="9">
        <v>35</v>
      </c>
      <c r="C107" s="49" t="s">
        <v>52</v>
      </c>
      <c r="D107" s="32" t="s">
        <v>41</v>
      </c>
      <c r="E107" s="34">
        <v>81737.929999999993</v>
      </c>
      <c r="F107" s="33">
        <v>4.3499999999999996</v>
      </c>
      <c r="G107" s="19">
        <f t="shared" ref="G107:G125" si="42">E107*F107</f>
        <v>355559.99549999996</v>
      </c>
      <c r="H107" s="1"/>
      <c r="I107" s="15">
        <f t="shared" ref="I107:I125" si="43">B107</f>
        <v>35</v>
      </c>
      <c r="J107" s="16" t="str">
        <f t="shared" ref="J107:J125" si="44">C107</f>
        <v>Профилированный лист окрашенный С-8-0,65-1150-6000 RAL 8017 ОЦ/ГОСТ 24045</v>
      </c>
      <c r="K107" s="11"/>
      <c r="L107" s="17" t="str">
        <f t="shared" ref="L107:L125" si="45">D107</f>
        <v>тн</v>
      </c>
      <c r="M107" s="21">
        <f t="shared" ref="M107:M125" si="46">E107</f>
        <v>81737.929999999993</v>
      </c>
      <c r="N107" s="10"/>
      <c r="O107" s="46">
        <f t="shared" ref="O107:O125" si="47">F107</f>
        <v>4.3499999999999996</v>
      </c>
      <c r="P107" s="18">
        <f t="shared" ref="P107:P125" si="48">N107*O107</f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5.5" x14ac:dyDescent="0.25">
      <c r="A108" s="4"/>
      <c r="B108" s="9">
        <v>36</v>
      </c>
      <c r="C108" s="49" t="s">
        <v>127</v>
      </c>
      <c r="D108" s="32" t="s">
        <v>41</v>
      </c>
      <c r="E108" s="34">
        <v>84822.36</v>
      </c>
      <c r="F108" s="33">
        <v>1.242</v>
      </c>
      <c r="G108" s="19">
        <f t="shared" si="42"/>
        <v>105349.37112</v>
      </c>
      <c r="H108" s="1"/>
      <c r="I108" s="15">
        <f t="shared" si="43"/>
        <v>36</v>
      </c>
      <c r="J108" s="16" t="str">
        <f t="shared" si="44"/>
        <v>Профилированный лист С-21-0,7-1000 ОЦ/ГОСТ 24045</v>
      </c>
      <c r="K108" s="11"/>
      <c r="L108" s="17" t="str">
        <f t="shared" si="45"/>
        <v>тн</v>
      </c>
      <c r="M108" s="21">
        <f t="shared" si="46"/>
        <v>84822.36</v>
      </c>
      <c r="N108" s="10"/>
      <c r="O108" s="46">
        <f t="shared" si="47"/>
        <v>1.242</v>
      </c>
      <c r="P108" s="18">
        <f t="shared" si="48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8.25" x14ac:dyDescent="0.25">
      <c r="A109" s="4"/>
      <c r="B109" s="9">
        <v>37</v>
      </c>
      <c r="C109" s="49" t="s">
        <v>128</v>
      </c>
      <c r="D109" s="32" t="s">
        <v>41</v>
      </c>
      <c r="E109" s="34">
        <v>89166.67</v>
      </c>
      <c r="F109" s="33">
        <v>0.6</v>
      </c>
      <c r="G109" s="19">
        <f t="shared" si="42"/>
        <v>53500.002</v>
      </c>
      <c r="H109" s="1"/>
      <c r="I109" s="15">
        <f t="shared" si="43"/>
        <v>37</v>
      </c>
      <c r="J109" s="16" t="str">
        <f t="shared" si="44"/>
        <v>Профилированный лист С-8-1150-0,7 ОЦ МЛ-2012/ГОСТ 24045</v>
      </c>
      <c r="K109" s="11"/>
      <c r="L109" s="17" t="str">
        <f t="shared" si="45"/>
        <v>тн</v>
      </c>
      <c r="M109" s="21">
        <f t="shared" si="46"/>
        <v>89166.67</v>
      </c>
      <c r="N109" s="10"/>
      <c r="O109" s="46">
        <f t="shared" si="47"/>
        <v>0.6</v>
      </c>
      <c r="P109" s="18">
        <f t="shared" si="48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8.25" x14ac:dyDescent="0.25">
      <c r="A110" s="4"/>
      <c r="B110" s="9">
        <v>38</v>
      </c>
      <c r="C110" s="49" t="s">
        <v>129</v>
      </c>
      <c r="D110" s="32" t="s">
        <v>41</v>
      </c>
      <c r="E110" s="34">
        <v>44137.73</v>
      </c>
      <c r="F110" s="33">
        <v>0.318</v>
      </c>
      <c r="G110" s="19">
        <f t="shared" si="42"/>
        <v>14035.798140000001</v>
      </c>
      <c r="H110" s="1"/>
      <c r="I110" s="15">
        <f t="shared" si="43"/>
        <v>38</v>
      </c>
      <c r="J110" s="16" t="str">
        <f t="shared" si="44"/>
        <v>Сталь арматурная д-12 мм ст3сп-пс, класс А-1, длина не менее 9 м, ГОСТ 5781</v>
      </c>
      <c r="K110" s="11"/>
      <c r="L110" s="17" t="str">
        <f t="shared" si="45"/>
        <v>тн</v>
      </c>
      <c r="M110" s="21">
        <f t="shared" si="46"/>
        <v>44137.73</v>
      </c>
      <c r="N110" s="10"/>
      <c r="O110" s="46">
        <f t="shared" si="47"/>
        <v>0.318</v>
      </c>
      <c r="P110" s="18">
        <f t="shared" si="48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8.25" x14ac:dyDescent="0.25">
      <c r="A111" s="4"/>
      <c r="B111" s="9">
        <v>39</v>
      </c>
      <c r="C111" s="49" t="s">
        <v>130</v>
      </c>
      <c r="D111" s="32" t="s">
        <v>41</v>
      </c>
      <c r="E111" s="34">
        <v>43691.63</v>
      </c>
      <c r="F111" s="33">
        <v>6.0999999999999999E-2</v>
      </c>
      <c r="G111" s="19">
        <f t="shared" si="42"/>
        <v>2665.1894299999999</v>
      </c>
      <c r="H111" s="1"/>
      <c r="I111" s="15">
        <f t="shared" si="43"/>
        <v>39</v>
      </c>
      <c r="J111" s="16" t="str">
        <f t="shared" si="44"/>
        <v>Сталь арматурная д-16 мм ст3сп-пс, класс А-1, длина не менее 9 м, ГОСТ 5781</v>
      </c>
      <c r="K111" s="11"/>
      <c r="L111" s="17" t="str">
        <f t="shared" si="45"/>
        <v>тн</v>
      </c>
      <c r="M111" s="21">
        <f t="shared" si="46"/>
        <v>43691.63</v>
      </c>
      <c r="N111" s="10"/>
      <c r="O111" s="46">
        <f t="shared" si="47"/>
        <v>6.0999999999999999E-2</v>
      </c>
      <c r="P111" s="18">
        <f t="shared" si="48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5.5" x14ac:dyDescent="0.25">
      <c r="A112" s="4"/>
      <c r="B112" s="9">
        <v>40</v>
      </c>
      <c r="C112" s="49" t="s">
        <v>53</v>
      </c>
      <c r="D112" s="32" t="s">
        <v>41</v>
      </c>
      <c r="E112" s="34">
        <v>44137.440000000002</v>
      </c>
      <c r="F112" s="33">
        <v>0.53</v>
      </c>
      <c r="G112" s="19">
        <f t="shared" si="42"/>
        <v>23392.843200000003</v>
      </c>
      <c r="H112" s="1"/>
      <c r="I112" s="15">
        <f t="shared" si="43"/>
        <v>40</v>
      </c>
      <c r="J112" s="16" t="str">
        <f t="shared" si="44"/>
        <v>Сталь арматурная д-6 мм, класс А-1, ГОСТ 5781</v>
      </c>
      <c r="K112" s="11"/>
      <c r="L112" s="17" t="str">
        <f t="shared" si="45"/>
        <v>тн</v>
      </c>
      <c r="M112" s="21">
        <f t="shared" si="46"/>
        <v>44137.440000000002</v>
      </c>
      <c r="N112" s="10"/>
      <c r="O112" s="46">
        <f t="shared" si="47"/>
        <v>0.53</v>
      </c>
      <c r="P112" s="18">
        <f t="shared" si="48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63.75" x14ac:dyDescent="0.25">
      <c r="A113" s="4"/>
      <c r="B113" s="9">
        <v>41</v>
      </c>
      <c r="C113" s="49" t="s">
        <v>131</v>
      </c>
      <c r="D113" s="32" t="s">
        <v>41</v>
      </c>
      <c r="E113" s="34">
        <v>45441.67</v>
      </c>
      <c r="F113" s="33">
        <v>0.60699999999999998</v>
      </c>
      <c r="G113" s="19">
        <f t="shared" si="42"/>
        <v>27583.093689999998</v>
      </c>
      <c r="H113" s="1"/>
      <c r="I113" s="15">
        <f t="shared" si="43"/>
        <v>41</v>
      </c>
      <c r="J113" s="16" t="str">
        <f t="shared" si="44"/>
        <v>Сталь арматурная периодическая д-10 мм ст25г2с (35гс), класс А-III, длина не менее 9 м, ГОСТ 5781</v>
      </c>
      <c r="K113" s="11"/>
      <c r="L113" s="17" t="str">
        <f t="shared" si="45"/>
        <v>тн</v>
      </c>
      <c r="M113" s="21">
        <f t="shared" si="46"/>
        <v>45441.67</v>
      </c>
      <c r="N113" s="10"/>
      <c r="O113" s="46">
        <f t="shared" si="47"/>
        <v>0.60699999999999998</v>
      </c>
      <c r="P113" s="18">
        <f t="shared" si="48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63.75" x14ac:dyDescent="0.25">
      <c r="A114" s="4"/>
      <c r="B114" s="9">
        <v>42</v>
      </c>
      <c r="C114" s="49" t="s">
        <v>132</v>
      </c>
      <c r="D114" s="32" t="s">
        <v>41</v>
      </c>
      <c r="E114" s="34">
        <v>47248.98</v>
      </c>
      <c r="F114" s="33">
        <v>1.85</v>
      </c>
      <c r="G114" s="19">
        <f t="shared" si="42"/>
        <v>87410.613000000012</v>
      </c>
      <c r="H114" s="1"/>
      <c r="I114" s="15">
        <f t="shared" si="43"/>
        <v>42</v>
      </c>
      <c r="J114" s="16" t="str">
        <f t="shared" si="44"/>
        <v>Сталь арматурная периодическая д-12 мм ст25г2с (35гс), класс  А-III, длина не менее 9 м, ГОСТ 5781</v>
      </c>
      <c r="K114" s="11"/>
      <c r="L114" s="17" t="str">
        <f t="shared" si="45"/>
        <v>тн</v>
      </c>
      <c r="M114" s="21">
        <f t="shared" si="46"/>
        <v>47248.98</v>
      </c>
      <c r="N114" s="10"/>
      <c r="O114" s="46">
        <f t="shared" si="47"/>
        <v>1.85</v>
      </c>
      <c r="P114" s="18">
        <f t="shared" si="48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63.75" x14ac:dyDescent="0.25">
      <c r="A115" s="4"/>
      <c r="B115" s="9">
        <v>43</v>
      </c>
      <c r="C115" s="49" t="s">
        <v>133</v>
      </c>
      <c r="D115" s="32" t="s">
        <v>41</v>
      </c>
      <c r="E115" s="34">
        <v>46978.53</v>
      </c>
      <c r="F115" s="33">
        <v>0.67</v>
      </c>
      <c r="G115" s="19">
        <f t="shared" si="42"/>
        <v>31475.615100000003</v>
      </c>
      <c r="H115" s="1"/>
      <c r="I115" s="15">
        <f t="shared" si="43"/>
        <v>43</v>
      </c>
      <c r="J115" s="16" t="str">
        <f t="shared" si="44"/>
        <v>Сталь арматурная периодическая д-14 мм ст25г2с (35гс), класс А-III, длина не менее 9 м, ГОСТ 5781</v>
      </c>
      <c r="K115" s="11"/>
      <c r="L115" s="17" t="str">
        <f t="shared" si="45"/>
        <v>тн</v>
      </c>
      <c r="M115" s="21">
        <f t="shared" si="46"/>
        <v>46978.53</v>
      </c>
      <c r="N115" s="10"/>
      <c r="O115" s="46">
        <f t="shared" si="47"/>
        <v>0.67</v>
      </c>
      <c r="P115" s="18">
        <f t="shared" si="48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63.75" x14ac:dyDescent="0.25">
      <c r="A116" s="4"/>
      <c r="B116" s="9">
        <v>44</v>
      </c>
      <c r="C116" s="49" t="s">
        <v>134</v>
      </c>
      <c r="D116" s="32" t="s">
        <v>41</v>
      </c>
      <c r="E116" s="34">
        <v>44556.83</v>
      </c>
      <c r="F116" s="33">
        <v>0.95</v>
      </c>
      <c r="G116" s="19">
        <f t="shared" si="42"/>
        <v>42328.988499999999</v>
      </c>
      <c r="H116" s="1"/>
      <c r="I116" s="15">
        <f t="shared" si="43"/>
        <v>44</v>
      </c>
      <c r="J116" s="16" t="str">
        <f t="shared" si="44"/>
        <v>Сталь арматурная периодическая д-16 мм ст25г2с (35гс), класс А-III, длина не менее 9 м, ГОСТ 5781</v>
      </c>
      <c r="K116" s="11"/>
      <c r="L116" s="17" t="str">
        <f t="shared" si="45"/>
        <v>тн</v>
      </c>
      <c r="M116" s="21">
        <f t="shared" si="46"/>
        <v>44556.83</v>
      </c>
      <c r="N116" s="10"/>
      <c r="O116" s="46">
        <f t="shared" si="47"/>
        <v>0.95</v>
      </c>
      <c r="P116" s="18">
        <f t="shared" si="48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63.75" x14ac:dyDescent="0.25">
      <c r="A117" s="4"/>
      <c r="B117" s="9">
        <v>45</v>
      </c>
      <c r="C117" s="49" t="s">
        <v>135</v>
      </c>
      <c r="D117" s="32" t="s">
        <v>41</v>
      </c>
      <c r="E117" s="34">
        <v>53285.85</v>
      </c>
      <c r="F117" s="33">
        <v>0.91</v>
      </c>
      <c r="G117" s="19">
        <f t="shared" si="42"/>
        <v>48490.123500000002</v>
      </c>
      <c r="H117" s="1"/>
      <c r="I117" s="15">
        <f t="shared" si="43"/>
        <v>45</v>
      </c>
      <c r="J117" s="16" t="str">
        <f t="shared" si="44"/>
        <v>Сталь арматурная периодическая д-8 мм ст25г2с (35гс), класс А-III, длина не менее 9 м, ГОСТ 5781</v>
      </c>
      <c r="K117" s="11"/>
      <c r="L117" s="17" t="str">
        <f t="shared" si="45"/>
        <v>тн</v>
      </c>
      <c r="M117" s="21">
        <f t="shared" si="46"/>
        <v>53285.85</v>
      </c>
      <c r="N117" s="10"/>
      <c r="O117" s="46">
        <f t="shared" si="47"/>
        <v>0.91</v>
      </c>
      <c r="P117" s="18">
        <f t="shared" si="48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5.5" x14ac:dyDescent="0.25">
      <c r="A118" s="4"/>
      <c r="B118" s="9">
        <v>46</v>
      </c>
      <c r="C118" s="49" t="s">
        <v>25</v>
      </c>
      <c r="D118" s="32" t="s">
        <v>41</v>
      </c>
      <c r="E118" s="34">
        <v>55283.34</v>
      </c>
      <c r="F118" s="33">
        <v>0.14499999999999999</v>
      </c>
      <c r="G118" s="19">
        <f t="shared" si="42"/>
        <v>8016.0842999999986</v>
      </c>
      <c r="H118" s="1"/>
      <c r="I118" s="15">
        <f t="shared" si="43"/>
        <v>46</v>
      </c>
      <c r="J118" s="16" t="str">
        <f t="shared" si="44"/>
        <v>Сталь листовая б-1,5 мм ст3сп-пс, х/к, ГОСТ 19904</v>
      </c>
      <c r="K118" s="11"/>
      <c r="L118" s="17" t="str">
        <f t="shared" si="45"/>
        <v>тн</v>
      </c>
      <c r="M118" s="21">
        <f t="shared" si="46"/>
        <v>55283.34</v>
      </c>
      <c r="N118" s="10"/>
      <c r="O118" s="46">
        <f t="shared" si="47"/>
        <v>0.14499999999999999</v>
      </c>
      <c r="P118" s="18">
        <f t="shared" si="48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5.5" x14ac:dyDescent="0.25">
      <c r="A119" s="4"/>
      <c r="B119" s="9">
        <v>47</v>
      </c>
      <c r="C119" s="49" t="s">
        <v>54</v>
      </c>
      <c r="D119" s="32" t="s">
        <v>41</v>
      </c>
      <c r="E119" s="34">
        <v>69583.360000000001</v>
      </c>
      <c r="F119" s="33">
        <v>0.97099999999999997</v>
      </c>
      <c r="G119" s="19">
        <f t="shared" si="42"/>
        <v>67565.442559999996</v>
      </c>
      <c r="H119" s="1"/>
      <c r="I119" s="15">
        <f t="shared" si="43"/>
        <v>47</v>
      </c>
      <c r="J119" s="16" t="str">
        <f t="shared" si="44"/>
        <v>Сталь листовая б-2 мм ст3сп-пс, г/к, ГОСТ 19903</v>
      </c>
      <c r="K119" s="11"/>
      <c r="L119" s="17" t="str">
        <f t="shared" si="45"/>
        <v>тн</v>
      </c>
      <c r="M119" s="21">
        <f t="shared" si="46"/>
        <v>69583.360000000001</v>
      </c>
      <c r="N119" s="10"/>
      <c r="O119" s="46">
        <f t="shared" si="47"/>
        <v>0.97099999999999997</v>
      </c>
      <c r="P119" s="18">
        <f t="shared" si="48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5.5" x14ac:dyDescent="0.25">
      <c r="A120" s="4"/>
      <c r="B120" s="9">
        <v>48</v>
      </c>
      <c r="C120" s="49" t="s">
        <v>27</v>
      </c>
      <c r="D120" s="32" t="s">
        <v>41</v>
      </c>
      <c r="E120" s="34">
        <v>52162.5</v>
      </c>
      <c r="F120" s="33">
        <v>0.51800000000000002</v>
      </c>
      <c r="G120" s="19">
        <f t="shared" si="42"/>
        <v>27020.174999999999</v>
      </c>
      <c r="H120" s="1"/>
      <c r="I120" s="15">
        <f t="shared" si="43"/>
        <v>48</v>
      </c>
      <c r="J120" s="16" t="str">
        <f t="shared" si="44"/>
        <v>Сталь листовая б-2 мм ст3сп-пс, х/к, ГОСТ 19904</v>
      </c>
      <c r="K120" s="11"/>
      <c r="L120" s="17" t="str">
        <f t="shared" si="45"/>
        <v>тн</v>
      </c>
      <c r="M120" s="21">
        <f t="shared" si="46"/>
        <v>52162.5</v>
      </c>
      <c r="N120" s="10"/>
      <c r="O120" s="46">
        <f t="shared" si="47"/>
        <v>0.51800000000000002</v>
      </c>
      <c r="P120" s="18">
        <f t="shared" si="48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5.5" x14ac:dyDescent="0.25">
      <c r="A121" s="4"/>
      <c r="B121" s="9">
        <v>49</v>
      </c>
      <c r="C121" s="49" t="s">
        <v>136</v>
      </c>
      <c r="D121" s="32" t="s">
        <v>41</v>
      </c>
      <c r="E121" s="34">
        <v>58191.13</v>
      </c>
      <c r="F121" s="33">
        <v>1.5</v>
      </c>
      <c r="G121" s="19">
        <f t="shared" si="42"/>
        <v>87286.694999999992</v>
      </c>
      <c r="H121" s="1"/>
      <c r="I121" s="15">
        <f t="shared" si="43"/>
        <v>49</v>
      </c>
      <c r="J121" s="16" t="str">
        <f t="shared" si="44"/>
        <v>Сталь листовая б-2,5 мм ст3сп-пс, г/к ГОСТ 19903</v>
      </c>
      <c r="K121" s="11"/>
      <c r="L121" s="17" t="str">
        <f t="shared" si="45"/>
        <v>тн</v>
      </c>
      <c r="M121" s="21">
        <f t="shared" si="46"/>
        <v>58191.13</v>
      </c>
      <c r="N121" s="10"/>
      <c r="O121" s="46">
        <f t="shared" si="47"/>
        <v>1.5</v>
      </c>
      <c r="P121" s="18">
        <f t="shared" si="48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5.5" x14ac:dyDescent="0.25">
      <c r="A122" s="4"/>
      <c r="B122" s="9">
        <v>50</v>
      </c>
      <c r="C122" s="49" t="s">
        <v>28</v>
      </c>
      <c r="D122" s="32" t="s">
        <v>41</v>
      </c>
      <c r="E122" s="34">
        <v>56814.7</v>
      </c>
      <c r="F122" s="33">
        <v>0.02</v>
      </c>
      <c r="G122" s="19">
        <f t="shared" si="42"/>
        <v>1136.2939999999999</v>
      </c>
      <c r="H122" s="1"/>
      <c r="I122" s="15">
        <f t="shared" si="43"/>
        <v>50</v>
      </c>
      <c r="J122" s="16" t="str">
        <f t="shared" si="44"/>
        <v>Сталь листовая б-3 мм ст3сп-пс, г/к, ГОСТ 19903</v>
      </c>
      <c r="K122" s="11"/>
      <c r="L122" s="17" t="str">
        <f t="shared" si="45"/>
        <v>тн</v>
      </c>
      <c r="M122" s="21">
        <f t="shared" si="46"/>
        <v>56814.7</v>
      </c>
      <c r="N122" s="10"/>
      <c r="O122" s="46">
        <f t="shared" si="47"/>
        <v>0.02</v>
      </c>
      <c r="P122" s="18">
        <f t="shared" si="48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5.5" x14ac:dyDescent="0.25">
      <c r="A123" s="4"/>
      <c r="B123" s="9">
        <v>51</v>
      </c>
      <c r="C123" s="49" t="s">
        <v>55</v>
      </c>
      <c r="D123" s="32" t="s">
        <v>41</v>
      </c>
      <c r="E123" s="34">
        <v>64029.95</v>
      </c>
      <c r="F123" s="33">
        <v>2.3919999999999999</v>
      </c>
      <c r="G123" s="19">
        <f t="shared" si="42"/>
        <v>153159.64039999997</v>
      </c>
      <c r="H123" s="1"/>
      <c r="I123" s="15">
        <f t="shared" si="43"/>
        <v>51</v>
      </c>
      <c r="J123" s="16" t="str">
        <f t="shared" si="44"/>
        <v>Сталь листовая б-3 мм ст3сп-пс, х/к, ГОСТ 19904</v>
      </c>
      <c r="K123" s="11"/>
      <c r="L123" s="17" t="str">
        <f t="shared" si="45"/>
        <v>тн</v>
      </c>
      <c r="M123" s="21">
        <f t="shared" si="46"/>
        <v>64029.95</v>
      </c>
      <c r="N123" s="10"/>
      <c r="O123" s="46">
        <f t="shared" si="47"/>
        <v>2.3919999999999999</v>
      </c>
      <c r="P123" s="18">
        <f t="shared" si="48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5.5" x14ac:dyDescent="0.25">
      <c r="A124" s="4"/>
      <c r="B124" s="9">
        <v>52</v>
      </c>
      <c r="C124" s="49" t="s">
        <v>56</v>
      </c>
      <c r="D124" s="32" t="s">
        <v>41</v>
      </c>
      <c r="E124" s="34">
        <v>48150</v>
      </c>
      <c r="F124" s="33">
        <v>0.04</v>
      </c>
      <c r="G124" s="19">
        <f t="shared" si="42"/>
        <v>1926</v>
      </c>
      <c r="H124" s="1"/>
      <c r="I124" s="15">
        <f t="shared" si="43"/>
        <v>52</v>
      </c>
      <c r="J124" s="16" t="str">
        <f t="shared" si="44"/>
        <v>Сталь листовая б-30 мм ст3сп-пс, г/к, ГОСТ 19903</v>
      </c>
      <c r="K124" s="11"/>
      <c r="L124" s="17" t="str">
        <f t="shared" si="45"/>
        <v>тн</v>
      </c>
      <c r="M124" s="21">
        <f t="shared" si="46"/>
        <v>48150</v>
      </c>
      <c r="N124" s="10"/>
      <c r="O124" s="46">
        <f t="shared" si="47"/>
        <v>0.04</v>
      </c>
      <c r="P124" s="18">
        <f t="shared" si="48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5.5" x14ac:dyDescent="0.25">
      <c r="A125" s="4"/>
      <c r="B125" s="9">
        <v>53</v>
      </c>
      <c r="C125" s="49" t="s">
        <v>67</v>
      </c>
      <c r="D125" s="32" t="s">
        <v>41</v>
      </c>
      <c r="E125" s="34">
        <v>57909.46</v>
      </c>
      <c r="F125" s="33">
        <v>3.5000000000000003E-2</v>
      </c>
      <c r="G125" s="19">
        <f t="shared" si="42"/>
        <v>2026.8311000000001</v>
      </c>
      <c r="H125" s="1"/>
      <c r="I125" s="15">
        <f t="shared" si="43"/>
        <v>53</v>
      </c>
      <c r="J125" s="16" t="str">
        <f t="shared" si="44"/>
        <v>Сталь листовая б-4мм ст3сп-пс, х/к, ГОСТ 19904</v>
      </c>
      <c r="K125" s="11"/>
      <c r="L125" s="17" t="str">
        <f t="shared" si="45"/>
        <v>тн</v>
      </c>
      <c r="M125" s="21">
        <f t="shared" si="46"/>
        <v>57909.46</v>
      </c>
      <c r="N125" s="10"/>
      <c r="O125" s="46">
        <f t="shared" si="47"/>
        <v>3.5000000000000003E-2</v>
      </c>
      <c r="P125" s="18">
        <f t="shared" si="48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5.5" x14ac:dyDescent="0.25">
      <c r="A126" s="4"/>
      <c r="B126" s="9">
        <v>54</v>
      </c>
      <c r="C126" s="49" t="s">
        <v>30</v>
      </c>
      <c r="D126" s="32" t="s">
        <v>41</v>
      </c>
      <c r="E126" s="34">
        <v>55729.17</v>
      </c>
      <c r="F126" s="33">
        <v>0.01</v>
      </c>
      <c r="G126" s="19">
        <f t="shared" ref="G126:G144" si="49">E126*F126</f>
        <v>557.29169999999999</v>
      </c>
      <c r="H126" s="1"/>
      <c r="I126" s="15">
        <f t="shared" ref="I126:I144" si="50">B126</f>
        <v>54</v>
      </c>
      <c r="J126" s="16" t="str">
        <f t="shared" ref="J126:J144" si="51">C126</f>
        <v>Сталь листовая б-5 мм ст3сп-пс, г/к, ГОСТ 19903</v>
      </c>
      <c r="K126" s="11"/>
      <c r="L126" s="17" t="str">
        <f t="shared" ref="L126:L144" si="52">D126</f>
        <v>тн</v>
      </c>
      <c r="M126" s="21">
        <f t="shared" ref="M126:M144" si="53">E126</f>
        <v>55729.17</v>
      </c>
      <c r="N126" s="10"/>
      <c r="O126" s="46">
        <f t="shared" ref="O126:O144" si="54">F126</f>
        <v>0.01</v>
      </c>
      <c r="P126" s="18">
        <f t="shared" ref="P126:P144" si="55">N126*O126</f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8.25" x14ac:dyDescent="0.25">
      <c r="A127" s="4"/>
      <c r="B127" s="9">
        <v>55</v>
      </c>
      <c r="C127" s="49" t="s">
        <v>137</v>
      </c>
      <c r="D127" s="32" t="s">
        <v>41</v>
      </c>
      <c r="E127" s="34">
        <v>51181.67</v>
      </c>
      <c r="F127" s="33">
        <v>2.5000000000000001E-2</v>
      </c>
      <c r="G127" s="19">
        <f t="shared" si="49"/>
        <v>1279.5417500000001</v>
      </c>
      <c r="H127" s="1"/>
      <c r="I127" s="15">
        <f t="shared" si="50"/>
        <v>55</v>
      </c>
      <c r="J127" s="16" t="str">
        <f t="shared" si="51"/>
        <v>Сталь листовая кровельная  б-0,6 мм х/к, ТУ 14-11-262-89</v>
      </c>
      <c r="K127" s="11"/>
      <c r="L127" s="17" t="str">
        <f t="shared" si="52"/>
        <v>тн</v>
      </c>
      <c r="M127" s="21">
        <f t="shared" si="53"/>
        <v>51181.67</v>
      </c>
      <c r="N127" s="10"/>
      <c r="O127" s="46">
        <f t="shared" si="54"/>
        <v>2.5000000000000001E-2</v>
      </c>
      <c r="P127" s="18">
        <f t="shared" si="55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5.5" x14ac:dyDescent="0.25">
      <c r="A128" s="4"/>
      <c r="B128" s="9">
        <v>56</v>
      </c>
      <c r="C128" s="49" t="s">
        <v>138</v>
      </c>
      <c r="D128" s="32" t="s">
        <v>41</v>
      </c>
      <c r="E128" s="34">
        <v>69297.13</v>
      </c>
      <c r="F128" s="33">
        <v>1.3280000000000001</v>
      </c>
      <c r="G128" s="19">
        <f t="shared" si="49"/>
        <v>92026.588640000016</v>
      </c>
      <c r="H128" s="1"/>
      <c r="I128" s="15">
        <f t="shared" si="50"/>
        <v>56</v>
      </c>
      <c r="J128" s="16" t="str">
        <f t="shared" si="51"/>
        <v>Сталь листовая оцинкованная</v>
      </c>
      <c r="K128" s="11"/>
      <c r="L128" s="17" t="str">
        <f t="shared" si="52"/>
        <v>тн</v>
      </c>
      <c r="M128" s="21">
        <f t="shared" si="53"/>
        <v>69297.13</v>
      </c>
      <c r="N128" s="10"/>
      <c r="O128" s="46">
        <f t="shared" si="54"/>
        <v>1.3280000000000001</v>
      </c>
      <c r="P128" s="18">
        <f t="shared" si="55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51" x14ac:dyDescent="0.25">
      <c r="A129" s="4"/>
      <c r="B129" s="9">
        <v>57</v>
      </c>
      <c r="C129" s="49" t="s">
        <v>139</v>
      </c>
      <c r="D129" s="32" t="s">
        <v>41</v>
      </c>
      <c r="E129" s="34">
        <v>70902.509999999995</v>
      </c>
      <c r="F129" s="33">
        <v>0.43</v>
      </c>
      <c r="G129" s="19">
        <f t="shared" si="49"/>
        <v>30488.079299999998</v>
      </c>
      <c r="H129" s="1"/>
      <c r="I129" s="15">
        <f t="shared" si="50"/>
        <v>57</v>
      </c>
      <c r="J129" s="16" t="str">
        <f t="shared" si="51"/>
        <v>Сталь листовая оцинкованная б-0,55 мм х/к, размер: 1250х2500 мм, ТУ 14-4766-90</v>
      </c>
      <c r="K129" s="11"/>
      <c r="L129" s="17" t="str">
        <f t="shared" si="52"/>
        <v>тн</v>
      </c>
      <c r="M129" s="21">
        <f t="shared" si="53"/>
        <v>70902.509999999995</v>
      </c>
      <c r="N129" s="10"/>
      <c r="O129" s="46">
        <f t="shared" si="54"/>
        <v>0.43</v>
      </c>
      <c r="P129" s="18">
        <f t="shared" si="55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51" x14ac:dyDescent="0.25">
      <c r="A130" s="4"/>
      <c r="B130" s="9">
        <v>58</v>
      </c>
      <c r="C130" s="49" t="s">
        <v>57</v>
      </c>
      <c r="D130" s="32" t="s">
        <v>41</v>
      </c>
      <c r="E130" s="34">
        <v>70902.81</v>
      </c>
      <c r="F130" s="33">
        <v>0.64300000000000002</v>
      </c>
      <c r="G130" s="19">
        <f t="shared" si="49"/>
        <v>45590.506829999998</v>
      </c>
      <c r="H130" s="1"/>
      <c r="I130" s="15">
        <f t="shared" si="50"/>
        <v>58</v>
      </c>
      <c r="J130" s="16" t="str">
        <f t="shared" si="51"/>
        <v xml:space="preserve">Сталь листовая оцинкованная б-0,55 мм х/к, размер:1000х2000 мм, ТУ 14-4766-90  </v>
      </c>
      <c r="K130" s="11"/>
      <c r="L130" s="17" t="str">
        <f t="shared" si="52"/>
        <v>тн</v>
      </c>
      <c r="M130" s="21">
        <f t="shared" si="53"/>
        <v>70902.81</v>
      </c>
      <c r="N130" s="10"/>
      <c r="O130" s="46">
        <f t="shared" si="54"/>
        <v>0.64300000000000002</v>
      </c>
      <c r="P130" s="18">
        <f t="shared" si="55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51" x14ac:dyDescent="0.25">
      <c r="A131" s="4"/>
      <c r="B131" s="9">
        <v>59</v>
      </c>
      <c r="C131" s="49" t="s">
        <v>140</v>
      </c>
      <c r="D131" s="32" t="s">
        <v>41</v>
      </c>
      <c r="E131" s="34">
        <v>63902.78</v>
      </c>
      <c r="F131" s="33">
        <v>0.104</v>
      </c>
      <c r="G131" s="19">
        <f t="shared" si="49"/>
        <v>6645.8891199999998</v>
      </c>
      <c r="H131" s="1"/>
      <c r="I131" s="15">
        <f t="shared" si="50"/>
        <v>59</v>
      </c>
      <c r="J131" s="16" t="str">
        <f t="shared" si="51"/>
        <v>Сталь листовая оцинкованная б-0,55 мм, размер: 1250х2500 мм, ст08пс, ТУ14-4766-90</v>
      </c>
      <c r="K131" s="11"/>
      <c r="L131" s="17" t="str">
        <f t="shared" si="52"/>
        <v>тн</v>
      </c>
      <c r="M131" s="21">
        <f t="shared" si="53"/>
        <v>63902.78</v>
      </c>
      <c r="N131" s="10"/>
      <c r="O131" s="46">
        <f t="shared" si="54"/>
        <v>0.104</v>
      </c>
      <c r="P131" s="18">
        <f t="shared" si="55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51" x14ac:dyDescent="0.25">
      <c r="A132" s="4"/>
      <c r="B132" s="9">
        <v>60</v>
      </c>
      <c r="C132" s="49" t="s">
        <v>58</v>
      </c>
      <c r="D132" s="32" t="s">
        <v>41</v>
      </c>
      <c r="E132" s="34">
        <v>51561.42</v>
      </c>
      <c r="F132" s="33">
        <v>0.67</v>
      </c>
      <c r="G132" s="19">
        <f t="shared" si="49"/>
        <v>34546.151400000002</v>
      </c>
      <c r="H132" s="1"/>
      <c r="I132" s="15">
        <f t="shared" si="50"/>
        <v>60</v>
      </c>
      <c r="J132" s="16" t="str">
        <f t="shared" si="51"/>
        <v>Сталь листовая оцинкованная б-0,55 хк, размер:1000х2500 мм, ГОСТ 14918</v>
      </c>
      <c r="K132" s="11"/>
      <c r="L132" s="17" t="str">
        <f t="shared" si="52"/>
        <v>тн</v>
      </c>
      <c r="M132" s="21">
        <f t="shared" si="53"/>
        <v>51561.42</v>
      </c>
      <c r="N132" s="10"/>
      <c r="O132" s="46">
        <f t="shared" si="54"/>
        <v>0.67</v>
      </c>
      <c r="P132" s="18">
        <f t="shared" si="55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5.5" x14ac:dyDescent="0.25">
      <c r="A133" s="4"/>
      <c r="B133" s="9">
        <v>61</v>
      </c>
      <c r="C133" s="49" t="s">
        <v>32</v>
      </c>
      <c r="D133" s="32" t="s">
        <v>41</v>
      </c>
      <c r="E133" s="34">
        <v>66240.460000000006</v>
      </c>
      <c r="F133" s="33">
        <v>0.46</v>
      </c>
      <c r="G133" s="19">
        <f t="shared" si="49"/>
        <v>30470.611600000004</v>
      </c>
      <c r="H133" s="1"/>
      <c r="I133" s="15">
        <f t="shared" si="50"/>
        <v>61</v>
      </c>
      <c r="J133" s="16" t="str">
        <f t="shared" si="51"/>
        <v>Сталь листовая рифленая б-4р мм ст3сп-пс, ГОСТ 8568</v>
      </c>
      <c r="K133" s="11"/>
      <c r="L133" s="17" t="str">
        <f t="shared" si="52"/>
        <v>тн</v>
      </c>
      <c r="M133" s="21">
        <f t="shared" si="53"/>
        <v>66240.460000000006</v>
      </c>
      <c r="N133" s="10"/>
      <c r="O133" s="46">
        <f t="shared" si="54"/>
        <v>0.46</v>
      </c>
      <c r="P133" s="18">
        <f t="shared" si="55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5.5" x14ac:dyDescent="0.25">
      <c r="A134" s="4"/>
      <c r="B134" s="9">
        <v>62</v>
      </c>
      <c r="C134" s="49" t="s">
        <v>33</v>
      </c>
      <c r="D134" s="32" t="s">
        <v>41</v>
      </c>
      <c r="E134" s="34">
        <v>52608.33</v>
      </c>
      <c r="F134" s="33">
        <v>0.73299999999999998</v>
      </c>
      <c r="G134" s="19">
        <f t="shared" si="49"/>
        <v>38561.905890000002</v>
      </c>
      <c r="H134" s="1"/>
      <c r="I134" s="15">
        <f t="shared" si="50"/>
        <v>62</v>
      </c>
      <c r="J134" s="16" t="str">
        <f t="shared" si="51"/>
        <v>Сталь полосовая 40х4 мм ст3сп-пс, ГОСТ 103</v>
      </c>
      <c r="K134" s="11"/>
      <c r="L134" s="17" t="str">
        <f t="shared" si="52"/>
        <v>тн</v>
      </c>
      <c r="M134" s="21">
        <f t="shared" si="53"/>
        <v>52608.33</v>
      </c>
      <c r="N134" s="10"/>
      <c r="O134" s="46">
        <f t="shared" si="54"/>
        <v>0.73299999999999998</v>
      </c>
      <c r="P134" s="18">
        <f t="shared" si="55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5.5" x14ac:dyDescent="0.25">
      <c r="A135" s="4"/>
      <c r="B135" s="9">
        <v>63</v>
      </c>
      <c r="C135" s="49" t="s">
        <v>34</v>
      </c>
      <c r="D135" s="32" t="s">
        <v>41</v>
      </c>
      <c r="E135" s="34">
        <v>55265.48</v>
      </c>
      <c r="F135" s="33">
        <v>0.53200000000000003</v>
      </c>
      <c r="G135" s="19">
        <f t="shared" si="49"/>
        <v>29401.235360000002</v>
      </c>
      <c r="H135" s="1"/>
      <c r="I135" s="15">
        <f t="shared" si="50"/>
        <v>63</v>
      </c>
      <c r="J135" s="16" t="str">
        <f t="shared" si="51"/>
        <v>Сталь полосовая 50х5 мм ст3сп-пс, ГОСТ 103</v>
      </c>
      <c r="K135" s="11"/>
      <c r="L135" s="17" t="str">
        <f t="shared" si="52"/>
        <v>тн</v>
      </c>
      <c r="M135" s="21">
        <f t="shared" si="53"/>
        <v>55265.48</v>
      </c>
      <c r="N135" s="10"/>
      <c r="O135" s="46">
        <f t="shared" si="54"/>
        <v>0.53200000000000003</v>
      </c>
      <c r="P135" s="18">
        <f t="shared" si="55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51" x14ac:dyDescent="0.25">
      <c r="A136" s="4"/>
      <c r="B136" s="9">
        <v>64</v>
      </c>
      <c r="C136" s="49" t="s">
        <v>141</v>
      </c>
      <c r="D136" s="32" t="s">
        <v>41</v>
      </c>
      <c r="E136" s="34">
        <v>143655.13</v>
      </c>
      <c r="F136" s="33">
        <v>4.0000000000000001E-3</v>
      </c>
      <c r="G136" s="19">
        <f t="shared" si="49"/>
        <v>574.62052000000006</v>
      </c>
      <c r="H136" s="1"/>
      <c r="I136" s="15">
        <f t="shared" si="50"/>
        <v>64</v>
      </c>
      <c r="J136" s="16" t="str">
        <f t="shared" si="51"/>
        <v>Труба стальная бесшовная горячедеформированная д-32х4 мм ст20, длина не менее 9 м ГОСТ 8732</v>
      </c>
      <c r="K136" s="11"/>
      <c r="L136" s="17" t="str">
        <f t="shared" si="52"/>
        <v>тн</v>
      </c>
      <c r="M136" s="21">
        <f t="shared" si="53"/>
        <v>143655.13</v>
      </c>
      <c r="N136" s="10"/>
      <c r="O136" s="46">
        <f t="shared" si="54"/>
        <v>4.0000000000000001E-3</v>
      </c>
      <c r="P136" s="18">
        <f t="shared" si="55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51" x14ac:dyDescent="0.25">
      <c r="A137" s="4"/>
      <c r="B137" s="9">
        <v>65</v>
      </c>
      <c r="C137" s="49" t="s">
        <v>142</v>
      </c>
      <c r="D137" s="32" t="s">
        <v>41</v>
      </c>
      <c r="E137" s="34">
        <v>127342.33</v>
      </c>
      <c r="F137" s="33">
        <v>0.14000000000000001</v>
      </c>
      <c r="G137" s="19">
        <f t="shared" si="49"/>
        <v>17827.926200000002</v>
      </c>
      <c r="H137" s="1"/>
      <c r="I137" s="15">
        <f t="shared" si="50"/>
        <v>65</v>
      </c>
      <c r="J137" s="16" t="str">
        <f t="shared" si="51"/>
        <v>Труба стальная бесшовная холоднодеформированная д-25х3 мм  ст20,  длина не менее 9 м, ГОСТ 8734</v>
      </c>
      <c r="K137" s="11"/>
      <c r="L137" s="17" t="str">
        <f t="shared" si="52"/>
        <v>тн</v>
      </c>
      <c r="M137" s="21">
        <f t="shared" si="53"/>
        <v>127342.33</v>
      </c>
      <c r="N137" s="10"/>
      <c r="O137" s="46">
        <f t="shared" si="54"/>
        <v>0.14000000000000001</v>
      </c>
      <c r="P137" s="18">
        <f t="shared" si="55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51" x14ac:dyDescent="0.25">
      <c r="A138" s="4"/>
      <c r="B138" s="9">
        <v>66</v>
      </c>
      <c r="C138" s="49" t="s">
        <v>143</v>
      </c>
      <c r="D138" s="32" t="s">
        <v>41</v>
      </c>
      <c r="E138" s="34">
        <v>127342.33</v>
      </c>
      <c r="F138" s="33">
        <v>0.13500000000000001</v>
      </c>
      <c r="G138" s="19">
        <f t="shared" si="49"/>
        <v>17191.214550000001</v>
      </c>
      <c r="H138" s="1"/>
      <c r="I138" s="15">
        <f t="shared" si="50"/>
        <v>66</v>
      </c>
      <c r="J138" s="16" t="str">
        <f t="shared" si="51"/>
        <v>Труба стальная бесшовная холоднодеформированная д-25х3 мм ст20, длина не менее 9 м, ГОСТ 8734</v>
      </c>
      <c r="K138" s="11"/>
      <c r="L138" s="17" t="str">
        <f t="shared" si="52"/>
        <v>тн</v>
      </c>
      <c r="M138" s="21">
        <f t="shared" si="53"/>
        <v>127342.33</v>
      </c>
      <c r="N138" s="10"/>
      <c r="O138" s="46">
        <f t="shared" si="54"/>
        <v>0.13500000000000001</v>
      </c>
      <c r="P138" s="18">
        <f t="shared" si="55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51" x14ac:dyDescent="0.25">
      <c r="A139" s="4"/>
      <c r="B139" s="9">
        <v>67</v>
      </c>
      <c r="C139" s="49" t="s">
        <v>144</v>
      </c>
      <c r="D139" s="32" t="s">
        <v>41</v>
      </c>
      <c r="E139" s="34">
        <v>104064.59</v>
      </c>
      <c r="F139" s="33">
        <v>0.1</v>
      </c>
      <c r="G139" s="19">
        <f t="shared" si="49"/>
        <v>10406.459000000001</v>
      </c>
      <c r="H139" s="1"/>
      <c r="I139" s="15">
        <f t="shared" si="50"/>
        <v>67</v>
      </c>
      <c r="J139" s="16" t="str">
        <f t="shared" si="51"/>
        <v>Труба стальная бесшовная холоднодеформированная д-32х4 мм ст20, длина не менее 9 м, ГОСТ 8734</v>
      </c>
      <c r="K139" s="11"/>
      <c r="L139" s="17" t="str">
        <f t="shared" si="52"/>
        <v>тн</v>
      </c>
      <c r="M139" s="21">
        <f t="shared" si="53"/>
        <v>104064.59</v>
      </c>
      <c r="N139" s="10"/>
      <c r="O139" s="46">
        <f t="shared" si="54"/>
        <v>0.1</v>
      </c>
      <c r="P139" s="18">
        <f t="shared" si="55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38.25" x14ac:dyDescent="0.25">
      <c r="A140" s="4"/>
      <c r="B140" s="9">
        <v>68</v>
      </c>
      <c r="C140" s="49" t="s">
        <v>145</v>
      </c>
      <c r="D140" s="32" t="s">
        <v>41</v>
      </c>
      <c r="E140" s="34">
        <v>36056.33</v>
      </c>
      <c r="F140" s="33">
        <v>0.76800000000000002</v>
      </c>
      <c r="G140" s="19">
        <f t="shared" si="49"/>
        <v>27691.261440000002</v>
      </c>
      <c r="H140" s="1"/>
      <c r="I140" s="15">
        <f t="shared" si="50"/>
        <v>68</v>
      </c>
      <c r="J140" s="16" t="str">
        <f t="shared" si="51"/>
        <v>Труба стальная ВГП  ду- 90 мм ст3сп-пс, длина не менее 9 м, ГОСТ 3262</v>
      </c>
      <c r="K140" s="11"/>
      <c r="L140" s="17" t="str">
        <f t="shared" si="52"/>
        <v>тн</v>
      </c>
      <c r="M140" s="21">
        <f t="shared" si="53"/>
        <v>36056.33</v>
      </c>
      <c r="N140" s="10"/>
      <c r="O140" s="46">
        <f t="shared" si="54"/>
        <v>0.76800000000000002</v>
      </c>
      <c r="P140" s="18">
        <f t="shared" si="55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38.25" x14ac:dyDescent="0.25">
      <c r="A141" s="4"/>
      <c r="B141" s="9">
        <v>69</v>
      </c>
      <c r="C141" s="49" t="s">
        <v>60</v>
      </c>
      <c r="D141" s="32" t="s">
        <v>41</v>
      </c>
      <c r="E141" s="34">
        <v>49701.51</v>
      </c>
      <c r="F141" s="33">
        <v>0.11700000000000001</v>
      </c>
      <c r="G141" s="19">
        <f t="shared" si="49"/>
        <v>5815.0766700000004</v>
      </c>
      <c r="H141" s="1"/>
      <c r="I141" s="15">
        <f t="shared" si="50"/>
        <v>69</v>
      </c>
      <c r="J141" s="16" t="str">
        <f t="shared" si="51"/>
        <v>Труба стальная ВГП д-25х3,2 мм, ст3сп-пс, ГОСТ 3262</v>
      </c>
      <c r="K141" s="11"/>
      <c r="L141" s="17" t="str">
        <f t="shared" si="52"/>
        <v>тн</v>
      </c>
      <c r="M141" s="21">
        <f t="shared" si="53"/>
        <v>49701.51</v>
      </c>
      <c r="N141" s="10"/>
      <c r="O141" s="46">
        <f t="shared" si="54"/>
        <v>0.11700000000000001</v>
      </c>
      <c r="P141" s="18">
        <f t="shared" si="55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38.25" x14ac:dyDescent="0.25">
      <c r="A142" s="4"/>
      <c r="B142" s="9">
        <v>70</v>
      </c>
      <c r="C142" s="49" t="s">
        <v>61</v>
      </c>
      <c r="D142" s="32" t="s">
        <v>41</v>
      </c>
      <c r="E142" s="34">
        <v>50414.85</v>
      </c>
      <c r="F142" s="33">
        <v>0.193</v>
      </c>
      <c r="G142" s="19">
        <f t="shared" si="49"/>
        <v>9730.0660499999994</v>
      </c>
      <c r="H142" s="1"/>
      <c r="I142" s="15">
        <f t="shared" si="50"/>
        <v>70</v>
      </c>
      <c r="J142" s="16" t="str">
        <f t="shared" si="51"/>
        <v xml:space="preserve">Труба стальная ВГП д-32х3,2 мм, ст3сп-пс, ГОСТ 3262 </v>
      </c>
      <c r="K142" s="11"/>
      <c r="L142" s="17" t="str">
        <f t="shared" si="52"/>
        <v>тн</v>
      </c>
      <c r="M142" s="21">
        <f t="shared" si="53"/>
        <v>50414.85</v>
      </c>
      <c r="N142" s="10"/>
      <c r="O142" s="46">
        <f t="shared" si="54"/>
        <v>0.193</v>
      </c>
      <c r="P142" s="18">
        <f t="shared" si="55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8.25" x14ac:dyDescent="0.25">
      <c r="A143" s="4"/>
      <c r="B143" s="9">
        <v>71</v>
      </c>
      <c r="C143" s="49" t="s">
        <v>36</v>
      </c>
      <c r="D143" s="32" t="s">
        <v>41</v>
      </c>
      <c r="E143" s="34">
        <v>65036.08</v>
      </c>
      <c r="F143" s="33">
        <v>1.73</v>
      </c>
      <c r="G143" s="19">
        <f t="shared" si="49"/>
        <v>112512.4184</v>
      </c>
      <c r="H143" s="1"/>
      <c r="I143" s="15">
        <f t="shared" si="50"/>
        <v>71</v>
      </c>
      <c r="J143" s="16" t="str">
        <f t="shared" si="51"/>
        <v>Труба стальная ВГП ду-150 мм ст3сп-пс, длина не менее 9 м, ГОСТ 3262</v>
      </c>
      <c r="K143" s="11"/>
      <c r="L143" s="17" t="str">
        <f t="shared" si="52"/>
        <v>тн</v>
      </c>
      <c r="M143" s="21">
        <f t="shared" si="53"/>
        <v>65036.08</v>
      </c>
      <c r="N143" s="10"/>
      <c r="O143" s="46">
        <f t="shared" si="54"/>
        <v>1.73</v>
      </c>
      <c r="P143" s="18">
        <f t="shared" si="55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38.25" x14ac:dyDescent="0.25">
      <c r="A144" s="4"/>
      <c r="B144" s="9">
        <v>72</v>
      </c>
      <c r="C144" s="49" t="s">
        <v>38</v>
      </c>
      <c r="D144" s="32" t="s">
        <v>41</v>
      </c>
      <c r="E144" s="34">
        <v>66669.23</v>
      </c>
      <c r="F144" s="33">
        <v>0.13</v>
      </c>
      <c r="G144" s="19">
        <f t="shared" si="49"/>
        <v>8666.9998999999989</v>
      </c>
      <c r="H144" s="1"/>
      <c r="I144" s="15">
        <f t="shared" si="50"/>
        <v>72</v>
      </c>
      <c r="J144" s="16" t="str">
        <f t="shared" si="51"/>
        <v>Труба стальная ВГП ду-25 мм ст3сп-пс, длина не менее 9 м, ГОСТ 3262</v>
      </c>
      <c r="K144" s="11"/>
      <c r="L144" s="17" t="str">
        <f t="shared" si="52"/>
        <v>тн</v>
      </c>
      <c r="M144" s="21">
        <f t="shared" si="53"/>
        <v>66669.23</v>
      </c>
      <c r="N144" s="10"/>
      <c r="O144" s="46">
        <f t="shared" si="54"/>
        <v>0.13</v>
      </c>
      <c r="P144" s="18">
        <f t="shared" si="55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8.25" x14ac:dyDescent="0.25">
      <c r="A145" s="4"/>
      <c r="B145" s="9">
        <v>73</v>
      </c>
      <c r="C145" s="49" t="s">
        <v>39</v>
      </c>
      <c r="D145" s="32" t="s">
        <v>41</v>
      </c>
      <c r="E145" s="34">
        <v>57102.01</v>
      </c>
      <c r="F145" s="33">
        <v>1.6E-2</v>
      </c>
      <c r="G145" s="19">
        <f t="shared" ref="G145:G150" si="56">E145*F145</f>
        <v>913.63216</v>
      </c>
      <c r="H145" s="1"/>
      <c r="I145" s="15">
        <f t="shared" ref="I145:I150" si="57">B145</f>
        <v>73</v>
      </c>
      <c r="J145" s="16" t="str">
        <f t="shared" ref="J145:J150" si="58">C145</f>
        <v>Труба стальная ВГП ду-32 мм ст3сп-пс, длина не менее 9 м, ГОСТ 3262</v>
      </c>
      <c r="K145" s="11"/>
      <c r="L145" s="17" t="str">
        <f t="shared" ref="L145:L150" si="59">D145</f>
        <v>тн</v>
      </c>
      <c r="M145" s="21">
        <f t="shared" ref="M145:M150" si="60">E145</f>
        <v>57102.01</v>
      </c>
      <c r="N145" s="10"/>
      <c r="O145" s="46">
        <f t="shared" ref="O145:O150" si="61">F145</f>
        <v>1.6E-2</v>
      </c>
      <c r="P145" s="18">
        <f t="shared" ref="P145:P150" si="62">N145*O145</f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8.25" x14ac:dyDescent="0.25">
      <c r="A146" s="4"/>
      <c r="B146" s="9">
        <v>74</v>
      </c>
      <c r="C146" s="49" t="s">
        <v>62</v>
      </c>
      <c r="D146" s="32" t="s">
        <v>41</v>
      </c>
      <c r="E146" s="34">
        <v>52608.33</v>
      </c>
      <c r="F146" s="33">
        <v>0.44700000000000001</v>
      </c>
      <c r="G146" s="19">
        <f t="shared" si="56"/>
        <v>23515.923510000001</v>
      </c>
      <c r="H146" s="1"/>
      <c r="I146" s="15">
        <f t="shared" si="57"/>
        <v>74</v>
      </c>
      <c r="J146" s="16" t="str">
        <f t="shared" si="58"/>
        <v>Труба стальная ВГП ду-50 мм ст3сп-пс, длина не менее 9 м, ГОСТ 3262</v>
      </c>
      <c r="K146" s="11"/>
      <c r="L146" s="17" t="str">
        <f t="shared" si="59"/>
        <v>тн</v>
      </c>
      <c r="M146" s="21">
        <f t="shared" si="60"/>
        <v>52608.33</v>
      </c>
      <c r="N146" s="10"/>
      <c r="O146" s="46">
        <f t="shared" si="61"/>
        <v>0.44700000000000001</v>
      </c>
      <c r="P146" s="18">
        <f t="shared" si="62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38.25" x14ac:dyDescent="0.25">
      <c r="A147" s="4"/>
      <c r="B147" s="9">
        <v>75</v>
      </c>
      <c r="C147" s="49" t="s">
        <v>146</v>
      </c>
      <c r="D147" s="32" t="s">
        <v>41</v>
      </c>
      <c r="E147" s="34">
        <v>41016.67</v>
      </c>
      <c r="F147" s="33">
        <v>0.81</v>
      </c>
      <c r="G147" s="19">
        <f t="shared" si="56"/>
        <v>33223.502699999997</v>
      </c>
      <c r="H147" s="1"/>
      <c r="I147" s="15">
        <f t="shared" si="57"/>
        <v>75</v>
      </c>
      <c r="J147" s="16" t="str">
        <f t="shared" si="58"/>
        <v>Труба стальная ВГП ду-76 мм  ст3сп-пс, длина не менее 9 м, ГОСТ 3262</v>
      </c>
      <c r="K147" s="11"/>
      <c r="L147" s="17" t="str">
        <f t="shared" si="59"/>
        <v>тн</v>
      </c>
      <c r="M147" s="21">
        <f t="shared" si="60"/>
        <v>41016.67</v>
      </c>
      <c r="N147" s="10"/>
      <c r="O147" s="46">
        <f t="shared" si="61"/>
        <v>0.81</v>
      </c>
      <c r="P147" s="18">
        <f t="shared" si="62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51" x14ac:dyDescent="0.25">
      <c r="A148" s="4"/>
      <c r="B148" s="9">
        <v>76</v>
      </c>
      <c r="C148" s="49" t="s">
        <v>89</v>
      </c>
      <c r="D148" s="32" t="s">
        <v>41</v>
      </c>
      <c r="E148" s="34">
        <v>38736.57</v>
      </c>
      <c r="F148" s="33">
        <v>0.97</v>
      </c>
      <c r="G148" s="19">
        <f t="shared" si="56"/>
        <v>37574.472900000001</v>
      </c>
      <c r="H148" s="1"/>
      <c r="I148" s="15">
        <f t="shared" si="57"/>
        <v>76</v>
      </c>
      <c r="J148" s="16" t="str">
        <f t="shared" si="58"/>
        <v>Труба стальная квадратная 100х100х4 мм, ст3сп-пс, длина не менее 6 м, ГОСТ 8639</v>
      </c>
      <c r="K148" s="11"/>
      <c r="L148" s="17" t="str">
        <f t="shared" si="59"/>
        <v>тн</v>
      </c>
      <c r="M148" s="21">
        <f t="shared" si="60"/>
        <v>38736.57</v>
      </c>
      <c r="N148" s="10"/>
      <c r="O148" s="46">
        <f t="shared" si="61"/>
        <v>0.97</v>
      </c>
      <c r="P148" s="18">
        <f t="shared" si="62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51" x14ac:dyDescent="0.25">
      <c r="A149" s="4"/>
      <c r="B149" s="9">
        <v>77</v>
      </c>
      <c r="C149" s="49" t="s">
        <v>147</v>
      </c>
      <c r="D149" s="32" t="s">
        <v>41</v>
      </c>
      <c r="E149" s="34">
        <v>50929.08</v>
      </c>
      <c r="F149" s="33">
        <v>8.1000000000000003E-2</v>
      </c>
      <c r="G149" s="19">
        <f t="shared" si="56"/>
        <v>4125.2554800000007</v>
      </c>
      <c r="H149" s="1"/>
      <c r="I149" s="15">
        <f t="shared" si="57"/>
        <v>77</v>
      </c>
      <c r="J149" s="16" t="str">
        <f t="shared" si="58"/>
        <v>Труба стальная квадратная 40х40х2 мм, ст3сп-пс, длина не менее 6 м, ГОСТ 8639</v>
      </c>
      <c r="K149" s="11"/>
      <c r="L149" s="17" t="str">
        <f t="shared" si="59"/>
        <v>тн</v>
      </c>
      <c r="M149" s="21">
        <f t="shared" si="60"/>
        <v>50929.08</v>
      </c>
      <c r="N149" s="10"/>
      <c r="O149" s="46">
        <f t="shared" si="61"/>
        <v>8.1000000000000003E-2</v>
      </c>
      <c r="P149" s="18">
        <f t="shared" si="62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51" x14ac:dyDescent="0.25">
      <c r="A150" s="4"/>
      <c r="B150" s="9">
        <v>78</v>
      </c>
      <c r="C150" s="49" t="s">
        <v>90</v>
      </c>
      <c r="D150" s="32" t="s">
        <v>41</v>
      </c>
      <c r="E150" s="34">
        <v>46812.5</v>
      </c>
      <c r="F150" s="33">
        <v>1.24</v>
      </c>
      <c r="G150" s="19">
        <f t="shared" si="56"/>
        <v>58047.5</v>
      </c>
      <c r="H150" s="1"/>
      <c r="I150" s="15">
        <f t="shared" si="57"/>
        <v>78</v>
      </c>
      <c r="J150" s="16" t="str">
        <f t="shared" si="58"/>
        <v>Труба стальная квадратная 50х50х2 мм, ст3сп-пс, длина не менее 6 м, ГОСТ 8639</v>
      </c>
      <c r="K150" s="11"/>
      <c r="L150" s="17" t="str">
        <f t="shared" si="59"/>
        <v>тн</v>
      </c>
      <c r="M150" s="21">
        <f t="shared" si="60"/>
        <v>46812.5</v>
      </c>
      <c r="N150" s="10"/>
      <c r="O150" s="46">
        <f t="shared" si="61"/>
        <v>1.24</v>
      </c>
      <c r="P150" s="18">
        <f t="shared" si="62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51" x14ac:dyDescent="0.25">
      <c r="A151" s="4"/>
      <c r="B151" s="9">
        <v>79</v>
      </c>
      <c r="C151" s="49" t="s">
        <v>91</v>
      </c>
      <c r="D151" s="32" t="s">
        <v>41</v>
      </c>
      <c r="E151" s="34">
        <v>52694.9</v>
      </c>
      <c r="F151" s="33">
        <v>5.1479999999999997</v>
      </c>
      <c r="G151" s="19">
        <f t="shared" si="35"/>
        <v>271273.34519999998</v>
      </c>
      <c r="H151" s="1"/>
      <c r="I151" s="15">
        <f t="shared" si="36"/>
        <v>79</v>
      </c>
      <c r="J151" s="16" t="str">
        <f t="shared" si="37"/>
        <v>Труба стальная квадратная 50х50х3 мм, ст3сп-пс, длина не менее 6 м, ГОСТ 8639</v>
      </c>
      <c r="K151" s="11"/>
      <c r="L151" s="17" t="str">
        <f t="shared" si="38"/>
        <v>тн</v>
      </c>
      <c r="M151" s="21">
        <f t="shared" si="39"/>
        <v>52694.9</v>
      </c>
      <c r="N151" s="10"/>
      <c r="O151" s="46">
        <f t="shared" si="40"/>
        <v>5.1479999999999997</v>
      </c>
      <c r="P151" s="18">
        <f t="shared" si="41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38.25" x14ac:dyDescent="0.25">
      <c r="A152" s="4"/>
      <c r="B152" s="9">
        <v>80</v>
      </c>
      <c r="C152" s="49" t="s">
        <v>148</v>
      </c>
      <c r="D152" s="32" t="s">
        <v>41</v>
      </c>
      <c r="E152" s="34">
        <v>52700.83</v>
      </c>
      <c r="F152" s="33">
        <v>3.1</v>
      </c>
      <c r="G152" s="19">
        <f t="shared" si="35"/>
        <v>163372.573</v>
      </c>
      <c r="H152" s="1"/>
      <c r="I152" s="15">
        <f t="shared" si="36"/>
        <v>80</v>
      </c>
      <c r="J152" s="16" t="str">
        <f t="shared" si="37"/>
        <v>Труба стальная квадратная 80х80х3 мм, ст3сп-пс, ГОСТ 3262</v>
      </c>
      <c r="K152" s="11"/>
      <c r="L152" s="17" t="str">
        <f t="shared" si="38"/>
        <v>тн</v>
      </c>
      <c r="M152" s="21">
        <f t="shared" si="39"/>
        <v>52700.83</v>
      </c>
      <c r="N152" s="10"/>
      <c r="O152" s="46">
        <f t="shared" si="40"/>
        <v>3.1</v>
      </c>
      <c r="P152" s="18">
        <f t="shared" si="41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8.25" x14ac:dyDescent="0.25">
      <c r="A153" s="4"/>
      <c r="B153" s="9">
        <v>81</v>
      </c>
      <c r="C153" s="49" t="s">
        <v>149</v>
      </c>
      <c r="D153" s="32" t="s">
        <v>41</v>
      </c>
      <c r="E153" s="34">
        <v>53945.87</v>
      </c>
      <c r="F153" s="33">
        <v>0.16</v>
      </c>
      <c r="G153" s="19">
        <f t="shared" si="35"/>
        <v>8631.3392000000003</v>
      </c>
      <c r="H153" s="1"/>
      <c r="I153" s="15">
        <f t="shared" si="36"/>
        <v>81</v>
      </c>
      <c r="J153" s="16" t="str">
        <f t="shared" si="37"/>
        <v>Труба стальная оцинкованная d-32х3,2мм ГОСТ 17375-2001</v>
      </c>
      <c r="K153" s="11"/>
      <c r="L153" s="17" t="str">
        <f t="shared" si="38"/>
        <v>тн</v>
      </c>
      <c r="M153" s="21">
        <f t="shared" si="39"/>
        <v>53945.87</v>
      </c>
      <c r="N153" s="10"/>
      <c r="O153" s="46">
        <f t="shared" si="40"/>
        <v>0.16</v>
      </c>
      <c r="P153" s="18">
        <f t="shared" si="41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38.25" x14ac:dyDescent="0.25">
      <c r="A154" s="4"/>
      <c r="B154" s="9">
        <v>82</v>
      </c>
      <c r="C154" s="49" t="s">
        <v>40</v>
      </c>
      <c r="D154" s="32" t="s">
        <v>41</v>
      </c>
      <c r="E154" s="34">
        <v>52537.01</v>
      </c>
      <c r="F154" s="33">
        <v>1.2</v>
      </c>
      <c r="G154" s="19">
        <f t="shared" si="35"/>
        <v>63044.411999999997</v>
      </c>
      <c r="H154" s="1"/>
      <c r="I154" s="15">
        <f t="shared" si="36"/>
        <v>82</v>
      </c>
      <c r="J154" s="16" t="str">
        <f t="shared" si="37"/>
        <v>Труба стальная прямоугольная 40х25х3 мм, ГОСТ 8639</v>
      </c>
      <c r="K154" s="11"/>
      <c r="L154" s="17" t="str">
        <f t="shared" si="38"/>
        <v>тн</v>
      </c>
      <c r="M154" s="21">
        <f t="shared" si="39"/>
        <v>52537.01</v>
      </c>
      <c r="N154" s="10"/>
      <c r="O154" s="46">
        <f t="shared" si="40"/>
        <v>1.2</v>
      </c>
      <c r="P154" s="18">
        <f t="shared" si="41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51" x14ac:dyDescent="0.25">
      <c r="A155" s="4"/>
      <c r="B155" s="9">
        <v>83</v>
      </c>
      <c r="C155" s="49" t="s">
        <v>92</v>
      </c>
      <c r="D155" s="32" t="s">
        <v>41</v>
      </c>
      <c r="E155" s="34">
        <v>47258.33</v>
      </c>
      <c r="F155" s="33">
        <v>2.6</v>
      </c>
      <c r="G155" s="19">
        <f t="shared" si="35"/>
        <v>122871.65800000001</v>
      </c>
      <c r="H155" s="1"/>
      <c r="I155" s="15">
        <f t="shared" si="36"/>
        <v>83</v>
      </c>
      <c r="J155" s="16" t="str">
        <f t="shared" si="37"/>
        <v>Труба стальная прямоугольная 50х25х2 мм, ст3сп-пс, длина не менее 6 м, ГОСТ 8639</v>
      </c>
      <c r="K155" s="11"/>
      <c r="L155" s="17" t="str">
        <f t="shared" si="38"/>
        <v>тн</v>
      </c>
      <c r="M155" s="21">
        <f t="shared" si="39"/>
        <v>47258.33</v>
      </c>
      <c r="N155" s="10"/>
      <c r="O155" s="46">
        <f t="shared" si="40"/>
        <v>2.6</v>
      </c>
      <c r="P155" s="18">
        <f t="shared" si="41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63.75" x14ac:dyDescent="0.25">
      <c r="A156" s="4"/>
      <c r="B156" s="9">
        <v>84</v>
      </c>
      <c r="C156" s="49" t="s">
        <v>150</v>
      </c>
      <c r="D156" s="32" t="s">
        <v>41</v>
      </c>
      <c r="E156" s="34">
        <v>57979.199999999997</v>
      </c>
      <c r="F156" s="33">
        <v>0.16600000000000001</v>
      </c>
      <c r="G156" s="19">
        <f t="shared" si="35"/>
        <v>9624.5472000000009</v>
      </c>
      <c r="H156" s="1"/>
      <c r="I156" s="15">
        <f t="shared" si="36"/>
        <v>84</v>
      </c>
      <c r="J156" s="16" t="str">
        <f t="shared" si="37"/>
        <v>Труба стальная электросварная прямошовная д-25х2,5 мм ст3сп-пс, длина не менее 9 м, ГОСТ 10704</v>
      </c>
      <c r="K156" s="11"/>
      <c r="L156" s="17" t="str">
        <f t="shared" si="38"/>
        <v>тн</v>
      </c>
      <c r="M156" s="21">
        <f t="shared" si="39"/>
        <v>57979.199999999997</v>
      </c>
      <c r="N156" s="10"/>
      <c r="O156" s="46">
        <f t="shared" si="40"/>
        <v>0.16600000000000001</v>
      </c>
      <c r="P156" s="18">
        <f t="shared" si="41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8.25" x14ac:dyDescent="0.25">
      <c r="A157" s="4"/>
      <c r="B157" s="9">
        <v>85</v>
      </c>
      <c r="C157" s="49" t="s">
        <v>151</v>
      </c>
      <c r="D157" s="32" t="s">
        <v>41</v>
      </c>
      <c r="E157" s="34">
        <v>51002.57</v>
      </c>
      <c r="F157" s="33">
        <v>0.2</v>
      </c>
      <c r="G157" s="19">
        <f t="shared" ref="G157:G183" si="63">E157*F157</f>
        <v>10200.514000000001</v>
      </c>
      <c r="H157" s="1"/>
      <c r="I157" s="15">
        <f t="shared" ref="I157:I183" si="64">B157</f>
        <v>85</v>
      </c>
      <c r="J157" s="16" t="str">
        <f t="shared" ref="J157:J184" si="65">C157</f>
        <v>Уголок стальной 25х25х3 мм ст3сп-пс, длина не менее 9 м, ГОСТ 8509</v>
      </c>
      <c r="K157" s="11"/>
      <c r="L157" s="17" t="str">
        <f t="shared" ref="L157:L183" si="66">D157</f>
        <v>тн</v>
      </c>
      <c r="M157" s="21">
        <f t="shared" ref="M157:M183" si="67">E157</f>
        <v>51002.57</v>
      </c>
      <c r="N157" s="10"/>
      <c r="O157" s="46">
        <f t="shared" ref="O157:O183" si="68">F157</f>
        <v>0.2</v>
      </c>
      <c r="P157" s="18">
        <f t="shared" ref="P157:P183" si="69">N157*O157</f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38.25" x14ac:dyDescent="0.25">
      <c r="A158" s="4"/>
      <c r="B158" s="9">
        <v>86</v>
      </c>
      <c r="C158" s="49" t="s">
        <v>98</v>
      </c>
      <c r="D158" s="32" t="s">
        <v>41</v>
      </c>
      <c r="E158" s="34">
        <v>48149.99</v>
      </c>
      <c r="F158" s="33">
        <v>0.44800000000000001</v>
      </c>
      <c r="G158" s="19">
        <f t="shared" si="63"/>
        <v>21571.195520000001</v>
      </c>
      <c r="H158" s="1"/>
      <c r="I158" s="15">
        <f t="shared" si="64"/>
        <v>86</v>
      </c>
      <c r="J158" s="16" t="str">
        <f t="shared" si="65"/>
        <v>Уголок стальной 32х32х4 мм ст3сп-пс, длина не менее 9 м, ГОСТ 8509</v>
      </c>
      <c r="K158" s="11"/>
      <c r="L158" s="17" t="str">
        <f t="shared" si="66"/>
        <v>тн</v>
      </c>
      <c r="M158" s="21">
        <f t="shared" si="67"/>
        <v>48149.99</v>
      </c>
      <c r="N158" s="10"/>
      <c r="O158" s="46">
        <f t="shared" si="68"/>
        <v>0.44800000000000001</v>
      </c>
      <c r="P158" s="18">
        <f t="shared" si="69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38.25" x14ac:dyDescent="0.25">
      <c r="A159" s="4"/>
      <c r="B159" s="9">
        <v>87</v>
      </c>
      <c r="C159" s="49" t="s">
        <v>152</v>
      </c>
      <c r="D159" s="32" t="s">
        <v>41</v>
      </c>
      <c r="E159" s="34">
        <v>59574.87</v>
      </c>
      <c r="F159" s="33">
        <v>0.32300000000000001</v>
      </c>
      <c r="G159" s="19">
        <f t="shared" si="63"/>
        <v>19242.683010000001</v>
      </c>
      <c r="H159" s="1"/>
      <c r="I159" s="15">
        <f t="shared" si="64"/>
        <v>87</v>
      </c>
      <c r="J159" s="16" t="str">
        <f t="shared" si="65"/>
        <v>Уголок стальной 36х36х4 мм ст3сп-пс, длина не менее 9 м, ГОСТ 8509</v>
      </c>
      <c r="K159" s="11"/>
      <c r="L159" s="17" t="str">
        <f t="shared" si="66"/>
        <v>тн</v>
      </c>
      <c r="M159" s="21">
        <f t="shared" si="67"/>
        <v>59574.87</v>
      </c>
      <c r="N159" s="10"/>
      <c r="O159" s="46">
        <f t="shared" si="68"/>
        <v>0.32300000000000001</v>
      </c>
      <c r="P159" s="18">
        <f t="shared" si="69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38.25" x14ac:dyDescent="0.25">
      <c r="A160" s="4"/>
      <c r="B160" s="9">
        <v>88</v>
      </c>
      <c r="C160" s="49" t="s">
        <v>153</v>
      </c>
      <c r="D160" s="32" t="s">
        <v>41</v>
      </c>
      <c r="E160" s="34">
        <v>52483.54</v>
      </c>
      <c r="F160" s="33">
        <v>0.153</v>
      </c>
      <c r="G160" s="19">
        <f t="shared" si="63"/>
        <v>8029.9816199999996</v>
      </c>
      <c r="H160" s="1"/>
      <c r="I160" s="15">
        <f t="shared" si="64"/>
        <v>88</v>
      </c>
      <c r="J160" s="16" t="str">
        <f t="shared" si="65"/>
        <v>Уголок стальной 40х40х3 мм ст3сп-пс, длина не менее 9 м, ГОСТ 8509</v>
      </c>
      <c r="K160" s="11"/>
      <c r="L160" s="17" t="str">
        <f t="shared" si="66"/>
        <v>тн</v>
      </c>
      <c r="M160" s="21">
        <f t="shared" si="67"/>
        <v>52483.54</v>
      </c>
      <c r="N160" s="10"/>
      <c r="O160" s="46">
        <f t="shared" si="68"/>
        <v>0.153</v>
      </c>
      <c r="P160" s="18">
        <f t="shared" si="69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38.25" x14ac:dyDescent="0.25">
      <c r="A161" s="4"/>
      <c r="B161" s="9">
        <v>89</v>
      </c>
      <c r="C161" s="49" t="s">
        <v>100</v>
      </c>
      <c r="D161" s="32" t="s">
        <v>41</v>
      </c>
      <c r="E161" s="34">
        <v>53306.2</v>
      </c>
      <c r="F161" s="33">
        <v>1.53</v>
      </c>
      <c r="G161" s="19">
        <f t="shared" si="63"/>
        <v>81558.48599999999</v>
      </c>
      <c r="H161" s="1"/>
      <c r="I161" s="15">
        <f t="shared" si="64"/>
        <v>89</v>
      </c>
      <c r="J161" s="16" t="str">
        <f t="shared" si="65"/>
        <v>Уголок стальной 40х40х4 мм ст3сп-пс, длина не менее 9 м, ГОСТ 8509</v>
      </c>
      <c r="K161" s="11"/>
      <c r="L161" s="17" t="str">
        <f t="shared" si="66"/>
        <v>тн</v>
      </c>
      <c r="M161" s="21">
        <f t="shared" si="67"/>
        <v>53306.2</v>
      </c>
      <c r="N161" s="10"/>
      <c r="O161" s="46">
        <f t="shared" si="68"/>
        <v>1.53</v>
      </c>
      <c r="P161" s="18">
        <f t="shared" si="69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38.25" x14ac:dyDescent="0.25">
      <c r="A162" s="4"/>
      <c r="B162" s="9">
        <v>90</v>
      </c>
      <c r="C162" s="49" t="s">
        <v>154</v>
      </c>
      <c r="D162" s="32" t="s">
        <v>41</v>
      </c>
      <c r="E162" s="34">
        <v>48150</v>
      </c>
      <c r="F162" s="33">
        <v>1.1830000000000001</v>
      </c>
      <c r="G162" s="19">
        <f t="shared" si="63"/>
        <v>56961.450000000004</v>
      </c>
      <c r="H162" s="1"/>
      <c r="I162" s="15">
        <f t="shared" si="64"/>
        <v>90</v>
      </c>
      <c r="J162" s="16" t="str">
        <f t="shared" si="65"/>
        <v>Уголок стальной 45х45х4 мм ст3сп-пс, длина не менее 9 м, ГОСТ 8509</v>
      </c>
      <c r="K162" s="11"/>
      <c r="L162" s="17" t="str">
        <f t="shared" si="66"/>
        <v>тн</v>
      </c>
      <c r="M162" s="21">
        <f t="shared" si="67"/>
        <v>48150</v>
      </c>
      <c r="N162" s="10"/>
      <c r="O162" s="46">
        <f t="shared" si="68"/>
        <v>1.1830000000000001</v>
      </c>
      <c r="P162" s="18">
        <f t="shared" si="69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38.25" x14ac:dyDescent="0.25">
      <c r="A163" s="4"/>
      <c r="B163" s="9">
        <v>91</v>
      </c>
      <c r="C163" s="49" t="s">
        <v>155</v>
      </c>
      <c r="D163" s="32" t="s">
        <v>41</v>
      </c>
      <c r="E163" s="34">
        <v>53900.09</v>
      </c>
      <c r="F163" s="33">
        <v>0.27</v>
      </c>
      <c r="G163" s="19">
        <f t="shared" si="63"/>
        <v>14553.024299999999</v>
      </c>
      <c r="H163" s="1"/>
      <c r="I163" s="15">
        <f t="shared" si="64"/>
        <v>91</v>
      </c>
      <c r="J163" s="16" t="str">
        <f t="shared" si="65"/>
        <v>Уголок стальной 45х45х5 мм ст3сп-пс, длина не менее 9 м, ГОСТ 8509</v>
      </c>
      <c r="K163" s="11"/>
      <c r="L163" s="17" t="str">
        <f t="shared" si="66"/>
        <v>тн</v>
      </c>
      <c r="M163" s="21">
        <f t="shared" si="67"/>
        <v>53900.09</v>
      </c>
      <c r="N163" s="10"/>
      <c r="O163" s="46">
        <f t="shared" si="68"/>
        <v>0.27</v>
      </c>
      <c r="P163" s="18">
        <f t="shared" si="69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38.25" x14ac:dyDescent="0.25">
      <c r="A164" s="4"/>
      <c r="B164" s="9">
        <v>92</v>
      </c>
      <c r="C164" s="49" t="s">
        <v>156</v>
      </c>
      <c r="D164" s="32" t="s">
        <v>41</v>
      </c>
      <c r="E164" s="34">
        <v>44583.33</v>
      </c>
      <c r="F164" s="33">
        <v>1.042</v>
      </c>
      <c r="G164" s="19">
        <f t="shared" si="63"/>
        <v>46455.829860000005</v>
      </c>
      <c r="H164" s="1"/>
      <c r="I164" s="15">
        <f t="shared" si="64"/>
        <v>92</v>
      </c>
      <c r="J164" s="16" t="str">
        <f t="shared" si="65"/>
        <v>Уголок стальной 50х50х3 мм ст3сп-пс, длина не менее 9 м, ГОСТ 8509</v>
      </c>
      <c r="K164" s="11"/>
      <c r="L164" s="17" t="str">
        <f t="shared" si="66"/>
        <v>тн</v>
      </c>
      <c r="M164" s="21">
        <f t="shared" si="67"/>
        <v>44583.33</v>
      </c>
      <c r="N164" s="10"/>
      <c r="O164" s="46">
        <f t="shared" si="68"/>
        <v>1.042</v>
      </c>
      <c r="P164" s="18">
        <f t="shared" si="69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38.25" x14ac:dyDescent="0.25">
      <c r="A165" s="4"/>
      <c r="B165" s="9">
        <v>93</v>
      </c>
      <c r="C165" s="49" t="s">
        <v>72</v>
      </c>
      <c r="D165" s="32" t="s">
        <v>41</v>
      </c>
      <c r="E165" s="34">
        <v>47802.26</v>
      </c>
      <c r="F165" s="33">
        <v>1.8560000000000001</v>
      </c>
      <c r="G165" s="19">
        <f t="shared" si="63"/>
        <v>88720.994560000006</v>
      </c>
      <c r="H165" s="1"/>
      <c r="I165" s="15">
        <f t="shared" si="64"/>
        <v>93</v>
      </c>
      <c r="J165" s="16" t="str">
        <f t="shared" si="65"/>
        <v>Уголок стальной 50х50х4 мм ст3сп-пс, длина не менее 9 м, ГОСТ 8509</v>
      </c>
      <c r="K165" s="11"/>
      <c r="L165" s="17" t="str">
        <f t="shared" si="66"/>
        <v>тн</v>
      </c>
      <c r="M165" s="21">
        <f t="shared" si="67"/>
        <v>47802.26</v>
      </c>
      <c r="N165" s="10"/>
      <c r="O165" s="46">
        <f t="shared" si="68"/>
        <v>1.8560000000000001</v>
      </c>
      <c r="P165" s="18">
        <f t="shared" si="69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38.25" x14ac:dyDescent="0.25">
      <c r="A166" s="4"/>
      <c r="B166" s="9">
        <v>94</v>
      </c>
      <c r="C166" s="49" t="s">
        <v>102</v>
      </c>
      <c r="D166" s="32" t="s">
        <v>41</v>
      </c>
      <c r="E166" s="34">
        <v>46793.14</v>
      </c>
      <c r="F166" s="33">
        <v>0.76700000000000002</v>
      </c>
      <c r="G166" s="19">
        <f t="shared" si="63"/>
        <v>35890.338380000001</v>
      </c>
      <c r="H166" s="1"/>
      <c r="I166" s="15">
        <f t="shared" si="64"/>
        <v>94</v>
      </c>
      <c r="J166" s="16" t="str">
        <f t="shared" si="65"/>
        <v>Уголок стальной 50х50х5 мм ст3сп-пс, длина не менее 9 м, ГОСТ 8509</v>
      </c>
      <c r="K166" s="11"/>
      <c r="L166" s="17" t="str">
        <f t="shared" si="66"/>
        <v>тн</v>
      </c>
      <c r="M166" s="21">
        <f t="shared" si="67"/>
        <v>46793.14</v>
      </c>
      <c r="N166" s="10"/>
      <c r="O166" s="46">
        <f t="shared" si="68"/>
        <v>0.76700000000000002</v>
      </c>
      <c r="P166" s="18">
        <f t="shared" si="69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38.25" x14ac:dyDescent="0.25">
      <c r="A167" s="4"/>
      <c r="B167" s="9">
        <v>95</v>
      </c>
      <c r="C167" s="49" t="s">
        <v>157</v>
      </c>
      <c r="D167" s="32" t="s">
        <v>41</v>
      </c>
      <c r="E167" s="34">
        <v>47957.279999999999</v>
      </c>
      <c r="F167" s="33">
        <v>0.1</v>
      </c>
      <c r="G167" s="19">
        <f t="shared" si="63"/>
        <v>4795.7280000000001</v>
      </c>
      <c r="H167" s="1"/>
      <c r="I167" s="15">
        <f t="shared" si="64"/>
        <v>95</v>
      </c>
      <c r="J167" s="16" t="str">
        <f t="shared" si="65"/>
        <v>Уголок стальной 56х56х4 мм ст3сп-пс, длина не менее 9 м, ГОСТ 8509</v>
      </c>
      <c r="K167" s="11"/>
      <c r="L167" s="17" t="str">
        <f t="shared" si="66"/>
        <v>тн</v>
      </c>
      <c r="M167" s="21">
        <f t="shared" si="67"/>
        <v>47957.279999999999</v>
      </c>
      <c r="N167" s="10"/>
      <c r="O167" s="46">
        <f t="shared" si="68"/>
        <v>0.1</v>
      </c>
      <c r="P167" s="18">
        <f t="shared" si="69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38.25" x14ac:dyDescent="0.25">
      <c r="A168" s="4"/>
      <c r="B168" s="9">
        <v>96</v>
      </c>
      <c r="C168" s="49" t="s">
        <v>158</v>
      </c>
      <c r="D168" s="32" t="s">
        <v>41</v>
      </c>
      <c r="E168" s="34">
        <v>88321.27</v>
      </c>
      <c r="F168" s="33">
        <v>0.04</v>
      </c>
      <c r="G168" s="19">
        <f t="shared" si="63"/>
        <v>3532.8508000000002</v>
      </c>
      <c r="H168" s="1"/>
      <c r="I168" s="15">
        <f t="shared" si="64"/>
        <v>96</v>
      </c>
      <c r="J168" s="16" t="str">
        <f t="shared" si="65"/>
        <v>Уголок стальной 56х56х5 мм ст3сп-пс, длина не менее 9 м, ГОСТ 8509</v>
      </c>
      <c r="K168" s="11"/>
      <c r="L168" s="17" t="str">
        <f t="shared" si="66"/>
        <v>тн</v>
      </c>
      <c r="M168" s="21">
        <f t="shared" si="67"/>
        <v>88321.27</v>
      </c>
      <c r="N168" s="10"/>
      <c r="O168" s="46">
        <f t="shared" si="68"/>
        <v>0.04</v>
      </c>
      <c r="P168" s="18">
        <f t="shared" si="69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38.25" x14ac:dyDescent="0.25">
      <c r="A169" s="4"/>
      <c r="B169" s="9">
        <v>97</v>
      </c>
      <c r="C169" s="49" t="s">
        <v>73</v>
      </c>
      <c r="D169" s="32" t="s">
        <v>41</v>
      </c>
      <c r="E169" s="34">
        <v>45920.83</v>
      </c>
      <c r="F169" s="33">
        <v>0.312</v>
      </c>
      <c r="G169" s="19">
        <f t="shared" si="63"/>
        <v>14327.29896</v>
      </c>
      <c r="H169" s="1"/>
      <c r="I169" s="15">
        <f t="shared" si="64"/>
        <v>97</v>
      </c>
      <c r="J169" s="16" t="str">
        <f t="shared" si="65"/>
        <v>Уголок стальной 63х63х4 мм ст3сп-пс, длина не менее 9 м, ГОСТ 8509</v>
      </c>
      <c r="K169" s="11"/>
      <c r="L169" s="17" t="str">
        <f t="shared" si="66"/>
        <v>тн</v>
      </c>
      <c r="M169" s="21">
        <f t="shared" si="67"/>
        <v>45920.83</v>
      </c>
      <c r="N169" s="10"/>
      <c r="O169" s="46">
        <f t="shared" si="68"/>
        <v>0.312</v>
      </c>
      <c r="P169" s="18">
        <f t="shared" si="69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38.25" x14ac:dyDescent="0.25">
      <c r="A170" s="4"/>
      <c r="B170" s="9">
        <v>98</v>
      </c>
      <c r="C170" s="49" t="s">
        <v>103</v>
      </c>
      <c r="D170" s="32" t="s">
        <v>41</v>
      </c>
      <c r="E170" s="34">
        <v>50825</v>
      </c>
      <c r="F170" s="33">
        <v>0.73599999999999999</v>
      </c>
      <c r="G170" s="19">
        <f t="shared" si="63"/>
        <v>37407.199999999997</v>
      </c>
      <c r="H170" s="1"/>
      <c r="I170" s="15">
        <f t="shared" si="64"/>
        <v>98</v>
      </c>
      <c r="J170" s="16" t="str">
        <f t="shared" si="65"/>
        <v>Уголок стальной 63х63х5 мм ст3сп-пс, длина не менее 9 м, ГОСТ 8509</v>
      </c>
      <c r="K170" s="11"/>
      <c r="L170" s="17" t="str">
        <f t="shared" si="66"/>
        <v>тн</v>
      </c>
      <c r="M170" s="21">
        <f t="shared" si="67"/>
        <v>50825</v>
      </c>
      <c r="N170" s="10"/>
      <c r="O170" s="46">
        <f t="shared" si="68"/>
        <v>0.73599999999999999</v>
      </c>
      <c r="P170" s="18">
        <f t="shared" si="69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38.25" x14ac:dyDescent="0.25">
      <c r="A171" s="4"/>
      <c r="B171" s="9">
        <v>99</v>
      </c>
      <c r="C171" s="49" t="s">
        <v>159</v>
      </c>
      <c r="D171" s="32" t="s">
        <v>41</v>
      </c>
      <c r="E171" s="34">
        <v>55279.54</v>
      </c>
      <c r="F171" s="33">
        <v>1.71</v>
      </c>
      <c r="G171" s="19">
        <f t="shared" si="63"/>
        <v>94528.013399999996</v>
      </c>
      <c r="H171" s="1"/>
      <c r="I171" s="15">
        <f t="shared" si="64"/>
        <v>99</v>
      </c>
      <c r="J171" s="16" t="str">
        <f t="shared" si="65"/>
        <v>Уголок стальной 63х63х6 мм ст3сп-пс, длина не менее 9 м, ГОСТ 8509</v>
      </c>
      <c r="K171" s="11"/>
      <c r="L171" s="17" t="str">
        <f t="shared" si="66"/>
        <v>тн</v>
      </c>
      <c r="M171" s="21">
        <f t="shared" si="67"/>
        <v>55279.54</v>
      </c>
      <c r="N171" s="10"/>
      <c r="O171" s="46">
        <f t="shared" si="68"/>
        <v>1.71</v>
      </c>
      <c r="P171" s="18">
        <f t="shared" si="69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38.25" x14ac:dyDescent="0.25">
      <c r="A172" s="4"/>
      <c r="B172" s="9">
        <v>100</v>
      </c>
      <c r="C172" s="49" t="s">
        <v>160</v>
      </c>
      <c r="D172" s="32" t="s">
        <v>41</v>
      </c>
      <c r="E172" s="34">
        <v>61768.08</v>
      </c>
      <c r="F172" s="33">
        <v>0.91</v>
      </c>
      <c r="G172" s="19">
        <f t="shared" si="63"/>
        <v>56208.952800000006</v>
      </c>
      <c r="H172" s="1"/>
      <c r="I172" s="15">
        <f t="shared" si="64"/>
        <v>100</v>
      </c>
      <c r="J172" s="16" t="str">
        <f t="shared" si="65"/>
        <v>Уголок стальной 70х70х5 мм ст3сп-пс, длина не менее 9 м, ГОСТ 8509</v>
      </c>
      <c r="K172" s="11"/>
      <c r="L172" s="17" t="str">
        <f t="shared" si="66"/>
        <v>тн</v>
      </c>
      <c r="M172" s="21">
        <f t="shared" si="67"/>
        <v>61768.08</v>
      </c>
      <c r="N172" s="10"/>
      <c r="O172" s="46">
        <f t="shared" si="68"/>
        <v>0.91</v>
      </c>
      <c r="P172" s="18">
        <f t="shared" si="69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38.25" x14ac:dyDescent="0.25">
      <c r="A173" s="4"/>
      <c r="B173" s="9">
        <v>101</v>
      </c>
      <c r="C173" s="49" t="s">
        <v>161</v>
      </c>
      <c r="D173" s="32" t="s">
        <v>41</v>
      </c>
      <c r="E173" s="34">
        <v>49041.71</v>
      </c>
      <c r="F173" s="33">
        <v>1.0549999999999999</v>
      </c>
      <c r="G173" s="19">
        <f t="shared" si="63"/>
        <v>51739.004049999996</v>
      </c>
      <c r="H173" s="1"/>
      <c r="I173" s="15">
        <f t="shared" si="64"/>
        <v>101</v>
      </c>
      <c r="J173" s="16" t="str">
        <f t="shared" si="65"/>
        <v>Уголок стальной 70х70х6 мм ст3сп-пс, длина не менее 9 м, ГОСТ 8509</v>
      </c>
      <c r="K173" s="11"/>
      <c r="L173" s="17" t="str">
        <f t="shared" si="66"/>
        <v>тн</v>
      </c>
      <c r="M173" s="21">
        <f t="shared" si="67"/>
        <v>49041.71</v>
      </c>
      <c r="N173" s="10"/>
      <c r="O173" s="46">
        <f t="shared" si="68"/>
        <v>1.0549999999999999</v>
      </c>
      <c r="P173" s="18">
        <f t="shared" si="69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38.25" x14ac:dyDescent="0.25">
      <c r="A174" s="4"/>
      <c r="B174" s="9">
        <v>102</v>
      </c>
      <c r="C174" s="49" t="s">
        <v>162</v>
      </c>
      <c r="D174" s="32" t="s">
        <v>41</v>
      </c>
      <c r="E174" s="34">
        <v>54309.13</v>
      </c>
      <c r="F174" s="33">
        <v>0.12</v>
      </c>
      <c r="G174" s="19">
        <f t="shared" si="63"/>
        <v>6517.0955999999996</v>
      </c>
      <c r="H174" s="1"/>
      <c r="I174" s="15">
        <f t="shared" si="64"/>
        <v>102</v>
      </c>
      <c r="J174" s="16" t="str">
        <f t="shared" si="65"/>
        <v>Уголок стальной 70х70х8 мм ст3сп-пс, длина не менее 9 м, ГОСТ 8509</v>
      </c>
      <c r="K174" s="11"/>
      <c r="L174" s="17" t="str">
        <f t="shared" si="66"/>
        <v>тн</v>
      </c>
      <c r="M174" s="21">
        <f t="shared" si="67"/>
        <v>54309.13</v>
      </c>
      <c r="N174" s="10"/>
      <c r="O174" s="46">
        <f t="shared" si="68"/>
        <v>0.12</v>
      </c>
      <c r="P174" s="18">
        <f t="shared" si="69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38.25" x14ac:dyDescent="0.25">
      <c r="A175" s="4"/>
      <c r="B175" s="9">
        <v>103</v>
      </c>
      <c r="C175" s="49" t="s">
        <v>104</v>
      </c>
      <c r="D175" s="32" t="s">
        <v>41</v>
      </c>
      <c r="E175" s="34">
        <v>51603.43</v>
      </c>
      <c r="F175" s="33">
        <v>0.81399999999999995</v>
      </c>
      <c r="G175" s="19">
        <f t="shared" si="63"/>
        <v>42005.192019999995</v>
      </c>
      <c r="H175" s="1"/>
      <c r="I175" s="15">
        <f t="shared" si="64"/>
        <v>103</v>
      </c>
      <c r="J175" s="16" t="str">
        <f t="shared" si="65"/>
        <v>Уголок стальной 75х75х5 мм ст3сп-пс, длина не менее 9 м, ГОСТ 8509</v>
      </c>
      <c r="K175" s="11"/>
      <c r="L175" s="17" t="str">
        <f t="shared" si="66"/>
        <v>тн</v>
      </c>
      <c r="M175" s="21">
        <f t="shared" si="67"/>
        <v>51603.43</v>
      </c>
      <c r="N175" s="10"/>
      <c r="O175" s="46">
        <f t="shared" si="68"/>
        <v>0.81399999999999995</v>
      </c>
      <c r="P175" s="18">
        <f t="shared" si="69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38.25" x14ac:dyDescent="0.25">
      <c r="A176" s="4"/>
      <c r="B176" s="9">
        <v>104</v>
      </c>
      <c r="C176" s="49" t="s">
        <v>163</v>
      </c>
      <c r="D176" s="32" t="s">
        <v>41</v>
      </c>
      <c r="E176" s="34">
        <v>50825.03</v>
      </c>
      <c r="F176" s="33">
        <v>0.9</v>
      </c>
      <c r="G176" s="19">
        <f t="shared" si="63"/>
        <v>45742.527000000002</v>
      </c>
      <c r="H176" s="1"/>
      <c r="I176" s="15">
        <f t="shared" si="64"/>
        <v>104</v>
      </c>
      <c r="J176" s="16" t="str">
        <f t="shared" si="65"/>
        <v>Уголок стальной 80х80х6 мм ст3сп-пс, длина не менее 9 м, ГОСТ 8509</v>
      </c>
      <c r="K176" s="11"/>
      <c r="L176" s="17" t="str">
        <f t="shared" si="66"/>
        <v>тн</v>
      </c>
      <c r="M176" s="21">
        <f t="shared" si="67"/>
        <v>50825.03</v>
      </c>
      <c r="N176" s="10"/>
      <c r="O176" s="46">
        <f t="shared" si="68"/>
        <v>0.9</v>
      </c>
      <c r="P176" s="18">
        <f t="shared" si="69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38.25" x14ac:dyDescent="0.25">
      <c r="A177" s="4"/>
      <c r="B177" s="9">
        <v>105</v>
      </c>
      <c r="C177" s="49" t="s">
        <v>164</v>
      </c>
      <c r="D177" s="32" t="s">
        <v>41</v>
      </c>
      <c r="E177" s="34">
        <v>55283.33</v>
      </c>
      <c r="F177" s="33">
        <v>0.06</v>
      </c>
      <c r="G177" s="19">
        <f t="shared" si="63"/>
        <v>3316.9998000000001</v>
      </c>
      <c r="H177" s="1"/>
      <c r="I177" s="15">
        <f t="shared" si="64"/>
        <v>105</v>
      </c>
      <c r="J177" s="16" t="str">
        <f t="shared" si="65"/>
        <v>Уголок стальной 90х90х9 мм ст3сп-пс, длина не менее 9 м, ГОСТ 8509</v>
      </c>
      <c r="K177" s="11"/>
      <c r="L177" s="17" t="str">
        <f t="shared" si="66"/>
        <v>тн</v>
      </c>
      <c r="M177" s="21">
        <f t="shared" si="67"/>
        <v>55283.33</v>
      </c>
      <c r="N177" s="10"/>
      <c r="O177" s="46">
        <f t="shared" si="68"/>
        <v>0.06</v>
      </c>
      <c r="P177" s="18">
        <f t="shared" si="69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38.25" x14ac:dyDescent="0.25">
      <c r="A178" s="4"/>
      <c r="B178" s="9">
        <v>106</v>
      </c>
      <c r="C178" s="49" t="s">
        <v>165</v>
      </c>
      <c r="D178" s="32" t="s">
        <v>41</v>
      </c>
      <c r="E178" s="34">
        <v>60569.89</v>
      </c>
      <c r="F178" s="33">
        <v>0.08</v>
      </c>
      <c r="G178" s="19">
        <f t="shared" si="63"/>
        <v>4845.5911999999998</v>
      </c>
      <c r="H178" s="1"/>
      <c r="I178" s="15">
        <f t="shared" si="64"/>
        <v>106</v>
      </c>
      <c r="J178" s="16" t="str">
        <f t="shared" si="65"/>
        <v>Швеллер стальной № 12У ст3сп-пс, длина не менее 9 м, ГОСТ 8240</v>
      </c>
      <c r="K178" s="11"/>
      <c r="L178" s="17" t="str">
        <f t="shared" si="66"/>
        <v>тн</v>
      </c>
      <c r="M178" s="21">
        <f t="shared" si="67"/>
        <v>60569.89</v>
      </c>
      <c r="N178" s="10"/>
      <c r="O178" s="46">
        <f t="shared" si="68"/>
        <v>0.08</v>
      </c>
      <c r="P178" s="18">
        <f t="shared" si="69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38.25" x14ac:dyDescent="0.25">
      <c r="A179" s="4"/>
      <c r="B179" s="9">
        <v>107</v>
      </c>
      <c r="C179" s="49" t="s">
        <v>107</v>
      </c>
      <c r="D179" s="32" t="s">
        <v>41</v>
      </c>
      <c r="E179" s="34">
        <v>45738.13</v>
      </c>
      <c r="F179" s="33">
        <v>0.43</v>
      </c>
      <c r="G179" s="19">
        <f t="shared" si="63"/>
        <v>19667.3959</v>
      </c>
      <c r="H179" s="1"/>
      <c r="I179" s="15">
        <f t="shared" si="64"/>
        <v>107</v>
      </c>
      <c r="J179" s="16" t="str">
        <f t="shared" si="65"/>
        <v>Швеллер стальной №12П ст3сп-пс, длина не менее 9 м, ГОСТ 8240</v>
      </c>
      <c r="K179" s="11"/>
      <c r="L179" s="17" t="str">
        <f t="shared" si="66"/>
        <v>тн</v>
      </c>
      <c r="M179" s="21">
        <f t="shared" si="67"/>
        <v>45738.13</v>
      </c>
      <c r="N179" s="10"/>
      <c r="O179" s="46">
        <f t="shared" si="68"/>
        <v>0.43</v>
      </c>
      <c r="P179" s="18">
        <f t="shared" si="69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38.25" x14ac:dyDescent="0.25">
      <c r="A180" s="4"/>
      <c r="B180" s="9">
        <v>108</v>
      </c>
      <c r="C180" s="49" t="s">
        <v>166</v>
      </c>
      <c r="D180" s="32" t="s">
        <v>41</v>
      </c>
      <c r="E180" s="34">
        <v>60568.18</v>
      </c>
      <c r="F180" s="33">
        <v>0.2</v>
      </c>
      <c r="G180" s="19">
        <f t="shared" si="63"/>
        <v>12113.636</v>
      </c>
      <c r="H180" s="1"/>
      <c r="I180" s="15">
        <f t="shared" si="64"/>
        <v>108</v>
      </c>
      <c r="J180" s="16" t="str">
        <f t="shared" si="65"/>
        <v>Швеллер стальной №14П ст3сп-пс, длина не менее 9 м, ГОСТ 8240</v>
      </c>
      <c r="K180" s="11"/>
      <c r="L180" s="17" t="str">
        <f t="shared" si="66"/>
        <v>тн</v>
      </c>
      <c r="M180" s="21">
        <f t="shared" si="67"/>
        <v>60568.18</v>
      </c>
      <c r="N180" s="10"/>
      <c r="O180" s="46">
        <f t="shared" si="68"/>
        <v>0.2</v>
      </c>
      <c r="P180" s="18">
        <f t="shared" si="69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38.25" x14ac:dyDescent="0.25">
      <c r="A181" s="4"/>
      <c r="B181" s="9">
        <v>109</v>
      </c>
      <c r="C181" s="49" t="s">
        <v>167</v>
      </c>
      <c r="D181" s="32" t="s">
        <v>41</v>
      </c>
      <c r="E181" s="34">
        <v>56312.480000000003</v>
      </c>
      <c r="F181" s="33">
        <v>0.5</v>
      </c>
      <c r="G181" s="19">
        <f t="shared" si="63"/>
        <v>28156.240000000002</v>
      </c>
      <c r="H181" s="1"/>
      <c r="I181" s="15">
        <f t="shared" si="64"/>
        <v>109</v>
      </c>
      <c r="J181" s="16" t="str">
        <f t="shared" si="65"/>
        <v>Швеллер стальной №18П ст3сп-пс, длина не менее 9 м, ГОСТ 8240</v>
      </c>
      <c r="K181" s="11"/>
      <c r="L181" s="17" t="str">
        <f t="shared" si="66"/>
        <v>тн</v>
      </c>
      <c r="M181" s="21">
        <f t="shared" si="67"/>
        <v>56312.480000000003</v>
      </c>
      <c r="N181" s="10"/>
      <c r="O181" s="46">
        <f t="shared" si="68"/>
        <v>0.5</v>
      </c>
      <c r="P181" s="18">
        <f t="shared" si="69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38.25" x14ac:dyDescent="0.25">
      <c r="A182" s="4"/>
      <c r="B182" s="9">
        <v>110</v>
      </c>
      <c r="C182" s="49" t="s">
        <v>109</v>
      </c>
      <c r="D182" s="32" t="s">
        <v>41</v>
      </c>
      <c r="E182" s="34">
        <v>56312.32</v>
      </c>
      <c r="F182" s="33">
        <v>0.88300000000000001</v>
      </c>
      <c r="G182" s="19">
        <f t="shared" si="63"/>
        <v>49723.778559999999</v>
      </c>
      <c r="H182" s="1"/>
      <c r="I182" s="15">
        <f t="shared" si="64"/>
        <v>110</v>
      </c>
      <c r="J182" s="16" t="str">
        <f t="shared" si="65"/>
        <v>Швеллер стальной №20П ст3сп-пс, длина не менее 9 м, ГОСТ 8240</v>
      </c>
      <c r="K182" s="11"/>
      <c r="L182" s="17" t="str">
        <f t="shared" si="66"/>
        <v>тн</v>
      </c>
      <c r="M182" s="21">
        <f t="shared" si="67"/>
        <v>56312.32</v>
      </c>
      <c r="N182" s="10"/>
      <c r="O182" s="46">
        <f t="shared" si="68"/>
        <v>0.88300000000000001</v>
      </c>
      <c r="P182" s="18">
        <f t="shared" si="69"/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38.25" x14ac:dyDescent="0.25">
      <c r="A183" s="4"/>
      <c r="B183" s="9">
        <v>111</v>
      </c>
      <c r="C183" s="49" t="s">
        <v>110</v>
      </c>
      <c r="D183" s="32" t="s">
        <v>41</v>
      </c>
      <c r="E183" s="34">
        <v>69415.53</v>
      </c>
      <c r="F183" s="33">
        <v>1E-3</v>
      </c>
      <c r="G183" s="19">
        <f t="shared" si="63"/>
        <v>69.415530000000004</v>
      </c>
      <c r="H183" s="1"/>
      <c r="I183" s="15">
        <f t="shared" si="64"/>
        <v>111</v>
      </c>
      <c r="J183" s="16" t="str">
        <f t="shared" si="65"/>
        <v>Шестигранник стальной д-24 мм ст35, длина не менее 6 м, ГОСТ 2879</v>
      </c>
      <c r="K183" s="11"/>
      <c r="L183" s="17" t="str">
        <f t="shared" si="66"/>
        <v>тн</v>
      </c>
      <c r="M183" s="21">
        <f t="shared" si="67"/>
        <v>69415.53</v>
      </c>
      <c r="N183" s="10"/>
      <c r="O183" s="46">
        <f t="shared" si="68"/>
        <v>1E-3</v>
      </c>
      <c r="P183" s="18">
        <f t="shared" si="69"/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38.25" x14ac:dyDescent="0.25">
      <c r="A184" s="4"/>
      <c r="B184" s="35"/>
      <c r="C184" s="36" t="s">
        <v>63</v>
      </c>
      <c r="D184" s="37"/>
      <c r="E184" s="38"/>
      <c r="F184" s="48">
        <f>SUM(F73:F183)</f>
        <v>94.719999999999985</v>
      </c>
      <c r="G184" s="50">
        <f>SUM(G73:G183)</f>
        <v>5930160.0126599958</v>
      </c>
      <c r="H184" s="1"/>
      <c r="I184" s="15"/>
      <c r="J184" s="40" t="str">
        <f t="shared" si="65"/>
        <v>Итого по филиалу Приморские электрические сети</v>
      </c>
      <c r="K184" s="11"/>
      <c r="L184" s="17"/>
      <c r="M184" s="43"/>
      <c r="N184" s="10"/>
      <c r="O184" s="46"/>
      <c r="P184" s="45">
        <f>SUM(P73:P183)</f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x14ac:dyDescent="0.25">
      <c r="A185" s="4"/>
      <c r="B185" s="61" t="s">
        <v>64</v>
      </c>
      <c r="C185" s="61"/>
      <c r="D185" s="61"/>
      <c r="E185" s="61"/>
      <c r="F185" s="61"/>
      <c r="G185" s="61"/>
      <c r="H185" s="1"/>
      <c r="I185" s="65" t="str">
        <f>B185</f>
        <v>3. филиал АО «ДРСК» «Хабаровские электрические сети»</v>
      </c>
      <c r="J185" s="66"/>
      <c r="K185" s="66"/>
      <c r="L185" s="66"/>
      <c r="M185" s="66"/>
      <c r="N185" s="66"/>
      <c r="O185" s="66"/>
      <c r="P185" s="67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5.5" customHeight="1" x14ac:dyDescent="0.25">
      <c r="A186" s="4"/>
      <c r="B186" s="68" t="s">
        <v>65</v>
      </c>
      <c r="C186" s="69"/>
      <c r="D186" s="69"/>
      <c r="E186" s="69"/>
      <c r="F186" s="69"/>
      <c r="G186" s="70"/>
      <c r="H186" s="1"/>
      <c r="I186" s="65" t="str">
        <f>B186</f>
        <v xml:space="preserve">Отгрузочные реквизиты: Станция получения: Хабаровск-2 ДВЖД, код станции- 970001, код предприятия- 9531, ОКПО- 98097847    </v>
      </c>
      <c r="J186" s="66"/>
      <c r="K186" s="66"/>
      <c r="L186" s="66"/>
      <c r="M186" s="66"/>
      <c r="N186" s="66"/>
      <c r="O186" s="66"/>
      <c r="P186" s="67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38.25" x14ac:dyDescent="0.25">
      <c r="A187" s="4"/>
      <c r="B187" s="9">
        <v>1</v>
      </c>
      <c r="C187" s="49" t="s">
        <v>74</v>
      </c>
      <c r="D187" s="32" t="s">
        <v>41</v>
      </c>
      <c r="E187" s="34">
        <v>62724.34</v>
      </c>
      <c r="F187" s="33">
        <v>0.499</v>
      </c>
      <c r="G187" s="19">
        <f t="shared" ref="G187:G190" si="70">E187*F187</f>
        <v>31299.445659999998</v>
      </c>
      <c r="H187" s="1"/>
      <c r="I187" s="15">
        <f t="shared" ref="I187:I190" si="71">B187</f>
        <v>1</v>
      </c>
      <c r="J187" s="16" t="str">
        <f t="shared" ref="J187:J190" si="72">C187</f>
        <v>Круг стальной д-10 мм ст3сп-пс, длина не менее 9 м, ГОСТ 2590</v>
      </c>
      <c r="K187" s="11"/>
      <c r="L187" s="17" t="str">
        <f t="shared" ref="L187:L190" si="73">D187</f>
        <v>тн</v>
      </c>
      <c r="M187" s="21">
        <f t="shared" ref="M187:M190" si="74">E187</f>
        <v>62724.34</v>
      </c>
      <c r="N187" s="10"/>
      <c r="O187" s="46">
        <f t="shared" ref="O187:O190" si="75">F187</f>
        <v>0.499</v>
      </c>
      <c r="P187" s="18">
        <f t="shared" ref="P187:P190" si="76">N187*O187</f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38.25" x14ac:dyDescent="0.25">
      <c r="A188" s="4"/>
      <c r="B188" s="9">
        <v>2</v>
      </c>
      <c r="C188" s="49" t="s">
        <v>112</v>
      </c>
      <c r="D188" s="32" t="s">
        <v>41</v>
      </c>
      <c r="E188" s="34">
        <v>67203.990000000005</v>
      </c>
      <c r="F188" s="33">
        <v>6.4000000000000001E-2</v>
      </c>
      <c r="G188" s="19">
        <f t="shared" si="70"/>
        <v>4301.0553600000003</v>
      </c>
      <c r="H188" s="1"/>
      <c r="I188" s="15">
        <f t="shared" si="71"/>
        <v>2</v>
      </c>
      <c r="J188" s="16" t="str">
        <f t="shared" si="72"/>
        <v>Круг стальной д-10 мм ст45, длина не менее 6 м, ГОСТ 2590</v>
      </c>
      <c r="K188" s="11"/>
      <c r="L188" s="17" t="str">
        <f t="shared" si="73"/>
        <v>тн</v>
      </c>
      <c r="M188" s="21">
        <f t="shared" si="74"/>
        <v>67203.990000000005</v>
      </c>
      <c r="N188" s="10"/>
      <c r="O188" s="46">
        <f t="shared" si="75"/>
        <v>6.4000000000000001E-2</v>
      </c>
      <c r="P188" s="18">
        <f t="shared" si="76"/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38.25" x14ac:dyDescent="0.25">
      <c r="A189" s="4"/>
      <c r="B189" s="9">
        <v>3</v>
      </c>
      <c r="C189" s="49" t="s">
        <v>77</v>
      </c>
      <c r="D189" s="32" t="s">
        <v>41</v>
      </c>
      <c r="E189" s="34">
        <v>64160.53</v>
      </c>
      <c r="F189" s="33">
        <v>0.05</v>
      </c>
      <c r="G189" s="19">
        <f t="shared" si="70"/>
        <v>3208.0264999999999</v>
      </c>
      <c r="H189" s="1"/>
      <c r="I189" s="15">
        <f t="shared" si="71"/>
        <v>3</v>
      </c>
      <c r="J189" s="16" t="str">
        <f t="shared" si="72"/>
        <v>Круг стальной д-16 мм ст3сп-пс, длина не менее 9 м, ГОСТ 2590</v>
      </c>
      <c r="K189" s="11"/>
      <c r="L189" s="17" t="str">
        <f t="shared" si="73"/>
        <v>тн</v>
      </c>
      <c r="M189" s="21">
        <f t="shared" si="74"/>
        <v>64160.53</v>
      </c>
      <c r="N189" s="10"/>
      <c r="O189" s="46">
        <f t="shared" si="75"/>
        <v>0.05</v>
      </c>
      <c r="P189" s="18">
        <f t="shared" si="76"/>
        <v>0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38.25" x14ac:dyDescent="0.25">
      <c r="A190" s="4"/>
      <c r="B190" s="9">
        <v>4</v>
      </c>
      <c r="C190" s="49" t="s">
        <v>117</v>
      </c>
      <c r="D190" s="32" t="s">
        <v>41</v>
      </c>
      <c r="E190" s="34">
        <v>62052.84</v>
      </c>
      <c r="F190" s="33">
        <v>6.6000000000000003E-2</v>
      </c>
      <c r="G190" s="19">
        <f t="shared" si="70"/>
        <v>4095.4874399999999</v>
      </c>
      <c r="H190" s="1"/>
      <c r="I190" s="15">
        <f t="shared" si="71"/>
        <v>4</v>
      </c>
      <c r="J190" s="16" t="str">
        <f t="shared" si="72"/>
        <v>Круг стальной д-20 мм ст3сп-пс, длина не менее 9 м, ГОСТ 2590</v>
      </c>
      <c r="K190" s="11"/>
      <c r="L190" s="17" t="str">
        <f t="shared" si="73"/>
        <v>тн</v>
      </c>
      <c r="M190" s="21">
        <f t="shared" si="74"/>
        <v>62052.84</v>
      </c>
      <c r="N190" s="10"/>
      <c r="O190" s="46">
        <f t="shared" si="75"/>
        <v>6.6000000000000003E-2</v>
      </c>
      <c r="P190" s="18">
        <f t="shared" si="76"/>
        <v>0</v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38.25" x14ac:dyDescent="0.25">
      <c r="A191" s="4"/>
      <c r="B191" s="9">
        <v>5</v>
      </c>
      <c r="C191" s="49" t="s">
        <v>21</v>
      </c>
      <c r="D191" s="32" t="s">
        <v>41</v>
      </c>
      <c r="E191" s="34">
        <v>51007.13</v>
      </c>
      <c r="F191" s="33">
        <v>0.43099999999999999</v>
      </c>
      <c r="G191" s="19">
        <f t="shared" ref="G191:G198" si="77">E191*F191</f>
        <v>21984.07303</v>
      </c>
      <c r="H191" s="1"/>
      <c r="I191" s="15">
        <f t="shared" ref="I191:I198" si="78">B191</f>
        <v>5</v>
      </c>
      <c r="J191" s="16" t="str">
        <f t="shared" ref="J191:J198" si="79">C191</f>
        <v>Проволока стальная катанная д-6,5 мм ст3сп-пс, ГОСТ 30136</v>
      </c>
      <c r="K191" s="11"/>
      <c r="L191" s="17" t="str">
        <f t="shared" ref="L191:L198" si="80">D191</f>
        <v>тн</v>
      </c>
      <c r="M191" s="21">
        <f t="shared" ref="M191:M198" si="81">E191</f>
        <v>51007.13</v>
      </c>
      <c r="N191" s="10"/>
      <c r="O191" s="46">
        <f t="shared" ref="O191:O198" si="82">F191</f>
        <v>0.43099999999999999</v>
      </c>
      <c r="P191" s="18">
        <f t="shared" ref="P191:P198" si="83">N191*O191</f>
        <v>0</v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38.25" x14ac:dyDescent="0.25">
      <c r="A192" s="4"/>
      <c r="B192" s="9">
        <v>6</v>
      </c>
      <c r="C192" s="49" t="s">
        <v>47</v>
      </c>
      <c r="D192" s="32" t="s">
        <v>41</v>
      </c>
      <c r="E192" s="34">
        <v>53249.61</v>
      </c>
      <c r="F192" s="33">
        <v>0.218</v>
      </c>
      <c r="G192" s="19">
        <f t="shared" si="77"/>
        <v>11608.41498</v>
      </c>
      <c r="H192" s="1"/>
      <c r="I192" s="15">
        <f t="shared" si="78"/>
        <v>6</v>
      </c>
      <c r="J192" s="16" t="str">
        <f t="shared" si="79"/>
        <v>Проволока стальная катанная д-8 мм ст3сп-пс, ГОСТ 30136</v>
      </c>
      <c r="K192" s="11"/>
      <c r="L192" s="17" t="str">
        <f t="shared" si="80"/>
        <v>тн</v>
      </c>
      <c r="M192" s="21">
        <f t="shared" si="81"/>
        <v>53249.61</v>
      </c>
      <c r="N192" s="10"/>
      <c r="O192" s="46">
        <f t="shared" si="82"/>
        <v>0.218</v>
      </c>
      <c r="P192" s="18">
        <f t="shared" si="83"/>
        <v>0</v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38.25" x14ac:dyDescent="0.25">
      <c r="A193" s="4"/>
      <c r="B193" s="9">
        <v>7</v>
      </c>
      <c r="C193" s="49" t="s">
        <v>169</v>
      </c>
      <c r="D193" s="32" t="s">
        <v>41</v>
      </c>
      <c r="E193" s="34">
        <v>77117.88</v>
      </c>
      <c r="F193" s="33">
        <v>0.01</v>
      </c>
      <c r="G193" s="19">
        <f t="shared" si="77"/>
        <v>771.17880000000002</v>
      </c>
      <c r="H193" s="1"/>
      <c r="I193" s="15">
        <f t="shared" si="78"/>
        <v>7</v>
      </c>
      <c r="J193" s="16" t="str">
        <f t="shared" si="79"/>
        <v>Проволока стальная сварочная д-1 мм, СВ 0,8а, ГОСТ 2246</v>
      </c>
      <c r="K193" s="11"/>
      <c r="L193" s="17" t="str">
        <f t="shared" si="80"/>
        <v>тн</v>
      </c>
      <c r="M193" s="21">
        <f t="shared" si="81"/>
        <v>77117.88</v>
      </c>
      <c r="N193" s="10"/>
      <c r="O193" s="46">
        <f t="shared" si="82"/>
        <v>0.01</v>
      </c>
      <c r="P193" s="18">
        <f t="shared" si="83"/>
        <v>0</v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38.25" x14ac:dyDescent="0.25">
      <c r="A194" s="4"/>
      <c r="B194" s="9">
        <v>8</v>
      </c>
      <c r="C194" s="49" t="s">
        <v>170</v>
      </c>
      <c r="D194" s="32" t="s">
        <v>41</v>
      </c>
      <c r="E194" s="34">
        <v>72225</v>
      </c>
      <c r="F194" s="33">
        <v>0.01</v>
      </c>
      <c r="G194" s="19">
        <f t="shared" si="77"/>
        <v>722.25</v>
      </c>
      <c r="H194" s="1"/>
      <c r="I194" s="15">
        <f t="shared" si="78"/>
        <v>8</v>
      </c>
      <c r="J194" s="16" t="str">
        <f t="shared" si="79"/>
        <v>Проволока стальная сварочная д-3 мм, СВ 0,8а, ГОСТ 2246</v>
      </c>
      <c r="K194" s="11"/>
      <c r="L194" s="17" t="str">
        <f t="shared" si="80"/>
        <v>тн</v>
      </c>
      <c r="M194" s="21">
        <f t="shared" si="81"/>
        <v>72225</v>
      </c>
      <c r="N194" s="10"/>
      <c r="O194" s="46">
        <f t="shared" si="82"/>
        <v>0.01</v>
      </c>
      <c r="P194" s="18">
        <f t="shared" si="83"/>
        <v>0</v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38.25" x14ac:dyDescent="0.25">
      <c r="A195" s="4"/>
      <c r="B195" s="9">
        <v>9</v>
      </c>
      <c r="C195" s="49" t="s">
        <v>171</v>
      </c>
      <c r="D195" s="32" t="s">
        <v>41</v>
      </c>
      <c r="E195" s="34">
        <v>62500</v>
      </c>
      <c r="F195" s="33">
        <v>1.4</v>
      </c>
      <c r="G195" s="19">
        <f t="shared" si="77"/>
        <v>87500</v>
      </c>
      <c r="H195" s="1"/>
      <c r="I195" s="15">
        <f t="shared" si="78"/>
        <v>9</v>
      </c>
      <c r="J195" s="16" t="str">
        <f t="shared" si="79"/>
        <v>Профнастил оцинкованный ГОСТ 24045-2016 НС35-2500х1060, 0,7 мм</v>
      </c>
      <c r="K195" s="11"/>
      <c r="L195" s="17" t="str">
        <f t="shared" si="80"/>
        <v>тн</v>
      </c>
      <c r="M195" s="21">
        <f t="shared" si="81"/>
        <v>62500</v>
      </c>
      <c r="N195" s="10"/>
      <c r="O195" s="46">
        <f t="shared" si="82"/>
        <v>1.4</v>
      </c>
      <c r="P195" s="18">
        <f t="shared" si="83"/>
        <v>0</v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5.5" x14ac:dyDescent="0.25">
      <c r="A196" s="4"/>
      <c r="B196" s="9">
        <v>10</v>
      </c>
      <c r="C196" s="49" t="s">
        <v>54</v>
      </c>
      <c r="D196" s="32" t="s">
        <v>41</v>
      </c>
      <c r="E196" s="34">
        <v>69583.360000000001</v>
      </c>
      <c r="F196" s="33">
        <v>1.075</v>
      </c>
      <c r="G196" s="19">
        <f t="shared" si="77"/>
        <v>74802.111999999994</v>
      </c>
      <c r="H196" s="1"/>
      <c r="I196" s="15">
        <f t="shared" si="78"/>
        <v>10</v>
      </c>
      <c r="J196" s="16" t="str">
        <f t="shared" si="79"/>
        <v>Сталь листовая б-2 мм ст3сп-пс, г/к, ГОСТ 19903</v>
      </c>
      <c r="K196" s="11"/>
      <c r="L196" s="17" t="str">
        <f t="shared" si="80"/>
        <v>тн</v>
      </c>
      <c r="M196" s="21">
        <f t="shared" si="81"/>
        <v>69583.360000000001</v>
      </c>
      <c r="N196" s="10"/>
      <c r="O196" s="46">
        <f t="shared" si="82"/>
        <v>1.075</v>
      </c>
      <c r="P196" s="18">
        <f t="shared" si="83"/>
        <v>0</v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5.5" x14ac:dyDescent="0.25">
      <c r="A197" s="4"/>
      <c r="B197" s="9">
        <v>11</v>
      </c>
      <c r="C197" s="49" t="s">
        <v>27</v>
      </c>
      <c r="D197" s="32" t="s">
        <v>41</v>
      </c>
      <c r="E197" s="34">
        <v>52162.5</v>
      </c>
      <c r="F197" s="33">
        <v>0.3</v>
      </c>
      <c r="G197" s="19">
        <f t="shared" si="77"/>
        <v>15648.75</v>
      </c>
      <c r="H197" s="1"/>
      <c r="I197" s="15">
        <f t="shared" si="78"/>
        <v>11</v>
      </c>
      <c r="J197" s="16" t="str">
        <f t="shared" si="79"/>
        <v>Сталь листовая б-2 мм ст3сп-пс, х/к, ГОСТ 19904</v>
      </c>
      <c r="K197" s="11"/>
      <c r="L197" s="17" t="str">
        <f t="shared" si="80"/>
        <v>тн</v>
      </c>
      <c r="M197" s="21">
        <f t="shared" si="81"/>
        <v>52162.5</v>
      </c>
      <c r="N197" s="10"/>
      <c r="O197" s="46">
        <f t="shared" si="82"/>
        <v>0.3</v>
      </c>
      <c r="P197" s="18">
        <f t="shared" si="83"/>
        <v>0</v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5.5" x14ac:dyDescent="0.25">
      <c r="A198" s="4"/>
      <c r="B198" s="9">
        <v>12</v>
      </c>
      <c r="C198" s="49" t="s">
        <v>28</v>
      </c>
      <c r="D198" s="32" t="s">
        <v>41</v>
      </c>
      <c r="E198" s="34">
        <v>56814.7</v>
      </c>
      <c r="F198" s="33">
        <v>0.23499999999999999</v>
      </c>
      <c r="G198" s="19">
        <f t="shared" si="77"/>
        <v>13351.454499999998</v>
      </c>
      <c r="H198" s="1"/>
      <c r="I198" s="15">
        <f t="shared" si="78"/>
        <v>12</v>
      </c>
      <c r="J198" s="16" t="str">
        <f t="shared" si="79"/>
        <v>Сталь листовая б-3 мм ст3сп-пс, г/к, ГОСТ 19903</v>
      </c>
      <c r="K198" s="11"/>
      <c r="L198" s="17" t="str">
        <f t="shared" si="80"/>
        <v>тн</v>
      </c>
      <c r="M198" s="21">
        <f t="shared" si="81"/>
        <v>56814.7</v>
      </c>
      <c r="N198" s="10"/>
      <c r="O198" s="46">
        <f t="shared" si="82"/>
        <v>0.23499999999999999</v>
      </c>
      <c r="P198" s="18">
        <f t="shared" si="83"/>
        <v>0</v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5.5" x14ac:dyDescent="0.25">
      <c r="A199" s="4"/>
      <c r="B199" s="9">
        <v>13</v>
      </c>
      <c r="C199" s="49" t="s">
        <v>67</v>
      </c>
      <c r="D199" s="32" t="s">
        <v>41</v>
      </c>
      <c r="E199" s="34">
        <v>57909.46</v>
      </c>
      <c r="F199" s="33">
        <v>1.2E-2</v>
      </c>
      <c r="G199" s="19">
        <f t="shared" ref="G199:G271" si="84">E199*F199</f>
        <v>694.91351999999995</v>
      </c>
      <c r="H199" s="1"/>
      <c r="I199" s="15">
        <f t="shared" ref="I199:I271" si="85">B199</f>
        <v>13</v>
      </c>
      <c r="J199" s="16" t="str">
        <f t="shared" ref="J199:J271" si="86">C199</f>
        <v>Сталь листовая б-4мм ст3сп-пс, х/к, ГОСТ 19904</v>
      </c>
      <c r="K199" s="11"/>
      <c r="L199" s="17" t="str">
        <f t="shared" ref="L199:L271" si="87">D199</f>
        <v>тн</v>
      </c>
      <c r="M199" s="21">
        <f t="shared" ref="M199:M271" si="88">E199</f>
        <v>57909.46</v>
      </c>
      <c r="N199" s="10"/>
      <c r="O199" s="46">
        <f t="shared" ref="O199:O271" si="89">F199</f>
        <v>1.2E-2</v>
      </c>
      <c r="P199" s="18">
        <f t="shared" ref="P199:P271" si="90">N199*O199</f>
        <v>0</v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5.5" x14ac:dyDescent="0.25">
      <c r="A200" s="4"/>
      <c r="B200" s="9">
        <v>14</v>
      </c>
      <c r="C200" s="49" t="s">
        <v>33</v>
      </c>
      <c r="D200" s="32" t="s">
        <v>41</v>
      </c>
      <c r="E200" s="34">
        <v>52608.33</v>
      </c>
      <c r="F200" s="33">
        <v>5.8000000000000003E-2</v>
      </c>
      <c r="G200" s="19">
        <f t="shared" si="84"/>
        <v>3051.2831400000005</v>
      </c>
      <c r="H200" s="1"/>
      <c r="I200" s="15">
        <f t="shared" si="85"/>
        <v>14</v>
      </c>
      <c r="J200" s="16" t="str">
        <f t="shared" si="86"/>
        <v>Сталь полосовая 40х4 мм ст3сп-пс, ГОСТ 103</v>
      </c>
      <c r="K200" s="11"/>
      <c r="L200" s="17" t="str">
        <f t="shared" si="87"/>
        <v>тн</v>
      </c>
      <c r="M200" s="21">
        <f t="shared" si="88"/>
        <v>52608.33</v>
      </c>
      <c r="N200" s="10"/>
      <c r="O200" s="46">
        <f t="shared" si="89"/>
        <v>5.8000000000000003E-2</v>
      </c>
      <c r="P200" s="18">
        <f t="shared" si="90"/>
        <v>0</v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5.5" x14ac:dyDescent="0.25">
      <c r="A201" s="4"/>
      <c r="B201" s="9">
        <v>15</v>
      </c>
      <c r="C201" s="49" t="s">
        <v>34</v>
      </c>
      <c r="D201" s="32" t="s">
        <v>41</v>
      </c>
      <c r="E201" s="34">
        <v>55265.48</v>
      </c>
      <c r="F201" s="33">
        <v>0.13500000000000001</v>
      </c>
      <c r="G201" s="19">
        <f t="shared" si="84"/>
        <v>7460.8398000000007</v>
      </c>
      <c r="H201" s="1"/>
      <c r="I201" s="15">
        <f t="shared" si="85"/>
        <v>15</v>
      </c>
      <c r="J201" s="16" t="str">
        <f t="shared" si="86"/>
        <v>Сталь полосовая 50х5 мм ст3сп-пс, ГОСТ 103</v>
      </c>
      <c r="K201" s="11"/>
      <c r="L201" s="17" t="str">
        <f t="shared" si="87"/>
        <v>тн</v>
      </c>
      <c r="M201" s="21">
        <f t="shared" si="88"/>
        <v>55265.48</v>
      </c>
      <c r="N201" s="10"/>
      <c r="O201" s="46">
        <f t="shared" si="89"/>
        <v>0.13500000000000001</v>
      </c>
      <c r="P201" s="18">
        <f t="shared" si="90"/>
        <v>0</v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51" x14ac:dyDescent="0.25">
      <c r="A202" s="4"/>
      <c r="B202" s="9">
        <v>16</v>
      </c>
      <c r="C202" s="49" t="s">
        <v>142</v>
      </c>
      <c r="D202" s="32" t="s">
        <v>41</v>
      </c>
      <c r="E202" s="34">
        <v>127342.33</v>
      </c>
      <c r="F202" s="33">
        <v>6.0000000000000001E-3</v>
      </c>
      <c r="G202" s="19">
        <f t="shared" si="84"/>
        <v>764.05398000000002</v>
      </c>
      <c r="H202" s="1"/>
      <c r="I202" s="15">
        <f t="shared" si="85"/>
        <v>16</v>
      </c>
      <c r="J202" s="16" t="str">
        <f t="shared" si="86"/>
        <v>Труба стальная бесшовная холоднодеформированная д-25х3 мм  ст20,  длина не менее 9 м, ГОСТ 8734</v>
      </c>
      <c r="K202" s="11"/>
      <c r="L202" s="17" t="str">
        <f t="shared" si="87"/>
        <v>тн</v>
      </c>
      <c r="M202" s="21">
        <f t="shared" si="88"/>
        <v>127342.33</v>
      </c>
      <c r="N202" s="10"/>
      <c r="O202" s="46">
        <f t="shared" si="89"/>
        <v>6.0000000000000001E-3</v>
      </c>
      <c r="P202" s="18">
        <f t="shared" si="90"/>
        <v>0</v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38.25" x14ac:dyDescent="0.25">
      <c r="A203" s="4"/>
      <c r="B203" s="9">
        <v>17</v>
      </c>
      <c r="C203" s="49" t="s">
        <v>172</v>
      </c>
      <c r="D203" s="32" t="s">
        <v>41</v>
      </c>
      <c r="E203" s="34">
        <v>48150</v>
      </c>
      <c r="F203" s="33">
        <v>3.1E-2</v>
      </c>
      <c r="G203" s="19">
        <f t="shared" si="84"/>
        <v>1492.65</v>
      </c>
      <c r="H203" s="1"/>
      <c r="I203" s="15">
        <f t="shared" si="85"/>
        <v>17</v>
      </c>
      <c r="J203" s="16" t="str">
        <f t="shared" si="86"/>
        <v>Уголок стальной 25х25х4 мм ст3сп-пс, длина не менее 9 м, ГОСТ 8509</v>
      </c>
      <c r="K203" s="11"/>
      <c r="L203" s="17" t="str">
        <f t="shared" si="87"/>
        <v>тн</v>
      </c>
      <c r="M203" s="21">
        <f t="shared" si="88"/>
        <v>48150</v>
      </c>
      <c r="N203" s="10"/>
      <c r="O203" s="46">
        <f t="shared" si="89"/>
        <v>3.1E-2</v>
      </c>
      <c r="P203" s="18">
        <f t="shared" si="90"/>
        <v>0</v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38.25" x14ac:dyDescent="0.25">
      <c r="A204" s="4"/>
      <c r="B204" s="9">
        <v>18</v>
      </c>
      <c r="C204" s="49" t="s">
        <v>100</v>
      </c>
      <c r="D204" s="32" t="s">
        <v>41</v>
      </c>
      <c r="E204" s="34">
        <v>53306.2</v>
      </c>
      <c r="F204" s="33">
        <v>6.0999999999999999E-2</v>
      </c>
      <c r="G204" s="19">
        <f t="shared" si="84"/>
        <v>3251.6781999999998</v>
      </c>
      <c r="H204" s="1"/>
      <c r="I204" s="15">
        <f t="shared" si="85"/>
        <v>18</v>
      </c>
      <c r="J204" s="16" t="str">
        <f t="shared" si="86"/>
        <v>Уголок стальной 40х40х4 мм ст3сп-пс, длина не менее 9 м, ГОСТ 8509</v>
      </c>
      <c r="K204" s="11"/>
      <c r="L204" s="17" t="str">
        <f t="shared" si="87"/>
        <v>тн</v>
      </c>
      <c r="M204" s="21">
        <f t="shared" si="88"/>
        <v>53306.2</v>
      </c>
      <c r="N204" s="10"/>
      <c r="O204" s="46">
        <f t="shared" si="89"/>
        <v>6.0999999999999999E-2</v>
      </c>
      <c r="P204" s="18">
        <f t="shared" si="90"/>
        <v>0</v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38.25" x14ac:dyDescent="0.25">
      <c r="A205" s="4"/>
      <c r="B205" s="9">
        <v>19</v>
      </c>
      <c r="C205" s="49" t="s">
        <v>154</v>
      </c>
      <c r="D205" s="32" t="s">
        <v>41</v>
      </c>
      <c r="E205" s="34">
        <v>48150</v>
      </c>
      <c r="F205" s="33">
        <v>4.8000000000000001E-2</v>
      </c>
      <c r="G205" s="19">
        <f t="shared" si="84"/>
        <v>2311.2000000000003</v>
      </c>
      <c r="H205" s="1"/>
      <c r="I205" s="15">
        <f t="shared" si="85"/>
        <v>19</v>
      </c>
      <c r="J205" s="16" t="str">
        <f t="shared" si="86"/>
        <v>Уголок стальной 45х45х4 мм ст3сп-пс, длина не менее 9 м, ГОСТ 8509</v>
      </c>
      <c r="K205" s="11"/>
      <c r="L205" s="17" t="str">
        <f t="shared" si="87"/>
        <v>тн</v>
      </c>
      <c r="M205" s="21">
        <f t="shared" si="88"/>
        <v>48150</v>
      </c>
      <c r="N205" s="10"/>
      <c r="O205" s="46">
        <f t="shared" si="89"/>
        <v>4.8000000000000001E-2</v>
      </c>
      <c r="P205" s="18">
        <f t="shared" si="90"/>
        <v>0</v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38.25" x14ac:dyDescent="0.25">
      <c r="A206" s="4"/>
      <c r="B206" s="9">
        <v>20</v>
      </c>
      <c r="C206" s="49" t="s">
        <v>155</v>
      </c>
      <c r="D206" s="32" t="s">
        <v>41</v>
      </c>
      <c r="E206" s="34">
        <v>53900.09</v>
      </c>
      <c r="F206" s="33">
        <v>1.7999999999999999E-2</v>
      </c>
      <c r="G206" s="19">
        <f t="shared" si="84"/>
        <v>970.20161999999982</v>
      </c>
      <c r="H206" s="1"/>
      <c r="I206" s="15">
        <f t="shared" si="85"/>
        <v>20</v>
      </c>
      <c r="J206" s="16" t="str">
        <f t="shared" si="86"/>
        <v>Уголок стальной 45х45х5 мм ст3сп-пс, длина не менее 9 м, ГОСТ 8509</v>
      </c>
      <c r="K206" s="11"/>
      <c r="L206" s="17" t="str">
        <f t="shared" si="87"/>
        <v>тн</v>
      </c>
      <c r="M206" s="21">
        <f t="shared" si="88"/>
        <v>53900.09</v>
      </c>
      <c r="N206" s="10"/>
      <c r="O206" s="46">
        <f t="shared" si="89"/>
        <v>1.7999999999999999E-2</v>
      </c>
      <c r="P206" s="18">
        <f t="shared" si="90"/>
        <v>0</v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38.25" x14ac:dyDescent="0.25">
      <c r="A207" s="4"/>
      <c r="B207" s="9">
        <v>21</v>
      </c>
      <c r="C207" s="49" t="s">
        <v>102</v>
      </c>
      <c r="D207" s="32" t="s">
        <v>41</v>
      </c>
      <c r="E207" s="34">
        <v>46793.14</v>
      </c>
      <c r="F207" s="33">
        <v>0.27800000000000002</v>
      </c>
      <c r="G207" s="19">
        <f t="shared" si="84"/>
        <v>13008.492920000001</v>
      </c>
      <c r="H207" s="1"/>
      <c r="I207" s="15">
        <f t="shared" si="85"/>
        <v>21</v>
      </c>
      <c r="J207" s="16" t="str">
        <f t="shared" si="86"/>
        <v>Уголок стальной 50х50х5 мм ст3сп-пс, длина не менее 9 м, ГОСТ 8509</v>
      </c>
      <c r="K207" s="11"/>
      <c r="L207" s="17" t="str">
        <f t="shared" si="87"/>
        <v>тн</v>
      </c>
      <c r="M207" s="21">
        <f t="shared" si="88"/>
        <v>46793.14</v>
      </c>
      <c r="N207" s="10"/>
      <c r="O207" s="46">
        <f t="shared" si="89"/>
        <v>0.27800000000000002</v>
      </c>
      <c r="P207" s="18">
        <f t="shared" si="90"/>
        <v>0</v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38.25" x14ac:dyDescent="0.25">
      <c r="A208" s="4"/>
      <c r="B208" s="9">
        <v>22</v>
      </c>
      <c r="C208" s="49" t="s">
        <v>103</v>
      </c>
      <c r="D208" s="32" t="s">
        <v>41</v>
      </c>
      <c r="E208" s="34">
        <v>50825</v>
      </c>
      <c r="F208" s="33">
        <v>2.3069999999999999</v>
      </c>
      <c r="G208" s="19">
        <f t="shared" si="84"/>
        <v>117253.27499999999</v>
      </c>
      <c r="H208" s="1"/>
      <c r="I208" s="15">
        <f t="shared" si="85"/>
        <v>22</v>
      </c>
      <c r="J208" s="16" t="str">
        <f t="shared" si="86"/>
        <v>Уголок стальной 63х63х5 мм ст3сп-пс, длина не менее 9 м, ГОСТ 8509</v>
      </c>
      <c r="K208" s="11"/>
      <c r="L208" s="17" t="str">
        <f t="shared" si="87"/>
        <v>тн</v>
      </c>
      <c r="M208" s="21">
        <f t="shared" si="88"/>
        <v>50825</v>
      </c>
      <c r="N208" s="10"/>
      <c r="O208" s="46">
        <f t="shared" si="89"/>
        <v>2.3069999999999999</v>
      </c>
      <c r="P208" s="18">
        <f t="shared" si="90"/>
        <v>0</v>
      </c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38.25" x14ac:dyDescent="0.25">
      <c r="A209" s="4"/>
      <c r="B209" s="9">
        <v>23</v>
      </c>
      <c r="C209" s="49" t="s">
        <v>159</v>
      </c>
      <c r="D209" s="32" t="s">
        <v>41</v>
      </c>
      <c r="E209" s="34">
        <v>55279.54</v>
      </c>
      <c r="F209" s="33">
        <v>0.76</v>
      </c>
      <c r="G209" s="19">
        <f t="shared" si="84"/>
        <v>42012.450400000002</v>
      </c>
      <c r="H209" s="1"/>
      <c r="I209" s="15">
        <f t="shared" si="85"/>
        <v>23</v>
      </c>
      <c r="J209" s="16" t="str">
        <f t="shared" si="86"/>
        <v>Уголок стальной 63х63х6 мм ст3сп-пс, длина не менее 9 м, ГОСТ 8509</v>
      </c>
      <c r="K209" s="11"/>
      <c r="L209" s="17" t="str">
        <f t="shared" si="87"/>
        <v>тн</v>
      </c>
      <c r="M209" s="21">
        <f t="shared" si="88"/>
        <v>55279.54</v>
      </c>
      <c r="N209" s="10"/>
      <c r="O209" s="46">
        <f t="shared" si="89"/>
        <v>0.76</v>
      </c>
      <c r="P209" s="18">
        <f t="shared" si="90"/>
        <v>0</v>
      </c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38.25" x14ac:dyDescent="0.25">
      <c r="A210" s="4"/>
      <c r="B210" s="9">
        <v>24</v>
      </c>
      <c r="C210" s="49" t="s">
        <v>104</v>
      </c>
      <c r="D210" s="32" t="s">
        <v>41</v>
      </c>
      <c r="E210" s="34">
        <v>51603.43</v>
      </c>
      <c r="F210" s="33">
        <v>1.143</v>
      </c>
      <c r="G210" s="19">
        <f t="shared" si="84"/>
        <v>58982.72049</v>
      </c>
      <c r="H210" s="1"/>
      <c r="I210" s="15">
        <f t="shared" si="85"/>
        <v>24</v>
      </c>
      <c r="J210" s="16" t="str">
        <f t="shared" si="86"/>
        <v>Уголок стальной 75х75х5 мм ст3сп-пс, длина не менее 9 м, ГОСТ 8509</v>
      </c>
      <c r="K210" s="11"/>
      <c r="L210" s="17" t="str">
        <f t="shared" si="87"/>
        <v>тн</v>
      </c>
      <c r="M210" s="21">
        <f t="shared" si="88"/>
        <v>51603.43</v>
      </c>
      <c r="N210" s="10"/>
      <c r="O210" s="46">
        <f t="shared" si="89"/>
        <v>1.143</v>
      </c>
      <c r="P210" s="18">
        <f t="shared" si="90"/>
        <v>0</v>
      </c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38.25" x14ac:dyDescent="0.25">
      <c r="A211" s="4"/>
      <c r="B211" s="9">
        <v>25</v>
      </c>
      <c r="C211" s="49" t="s">
        <v>173</v>
      </c>
      <c r="D211" s="32" t="s">
        <v>41</v>
      </c>
      <c r="E211" s="34">
        <v>46998.42</v>
      </c>
      <c r="F211" s="33">
        <v>1.7999999999999999E-2</v>
      </c>
      <c r="G211" s="19">
        <f t="shared" si="84"/>
        <v>845.97155999999995</v>
      </c>
      <c r="H211" s="1"/>
      <c r="I211" s="15">
        <f t="shared" si="85"/>
        <v>25</v>
      </c>
      <c r="J211" s="16" t="str">
        <f t="shared" si="86"/>
        <v>Уголок стальной 75х75х8 мм ст3сп-пс, длина не менее 9 м, ГОСТ 8509</v>
      </c>
      <c r="K211" s="11"/>
      <c r="L211" s="17" t="str">
        <f t="shared" si="87"/>
        <v>тн</v>
      </c>
      <c r="M211" s="21">
        <f t="shared" si="88"/>
        <v>46998.42</v>
      </c>
      <c r="N211" s="10"/>
      <c r="O211" s="46">
        <f t="shared" si="89"/>
        <v>1.7999999999999999E-2</v>
      </c>
      <c r="P211" s="18">
        <f t="shared" si="90"/>
        <v>0</v>
      </c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38.25" x14ac:dyDescent="0.25">
      <c r="A212" s="4"/>
      <c r="B212" s="9">
        <v>26</v>
      </c>
      <c r="C212" s="49" t="s">
        <v>106</v>
      </c>
      <c r="D212" s="32" t="s">
        <v>41</v>
      </c>
      <c r="E212" s="34">
        <v>55870.83</v>
      </c>
      <c r="F212" s="33">
        <v>0.18</v>
      </c>
      <c r="G212" s="19">
        <f t="shared" si="84"/>
        <v>10056.749400000001</v>
      </c>
      <c r="H212" s="1"/>
      <c r="I212" s="15">
        <f t="shared" si="85"/>
        <v>26</v>
      </c>
      <c r="J212" s="16" t="str">
        <f t="shared" si="86"/>
        <v>Швеллер стальной №10П ст3сп-пс, длина не менее 9 м, ГОСТ 8240</v>
      </c>
      <c r="K212" s="11"/>
      <c r="L212" s="17" t="str">
        <f t="shared" si="87"/>
        <v>тн</v>
      </c>
      <c r="M212" s="21">
        <f t="shared" si="88"/>
        <v>55870.83</v>
      </c>
      <c r="N212" s="10"/>
      <c r="O212" s="46">
        <f t="shared" si="89"/>
        <v>0.18</v>
      </c>
      <c r="P212" s="18">
        <f t="shared" si="90"/>
        <v>0</v>
      </c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38.25" x14ac:dyDescent="0.25">
      <c r="A213" s="4"/>
      <c r="B213" s="9">
        <v>27</v>
      </c>
      <c r="C213" s="49" t="s">
        <v>174</v>
      </c>
      <c r="D213" s="32" t="s">
        <v>41</v>
      </c>
      <c r="E213" s="34">
        <v>62638.080000000002</v>
      </c>
      <c r="F213" s="33">
        <v>4.5999999999999999E-2</v>
      </c>
      <c r="G213" s="19">
        <f t="shared" si="84"/>
        <v>2881.3516800000002</v>
      </c>
      <c r="H213" s="1"/>
      <c r="I213" s="15">
        <f t="shared" si="85"/>
        <v>27</v>
      </c>
      <c r="J213" s="16" t="str">
        <f t="shared" si="86"/>
        <v>Круг стальной д- 20 мм ст45, длина не менее 6 м, ГОСТ 2590</v>
      </c>
      <c r="K213" s="11"/>
      <c r="L213" s="17" t="str">
        <f t="shared" si="87"/>
        <v>тн</v>
      </c>
      <c r="M213" s="21">
        <f t="shared" si="88"/>
        <v>62638.080000000002</v>
      </c>
      <c r="N213" s="10"/>
      <c r="O213" s="46">
        <f t="shared" si="89"/>
        <v>4.5999999999999999E-2</v>
      </c>
      <c r="P213" s="18">
        <f t="shared" si="90"/>
        <v>0</v>
      </c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38.25" x14ac:dyDescent="0.25">
      <c r="A214" s="4"/>
      <c r="B214" s="9">
        <v>28</v>
      </c>
      <c r="C214" s="49" t="s">
        <v>74</v>
      </c>
      <c r="D214" s="32" t="s">
        <v>41</v>
      </c>
      <c r="E214" s="34">
        <v>62724.34</v>
      </c>
      <c r="F214" s="33">
        <v>0.34599999999999997</v>
      </c>
      <c r="G214" s="19">
        <f t="shared" si="84"/>
        <v>21702.621639999998</v>
      </c>
      <c r="H214" s="1"/>
      <c r="I214" s="15">
        <f t="shared" si="85"/>
        <v>28</v>
      </c>
      <c r="J214" s="16" t="str">
        <f t="shared" si="86"/>
        <v>Круг стальной д-10 мм ст3сп-пс, длина не менее 9 м, ГОСТ 2590</v>
      </c>
      <c r="K214" s="11"/>
      <c r="L214" s="17" t="str">
        <f t="shared" si="87"/>
        <v>тн</v>
      </c>
      <c r="M214" s="21">
        <f t="shared" si="88"/>
        <v>62724.34</v>
      </c>
      <c r="N214" s="10"/>
      <c r="O214" s="46">
        <f t="shared" si="89"/>
        <v>0.34599999999999997</v>
      </c>
      <c r="P214" s="18">
        <f t="shared" si="90"/>
        <v>0</v>
      </c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38.25" x14ac:dyDescent="0.25">
      <c r="A215" s="4"/>
      <c r="B215" s="9">
        <v>29</v>
      </c>
      <c r="C215" s="49" t="s">
        <v>75</v>
      </c>
      <c r="D215" s="32" t="s">
        <v>41</v>
      </c>
      <c r="E215" s="34">
        <v>46869.82</v>
      </c>
      <c r="F215" s="33">
        <v>7.4999999999999997E-2</v>
      </c>
      <c r="G215" s="19">
        <f t="shared" ref="G215:G229" si="91">E215*F215</f>
        <v>3515.2365</v>
      </c>
      <c r="H215" s="1"/>
      <c r="I215" s="15">
        <f t="shared" ref="I215:I229" si="92">B215</f>
        <v>29</v>
      </c>
      <c r="J215" s="16" t="str">
        <f t="shared" ref="J215:J229" si="93">C215</f>
        <v>Круг стальной д-12 мм ст3сп-пс, длина не менее 9 м, ГОСТ 2590</v>
      </c>
      <c r="K215" s="11"/>
      <c r="L215" s="17" t="str">
        <f t="shared" ref="L215:L229" si="94">D215</f>
        <v>тн</v>
      </c>
      <c r="M215" s="21">
        <f t="shared" ref="M215:M229" si="95">E215</f>
        <v>46869.82</v>
      </c>
      <c r="N215" s="10"/>
      <c r="O215" s="46">
        <f t="shared" ref="O215:O229" si="96">F215</f>
        <v>7.4999999999999997E-2</v>
      </c>
      <c r="P215" s="18">
        <f t="shared" ref="P215:P229" si="97">N215*O215</f>
        <v>0</v>
      </c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38.25" x14ac:dyDescent="0.25">
      <c r="A216" s="4"/>
      <c r="B216" s="9">
        <v>30</v>
      </c>
      <c r="C216" s="49" t="s">
        <v>77</v>
      </c>
      <c r="D216" s="32" t="s">
        <v>41</v>
      </c>
      <c r="E216" s="34">
        <v>64160.53</v>
      </c>
      <c r="F216" s="33">
        <v>0.314</v>
      </c>
      <c r="G216" s="19">
        <f t="shared" si="91"/>
        <v>20146.406419999999</v>
      </c>
      <c r="H216" s="1"/>
      <c r="I216" s="15">
        <f t="shared" si="92"/>
        <v>30</v>
      </c>
      <c r="J216" s="16" t="str">
        <f t="shared" si="93"/>
        <v>Круг стальной д-16 мм ст3сп-пс, длина не менее 9 м, ГОСТ 2590</v>
      </c>
      <c r="K216" s="11"/>
      <c r="L216" s="17" t="str">
        <f t="shared" si="94"/>
        <v>тн</v>
      </c>
      <c r="M216" s="21">
        <f t="shared" si="95"/>
        <v>64160.53</v>
      </c>
      <c r="N216" s="10"/>
      <c r="O216" s="46">
        <f t="shared" si="96"/>
        <v>0.314</v>
      </c>
      <c r="P216" s="18">
        <f t="shared" si="97"/>
        <v>0</v>
      </c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38.25" x14ac:dyDescent="0.25">
      <c r="A217" s="4"/>
      <c r="B217" s="9">
        <v>31</v>
      </c>
      <c r="C217" s="49" t="s">
        <v>78</v>
      </c>
      <c r="D217" s="32" t="s">
        <v>41</v>
      </c>
      <c r="E217" s="34">
        <v>62638.04</v>
      </c>
      <c r="F217" s="33">
        <v>0.54</v>
      </c>
      <c r="G217" s="19">
        <f t="shared" si="91"/>
        <v>33824.541600000004</v>
      </c>
      <c r="H217" s="1"/>
      <c r="I217" s="15">
        <f t="shared" si="92"/>
        <v>31</v>
      </c>
      <c r="J217" s="16" t="str">
        <f t="shared" si="93"/>
        <v>Круг стальной д-18 мм ст3сп-пс, длина не менее 9 м, ГОСТ 2590</v>
      </c>
      <c r="K217" s="11"/>
      <c r="L217" s="17" t="str">
        <f t="shared" si="94"/>
        <v>тн</v>
      </c>
      <c r="M217" s="21">
        <f t="shared" si="95"/>
        <v>62638.04</v>
      </c>
      <c r="N217" s="10"/>
      <c r="O217" s="46">
        <f t="shared" si="96"/>
        <v>0.54</v>
      </c>
      <c r="P217" s="18">
        <f t="shared" si="97"/>
        <v>0</v>
      </c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38.25" x14ac:dyDescent="0.25">
      <c r="A218" s="4"/>
      <c r="B218" s="9">
        <v>32</v>
      </c>
      <c r="C218" s="49" t="s">
        <v>115</v>
      </c>
      <c r="D218" s="32" t="s">
        <v>41</v>
      </c>
      <c r="E218" s="34">
        <v>69924.37</v>
      </c>
      <c r="F218" s="33">
        <v>0.84599999999999997</v>
      </c>
      <c r="G218" s="19">
        <f t="shared" si="91"/>
        <v>59156.017019999992</v>
      </c>
      <c r="H218" s="1"/>
      <c r="I218" s="15">
        <f t="shared" si="92"/>
        <v>32</v>
      </c>
      <c r="J218" s="16" t="str">
        <f t="shared" si="93"/>
        <v>Круг стальной д-18 мм ст45, длина не менее 6 м, ГОСТ 2590</v>
      </c>
      <c r="K218" s="11"/>
      <c r="L218" s="17" t="str">
        <f t="shared" si="94"/>
        <v>тн</v>
      </c>
      <c r="M218" s="21">
        <f t="shared" si="95"/>
        <v>69924.37</v>
      </c>
      <c r="N218" s="10"/>
      <c r="O218" s="46">
        <f t="shared" si="96"/>
        <v>0.84599999999999997</v>
      </c>
      <c r="P218" s="18">
        <f t="shared" si="97"/>
        <v>0</v>
      </c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5.5" x14ac:dyDescent="0.25">
      <c r="A219" s="4"/>
      <c r="B219" s="9">
        <v>33</v>
      </c>
      <c r="C219" s="49" t="s">
        <v>45</v>
      </c>
      <c r="D219" s="32" t="s">
        <v>41</v>
      </c>
      <c r="E219" s="34">
        <v>45475</v>
      </c>
      <c r="F219" s="33">
        <v>5.7000000000000002E-2</v>
      </c>
      <c r="G219" s="19">
        <f t="shared" si="91"/>
        <v>2592.0750000000003</v>
      </c>
      <c r="H219" s="1"/>
      <c r="I219" s="15">
        <f t="shared" si="92"/>
        <v>33</v>
      </c>
      <c r="J219" s="16" t="str">
        <f t="shared" si="93"/>
        <v>Проволока катанная д-6 мм ст3сп, ТУ 14-1-5282-94</v>
      </c>
      <c r="K219" s="11"/>
      <c r="L219" s="17" t="str">
        <f t="shared" si="94"/>
        <v>тн</v>
      </c>
      <c r="M219" s="21">
        <f t="shared" si="95"/>
        <v>45475</v>
      </c>
      <c r="N219" s="10"/>
      <c r="O219" s="46">
        <f t="shared" si="96"/>
        <v>5.7000000000000002E-2</v>
      </c>
      <c r="P219" s="18">
        <f t="shared" si="97"/>
        <v>0</v>
      </c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38.25" x14ac:dyDescent="0.25">
      <c r="A220" s="4"/>
      <c r="B220" s="9">
        <v>34</v>
      </c>
      <c r="C220" s="49" t="s">
        <v>18</v>
      </c>
      <c r="D220" s="32" t="s">
        <v>41</v>
      </c>
      <c r="E220" s="34">
        <v>160499.88</v>
      </c>
      <c r="F220" s="33">
        <v>0.314</v>
      </c>
      <c r="G220" s="19">
        <f t="shared" si="91"/>
        <v>50396.962319999999</v>
      </c>
      <c r="H220" s="1"/>
      <c r="I220" s="15">
        <f t="shared" si="92"/>
        <v>34</v>
      </c>
      <c r="J220" s="16" t="str">
        <f t="shared" si="93"/>
        <v>Проволока колючая "Егоза" диаметр витка 450 мм, нить АКЛ "Егоза"</v>
      </c>
      <c r="K220" s="11"/>
      <c r="L220" s="17" t="str">
        <f t="shared" si="94"/>
        <v>тн</v>
      </c>
      <c r="M220" s="21">
        <f t="shared" si="95"/>
        <v>160499.88</v>
      </c>
      <c r="N220" s="10"/>
      <c r="O220" s="46">
        <f t="shared" si="96"/>
        <v>0.314</v>
      </c>
      <c r="P220" s="18">
        <f t="shared" si="97"/>
        <v>0</v>
      </c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38.25" x14ac:dyDescent="0.25">
      <c r="A221" s="4"/>
      <c r="B221" s="9">
        <v>35</v>
      </c>
      <c r="C221" s="49" t="s">
        <v>175</v>
      </c>
      <c r="D221" s="32" t="s">
        <v>41</v>
      </c>
      <c r="E221" s="34">
        <v>53945.83</v>
      </c>
      <c r="F221" s="33">
        <v>0.03</v>
      </c>
      <c r="G221" s="19">
        <f t="shared" si="91"/>
        <v>1618.3749</v>
      </c>
      <c r="H221" s="1"/>
      <c r="I221" s="15">
        <f t="shared" si="92"/>
        <v>35</v>
      </c>
      <c r="J221" s="16" t="str">
        <f t="shared" si="93"/>
        <v>Проволока стальная катанная д-10 мм ст3сп-пс, ГОСТ 30136</v>
      </c>
      <c r="K221" s="11"/>
      <c r="L221" s="17" t="str">
        <f t="shared" si="94"/>
        <v>тн</v>
      </c>
      <c r="M221" s="21">
        <f t="shared" si="95"/>
        <v>53945.83</v>
      </c>
      <c r="N221" s="10"/>
      <c r="O221" s="46">
        <f t="shared" si="96"/>
        <v>0.03</v>
      </c>
      <c r="P221" s="18">
        <f t="shared" si="97"/>
        <v>0</v>
      </c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38.25" x14ac:dyDescent="0.25">
      <c r="A222" s="4"/>
      <c r="B222" s="9">
        <v>36</v>
      </c>
      <c r="C222" s="49" t="s">
        <v>47</v>
      </c>
      <c r="D222" s="32" t="s">
        <v>41</v>
      </c>
      <c r="E222" s="34">
        <v>53249.61</v>
      </c>
      <c r="F222" s="33">
        <v>3.6999999999999998E-2</v>
      </c>
      <c r="G222" s="19">
        <f t="shared" si="91"/>
        <v>1970.2355699999998</v>
      </c>
      <c r="H222" s="1"/>
      <c r="I222" s="15">
        <f t="shared" si="92"/>
        <v>36</v>
      </c>
      <c r="J222" s="16" t="str">
        <f t="shared" si="93"/>
        <v>Проволока стальная катанная д-8 мм ст3сп-пс, ГОСТ 30136</v>
      </c>
      <c r="K222" s="11"/>
      <c r="L222" s="17" t="str">
        <f t="shared" si="94"/>
        <v>тн</v>
      </c>
      <c r="M222" s="21">
        <f t="shared" si="95"/>
        <v>53249.61</v>
      </c>
      <c r="N222" s="10"/>
      <c r="O222" s="46">
        <f t="shared" si="96"/>
        <v>3.6999999999999998E-2</v>
      </c>
      <c r="P222" s="18">
        <f t="shared" si="97"/>
        <v>0</v>
      </c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38.25" x14ac:dyDescent="0.25">
      <c r="A223" s="4"/>
      <c r="B223" s="9">
        <v>37</v>
      </c>
      <c r="C223" s="49" t="s">
        <v>126</v>
      </c>
      <c r="D223" s="32" t="s">
        <v>41</v>
      </c>
      <c r="E223" s="34">
        <v>74671.06</v>
      </c>
      <c r="F223" s="33">
        <v>5.8000000000000003E-2</v>
      </c>
      <c r="G223" s="19">
        <f t="shared" si="91"/>
        <v>4330.92148</v>
      </c>
      <c r="H223" s="1"/>
      <c r="I223" s="15">
        <f t="shared" si="92"/>
        <v>37</v>
      </c>
      <c r="J223" s="16" t="str">
        <f t="shared" si="93"/>
        <v>Проволока стальная оцинкованная д-4 мм, ГОСТ 3282</v>
      </c>
      <c r="K223" s="11"/>
      <c r="L223" s="17" t="str">
        <f t="shared" si="94"/>
        <v>тн</v>
      </c>
      <c r="M223" s="21">
        <f t="shared" si="95"/>
        <v>74671.06</v>
      </c>
      <c r="N223" s="10"/>
      <c r="O223" s="46">
        <f t="shared" si="96"/>
        <v>5.8000000000000003E-2</v>
      </c>
      <c r="P223" s="18">
        <f t="shared" si="97"/>
        <v>0</v>
      </c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38.25" x14ac:dyDescent="0.25">
      <c r="A224" s="4"/>
      <c r="B224" s="9">
        <v>38</v>
      </c>
      <c r="C224" s="49" t="s">
        <v>66</v>
      </c>
      <c r="D224" s="32" t="s">
        <v>41</v>
      </c>
      <c r="E224" s="34">
        <v>51312.89</v>
      </c>
      <c r="F224" s="33">
        <v>1.45</v>
      </c>
      <c r="G224" s="19">
        <f t="shared" si="91"/>
        <v>74403.690499999997</v>
      </c>
      <c r="H224" s="1"/>
      <c r="I224" s="15">
        <f t="shared" si="92"/>
        <v>38</v>
      </c>
      <c r="J224" s="16" t="str">
        <f t="shared" si="93"/>
        <v>Профилированный лист окрашенный Н60-845-0,7 ОЦ МЛ-1202/ГОСТ24045</v>
      </c>
      <c r="K224" s="11"/>
      <c r="L224" s="17" t="str">
        <f t="shared" si="94"/>
        <v>тн</v>
      </c>
      <c r="M224" s="21">
        <f t="shared" si="95"/>
        <v>51312.89</v>
      </c>
      <c r="N224" s="10"/>
      <c r="O224" s="46">
        <f t="shared" si="96"/>
        <v>1.45</v>
      </c>
      <c r="P224" s="18">
        <f t="shared" si="97"/>
        <v>0</v>
      </c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5.5" x14ac:dyDescent="0.25">
      <c r="A225" s="4"/>
      <c r="B225" s="9">
        <v>39</v>
      </c>
      <c r="C225" s="49" t="s">
        <v>54</v>
      </c>
      <c r="D225" s="32" t="s">
        <v>41</v>
      </c>
      <c r="E225" s="34">
        <v>69583.360000000001</v>
      </c>
      <c r="F225" s="33">
        <v>0.14699999999999999</v>
      </c>
      <c r="G225" s="19">
        <f t="shared" si="91"/>
        <v>10228.753919999999</v>
      </c>
      <c r="H225" s="1"/>
      <c r="I225" s="15">
        <f t="shared" si="92"/>
        <v>39</v>
      </c>
      <c r="J225" s="16" t="str">
        <f t="shared" si="93"/>
        <v>Сталь листовая б-2 мм ст3сп-пс, г/к, ГОСТ 19903</v>
      </c>
      <c r="K225" s="11"/>
      <c r="L225" s="17" t="str">
        <f t="shared" si="94"/>
        <v>тн</v>
      </c>
      <c r="M225" s="21">
        <f t="shared" si="95"/>
        <v>69583.360000000001</v>
      </c>
      <c r="N225" s="10"/>
      <c r="O225" s="46">
        <f t="shared" si="96"/>
        <v>0.14699999999999999</v>
      </c>
      <c r="P225" s="18">
        <f t="shared" si="97"/>
        <v>0</v>
      </c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51" x14ac:dyDescent="0.25">
      <c r="A226" s="4"/>
      <c r="B226" s="9">
        <v>40</v>
      </c>
      <c r="C226" s="49" t="s">
        <v>57</v>
      </c>
      <c r="D226" s="32" t="s">
        <v>41</v>
      </c>
      <c r="E226" s="34">
        <v>70902.81</v>
      </c>
      <c r="F226" s="33">
        <v>0.314</v>
      </c>
      <c r="G226" s="19">
        <f t="shared" si="91"/>
        <v>22263.482339999999</v>
      </c>
      <c r="H226" s="1"/>
      <c r="I226" s="15">
        <f t="shared" si="92"/>
        <v>40</v>
      </c>
      <c r="J226" s="16" t="str">
        <f t="shared" si="93"/>
        <v xml:space="preserve">Сталь листовая оцинкованная б-0,55 мм х/к, размер:1000х2000 мм, ТУ 14-4766-90  </v>
      </c>
      <c r="K226" s="11"/>
      <c r="L226" s="17" t="str">
        <f t="shared" si="94"/>
        <v>тн</v>
      </c>
      <c r="M226" s="21">
        <f t="shared" si="95"/>
        <v>70902.81</v>
      </c>
      <c r="N226" s="10"/>
      <c r="O226" s="46">
        <f t="shared" si="96"/>
        <v>0.314</v>
      </c>
      <c r="P226" s="18">
        <f t="shared" si="97"/>
        <v>0</v>
      </c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5.5" x14ac:dyDescent="0.25">
      <c r="A227" s="4"/>
      <c r="B227" s="9">
        <v>41</v>
      </c>
      <c r="C227" s="49" t="s">
        <v>33</v>
      </c>
      <c r="D227" s="32" t="s">
        <v>41</v>
      </c>
      <c r="E227" s="34">
        <v>52608.33</v>
      </c>
      <c r="F227" s="33">
        <v>0.03</v>
      </c>
      <c r="G227" s="19">
        <f t="shared" si="91"/>
        <v>1578.2499</v>
      </c>
      <c r="H227" s="1"/>
      <c r="I227" s="15">
        <f t="shared" si="92"/>
        <v>41</v>
      </c>
      <c r="J227" s="16" t="str">
        <f t="shared" si="93"/>
        <v>Сталь полосовая 40х4 мм ст3сп-пс, ГОСТ 103</v>
      </c>
      <c r="K227" s="11"/>
      <c r="L227" s="17" t="str">
        <f t="shared" si="94"/>
        <v>тн</v>
      </c>
      <c r="M227" s="21">
        <f t="shared" si="95"/>
        <v>52608.33</v>
      </c>
      <c r="N227" s="10"/>
      <c r="O227" s="46">
        <f t="shared" si="96"/>
        <v>0.03</v>
      </c>
      <c r="P227" s="18">
        <f t="shared" si="97"/>
        <v>0</v>
      </c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5.5" x14ac:dyDescent="0.25">
      <c r="A228" s="4"/>
      <c r="B228" s="9">
        <v>42</v>
      </c>
      <c r="C228" s="49" t="s">
        <v>34</v>
      </c>
      <c r="D228" s="32" t="s">
        <v>41</v>
      </c>
      <c r="E228" s="34">
        <v>55265.48</v>
      </c>
      <c r="F228" s="33">
        <v>5.5E-2</v>
      </c>
      <c r="G228" s="19">
        <f t="shared" si="91"/>
        <v>3039.6014</v>
      </c>
      <c r="H228" s="1"/>
      <c r="I228" s="15">
        <f t="shared" si="92"/>
        <v>42</v>
      </c>
      <c r="J228" s="16" t="str">
        <f t="shared" si="93"/>
        <v>Сталь полосовая 50х5 мм ст3сп-пс, ГОСТ 103</v>
      </c>
      <c r="K228" s="11"/>
      <c r="L228" s="17" t="str">
        <f t="shared" si="94"/>
        <v>тн</v>
      </c>
      <c r="M228" s="21">
        <f t="shared" si="95"/>
        <v>55265.48</v>
      </c>
      <c r="N228" s="10"/>
      <c r="O228" s="46">
        <f t="shared" si="96"/>
        <v>5.5E-2</v>
      </c>
      <c r="P228" s="18">
        <f t="shared" si="97"/>
        <v>0</v>
      </c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51" x14ac:dyDescent="0.25">
      <c r="A229" s="4"/>
      <c r="B229" s="9">
        <v>43</v>
      </c>
      <c r="C229" s="49" t="s">
        <v>141</v>
      </c>
      <c r="D229" s="32" t="s">
        <v>41</v>
      </c>
      <c r="E229" s="34">
        <v>143655.13</v>
      </c>
      <c r="F229" s="33">
        <v>0.154</v>
      </c>
      <c r="G229" s="19">
        <f t="shared" si="91"/>
        <v>22122.890019999999</v>
      </c>
      <c r="H229" s="1"/>
      <c r="I229" s="15">
        <f t="shared" si="92"/>
        <v>43</v>
      </c>
      <c r="J229" s="16" t="str">
        <f t="shared" si="93"/>
        <v>Труба стальная бесшовная горячедеформированная д-32х4 мм ст20, длина не менее 9 м ГОСТ 8732</v>
      </c>
      <c r="K229" s="11"/>
      <c r="L229" s="17" t="str">
        <f t="shared" si="94"/>
        <v>тн</v>
      </c>
      <c r="M229" s="21">
        <f t="shared" si="95"/>
        <v>143655.13</v>
      </c>
      <c r="N229" s="10"/>
      <c r="O229" s="46">
        <f t="shared" si="96"/>
        <v>0.154</v>
      </c>
      <c r="P229" s="18">
        <f t="shared" si="97"/>
        <v>0</v>
      </c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51" x14ac:dyDescent="0.25">
      <c r="A230" s="4"/>
      <c r="B230" s="9">
        <v>44</v>
      </c>
      <c r="C230" s="49" t="s">
        <v>176</v>
      </c>
      <c r="D230" s="32" t="s">
        <v>41</v>
      </c>
      <c r="E230" s="34">
        <v>153527.73000000001</v>
      </c>
      <c r="F230" s="33">
        <v>3.5000000000000003E-2</v>
      </c>
      <c r="G230" s="19">
        <f t="shared" si="84"/>
        <v>5373.4705500000009</v>
      </c>
      <c r="H230" s="1"/>
      <c r="I230" s="15">
        <f t="shared" si="85"/>
        <v>44</v>
      </c>
      <c r="J230" s="16" t="str">
        <f t="shared" si="86"/>
        <v>Труба стальная бесшовная холоднодеформированная д-16х3 мм ст20, длина не менее 9 м,  ГОСТ 8734</v>
      </c>
      <c r="K230" s="11"/>
      <c r="L230" s="17" t="str">
        <f t="shared" si="87"/>
        <v>тн</v>
      </c>
      <c r="M230" s="21">
        <f t="shared" si="88"/>
        <v>153527.73000000001</v>
      </c>
      <c r="N230" s="10"/>
      <c r="O230" s="46">
        <f t="shared" si="89"/>
        <v>3.5000000000000003E-2</v>
      </c>
      <c r="P230" s="18">
        <f t="shared" si="90"/>
        <v>0</v>
      </c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51" x14ac:dyDescent="0.25">
      <c r="A231" s="4"/>
      <c r="B231" s="9">
        <v>45</v>
      </c>
      <c r="C231" s="49" t="s">
        <v>144</v>
      </c>
      <c r="D231" s="32" t="s">
        <v>41</v>
      </c>
      <c r="E231" s="34">
        <v>104064.59</v>
      </c>
      <c r="F231" s="33">
        <v>4.8000000000000001E-2</v>
      </c>
      <c r="G231" s="19">
        <f t="shared" si="84"/>
        <v>4995.1003199999996</v>
      </c>
      <c r="H231" s="1"/>
      <c r="I231" s="15">
        <f t="shared" si="85"/>
        <v>45</v>
      </c>
      <c r="J231" s="16" t="str">
        <f t="shared" si="86"/>
        <v>Труба стальная бесшовная холоднодеформированная д-32х4 мм ст20, длина не менее 9 м, ГОСТ 8734</v>
      </c>
      <c r="K231" s="11"/>
      <c r="L231" s="17" t="str">
        <f t="shared" si="87"/>
        <v>тн</v>
      </c>
      <c r="M231" s="21">
        <f t="shared" si="88"/>
        <v>104064.59</v>
      </c>
      <c r="N231" s="10"/>
      <c r="O231" s="46">
        <f t="shared" si="89"/>
        <v>4.8000000000000001E-2</v>
      </c>
      <c r="P231" s="18">
        <f t="shared" si="90"/>
        <v>0</v>
      </c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38.25" x14ac:dyDescent="0.25">
      <c r="A232" s="4"/>
      <c r="B232" s="9">
        <v>46</v>
      </c>
      <c r="C232" s="49" t="s">
        <v>153</v>
      </c>
      <c r="D232" s="32" t="s">
        <v>41</v>
      </c>
      <c r="E232" s="34">
        <v>52483.54</v>
      </c>
      <c r="F232" s="33">
        <v>0.35399999999999998</v>
      </c>
      <c r="G232" s="19">
        <f t="shared" si="84"/>
        <v>18579.173159999998</v>
      </c>
      <c r="H232" s="1"/>
      <c r="I232" s="15">
        <f t="shared" si="85"/>
        <v>46</v>
      </c>
      <c r="J232" s="16" t="str">
        <f t="shared" si="86"/>
        <v>Уголок стальной 40х40х3 мм ст3сп-пс, длина не менее 9 м, ГОСТ 8509</v>
      </c>
      <c r="K232" s="11"/>
      <c r="L232" s="17" t="str">
        <f t="shared" si="87"/>
        <v>тн</v>
      </c>
      <c r="M232" s="21">
        <f t="shared" si="88"/>
        <v>52483.54</v>
      </c>
      <c r="N232" s="10"/>
      <c r="O232" s="46">
        <f t="shared" si="89"/>
        <v>0.35399999999999998</v>
      </c>
      <c r="P232" s="18">
        <f t="shared" si="90"/>
        <v>0</v>
      </c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38.25" x14ac:dyDescent="0.25">
      <c r="A233" s="4"/>
      <c r="B233" s="9">
        <v>47</v>
      </c>
      <c r="C233" s="49" t="s">
        <v>155</v>
      </c>
      <c r="D233" s="32" t="s">
        <v>41</v>
      </c>
      <c r="E233" s="34">
        <v>53900.09</v>
      </c>
      <c r="F233" s="33">
        <v>5.3999999999999999E-2</v>
      </c>
      <c r="G233" s="19">
        <f t="shared" si="84"/>
        <v>2910.6048599999999</v>
      </c>
      <c r="H233" s="1"/>
      <c r="I233" s="15">
        <f t="shared" si="85"/>
        <v>47</v>
      </c>
      <c r="J233" s="16" t="str">
        <f t="shared" si="86"/>
        <v>Уголок стальной 45х45х5 мм ст3сп-пс, длина не менее 9 м, ГОСТ 8509</v>
      </c>
      <c r="K233" s="11"/>
      <c r="L233" s="17" t="str">
        <f t="shared" si="87"/>
        <v>тн</v>
      </c>
      <c r="M233" s="21">
        <f t="shared" si="88"/>
        <v>53900.09</v>
      </c>
      <c r="N233" s="10"/>
      <c r="O233" s="46">
        <f t="shared" si="89"/>
        <v>5.3999999999999999E-2</v>
      </c>
      <c r="P233" s="18">
        <f t="shared" si="90"/>
        <v>0</v>
      </c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38.25" x14ac:dyDescent="0.25">
      <c r="A234" s="4"/>
      <c r="B234" s="9">
        <v>48</v>
      </c>
      <c r="C234" s="49" t="s">
        <v>72</v>
      </c>
      <c r="D234" s="32" t="s">
        <v>41</v>
      </c>
      <c r="E234" s="34">
        <v>47802.26</v>
      </c>
      <c r="F234" s="33">
        <v>0.108</v>
      </c>
      <c r="G234" s="19">
        <f t="shared" si="84"/>
        <v>5162.64408</v>
      </c>
      <c r="H234" s="1"/>
      <c r="I234" s="15">
        <f t="shared" si="85"/>
        <v>48</v>
      </c>
      <c r="J234" s="16" t="str">
        <f t="shared" si="86"/>
        <v>Уголок стальной 50х50х4 мм ст3сп-пс, длина не менее 9 м, ГОСТ 8509</v>
      </c>
      <c r="K234" s="11"/>
      <c r="L234" s="17" t="str">
        <f t="shared" si="87"/>
        <v>тн</v>
      </c>
      <c r="M234" s="21">
        <f t="shared" si="88"/>
        <v>47802.26</v>
      </c>
      <c r="N234" s="10"/>
      <c r="O234" s="46">
        <f t="shared" si="89"/>
        <v>0.108</v>
      </c>
      <c r="P234" s="18">
        <f t="shared" si="90"/>
        <v>0</v>
      </c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38.25" x14ac:dyDescent="0.25">
      <c r="A235" s="4"/>
      <c r="B235" s="9">
        <v>49</v>
      </c>
      <c r="C235" s="49" t="s">
        <v>102</v>
      </c>
      <c r="D235" s="32" t="s">
        <v>41</v>
      </c>
      <c r="E235" s="34">
        <v>46793.14</v>
      </c>
      <c r="F235" s="33">
        <v>0.55500000000000005</v>
      </c>
      <c r="G235" s="19">
        <f t="shared" si="84"/>
        <v>25970.192700000003</v>
      </c>
      <c r="H235" s="1"/>
      <c r="I235" s="15">
        <f t="shared" si="85"/>
        <v>49</v>
      </c>
      <c r="J235" s="16" t="str">
        <f t="shared" si="86"/>
        <v>Уголок стальной 50х50х5 мм ст3сп-пс, длина не менее 9 м, ГОСТ 8509</v>
      </c>
      <c r="K235" s="11"/>
      <c r="L235" s="17" t="str">
        <f t="shared" si="87"/>
        <v>тн</v>
      </c>
      <c r="M235" s="21">
        <f t="shared" si="88"/>
        <v>46793.14</v>
      </c>
      <c r="N235" s="10"/>
      <c r="O235" s="46">
        <f t="shared" si="89"/>
        <v>0.55500000000000005</v>
      </c>
      <c r="P235" s="18">
        <f t="shared" si="90"/>
        <v>0</v>
      </c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38.25" x14ac:dyDescent="0.25">
      <c r="A236" s="4"/>
      <c r="B236" s="9">
        <v>50</v>
      </c>
      <c r="C236" s="49" t="s">
        <v>73</v>
      </c>
      <c r="D236" s="32" t="s">
        <v>41</v>
      </c>
      <c r="E236" s="34">
        <v>45920.83</v>
      </c>
      <c r="F236" s="33">
        <v>2.4E-2</v>
      </c>
      <c r="G236" s="19">
        <f t="shared" si="84"/>
        <v>1102.0999200000001</v>
      </c>
      <c r="H236" s="1"/>
      <c r="I236" s="15">
        <f t="shared" si="85"/>
        <v>50</v>
      </c>
      <c r="J236" s="16" t="str">
        <f t="shared" si="86"/>
        <v>Уголок стальной 63х63х4 мм ст3сп-пс, длина не менее 9 м, ГОСТ 8509</v>
      </c>
      <c r="K236" s="11"/>
      <c r="L236" s="17" t="str">
        <f t="shared" si="87"/>
        <v>тн</v>
      </c>
      <c r="M236" s="21">
        <f t="shared" si="88"/>
        <v>45920.83</v>
      </c>
      <c r="N236" s="10"/>
      <c r="O236" s="46">
        <f t="shared" si="89"/>
        <v>2.4E-2</v>
      </c>
      <c r="P236" s="18">
        <f t="shared" si="90"/>
        <v>0</v>
      </c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38.25" x14ac:dyDescent="0.25">
      <c r="A237" s="4"/>
      <c r="B237" s="9">
        <v>51</v>
      </c>
      <c r="C237" s="49" t="s">
        <v>103</v>
      </c>
      <c r="D237" s="32" t="s">
        <v>41</v>
      </c>
      <c r="E237" s="34">
        <v>50825</v>
      </c>
      <c r="F237" s="33">
        <v>2.89</v>
      </c>
      <c r="G237" s="19">
        <f t="shared" si="84"/>
        <v>146884.25</v>
      </c>
      <c r="H237" s="1"/>
      <c r="I237" s="15">
        <f t="shared" si="85"/>
        <v>51</v>
      </c>
      <c r="J237" s="16" t="str">
        <f t="shared" si="86"/>
        <v>Уголок стальной 63х63х5 мм ст3сп-пс, длина не менее 9 м, ГОСТ 8509</v>
      </c>
      <c r="K237" s="11"/>
      <c r="L237" s="17" t="str">
        <f t="shared" si="87"/>
        <v>тн</v>
      </c>
      <c r="M237" s="21">
        <f t="shared" si="88"/>
        <v>50825</v>
      </c>
      <c r="N237" s="10"/>
      <c r="O237" s="46">
        <f t="shared" si="89"/>
        <v>2.89</v>
      </c>
      <c r="P237" s="18">
        <f t="shared" si="90"/>
        <v>0</v>
      </c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38.25" x14ac:dyDescent="0.25">
      <c r="A238" s="4"/>
      <c r="B238" s="9">
        <v>52</v>
      </c>
      <c r="C238" s="49" t="s">
        <v>159</v>
      </c>
      <c r="D238" s="32" t="s">
        <v>41</v>
      </c>
      <c r="E238" s="34">
        <v>55279.54</v>
      </c>
      <c r="F238" s="33">
        <v>0.01</v>
      </c>
      <c r="G238" s="19">
        <f t="shared" si="84"/>
        <v>552.79539999999997</v>
      </c>
      <c r="H238" s="1"/>
      <c r="I238" s="15">
        <f t="shared" si="85"/>
        <v>52</v>
      </c>
      <c r="J238" s="16" t="str">
        <f t="shared" si="86"/>
        <v>Уголок стальной 63х63х6 мм ст3сп-пс, длина не менее 9 м, ГОСТ 8509</v>
      </c>
      <c r="K238" s="11"/>
      <c r="L238" s="17" t="str">
        <f t="shared" si="87"/>
        <v>тн</v>
      </c>
      <c r="M238" s="21">
        <f t="shared" si="88"/>
        <v>55279.54</v>
      </c>
      <c r="N238" s="10"/>
      <c r="O238" s="46">
        <f t="shared" si="89"/>
        <v>0.01</v>
      </c>
      <c r="P238" s="18">
        <f t="shared" si="90"/>
        <v>0</v>
      </c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38.25" x14ac:dyDescent="0.25">
      <c r="A239" s="4"/>
      <c r="B239" s="9">
        <v>53</v>
      </c>
      <c r="C239" s="49" t="s">
        <v>160</v>
      </c>
      <c r="D239" s="32" t="s">
        <v>41</v>
      </c>
      <c r="E239" s="34">
        <v>61768.08</v>
      </c>
      <c r="F239" s="33">
        <v>7.1999999999999995E-2</v>
      </c>
      <c r="G239" s="19">
        <f t="shared" si="84"/>
        <v>4447.3017599999994</v>
      </c>
      <c r="H239" s="1"/>
      <c r="I239" s="15">
        <f t="shared" si="85"/>
        <v>53</v>
      </c>
      <c r="J239" s="16" t="str">
        <f t="shared" si="86"/>
        <v>Уголок стальной 70х70х5 мм ст3сп-пс, длина не менее 9 м, ГОСТ 8509</v>
      </c>
      <c r="K239" s="11"/>
      <c r="L239" s="17" t="str">
        <f t="shared" si="87"/>
        <v>тн</v>
      </c>
      <c r="M239" s="21">
        <f t="shared" si="88"/>
        <v>61768.08</v>
      </c>
      <c r="N239" s="10"/>
      <c r="O239" s="46">
        <f t="shared" si="89"/>
        <v>7.1999999999999995E-2</v>
      </c>
      <c r="P239" s="18">
        <f t="shared" si="90"/>
        <v>0</v>
      </c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38.25" x14ac:dyDescent="0.25">
      <c r="A240" s="4"/>
      <c r="B240" s="9">
        <v>54</v>
      </c>
      <c r="C240" s="49" t="s">
        <v>104</v>
      </c>
      <c r="D240" s="32" t="s">
        <v>41</v>
      </c>
      <c r="E240" s="34">
        <v>51603.43</v>
      </c>
      <c r="F240" s="33">
        <v>8.4000000000000005E-2</v>
      </c>
      <c r="G240" s="19">
        <f t="shared" si="84"/>
        <v>4334.6881200000007</v>
      </c>
      <c r="H240" s="1"/>
      <c r="I240" s="15">
        <f t="shared" si="85"/>
        <v>54</v>
      </c>
      <c r="J240" s="16" t="str">
        <f t="shared" si="86"/>
        <v>Уголок стальной 75х75х5 мм ст3сп-пс, длина не менее 9 м, ГОСТ 8509</v>
      </c>
      <c r="K240" s="11"/>
      <c r="L240" s="17" t="str">
        <f t="shared" si="87"/>
        <v>тн</v>
      </c>
      <c r="M240" s="21">
        <f t="shared" si="88"/>
        <v>51603.43</v>
      </c>
      <c r="N240" s="10"/>
      <c r="O240" s="46">
        <f t="shared" si="89"/>
        <v>8.4000000000000005E-2</v>
      </c>
      <c r="P240" s="18">
        <f t="shared" si="90"/>
        <v>0</v>
      </c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38.25" x14ac:dyDescent="0.25">
      <c r="A241" s="4"/>
      <c r="B241" s="35"/>
      <c r="C241" s="36" t="s">
        <v>68</v>
      </c>
      <c r="D241" s="37"/>
      <c r="E241" s="38"/>
      <c r="F241" s="48">
        <f>SUM(F187:F240)</f>
        <v>18.459999999999997</v>
      </c>
      <c r="G241" s="50">
        <f>SUM(G187:G240)</f>
        <v>1087532.4613800002</v>
      </c>
      <c r="H241" s="1"/>
      <c r="I241" s="39"/>
      <c r="J241" s="40" t="str">
        <f t="shared" si="86"/>
        <v xml:space="preserve">Итого по филиалу Хабаровские электрические сети   </v>
      </c>
      <c r="K241" s="41"/>
      <c r="L241" s="42"/>
      <c r="M241" s="43"/>
      <c r="N241" s="44"/>
      <c r="O241" s="46"/>
      <c r="P241" s="45">
        <f>SUM(P187:P240)</f>
        <v>0</v>
      </c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x14ac:dyDescent="0.25">
      <c r="A242" s="4"/>
      <c r="B242" s="61" t="s">
        <v>69</v>
      </c>
      <c r="C242" s="61" t="s">
        <v>69</v>
      </c>
      <c r="D242" s="61"/>
      <c r="E242" s="61"/>
      <c r="F242" s="61"/>
      <c r="G242" s="61"/>
      <c r="H242" s="1"/>
      <c r="I242" s="62" t="str">
        <f>C242</f>
        <v>4. филиал АО «ДРСК» «Южно-Якутские электрические сети»</v>
      </c>
      <c r="J242" s="63"/>
      <c r="K242" s="63"/>
      <c r="L242" s="63"/>
      <c r="M242" s="63"/>
      <c r="N242" s="63"/>
      <c r="O242" s="63"/>
      <c r="P242" s="64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40.5" customHeight="1" x14ac:dyDescent="0.25">
      <c r="A243" s="4"/>
      <c r="B243" s="71" t="s">
        <v>70</v>
      </c>
      <c r="C243" s="72"/>
      <c r="D243" s="72"/>
      <c r="E243" s="72"/>
      <c r="F243" s="72"/>
      <c r="G243" s="73"/>
      <c r="H243" s="1"/>
      <c r="I243" s="74" t="str">
        <f>B243</f>
        <v xml:space="preserve">Отгрузочные реквизиты: 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 </v>
      </c>
      <c r="J243" s="75"/>
      <c r="K243" s="75"/>
      <c r="L243" s="75"/>
      <c r="M243" s="75"/>
      <c r="N243" s="75"/>
      <c r="O243" s="75"/>
      <c r="P243" s="76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38.25" x14ac:dyDescent="0.25">
      <c r="A244" s="4"/>
      <c r="B244" s="9">
        <v>1</v>
      </c>
      <c r="C244" s="49" t="s">
        <v>76</v>
      </c>
      <c r="D244" s="32" t="s">
        <v>41</v>
      </c>
      <c r="E244" s="34">
        <v>52220.25</v>
      </c>
      <c r="F244" s="33">
        <v>0.04</v>
      </c>
      <c r="G244" s="19">
        <f t="shared" ref="G244:G256" si="98">E244*F244</f>
        <v>2088.81</v>
      </c>
      <c r="H244" s="1"/>
      <c r="I244" s="15">
        <f t="shared" ref="I244:I256" si="99">B244</f>
        <v>1</v>
      </c>
      <c r="J244" s="16" t="str">
        <f t="shared" ref="J244:J256" si="100">C244</f>
        <v>Круг стальной д-14 мм ст3сп-пс, длина не менее 9 м,  ГОСТ 2590</v>
      </c>
      <c r="K244" s="11"/>
      <c r="L244" s="17" t="str">
        <f t="shared" ref="L244:L256" si="101">D244</f>
        <v>тн</v>
      </c>
      <c r="M244" s="21">
        <f t="shared" ref="M244:M256" si="102">E244</f>
        <v>52220.25</v>
      </c>
      <c r="N244" s="10"/>
      <c r="O244" s="46">
        <f t="shared" ref="O244:O256" si="103">F244</f>
        <v>0.04</v>
      </c>
      <c r="P244" s="18">
        <f t="shared" ref="P244:P256" si="104">N244*O244</f>
        <v>0</v>
      </c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34.5" customHeight="1" x14ac:dyDescent="0.25">
      <c r="A245" s="4"/>
      <c r="B245" s="9">
        <v>2</v>
      </c>
      <c r="C245" s="49" t="s">
        <v>115</v>
      </c>
      <c r="D245" s="32" t="s">
        <v>41</v>
      </c>
      <c r="E245" s="34">
        <v>69924.37</v>
      </c>
      <c r="F245" s="33">
        <v>0.28899999999999998</v>
      </c>
      <c r="G245" s="19">
        <f t="shared" si="98"/>
        <v>20208.142929999998</v>
      </c>
      <c r="H245" s="1"/>
      <c r="I245" s="15">
        <f t="shared" si="99"/>
        <v>2</v>
      </c>
      <c r="J245" s="16" t="str">
        <f t="shared" si="100"/>
        <v>Круг стальной д-18 мм ст45, длина не менее 6 м, ГОСТ 2590</v>
      </c>
      <c r="K245" s="11"/>
      <c r="L245" s="17" t="str">
        <f t="shared" si="101"/>
        <v>тн</v>
      </c>
      <c r="M245" s="21">
        <f t="shared" si="102"/>
        <v>69924.37</v>
      </c>
      <c r="N245" s="10"/>
      <c r="O245" s="46">
        <f t="shared" si="103"/>
        <v>0.28899999999999998</v>
      </c>
      <c r="P245" s="18">
        <f t="shared" si="104"/>
        <v>0</v>
      </c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38.25" x14ac:dyDescent="0.25">
      <c r="A246" s="4"/>
      <c r="B246" s="9">
        <v>3</v>
      </c>
      <c r="C246" s="49" t="s">
        <v>117</v>
      </c>
      <c r="D246" s="32" t="s">
        <v>41</v>
      </c>
      <c r="E246" s="34">
        <v>62052.84</v>
      </c>
      <c r="F246" s="33">
        <v>1.0840000000000001</v>
      </c>
      <c r="G246" s="19">
        <f t="shared" si="98"/>
        <v>67265.278560000006</v>
      </c>
      <c r="H246" s="1"/>
      <c r="I246" s="15">
        <f t="shared" si="99"/>
        <v>3</v>
      </c>
      <c r="J246" s="16" t="str">
        <f t="shared" si="100"/>
        <v>Круг стальной д-20 мм ст3сп-пс, длина не менее 9 м, ГОСТ 2590</v>
      </c>
      <c r="K246" s="11"/>
      <c r="L246" s="17" t="str">
        <f t="shared" si="101"/>
        <v>тн</v>
      </c>
      <c r="M246" s="21">
        <f t="shared" si="102"/>
        <v>62052.84</v>
      </c>
      <c r="N246" s="10"/>
      <c r="O246" s="46">
        <f t="shared" si="103"/>
        <v>1.0840000000000001</v>
      </c>
      <c r="P246" s="18">
        <f t="shared" si="104"/>
        <v>0</v>
      </c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38.25" x14ac:dyDescent="0.25">
      <c r="A247" s="4"/>
      <c r="B247" s="9">
        <v>4</v>
      </c>
      <c r="C247" s="49" t="s">
        <v>177</v>
      </c>
      <c r="D247" s="32" t="s">
        <v>41</v>
      </c>
      <c r="E247" s="34">
        <v>57979.199999999997</v>
      </c>
      <c r="F247" s="33">
        <v>0.02</v>
      </c>
      <c r="G247" s="19">
        <f t="shared" si="98"/>
        <v>1159.5840000000001</v>
      </c>
      <c r="H247" s="1"/>
      <c r="I247" s="15">
        <f t="shared" si="99"/>
        <v>4</v>
      </c>
      <c r="J247" s="16" t="str">
        <f t="shared" si="100"/>
        <v>Круг стальной д-25 мм ст45, длина не менее 6 м, ГОСТ 2590</v>
      </c>
      <c r="K247" s="11"/>
      <c r="L247" s="17" t="str">
        <f t="shared" si="101"/>
        <v>тн</v>
      </c>
      <c r="M247" s="21">
        <f t="shared" si="102"/>
        <v>57979.199999999997</v>
      </c>
      <c r="N247" s="10"/>
      <c r="O247" s="46">
        <f t="shared" si="103"/>
        <v>0.02</v>
      </c>
      <c r="P247" s="18">
        <f t="shared" si="104"/>
        <v>0</v>
      </c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38.25" x14ac:dyDescent="0.25">
      <c r="A248" s="4"/>
      <c r="B248" s="9">
        <v>5</v>
      </c>
      <c r="C248" s="49" t="s">
        <v>118</v>
      </c>
      <c r="D248" s="32" t="s">
        <v>41</v>
      </c>
      <c r="E248" s="34">
        <v>60522.89</v>
      </c>
      <c r="F248" s="33">
        <v>0.03</v>
      </c>
      <c r="G248" s="19">
        <f t="shared" si="98"/>
        <v>1815.6867</v>
      </c>
      <c r="H248" s="1"/>
      <c r="I248" s="15">
        <f t="shared" si="99"/>
        <v>5</v>
      </c>
      <c r="J248" s="16" t="str">
        <f t="shared" si="100"/>
        <v>Круг стальной д-30 мм ст45, длина не менее 6 м, ГОСТ 2590</v>
      </c>
      <c r="K248" s="11"/>
      <c r="L248" s="17" t="str">
        <f t="shared" si="101"/>
        <v>тн</v>
      </c>
      <c r="M248" s="21">
        <f t="shared" si="102"/>
        <v>60522.89</v>
      </c>
      <c r="N248" s="10"/>
      <c r="O248" s="46">
        <f t="shared" si="103"/>
        <v>0.03</v>
      </c>
      <c r="P248" s="18">
        <f t="shared" si="104"/>
        <v>0</v>
      </c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38.25" x14ac:dyDescent="0.25">
      <c r="A249" s="4"/>
      <c r="B249" s="9">
        <v>6</v>
      </c>
      <c r="C249" s="49" t="s">
        <v>178</v>
      </c>
      <c r="D249" s="32" t="s">
        <v>41</v>
      </c>
      <c r="E249" s="34">
        <v>50611.65</v>
      </c>
      <c r="F249" s="33">
        <v>0.03</v>
      </c>
      <c r="G249" s="19">
        <f t="shared" si="98"/>
        <v>1518.3495</v>
      </c>
      <c r="H249" s="1"/>
      <c r="I249" s="15">
        <f t="shared" si="99"/>
        <v>6</v>
      </c>
      <c r="J249" s="16" t="str">
        <f t="shared" si="100"/>
        <v>Круг стальной д-40 мм ст3сп-пс, длина не менее 9 м, ГОСТ 2590</v>
      </c>
      <c r="K249" s="11"/>
      <c r="L249" s="17" t="str">
        <f t="shared" si="101"/>
        <v>тн</v>
      </c>
      <c r="M249" s="21">
        <f t="shared" si="102"/>
        <v>50611.65</v>
      </c>
      <c r="N249" s="10"/>
      <c r="O249" s="46">
        <f t="shared" si="103"/>
        <v>0.03</v>
      </c>
      <c r="P249" s="18">
        <f t="shared" si="104"/>
        <v>0</v>
      </c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38.25" x14ac:dyDescent="0.25">
      <c r="A250" s="4"/>
      <c r="B250" s="9">
        <v>7</v>
      </c>
      <c r="C250" s="49" t="s">
        <v>121</v>
      </c>
      <c r="D250" s="32" t="s">
        <v>41</v>
      </c>
      <c r="E250" s="34">
        <v>57827.88</v>
      </c>
      <c r="F250" s="33">
        <v>0.1</v>
      </c>
      <c r="G250" s="19">
        <f t="shared" si="98"/>
        <v>5782.7880000000005</v>
      </c>
      <c r="H250" s="1"/>
      <c r="I250" s="15">
        <f t="shared" si="99"/>
        <v>7</v>
      </c>
      <c r="J250" s="16" t="str">
        <f t="shared" si="100"/>
        <v>Круг стальной д-70 мм ст3сп-пс, длина не менее 9 м, ГОСТ 2590</v>
      </c>
      <c r="K250" s="11"/>
      <c r="L250" s="17" t="str">
        <f t="shared" si="101"/>
        <v>тн</v>
      </c>
      <c r="M250" s="21">
        <f t="shared" si="102"/>
        <v>57827.88</v>
      </c>
      <c r="N250" s="10"/>
      <c r="O250" s="46">
        <f t="shared" si="103"/>
        <v>0.1</v>
      </c>
      <c r="P250" s="18">
        <f t="shared" si="104"/>
        <v>0</v>
      </c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38.25" x14ac:dyDescent="0.25">
      <c r="A251" s="4"/>
      <c r="B251" s="9">
        <v>8</v>
      </c>
      <c r="C251" s="49" t="s">
        <v>175</v>
      </c>
      <c r="D251" s="32" t="s">
        <v>41</v>
      </c>
      <c r="E251" s="34">
        <v>53945.83</v>
      </c>
      <c r="F251" s="33">
        <v>0.68200000000000005</v>
      </c>
      <c r="G251" s="19">
        <f t="shared" si="98"/>
        <v>36791.056060000003</v>
      </c>
      <c r="H251" s="1"/>
      <c r="I251" s="15">
        <f t="shared" si="99"/>
        <v>8</v>
      </c>
      <c r="J251" s="16" t="str">
        <f t="shared" si="100"/>
        <v>Проволока стальная катанная д-10 мм ст3сп-пс, ГОСТ 30136</v>
      </c>
      <c r="K251" s="11"/>
      <c r="L251" s="17" t="str">
        <f t="shared" si="101"/>
        <v>тн</v>
      </c>
      <c r="M251" s="21">
        <f t="shared" si="102"/>
        <v>53945.83</v>
      </c>
      <c r="N251" s="10"/>
      <c r="O251" s="46">
        <f t="shared" si="103"/>
        <v>0.68200000000000005</v>
      </c>
      <c r="P251" s="18">
        <f t="shared" si="104"/>
        <v>0</v>
      </c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38.25" x14ac:dyDescent="0.25">
      <c r="A252" s="4"/>
      <c r="B252" s="9">
        <v>9</v>
      </c>
      <c r="C252" s="49" t="s">
        <v>21</v>
      </c>
      <c r="D252" s="32" t="s">
        <v>41</v>
      </c>
      <c r="E252" s="34">
        <v>51007.13</v>
      </c>
      <c r="F252" s="33">
        <v>1.7330000000000001</v>
      </c>
      <c r="G252" s="19">
        <f t="shared" si="98"/>
        <v>88395.356289999996</v>
      </c>
      <c r="H252" s="1"/>
      <c r="I252" s="15">
        <f t="shared" si="99"/>
        <v>9</v>
      </c>
      <c r="J252" s="16" t="str">
        <f t="shared" si="100"/>
        <v>Проволока стальная катанная д-6,5 мм ст3сп-пс, ГОСТ 30136</v>
      </c>
      <c r="K252" s="11"/>
      <c r="L252" s="17" t="str">
        <f t="shared" si="101"/>
        <v>тн</v>
      </c>
      <c r="M252" s="21">
        <f t="shared" si="102"/>
        <v>51007.13</v>
      </c>
      <c r="N252" s="10"/>
      <c r="O252" s="46">
        <f t="shared" si="103"/>
        <v>1.7330000000000001</v>
      </c>
      <c r="P252" s="18">
        <f t="shared" si="104"/>
        <v>0</v>
      </c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38.25" x14ac:dyDescent="0.25">
      <c r="A253" s="4"/>
      <c r="B253" s="9">
        <v>10</v>
      </c>
      <c r="C253" s="49" t="s">
        <v>47</v>
      </c>
      <c r="D253" s="32" t="s">
        <v>41</v>
      </c>
      <c r="E253" s="34">
        <v>53249.61</v>
      </c>
      <c r="F253" s="33">
        <v>7.0999999999999994E-2</v>
      </c>
      <c r="G253" s="19">
        <f t="shared" si="98"/>
        <v>3780.7223099999997</v>
      </c>
      <c r="H253" s="1"/>
      <c r="I253" s="15">
        <f t="shared" si="99"/>
        <v>10</v>
      </c>
      <c r="J253" s="16" t="str">
        <f t="shared" si="100"/>
        <v>Проволока стальная катанная д-8 мм ст3сп-пс, ГОСТ 30136</v>
      </c>
      <c r="K253" s="11"/>
      <c r="L253" s="17" t="str">
        <f t="shared" si="101"/>
        <v>тн</v>
      </c>
      <c r="M253" s="21">
        <f t="shared" si="102"/>
        <v>53249.61</v>
      </c>
      <c r="N253" s="10"/>
      <c r="O253" s="46">
        <f t="shared" si="103"/>
        <v>7.0999999999999994E-2</v>
      </c>
      <c r="P253" s="18">
        <f t="shared" si="104"/>
        <v>0</v>
      </c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38.25" x14ac:dyDescent="0.25">
      <c r="A254" s="4"/>
      <c r="B254" s="9">
        <v>11</v>
      </c>
      <c r="C254" s="49" t="s">
        <v>49</v>
      </c>
      <c r="D254" s="32" t="s">
        <v>41</v>
      </c>
      <c r="E254" s="34">
        <v>92731.88</v>
      </c>
      <c r="F254" s="33">
        <v>6.0000000000000001E-3</v>
      </c>
      <c r="G254" s="19">
        <f t="shared" si="98"/>
        <v>556.39128000000005</v>
      </c>
      <c r="H254" s="1"/>
      <c r="I254" s="15">
        <f t="shared" si="99"/>
        <v>11</v>
      </c>
      <c r="J254" s="16" t="str">
        <f t="shared" si="100"/>
        <v>Проволока стальная оцинкованная д-2мм, ГОСТ 3282</v>
      </c>
      <c r="K254" s="11"/>
      <c r="L254" s="17" t="str">
        <f t="shared" si="101"/>
        <v>тн</v>
      </c>
      <c r="M254" s="21">
        <f t="shared" si="102"/>
        <v>92731.88</v>
      </c>
      <c r="N254" s="10"/>
      <c r="O254" s="46">
        <f t="shared" si="103"/>
        <v>6.0000000000000001E-3</v>
      </c>
      <c r="P254" s="18">
        <f t="shared" si="104"/>
        <v>0</v>
      </c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38.25" x14ac:dyDescent="0.25">
      <c r="A255" s="4"/>
      <c r="B255" s="9">
        <v>12</v>
      </c>
      <c r="C255" s="49" t="s">
        <v>129</v>
      </c>
      <c r="D255" s="32" t="s">
        <v>41</v>
      </c>
      <c r="E255" s="34">
        <v>44137.73</v>
      </c>
      <c r="F255" s="33">
        <v>2.9000000000000001E-2</v>
      </c>
      <c r="G255" s="19">
        <f t="shared" si="98"/>
        <v>1279.9941700000002</v>
      </c>
      <c r="H255" s="1"/>
      <c r="I255" s="15">
        <f t="shared" si="99"/>
        <v>12</v>
      </c>
      <c r="J255" s="16" t="str">
        <f t="shared" si="100"/>
        <v>Сталь арматурная д-12 мм ст3сп-пс, класс А-1, длина не менее 9 м, ГОСТ 5781</v>
      </c>
      <c r="K255" s="11"/>
      <c r="L255" s="17" t="str">
        <f t="shared" si="101"/>
        <v>тн</v>
      </c>
      <c r="M255" s="21">
        <f t="shared" si="102"/>
        <v>44137.73</v>
      </c>
      <c r="N255" s="10"/>
      <c r="O255" s="46">
        <f t="shared" si="103"/>
        <v>2.9000000000000001E-2</v>
      </c>
      <c r="P255" s="18">
        <f t="shared" si="104"/>
        <v>0</v>
      </c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38.25" x14ac:dyDescent="0.25">
      <c r="A256" s="4"/>
      <c r="B256" s="9">
        <v>13</v>
      </c>
      <c r="C256" s="49" t="s">
        <v>130</v>
      </c>
      <c r="D256" s="32" t="s">
        <v>41</v>
      </c>
      <c r="E256" s="34">
        <v>43691.63</v>
      </c>
      <c r="F256" s="33">
        <v>8.3000000000000004E-2</v>
      </c>
      <c r="G256" s="19">
        <f t="shared" si="98"/>
        <v>3626.4052900000002</v>
      </c>
      <c r="H256" s="1"/>
      <c r="I256" s="15">
        <f t="shared" si="99"/>
        <v>13</v>
      </c>
      <c r="J256" s="16" t="str">
        <f t="shared" si="100"/>
        <v>Сталь арматурная д-16 мм ст3сп-пс, класс А-1, длина не менее 9 м, ГОСТ 5781</v>
      </c>
      <c r="K256" s="11"/>
      <c r="L256" s="17" t="str">
        <f t="shared" si="101"/>
        <v>тн</v>
      </c>
      <c r="M256" s="21">
        <f t="shared" si="102"/>
        <v>43691.63</v>
      </c>
      <c r="N256" s="10"/>
      <c r="O256" s="46">
        <f t="shared" si="103"/>
        <v>8.3000000000000004E-2</v>
      </c>
      <c r="P256" s="18">
        <f t="shared" si="104"/>
        <v>0</v>
      </c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5.5" x14ac:dyDescent="0.25">
      <c r="A257" s="4"/>
      <c r="B257" s="9">
        <v>14</v>
      </c>
      <c r="C257" s="49" t="s">
        <v>30</v>
      </c>
      <c r="D257" s="32" t="s">
        <v>41</v>
      </c>
      <c r="E257" s="34">
        <v>55729.17</v>
      </c>
      <c r="F257" s="33">
        <v>2.6240000000000001</v>
      </c>
      <c r="G257" s="19">
        <f t="shared" si="84"/>
        <v>146233.34208</v>
      </c>
      <c r="H257" s="1"/>
      <c r="I257" s="15">
        <f t="shared" si="85"/>
        <v>14</v>
      </c>
      <c r="J257" s="16" t="str">
        <f t="shared" si="86"/>
        <v>Сталь листовая б-5 мм ст3сп-пс, г/к, ГОСТ 19903</v>
      </c>
      <c r="K257" s="11"/>
      <c r="L257" s="17" t="str">
        <f t="shared" si="87"/>
        <v>тн</v>
      </c>
      <c r="M257" s="21">
        <f t="shared" si="88"/>
        <v>55729.17</v>
      </c>
      <c r="N257" s="10"/>
      <c r="O257" s="46">
        <f t="shared" si="89"/>
        <v>2.6240000000000001</v>
      </c>
      <c r="P257" s="18">
        <f t="shared" si="90"/>
        <v>0</v>
      </c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5.5" x14ac:dyDescent="0.25">
      <c r="A258" s="4"/>
      <c r="B258" s="9">
        <v>15</v>
      </c>
      <c r="C258" s="49" t="s">
        <v>33</v>
      </c>
      <c r="D258" s="32" t="s">
        <v>41</v>
      </c>
      <c r="E258" s="34">
        <v>52608.33</v>
      </c>
      <c r="F258" s="33">
        <v>9.7000000000000003E-2</v>
      </c>
      <c r="G258" s="19">
        <f t="shared" si="84"/>
        <v>5103.0080100000005</v>
      </c>
      <c r="H258" s="1"/>
      <c r="I258" s="15">
        <f t="shared" si="85"/>
        <v>15</v>
      </c>
      <c r="J258" s="16" t="str">
        <f t="shared" si="86"/>
        <v>Сталь полосовая 40х4 мм ст3сп-пс, ГОСТ 103</v>
      </c>
      <c r="K258" s="11"/>
      <c r="L258" s="17" t="str">
        <f t="shared" si="87"/>
        <v>тн</v>
      </c>
      <c r="M258" s="21">
        <f t="shared" si="88"/>
        <v>52608.33</v>
      </c>
      <c r="N258" s="10"/>
      <c r="O258" s="46">
        <f t="shared" si="89"/>
        <v>9.7000000000000003E-2</v>
      </c>
      <c r="P258" s="18">
        <f t="shared" si="90"/>
        <v>0</v>
      </c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5.5" x14ac:dyDescent="0.25">
      <c r="A259" s="4"/>
      <c r="B259" s="9">
        <v>16</v>
      </c>
      <c r="C259" s="49" t="s">
        <v>59</v>
      </c>
      <c r="D259" s="32" t="s">
        <v>41</v>
      </c>
      <c r="E259" s="34">
        <v>74487.83</v>
      </c>
      <c r="F259" s="33">
        <v>0.77500000000000002</v>
      </c>
      <c r="G259" s="19">
        <f t="shared" si="84"/>
        <v>57728.068250000004</v>
      </c>
      <c r="H259" s="1"/>
      <c r="I259" s="15">
        <f t="shared" si="85"/>
        <v>16</v>
      </c>
      <c r="J259" s="16" t="str">
        <f t="shared" si="86"/>
        <v>Сталь полосовая 60х5 мм ст3сп-пс, ГОСТ 103</v>
      </c>
      <c r="K259" s="11"/>
      <c r="L259" s="17" t="str">
        <f t="shared" si="87"/>
        <v>тн</v>
      </c>
      <c r="M259" s="21">
        <f t="shared" si="88"/>
        <v>74487.83</v>
      </c>
      <c r="N259" s="10"/>
      <c r="O259" s="46">
        <f t="shared" si="89"/>
        <v>0.77500000000000002</v>
      </c>
      <c r="P259" s="18">
        <f t="shared" si="90"/>
        <v>0</v>
      </c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51" x14ac:dyDescent="0.25">
      <c r="A260" s="4"/>
      <c r="B260" s="9">
        <v>17</v>
      </c>
      <c r="C260" s="49" t="s">
        <v>179</v>
      </c>
      <c r="D260" s="32" t="s">
        <v>41</v>
      </c>
      <c r="E260" s="34">
        <v>69432.83</v>
      </c>
      <c r="F260" s="33">
        <v>0.78100000000000003</v>
      </c>
      <c r="G260" s="19">
        <f t="shared" ref="G260:G269" si="105">E260*F260</f>
        <v>54227.040230000006</v>
      </c>
      <c r="H260" s="1"/>
      <c r="I260" s="15">
        <f t="shared" ref="I260:I269" si="106">B260</f>
        <v>17</v>
      </c>
      <c r="J260" s="16" t="str">
        <f t="shared" ref="J260:J269" si="107">C260</f>
        <v>Труба стальная бесшовная холоднодеформированная д-102х4 мм ст20, длина не менее 9 м, ГОСТ 8734</v>
      </c>
      <c r="K260" s="11"/>
      <c r="L260" s="17" t="str">
        <f t="shared" ref="L260:L269" si="108">D260</f>
        <v>тн</v>
      </c>
      <c r="M260" s="21">
        <f t="shared" ref="M260:M269" si="109">E260</f>
        <v>69432.83</v>
      </c>
      <c r="N260" s="10"/>
      <c r="O260" s="46">
        <f t="shared" ref="O260:O269" si="110">F260</f>
        <v>0.78100000000000003</v>
      </c>
      <c r="P260" s="18">
        <f t="shared" ref="P260:P269" si="111">N260*O260</f>
        <v>0</v>
      </c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51" x14ac:dyDescent="0.25">
      <c r="A261" s="4"/>
      <c r="B261" s="9">
        <v>18</v>
      </c>
      <c r="C261" s="49" t="s">
        <v>143</v>
      </c>
      <c r="D261" s="32" t="s">
        <v>41</v>
      </c>
      <c r="E261" s="34">
        <v>127342.33</v>
      </c>
      <c r="F261" s="33">
        <v>0.14699999999999999</v>
      </c>
      <c r="G261" s="19">
        <f t="shared" si="105"/>
        <v>18719.322509999998</v>
      </c>
      <c r="H261" s="1"/>
      <c r="I261" s="15">
        <f t="shared" si="106"/>
        <v>18</v>
      </c>
      <c r="J261" s="16" t="str">
        <f t="shared" si="107"/>
        <v>Труба стальная бесшовная холоднодеформированная д-25х3 мм ст20, длина не менее 9 м, ГОСТ 8734</v>
      </c>
      <c r="K261" s="11"/>
      <c r="L261" s="17" t="str">
        <f t="shared" si="108"/>
        <v>тн</v>
      </c>
      <c r="M261" s="21">
        <f t="shared" si="109"/>
        <v>127342.33</v>
      </c>
      <c r="N261" s="10"/>
      <c r="O261" s="46">
        <f t="shared" si="110"/>
        <v>0.14699999999999999</v>
      </c>
      <c r="P261" s="18">
        <f t="shared" si="111"/>
        <v>0</v>
      </c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38.25" x14ac:dyDescent="0.25">
      <c r="A262" s="4"/>
      <c r="B262" s="9">
        <v>19</v>
      </c>
      <c r="C262" s="49" t="s">
        <v>37</v>
      </c>
      <c r="D262" s="32" t="s">
        <v>41</v>
      </c>
      <c r="E262" s="34">
        <v>60161.77</v>
      </c>
      <c r="F262" s="33">
        <v>5.3999999999999999E-2</v>
      </c>
      <c r="G262" s="19">
        <f t="shared" si="105"/>
        <v>3248.7355799999996</v>
      </c>
      <c r="H262" s="1"/>
      <c r="I262" s="15">
        <f t="shared" si="106"/>
        <v>19</v>
      </c>
      <c r="J262" s="16" t="str">
        <f t="shared" si="107"/>
        <v>Труба стальная ВГП ду-20 мм ст3сп-пс, длина не менее 9 м, ГОСТ 3262</v>
      </c>
      <c r="K262" s="11"/>
      <c r="L262" s="17" t="str">
        <f t="shared" si="108"/>
        <v>тн</v>
      </c>
      <c r="M262" s="21">
        <f t="shared" si="109"/>
        <v>60161.77</v>
      </c>
      <c r="N262" s="10"/>
      <c r="O262" s="46">
        <f t="shared" si="110"/>
        <v>5.3999999999999999E-2</v>
      </c>
      <c r="P262" s="18">
        <f t="shared" si="111"/>
        <v>0</v>
      </c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63.75" x14ac:dyDescent="0.25">
      <c r="A263" s="4"/>
      <c r="B263" s="9">
        <v>20</v>
      </c>
      <c r="C263" s="49" t="s">
        <v>180</v>
      </c>
      <c r="D263" s="32" t="s">
        <v>41</v>
      </c>
      <c r="E263" s="34">
        <v>48150</v>
      </c>
      <c r="F263" s="33">
        <v>0.70299999999999996</v>
      </c>
      <c r="G263" s="19">
        <f t="shared" si="105"/>
        <v>33849.449999999997</v>
      </c>
      <c r="H263" s="1"/>
      <c r="I263" s="15">
        <f t="shared" si="106"/>
        <v>20</v>
      </c>
      <c r="J263" s="16" t="str">
        <f t="shared" si="107"/>
        <v>Труба стальная электросварная прямошовная д-108х3,5 мм ст3сп-пс, длина не менее 9 м, ГОСТ 10704</v>
      </c>
      <c r="K263" s="11"/>
      <c r="L263" s="17" t="str">
        <f t="shared" si="108"/>
        <v>тн</v>
      </c>
      <c r="M263" s="21">
        <f t="shared" si="109"/>
        <v>48150</v>
      </c>
      <c r="N263" s="10"/>
      <c r="O263" s="46">
        <f t="shared" si="110"/>
        <v>0.70299999999999996</v>
      </c>
      <c r="P263" s="18">
        <f t="shared" si="111"/>
        <v>0</v>
      </c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63.75" x14ac:dyDescent="0.25">
      <c r="A264" s="4"/>
      <c r="B264" s="9">
        <v>21</v>
      </c>
      <c r="C264" s="49" t="s">
        <v>181</v>
      </c>
      <c r="D264" s="32" t="s">
        <v>41</v>
      </c>
      <c r="E264" s="34">
        <v>64754.82</v>
      </c>
      <c r="F264" s="33">
        <v>25.745000000000001</v>
      </c>
      <c r="G264" s="19">
        <f t="shared" si="105"/>
        <v>1667112.8409</v>
      </c>
      <c r="H264" s="1"/>
      <c r="I264" s="15">
        <f t="shared" si="106"/>
        <v>21</v>
      </c>
      <c r="J264" s="16" t="str">
        <f t="shared" si="107"/>
        <v>Труба стальная электросварная прямошовная д-114х4,5 мм ст3сп-пс, длина не менее 9 м, ГОСТ 10704</v>
      </c>
      <c r="K264" s="11"/>
      <c r="L264" s="17" t="str">
        <f t="shared" si="108"/>
        <v>тн</v>
      </c>
      <c r="M264" s="21">
        <f t="shared" si="109"/>
        <v>64754.82</v>
      </c>
      <c r="N264" s="10"/>
      <c r="O264" s="46">
        <f t="shared" si="110"/>
        <v>25.745000000000001</v>
      </c>
      <c r="P264" s="18">
        <f t="shared" si="111"/>
        <v>0</v>
      </c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63.75" x14ac:dyDescent="0.25">
      <c r="A265" s="4"/>
      <c r="B265" s="9">
        <v>22</v>
      </c>
      <c r="C265" s="49" t="s">
        <v>182</v>
      </c>
      <c r="D265" s="32" t="s">
        <v>41</v>
      </c>
      <c r="E265" s="34">
        <v>62855.93</v>
      </c>
      <c r="F265" s="33">
        <v>0.85099999999999998</v>
      </c>
      <c r="G265" s="19">
        <f t="shared" si="105"/>
        <v>53490.396430000001</v>
      </c>
      <c r="H265" s="1"/>
      <c r="I265" s="15">
        <f t="shared" si="106"/>
        <v>22</v>
      </c>
      <c r="J265" s="16" t="str">
        <f t="shared" si="107"/>
        <v>Труба стальная электросварная прямошовная, д-219 х6 мм ст3сп-пс, длина не менее 9 м, ГОСТ 10705</v>
      </c>
      <c r="K265" s="11"/>
      <c r="L265" s="17" t="str">
        <f t="shared" si="108"/>
        <v>тн</v>
      </c>
      <c r="M265" s="21">
        <f t="shared" si="109"/>
        <v>62855.93</v>
      </c>
      <c r="N265" s="10"/>
      <c r="O265" s="46">
        <f t="shared" si="110"/>
        <v>0.85099999999999998</v>
      </c>
      <c r="P265" s="18">
        <f t="shared" si="111"/>
        <v>0</v>
      </c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38.25" x14ac:dyDescent="0.25">
      <c r="A266" s="4"/>
      <c r="B266" s="9">
        <v>23</v>
      </c>
      <c r="C266" s="49" t="s">
        <v>102</v>
      </c>
      <c r="D266" s="32" t="s">
        <v>41</v>
      </c>
      <c r="E266" s="34">
        <v>46793.14</v>
      </c>
      <c r="F266" s="33">
        <v>6.0000000000000001E-3</v>
      </c>
      <c r="G266" s="19">
        <f t="shared" si="105"/>
        <v>280.75884000000002</v>
      </c>
      <c r="H266" s="1"/>
      <c r="I266" s="15">
        <f t="shared" si="106"/>
        <v>23</v>
      </c>
      <c r="J266" s="16" t="str">
        <f t="shared" si="107"/>
        <v>Уголок стальной 50х50х5 мм ст3сп-пс, длина не менее 9 м, ГОСТ 8509</v>
      </c>
      <c r="K266" s="11"/>
      <c r="L266" s="17" t="str">
        <f t="shared" si="108"/>
        <v>тн</v>
      </c>
      <c r="M266" s="21">
        <f t="shared" si="109"/>
        <v>46793.14</v>
      </c>
      <c r="N266" s="10"/>
      <c r="O266" s="46">
        <f t="shared" si="110"/>
        <v>6.0000000000000001E-3</v>
      </c>
      <c r="P266" s="18">
        <f t="shared" si="111"/>
        <v>0</v>
      </c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38.25" x14ac:dyDescent="0.25">
      <c r="A267" s="4"/>
      <c r="B267" s="9">
        <v>24</v>
      </c>
      <c r="C267" s="49" t="s">
        <v>108</v>
      </c>
      <c r="D267" s="32" t="s">
        <v>41</v>
      </c>
      <c r="E267" s="34">
        <v>57066.51</v>
      </c>
      <c r="F267" s="33">
        <v>0.08</v>
      </c>
      <c r="G267" s="19">
        <f t="shared" si="105"/>
        <v>4565.3208000000004</v>
      </c>
      <c r="H267" s="1"/>
      <c r="I267" s="15">
        <f t="shared" si="106"/>
        <v>24</v>
      </c>
      <c r="J267" s="16" t="str">
        <f t="shared" si="107"/>
        <v>Швеллер стальной №16П ст3сп-пс, длина не менее 9 м, ГОСТ 8240</v>
      </c>
      <c r="K267" s="11"/>
      <c r="L267" s="17" t="str">
        <f t="shared" si="108"/>
        <v>тн</v>
      </c>
      <c r="M267" s="21">
        <f t="shared" si="109"/>
        <v>57066.51</v>
      </c>
      <c r="N267" s="10"/>
      <c r="O267" s="46">
        <f t="shared" si="110"/>
        <v>0.08</v>
      </c>
      <c r="P267" s="18">
        <f t="shared" si="111"/>
        <v>0</v>
      </c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38.25" x14ac:dyDescent="0.25">
      <c r="A268" s="4"/>
      <c r="B268" s="9">
        <v>25</v>
      </c>
      <c r="C268" s="49" t="s">
        <v>183</v>
      </c>
      <c r="D268" s="32" t="s">
        <v>41</v>
      </c>
      <c r="E268" s="34">
        <v>76022.990000000005</v>
      </c>
      <c r="F268" s="33">
        <v>5.0000000000000001E-3</v>
      </c>
      <c r="G268" s="19">
        <f t="shared" si="105"/>
        <v>380.11495000000002</v>
      </c>
      <c r="H268" s="1"/>
      <c r="I268" s="15">
        <f t="shared" si="106"/>
        <v>25</v>
      </c>
      <c r="J268" s="16" t="str">
        <f t="shared" si="107"/>
        <v>Шестигранник стальной д-12 мм ст35, длина не менее 6 м, ГОСТ 2879</v>
      </c>
      <c r="K268" s="11"/>
      <c r="L268" s="17" t="str">
        <f t="shared" si="108"/>
        <v>тн</v>
      </c>
      <c r="M268" s="21">
        <f t="shared" si="109"/>
        <v>76022.990000000005</v>
      </c>
      <c r="N268" s="10"/>
      <c r="O268" s="46">
        <f t="shared" si="110"/>
        <v>5.0000000000000001E-3</v>
      </c>
      <c r="P268" s="18">
        <f t="shared" si="111"/>
        <v>0</v>
      </c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38.25" x14ac:dyDescent="0.25">
      <c r="A269" s="4"/>
      <c r="B269" s="9">
        <v>26</v>
      </c>
      <c r="C269" s="49" t="s">
        <v>184</v>
      </c>
      <c r="D269" s="32" t="s">
        <v>41</v>
      </c>
      <c r="E269" s="34">
        <v>69415.58</v>
      </c>
      <c r="F269" s="33">
        <v>6.0000000000000001E-3</v>
      </c>
      <c r="G269" s="19">
        <f t="shared" si="105"/>
        <v>416.49348000000003</v>
      </c>
      <c r="H269" s="1"/>
      <c r="I269" s="15">
        <f t="shared" si="106"/>
        <v>26</v>
      </c>
      <c r="J269" s="16" t="str">
        <f t="shared" si="107"/>
        <v>Шестигранник стальной д-14 мм ст35, длина не менее 6 м, ГОСТ 2879</v>
      </c>
      <c r="K269" s="11"/>
      <c r="L269" s="17" t="str">
        <f t="shared" si="108"/>
        <v>тн</v>
      </c>
      <c r="M269" s="21">
        <f t="shared" si="109"/>
        <v>69415.58</v>
      </c>
      <c r="N269" s="10"/>
      <c r="O269" s="46">
        <f t="shared" si="110"/>
        <v>6.0000000000000001E-3</v>
      </c>
      <c r="P269" s="18">
        <f t="shared" si="111"/>
        <v>0</v>
      </c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38.25" x14ac:dyDescent="0.25">
      <c r="A270" s="4"/>
      <c r="B270" s="9">
        <v>27</v>
      </c>
      <c r="C270" s="49" t="s">
        <v>185</v>
      </c>
      <c r="D270" s="32" t="s">
        <v>41</v>
      </c>
      <c r="E270" s="34">
        <v>70725.289999999994</v>
      </c>
      <c r="F270" s="33">
        <v>0.01</v>
      </c>
      <c r="G270" s="19">
        <f t="shared" si="84"/>
        <v>707.25289999999995</v>
      </c>
      <c r="H270" s="1"/>
      <c r="I270" s="15">
        <f t="shared" si="85"/>
        <v>27</v>
      </c>
      <c r="J270" s="16" t="str">
        <f t="shared" si="86"/>
        <v>Шестигранник стальной д-19 мм ст35, длина не менее 6 м,  ГОСТ 2879</v>
      </c>
      <c r="K270" s="11"/>
      <c r="L270" s="17" t="str">
        <f t="shared" si="87"/>
        <v>тн</v>
      </c>
      <c r="M270" s="21">
        <f t="shared" si="88"/>
        <v>70725.289999999994</v>
      </c>
      <c r="N270" s="10"/>
      <c r="O270" s="46">
        <f t="shared" si="89"/>
        <v>0.01</v>
      </c>
      <c r="P270" s="18">
        <f t="shared" si="90"/>
        <v>0</v>
      </c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38.25" x14ac:dyDescent="0.25">
      <c r="A271" s="4"/>
      <c r="B271" s="9">
        <v>28</v>
      </c>
      <c r="C271" s="49" t="s">
        <v>186</v>
      </c>
      <c r="D271" s="32" t="s">
        <v>41</v>
      </c>
      <c r="E271" s="34">
        <v>67825.289999999994</v>
      </c>
      <c r="F271" s="33">
        <v>0.04</v>
      </c>
      <c r="G271" s="19">
        <f t="shared" si="84"/>
        <v>2713.0115999999998</v>
      </c>
      <c r="H271" s="1"/>
      <c r="I271" s="15">
        <f t="shared" si="85"/>
        <v>28</v>
      </c>
      <c r="J271" s="16" t="str">
        <f t="shared" si="86"/>
        <v>Шестигранник стальной д-36 мм ст35, длина не менее 6 м, ГОСТ 2879</v>
      </c>
      <c r="K271" s="11"/>
      <c r="L271" s="17" t="str">
        <f t="shared" si="87"/>
        <v>тн</v>
      </c>
      <c r="M271" s="21">
        <f t="shared" si="88"/>
        <v>67825.289999999994</v>
      </c>
      <c r="N271" s="10"/>
      <c r="O271" s="46">
        <f t="shared" si="89"/>
        <v>0.04</v>
      </c>
      <c r="P271" s="18">
        <f t="shared" si="90"/>
        <v>0</v>
      </c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39" thickBot="1" x14ac:dyDescent="0.3">
      <c r="A272" s="4"/>
      <c r="B272" s="35"/>
      <c r="C272" s="36" t="s">
        <v>71</v>
      </c>
      <c r="D272" s="37"/>
      <c r="E272" s="38"/>
      <c r="F272" s="48">
        <f>SUM(F244:F271)</f>
        <v>36.121000000000002</v>
      </c>
      <c r="G272" s="50">
        <f>SUM(G244:G271)</f>
        <v>2283043.7216499997</v>
      </c>
      <c r="H272" s="1"/>
      <c r="I272" s="39"/>
      <c r="J272" s="40" t="str">
        <f t="shared" ref="J272" si="112">C272</f>
        <v>Итого по филиалу Южно- Якутские электрические сети</v>
      </c>
      <c r="K272" s="41"/>
      <c r="L272" s="42"/>
      <c r="M272" s="43"/>
      <c r="N272" s="44"/>
      <c r="O272" s="47"/>
      <c r="P272" s="45">
        <f>SUM(P244:P271)</f>
        <v>0</v>
      </c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1" customHeight="1" thickBot="1" x14ac:dyDescent="0.3">
      <c r="A273" s="4"/>
      <c r="B273" s="55" t="s">
        <v>6</v>
      </c>
      <c r="C273" s="56"/>
      <c r="D273" s="56"/>
      <c r="E273" s="56"/>
      <c r="F273" s="57"/>
      <c r="G273" s="12">
        <f>G272+G241+G184+G70</f>
        <v>13434064.534819994</v>
      </c>
      <c r="H273" s="1"/>
      <c r="I273" s="55" t="s">
        <v>6</v>
      </c>
      <c r="J273" s="56"/>
      <c r="K273" s="56"/>
      <c r="L273" s="56"/>
      <c r="M273" s="56"/>
      <c r="N273" s="56"/>
      <c r="O273" s="57"/>
      <c r="P273" s="12">
        <f>P272+P241+P184+P70</f>
        <v>0</v>
      </c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" customHeight="1" x14ac:dyDescent="0.25">
      <c r="A274" s="4"/>
      <c r="B274" s="84" t="s">
        <v>15</v>
      </c>
      <c r="C274" s="85"/>
      <c r="D274" s="85"/>
      <c r="E274" s="85"/>
      <c r="F274" s="22">
        <v>0.2</v>
      </c>
      <c r="G274" s="13">
        <f>G273*F274</f>
        <v>2686812.9069639989</v>
      </c>
      <c r="H274" s="1"/>
      <c r="I274" s="84" t="s">
        <v>15</v>
      </c>
      <c r="J274" s="85"/>
      <c r="K274" s="85"/>
      <c r="L274" s="85"/>
      <c r="M274" s="85"/>
      <c r="N274" s="85"/>
      <c r="O274" s="22">
        <v>0.2</v>
      </c>
      <c r="P274" s="13">
        <f>P273*O274</f>
        <v>0</v>
      </c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thickBot="1" x14ac:dyDescent="0.3">
      <c r="A275" s="4"/>
      <c r="B275" s="77" t="s">
        <v>7</v>
      </c>
      <c r="C275" s="78"/>
      <c r="D275" s="78"/>
      <c r="E275" s="78"/>
      <c r="F275" s="79"/>
      <c r="G275" s="14">
        <f>G273+G274</f>
        <v>16120877.441783993</v>
      </c>
      <c r="H275" s="1"/>
      <c r="I275" s="77" t="s">
        <v>7</v>
      </c>
      <c r="J275" s="78"/>
      <c r="K275" s="78"/>
      <c r="L275" s="78"/>
      <c r="M275" s="78"/>
      <c r="N275" s="78"/>
      <c r="O275" s="79"/>
      <c r="P275" s="14">
        <f>P273+P274</f>
        <v>0</v>
      </c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25">
      <c r="Z276" s="1"/>
    </row>
  </sheetData>
  <mergeCells count="26">
    <mergeCell ref="B275:F275"/>
    <mergeCell ref="B6:G6"/>
    <mergeCell ref="I275:O275"/>
    <mergeCell ref="B274:E274"/>
    <mergeCell ref="I274:N274"/>
    <mergeCell ref="B8:G8"/>
    <mergeCell ref="I8:P8"/>
    <mergeCell ref="B9:G9"/>
    <mergeCell ref="I6:P6"/>
    <mergeCell ref="I273:O273"/>
    <mergeCell ref="B1:P1"/>
    <mergeCell ref="B3:E3"/>
    <mergeCell ref="B273:F273"/>
    <mergeCell ref="I9:P9"/>
    <mergeCell ref="B71:G71"/>
    <mergeCell ref="I71:P71"/>
    <mergeCell ref="I72:P72"/>
    <mergeCell ref="B72:G72"/>
    <mergeCell ref="B243:G243"/>
    <mergeCell ref="I243:P243"/>
    <mergeCell ref="B185:G185"/>
    <mergeCell ref="B186:G186"/>
    <mergeCell ref="I185:P185"/>
    <mergeCell ref="I186:P186"/>
    <mergeCell ref="B242:G242"/>
    <mergeCell ref="I242:P24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ignoredErrors>
    <ignoredError sqref="L10:L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2019-09-23T02:23:43Z</cp:lastPrinted>
  <dcterms:created xsi:type="dcterms:W3CDTF">2018-05-22T01:14:50Z</dcterms:created>
  <dcterms:modified xsi:type="dcterms:W3CDTF">2019-10-03T02:02:27Z</dcterms:modified>
</cp:coreProperties>
</file>