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Производственные программы\ОМТС\ТЗ сектора закупок на 2020\2 этап\р.10 прочие закупки\№34501 ОВОЩИ, ФРУКТЫ\"/>
    </mc:Choice>
  </mc:AlternateContent>
  <bookViews>
    <workbookView xWindow="0" yWindow="0" windowWidth="28800" windowHeight="1183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9" i="1"/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P15" i="1"/>
  <c r="O11" i="1"/>
  <c r="P11" i="1" s="1"/>
  <c r="O12" i="1"/>
  <c r="P12" i="1" s="1"/>
  <c r="O13" i="1"/>
  <c r="P13" i="1" s="1"/>
  <c r="O14" i="1"/>
  <c r="P14" i="1" s="1"/>
  <c r="O15" i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L9" i="1" l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G10" i="1"/>
  <c r="I10" i="1" l="1"/>
  <c r="I9" i="1"/>
  <c r="O10" i="1"/>
  <c r="P10" i="1" s="1"/>
  <c r="O24" i="1"/>
  <c r="P24" i="1" s="1"/>
  <c r="O31" i="1"/>
  <c r="P31" i="1" s="1"/>
  <c r="O9" i="1"/>
  <c r="P9" i="1" s="1"/>
  <c r="J9" i="1"/>
  <c r="G9" i="1"/>
  <c r="P32" i="1" l="1"/>
  <c r="G32" i="1"/>
  <c r="G33" i="1" s="1"/>
  <c r="P33" i="1" l="1"/>
  <c r="P34" i="1" s="1"/>
  <c r="G34" i="1"/>
</calcChain>
</file>

<file path=xl/sharedStrings.xml><?xml version="1.0" encoding="utf-8"?>
<sst xmlns="http://schemas.openxmlformats.org/spreadsheetml/2006/main" count="72" uniqueCount="44">
  <si>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</si>
  <si>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</si>
  <si>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</si>
  <si>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</si>
  <si>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</si>
  <si>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</si>
  <si>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</si>
  <si>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</si>
  <si>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</si>
  <si>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</si>
  <si>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</si>
  <si>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</si>
  <si>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</si>
  <si>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</si>
  <si>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</si>
  <si>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</si>
  <si>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</si>
  <si>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</si>
  <si>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</si>
  <si>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Апельсины, ГОСТ 4427-82</t>
  </si>
  <si>
    <t>Баклажаны, ГОСТ 31821-2012</t>
  </si>
  <si>
    <t>Бананы, ГОСТ Р 51603-2000</t>
  </si>
  <si>
    <t>Зелень, ГОСТ 32856-2014, ГОСТ 33985-2016, ГОСТ 34214-2017</t>
  </si>
  <si>
    <t xml:space="preserve">Кабачки, ГОСТ 31822-2012 </t>
  </si>
  <si>
    <t xml:space="preserve">Капуста морская суш.100г, ГОСТ 31583-2012 </t>
  </si>
  <si>
    <t>Капуста пекинская, ГОСТ 34323-2017</t>
  </si>
  <si>
    <t>Капуста свежая, ГОСТ Р 51809-2001</t>
  </si>
  <si>
    <t>Картофель, ГОСТ 7176-2017</t>
  </si>
  <si>
    <t>Лимоны, ГОСТ 4429-82</t>
  </si>
  <si>
    <t xml:space="preserve">Лук репчатый, ГОСТ 34306-2017 </t>
  </si>
  <si>
    <t>Мандарины, ГОСТ 4428-82</t>
  </si>
  <si>
    <t>Морковь свежая, ГОСТ 32284-2013</t>
  </si>
  <si>
    <t>Нектарины, ГОСТ 34340-2017</t>
  </si>
  <si>
    <t>Огурцы свежие, ГОСТ 33932-2016</t>
  </si>
  <si>
    <t>Перец сладкий свежий, ГОСТ 34325-2017</t>
  </si>
  <si>
    <t>Побеги чеснока, ГОСТ 32877-2014</t>
  </si>
  <si>
    <t>Помидоры свежий, ГОСТ 34298-2017</t>
  </si>
  <si>
    <t>Редька Лоба, ГОСТ 32810-2014</t>
  </si>
  <si>
    <t>Редис свежий, ГОСТ 34216-2017</t>
  </si>
  <si>
    <t>Свекла свежая, ГОСТ 32285-2013</t>
  </si>
  <si>
    <t>Чеснок свежий, ГОСТ Р 55909-2013</t>
  </si>
  <si>
    <t>Яблоки, ГОСТ 34314-2017</t>
  </si>
  <si>
    <t>кг.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</si>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</sst>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mbr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2" borderId="26" xfId="0" applyNumberFormat="1" applyFont="1" applyFill="1" applyBorder="1" applyAlignment="1">
      <alignment horizontal="left" vertical="center" wrapText="1"/>
    </xf>
    <xf numFmtId="2" fontId="12" fillId="2" borderId="26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center" wrapText="1"/>
    </xf>
    <xf numFmtId="4" fontId="2" fillId="4" borderId="3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tabSelected="1" topLeftCell="A18" zoomScaleNormal="100" workbookViewId="0">
      <selection activeCell="M9" sqref="M9:M31"/>
    </sheetView>
  </sheetViews>
  <sheetFormatPr defaultRowHeight="15" x14ac:dyDescent="0.25"/>
  <cols>
    <col min="1" max="1" width="4.5703125" customWidth="1"/>
    <col min="2" max="2" width="9.140625" customWidth="1"/>
    <col min="3" max="3" width="29.570312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9"/>
      <c r="F3" s="26">
        <v>2380000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3" t="s">
        <v>14</v>
      </c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13</v>
      </c>
      <c r="C7" s="39"/>
      <c r="D7" s="45"/>
      <c r="E7" s="45"/>
      <c r="F7" s="46"/>
      <c r="G7" s="47"/>
      <c r="H7" s="5"/>
      <c r="I7" s="32" t="s">
        <v>4</v>
      </c>
      <c r="J7" s="33"/>
      <c r="K7" s="33"/>
      <c r="L7" s="33"/>
      <c r="M7" s="33"/>
      <c r="N7" s="33"/>
      <c r="O7" s="33"/>
      <c r="P7" s="3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0.75" customHeight="1" x14ac:dyDescent="0.25">
      <c r="A9" s="6"/>
      <c r="B9" s="11">
        <v>1</v>
      </c>
      <c r="C9" s="27" t="s">
        <v>19</v>
      </c>
      <c r="D9" s="12" t="s">
        <v>42</v>
      </c>
      <c r="E9" s="28">
        <v>132</v>
      </c>
      <c r="F9" s="13">
        <v>1</v>
      </c>
      <c r="G9" s="22">
        <f>E9*F9</f>
        <v>132</v>
      </c>
      <c r="H9" s="1"/>
      <c r="I9" s="18">
        <f>B9</f>
        <v>1</v>
      </c>
      <c r="J9" s="19" t="str">
        <f>C9</f>
        <v>Апельсины, ГОСТ 4427-82</v>
      </c>
      <c r="K9" s="14"/>
      <c r="L9" s="20" t="str">
        <f>D9</f>
        <v>кг.</v>
      </c>
      <c r="M9" s="24">
        <f>E9</f>
        <v>132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6" customHeight="1" x14ac:dyDescent="0.25">
      <c r="A10" s="6"/>
      <c r="B10" s="11">
        <v>2</v>
      </c>
      <c r="C10" s="27" t="s">
        <v>20</v>
      </c>
      <c r="D10" s="12" t="s">
        <v>42</v>
      </c>
      <c r="E10" s="28">
        <v>160</v>
      </c>
      <c r="F10" s="13">
        <v>1</v>
      </c>
      <c r="G10" s="22">
        <f t="shared" ref="G10:G31" si="0">E10*F10</f>
        <v>160</v>
      </c>
      <c r="H10" s="1"/>
      <c r="I10" s="18">
        <f t="shared" ref="I10:I31" si="1">B10</f>
        <v>2</v>
      </c>
      <c r="J10" s="19" t="str">
        <f t="shared" ref="J10:J31" si="2">C10</f>
        <v>Баклажаны, ГОСТ 31821-2012</v>
      </c>
      <c r="K10" s="14"/>
      <c r="L10" s="20" t="str">
        <f t="shared" ref="L10:L31" si="3">D10</f>
        <v>кг.</v>
      </c>
      <c r="M10" s="24">
        <f t="shared" ref="M10:M31" si="4">E10</f>
        <v>160</v>
      </c>
      <c r="N10" s="12"/>
      <c r="O10" s="20">
        <f t="shared" ref="O10:O31" si="5">F10</f>
        <v>1</v>
      </c>
      <c r="P10" s="21">
        <f t="shared" ref="P10:P23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9.5" customHeight="1" x14ac:dyDescent="0.25">
      <c r="A11" s="6"/>
      <c r="B11" s="11">
        <v>3</v>
      </c>
      <c r="C11" s="27" t="s">
        <v>21</v>
      </c>
      <c r="D11" s="12" t="s">
        <v>42</v>
      </c>
      <c r="E11" s="28">
        <v>110</v>
      </c>
      <c r="F11" s="13">
        <v>1</v>
      </c>
      <c r="G11" s="22">
        <f t="shared" si="0"/>
        <v>110</v>
      </c>
      <c r="H11" s="1"/>
      <c r="I11" s="18">
        <f t="shared" si="1"/>
        <v>3</v>
      </c>
      <c r="J11" s="19" t="str">
        <f t="shared" si="2"/>
        <v>Бананы, ГОСТ Р 51603-2000</v>
      </c>
      <c r="K11" s="14"/>
      <c r="L11" s="20" t="str">
        <f t="shared" si="3"/>
        <v>кг.</v>
      </c>
      <c r="M11" s="24">
        <f t="shared" si="4"/>
        <v>110</v>
      </c>
      <c r="N11" s="12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7.25" x14ac:dyDescent="0.25">
      <c r="A12" s="6"/>
      <c r="B12" s="11">
        <v>4</v>
      </c>
      <c r="C12" s="27" t="s">
        <v>22</v>
      </c>
      <c r="D12" s="12" t="s">
        <v>42</v>
      </c>
      <c r="E12" s="28">
        <v>360</v>
      </c>
      <c r="F12" s="13">
        <v>1</v>
      </c>
      <c r="G12" s="22">
        <f t="shared" si="0"/>
        <v>360</v>
      </c>
      <c r="H12" s="1"/>
      <c r="I12" s="18">
        <f t="shared" si="1"/>
        <v>4</v>
      </c>
      <c r="J12" s="19" t="str">
        <f t="shared" si="2"/>
        <v>Зелень, ГОСТ 32856-2014, ГОСТ 33985-2016, ГОСТ 34214-2017</v>
      </c>
      <c r="K12" s="14"/>
      <c r="L12" s="20" t="str">
        <f t="shared" si="3"/>
        <v>кг.</v>
      </c>
      <c r="M12" s="24">
        <f t="shared" si="4"/>
        <v>360</v>
      </c>
      <c r="N12" s="12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A13" s="6"/>
      <c r="B13" s="11">
        <v>5</v>
      </c>
      <c r="C13" s="27" t="s">
        <v>23</v>
      </c>
      <c r="D13" s="12" t="s">
        <v>42</v>
      </c>
      <c r="E13" s="28">
        <v>120</v>
      </c>
      <c r="F13" s="13">
        <v>1</v>
      </c>
      <c r="G13" s="22">
        <f t="shared" si="0"/>
        <v>120</v>
      </c>
      <c r="H13" s="1"/>
      <c r="I13" s="18">
        <f t="shared" si="1"/>
        <v>5</v>
      </c>
      <c r="J13" s="19" t="str">
        <f t="shared" si="2"/>
        <v xml:space="preserve">Кабачки, ГОСТ 31822-2012 </v>
      </c>
      <c r="K13" s="14"/>
      <c r="L13" s="20" t="str">
        <f t="shared" si="3"/>
        <v>кг.</v>
      </c>
      <c r="M13" s="24">
        <f t="shared" si="4"/>
        <v>120</v>
      </c>
      <c r="N13" s="12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5.5" customHeight="1" x14ac:dyDescent="0.25">
      <c r="A14" s="6"/>
      <c r="B14" s="11">
        <v>6</v>
      </c>
      <c r="C14" s="27" t="s">
        <v>24</v>
      </c>
      <c r="D14" s="12" t="s">
        <v>43</v>
      </c>
      <c r="E14" s="28">
        <v>33</v>
      </c>
      <c r="F14" s="13">
        <v>1</v>
      </c>
      <c r="G14" s="22">
        <f t="shared" si="0"/>
        <v>33</v>
      </c>
      <c r="H14" s="1"/>
      <c r="I14" s="18">
        <f t="shared" si="1"/>
        <v>6</v>
      </c>
      <c r="J14" s="19" t="str">
        <f t="shared" si="2"/>
        <v xml:space="preserve">Капуста морская суш.100г, ГОСТ 31583-2012 </v>
      </c>
      <c r="K14" s="14"/>
      <c r="L14" s="20" t="str">
        <f t="shared" si="3"/>
        <v>шт.</v>
      </c>
      <c r="M14" s="24">
        <f t="shared" si="4"/>
        <v>33</v>
      </c>
      <c r="N14" s="12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2.75" customHeight="1" x14ac:dyDescent="0.25">
      <c r="A15" s="6"/>
      <c r="B15" s="11">
        <v>7</v>
      </c>
      <c r="C15" s="27" t="s">
        <v>25</v>
      </c>
      <c r="D15" s="12" t="s">
        <v>42</v>
      </c>
      <c r="E15" s="28">
        <v>60</v>
      </c>
      <c r="F15" s="13">
        <v>1</v>
      </c>
      <c r="G15" s="22">
        <f t="shared" si="0"/>
        <v>60</v>
      </c>
      <c r="H15" s="1"/>
      <c r="I15" s="18">
        <f t="shared" si="1"/>
        <v>7</v>
      </c>
      <c r="J15" s="19" t="str">
        <f t="shared" si="2"/>
        <v>Капуста пекинская, ГОСТ 34323-2017</v>
      </c>
      <c r="K15" s="14"/>
      <c r="L15" s="20" t="str">
        <f t="shared" si="3"/>
        <v>кг.</v>
      </c>
      <c r="M15" s="24">
        <f t="shared" si="4"/>
        <v>60</v>
      </c>
      <c r="N15" s="12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8" customHeight="1" x14ac:dyDescent="0.25">
      <c r="A16" s="6"/>
      <c r="B16" s="11">
        <v>8</v>
      </c>
      <c r="C16" s="27" t="s">
        <v>26</v>
      </c>
      <c r="D16" s="12" t="s">
        <v>42</v>
      </c>
      <c r="E16" s="28">
        <v>45</v>
      </c>
      <c r="F16" s="13">
        <v>1</v>
      </c>
      <c r="G16" s="22">
        <f t="shared" si="0"/>
        <v>45</v>
      </c>
      <c r="H16" s="1"/>
      <c r="I16" s="18">
        <f t="shared" si="1"/>
        <v>8</v>
      </c>
      <c r="J16" s="19" t="str">
        <f t="shared" si="2"/>
        <v>Капуста свежая, ГОСТ Р 51809-2001</v>
      </c>
      <c r="K16" s="14"/>
      <c r="L16" s="20" t="str">
        <f t="shared" si="3"/>
        <v>кг.</v>
      </c>
      <c r="M16" s="24">
        <f t="shared" si="4"/>
        <v>45</v>
      </c>
      <c r="N16" s="12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4.25" customHeight="1" x14ac:dyDescent="0.25">
      <c r="A17" s="6"/>
      <c r="B17" s="11">
        <v>9</v>
      </c>
      <c r="C17" s="27" t="s">
        <v>27</v>
      </c>
      <c r="D17" s="12" t="s">
        <v>42</v>
      </c>
      <c r="E17" s="28">
        <v>43</v>
      </c>
      <c r="F17" s="13">
        <v>1</v>
      </c>
      <c r="G17" s="22">
        <f t="shared" si="0"/>
        <v>43</v>
      </c>
      <c r="H17" s="1"/>
      <c r="I17" s="18">
        <f t="shared" si="1"/>
        <v>9</v>
      </c>
      <c r="J17" s="19" t="str">
        <f t="shared" si="2"/>
        <v>Картофель, ГОСТ 7176-2017</v>
      </c>
      <c r="K17" s="14"/>
      <c r="L17" s="20" t="str">
        <f t="shared" si="3"/>
        <v>кг.</v>
      </c>
      <c r="M17" s="24">
        <f t="shared" si="4"/>
        <v>43</v>
      </c>
      <c r="N17" s="12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"/>
      <c r="B18" s="11">
        <v>10</v>
      </c>
      <c r="C18" s="27" t="s">
        <v>28</v>
      </c>
      <c r="D18" s="12" t="s">
        <v>42</v>
      </c>
      <c r="E18" s="28">
        <v>145</v>
      </c>
      <c r="F18" s="13">
        <v>1</v>
      </c>
      <c r="G18" s="22">
        <f t="shared" si="0"/>
        <v>145</v>
      </c>
      <c r="H18" s="1"/>
      <c r="I18" s="18">
        <f t="shared" si="1"/>
        <v>10</v>
      </c>
      <c r="J18" s="19" t="str">
        <f t="shared" si="2"/>
        <v>Лимоны, ГОСТ 4429-82</v>
      </c>
      <c r="K18" s="14"/>
      <c r="L18" s="20" t="str">
        <f t="shared" si="3"/>
        <v>кг.</v>
      </c>
      <c r="M18" s="24">
        <f t="shared" si="4"/>
        <v>145</v>
      </c>
      <c r="N18" s="12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1.5" x14ac:dyDescent="0.25">
      <c r="A19" s="6"/>
      <c r="B19" s="11">
        <v>11</v>
      </c>
      <c r="C19" s="27" t="s">
        <v>29</v>
      </c>
      <c r="D19" s="12" t="s">
        <v>42</v>
      </c>
      <c r="E19" s="28">
        <v>39</v>
      </c>
      <c r="F19" s="13">
        <v>1</v>
      </c>
      <c r="G19" s="22">
        <f t="shared" si="0"/>
        <v>39</v>
      </c>
      <c r="H19" s="1"/>
      <c r="I19" s="18">
        <f t="shared" si="1"/>
        <v>11</v>
      </c>
      <c r="J19" s="19" t="str">
        <f t="shared" si="2"/>
        <v xml:space="preserve">Лук репчатый, ГОСТ 34306-2017 </v>
      </c>
      <c r="K19" s="14"/>
      <c r="L19" s="20" t="str">
        <f t="shared" si="3"/>
        <v>кг.</v>
      </c>
      <c r="M19" s="24">
        <f t="shared" si="4"/>
        <v>39</v>
      </c>
      <c r="N19" s="12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6"/>
      <c r="B20" s="11">
        <v>12</v>
      </c>
      <c r="C20" s="27" t="s">
        <v>30</v>
      </c>
      <c r="D20" s="12" t="s">
        <v>42</v>
      </c>
      <c r="E20" s="28">
        <v>200</v>
      </c>
      <c r="F20" s="13">
        <v>1</v>
      </c>
      <c r="G20" s="22">
        <f t="shared" si="0"/>
        <v>200</v>
      </c>
      <c r="H20" s="1"/>
      <c r="I20" s="18">
        <f t="shared" si="1"/>
        <v>12</v>
      </c>
      <c r="J20" s="19" t="str">
        <f t="shared" si="2"/>
        <v>Мандарины, ГОСТ 4428-82</v>
      </c>
      <c r="K20" s="14"/>
      <c r="L20" s="20" t="str">
        <f t="shared" si="3"/>
        <v>кг.</v>
      </c>
      <c r="M20" s="24">
        <f t="shared" si="4"/>
        <v>200</v>
      </c>
      <c r="N20" s="12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8.25" customHeight="1" x14ac:dyDescent="0.25">
      <c r="A21" s="6"/>
      <c r="B21" s="11">
        <v>13</v>
      </c>
      <c r="C21" s="27" t="s">
        <v>31</v>
      </c>
      <c r="D21" s="12" t="s">
        <v>42</v>
      </c>
      <c r="E21" s="28">
        <v>58</v>
      </c>
      <c r="F21" s="13">
        <v>1</v>
      </c>
      <c r="G21" s="22">
        <f t="shared" si="0"/>
        <v>58</v>
      </c>
      <c r="H21" s="1"/>
      <c r="I21" s="18">
        <f t="shared" si="1"/>
        <v>13</v>
      </c>
      <c r="J21" s="19" t="str">
        <f t="shared" si="2"/>
        <v>Морковь свежая, ГОСТ 32284-2013</v>
      </c>
      <c r="K21" s="14"/>
      <c r="L21" s="20" t="str">
        <f t="shared" si="3"/>
        <v>кг.</v>
      </c>
      <c r="M21" s="24">
        <f t="shared" si="4"/>
        <v>58</v>
      </c>
      <c r="N21" s="12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9" customHeight="1" x14ac:dyDescent="0.25">
      <c r="A22" s="6"/>
      <c r="B22" s="11">
        <v>14</v>
      </c>
      <c r="C22" s="27" t="s">
        <v>32</v>
      </c>
      <c r="D22" s="12" t="s">
        <v>42</v>
      </c>
      <c r="E22" s="28">
        <v>143</v>
      </c>
      <c r="F22" s="13">
        <v>1</v>
      </c>
      <c r="G22" s="22">
        <f t="shared" si="0"/>
        <v>143</v>
      </c>
      <c r="H22" s="1"/>
      <c r="I22" s="18">
        <f t="shared" si="1"/>
        <v>14</v>
      </c>
      <c r="J22" s="19" t="str">
        <f t="shared" si="2"/>
        <v>Нектарины, ГОСТ 34340-2017</v>
      </c>
      <c r="K22" s="14"/>
      <c r="L22" s="20" t="str">
        <f t="shared" si="3"/>
        <v>кг.</v>
      </c>
      <c r="M22" s="24">
        <f t="shared" si="4"/>
        <v>143</v>
      </c>
      <c r="N22" s="12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9.75" customHeight="1" x14ac:dyDescent="0.25">
      <c r="A23" s="6"/>
      <c r="B23" s="11">
        <v>15</v>
      </c>
      <c r="C23" s="27" t="s">
        <v>33</v>
      </c>
      <c r="D23" s="12" t="s">
        <v>42</v>
      </c>
      <c r="E23" s="28">
        <v>155</v>
      </c>
      <c r="F23" s="13">
        <v>1</v>
      </c>
      <c r="G23" s="22">
        <f t="shared" si="0"/>
        <v>155</v>
      </c>
      <c r="H23" s="1"/>
      <c r="I23" s="18">
        <f t="shared" si="1"/>
        <v>15</v>
      </c>
      <c r="J23" s="19" t="str">
        <f t="shared" si="2"/>
        <v>Огурцы свежие, ГОСТ 33932-2016</v>
      </c>
      <c r="K23" s="14"/>
      <c r="L23" s="20" t="str">
        <f t="shared" si="3"/>
        <v>кг.</v>
      </c>
      <c r="M23" s="24">
        <f t="shared" si="4"/>
        <v>155</v>
      </c>
      <c r="N23" s="12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44.25" customHeight="1" x14ac:dyDescent="0.25">
      <c r="A24" s="6"/>
      <c r="B24" s="11">
        <v>16</v>
      </c>
      <c r="C24" s="27" t="s">
        <v>34</v>
      </c>
      <c r="D24" s="12" t="s">
        <v>42</v>
      </c>
      <c r="E24" s="28">
        <v>215</v>
      </c>
      <c r="F24" s="13">
        <v>1</v>
      </c>
      <c r="G24" s="22">
        <f t="shared" si="0"/>
        <v>215</v>
      </c>
      <c r="H24" s="1"/>
      <c r="I24" s="18">
        <f t="shared" si="1"/>
        <v>16</v>
      </c>
      <c r="J24" s="19" t="str">
        <f t="shared" si="2"/>
        <v>Перец сладкий свежий, ГОСТ 34325-2017</v>
      </c>
      <c r="K24" s="14"/>
      <c r="L24" s="20" t="str">
        <f t="shared" si="3"/>
        <v>кг.</v>
      </c>
      <c r="M24" s="24">
        <f t="shared" si="4"/>
        <v>215</v>
      </c>
      <c r="N24" s="12"/>
      <c r="O24" s="20">
        <f t="shared" si="5"/>
        <v>1</v>
      </c>
      <c r="P24" s="21">
        <f t="shared" ref="P24:P31" si="7">N24*O24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 x14ac:dyDescent="0.25">
      <c r="A25" s="6"/>
      <c r="B25" s="11">
        <v>17</v>
      </c>
      <c r="C25" s="27" t="s">
        <v>35</v>
      </c>
      <c r="D25" s="12" t="s">
        <v>42</v>
      </c>
      <c r="E25" s="28">
        <v>240</v>
      </c>
      <c r="F25" s="13">
        <v>1</v>
      </c>
      <c r="G25" s="22">
        <f t="shared" si="0"/>
        <v>240</v>
      </c>
      <c r="H25" s="1"/>
      <c r="I25" s="18">
        <f t="shared" si="1"/>
        <v>17</v>
      </c>
      <c r="J25" s="19" t="str">
        <f t="shared" si="2"/>
        <v>Побеги чеснока, ГОСТ 32877-2014</v>
      </c>
      <c r="K25" s="14"/>
      <c r="L25" s="20" t="str">
        <f t="shared" si="3"/>
        <v>кг.</v>
      </c>
      <c r="M25" s="24">
        <f t="shared" si="4"/>
        <v>240</v>
      </c>
      <c r="N25" s="12"/>
      <c r="O25" s="20">
        <f t="shared" si="5"/>
        <v>1</v>
      </c>
      <c r="P25" s="21">
        <f t="shared" si="7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customHeight="1" x14ac:dyDescent="0.25">
      <c r="A26" s="6"/>
      <c r="B26" s="11">
        <v>18</v>
      </c>
      <c r="C26" s="27" t="s">
        <v>36</v>
      </c>
      <c r="D26" s="12" t="s">
        <v>42</v>
      </c>
      <c r="E26" s="28">
        <v>180</v>
      </c>
      <c r="F26" s="13">
        <v>1</v>
      </c>
      <c r="G26" s="22">
        <f t="shared" si="0"/>
        <v>180</v>
      </c>
      <c r="H26" s="1"/>
      <c r="I26" s="18">
        <f t="shared" si="1"/>
        <v>18</v>
      </c>
      <c r="J26" s="19" t="str">
        <f t="shared" si="2"/>
        <v>Помидоры свежий, ГОСТ 34298-2017</v>
      </c>
      <c r="K26" s="14"/>
      <c r="L26" s="20" t="str">
        <f t="shared" si="3"/>
        <v>кг.</v>
      </c>
      <c r="M26" s="24">
        <f t="shared" si="4"/>
        <v>180</v>
      </c>
      <c r="N26" s="12"/>
      <c r="O26" s="20">
        <f t="shared" si="5"/>
        <v>1</v>
      </c>
      <c r="P26" s="21">
        <f t="shared" si="7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51.75" customHeight="1" x14ac:dyDescent="0.25">
      <c r="A27" s="6"/>
      <c r="B27" s="11">
        <v>19</v>
      </c>
      <c r="C27" s="27" t="s">
        <v>37</v>
      </c>
      <c r="D27" s="12" t="s">
        <v>42</v>
      </c>
      <c r="E27" s="28">
        <v>99</v>
      </c>
      <c r="F27" s="13">
        <v>1</v>
      </c>
      <c r="G27" s="22">
        <f t="shared" si="0"/>
        <v>99</v>
      </c>
      <c r="H27" s="1"/>
      <c r="I27" s="18">
        <f t="shared" si="1"/>
        <v>19</v>
      </c>
      <c r="J27" s="19" t="str">
        <f t="shared" si="2"/>
        <v>Редька Лоба, ГОСТ 32810-2014</v>
      </c>
      <c r="K27" s="14"/>
      <c r="L27" s="20" t="str">
        <f t="shared" si="3"/>
        <v>кг.</v>
      </c>
      <c r="M27" s="24">
        <f t="shared" si="4"/>
        <v>99</v>
      </c>
      <c r="N27" s="12"/>
      <c r="O27" s="20">
        <f t="shared" si="5"/>
        <v>1</v>
      </c>
      <c r="P27" s="21">
        <f t="shared" si="7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6.75" customHeight="1" x14ac:dyDescent="0.25">
      <c r="A28" s="6"/>
      <c r="B28" s="11">
        <v>20</v>
      </c>
      <c r="C28" s="29" t="s">
        <v>38</v>
      </c>
      <c r="D28" s="12" t="s">
        <v>42</v>
      </c>
      <c r="E28" s="28">
        <v>185</v>
      </c>
      <c r="F28" s="13">
        <v>1</v>
      </c>
      <c r="G28" s="22">
        <f t="shared" si="0"/>
        <v>185</v>
      </c>
      <c r="H28" s="1"/>
      <c r="I28" s="18">
        <f t="shared" si="1"/>
        <v>20</v>
      </c>
      <c r="J28" s="19" t="str">
        <f t="shared" si="2"/>
        <v>Редис свежий, ГОСТ 34216-2017</v>
      </c>
      <c r="K28" s="14"/>
      <c r="L28" s="20" t="str">
        <f t="shared" si="3"/>
        <v>кг.</v>
      </c>
      <c r="M28" s="24">
        <f t="shared" si="4"/>
        <v>185</v>
      </c>
      <c r="N28" s="12"/>
      <c r="O28" s="20">
        <f t="shared" si="5"/>
        <v>1</v>
      </c>
      <c r="P28" s="21">
        <f t="shared" si="7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" customHeight="1" x14ac:dyDescent="0.25">
      <c r="A29" s="6"/>
      <c r="B29" s="11">
        <v>21</v>
      </c>
      <c r="C29" s="27" t="s">
        <v>39</v>
      </c>
      <c r="D29" s="12" t="s">
        <v>42</v>
      </c>
      <c r="E29" s="28">
        <v>48</v>
      </c>
      <c r="F29" s="13">
        <v>1</v>
      </c>
      <c r="G29" s="22">
        <f t="shared" si="0"/>
        <v>48</v>
      </c>
      <c r="H29" s="1"/>
      <c r="I29" s="18">
        <f t="shared" si="1"/>
        <v>21</v>
      </c>
      <c r="J29" s="19" t="str">
        <f t="shared" si="2"/>
        <v>Свекла свежая, ГОСТ 32285-2013</v>
      </c>
      <c r="K29" s="14"/>
      <c r="L29" s="20" t="str">
        <f t="shared" si="3"/>
        <v>кг.</v>
      </c>
      <c r="M29" s="24">
        <f t="shared" si="4"/>
        <v>48</v>
      </c>
      <c r="N29" s="12"/>
      <c r="O29" s="20">
        <f t="shared" si="5"/>
        <v>1</v>
      </c>
      <c r="P29" s="21">
        <f t="shared" si="7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7.5" customHeight="1" x14ac:dyDescent="0.25">
      <c r="A30" s="6"/>
      <c r="B30" s="11">
        <v>22</v>
      </c>
      <c r="C30" s="27" t="s">
        <v>40</v>
      </c>
      <c r="D30" s="12" t="s">
        <v>42</v>
      </c>
      <c r="E30" s="28">
        <v>160</v>
      </c>
      <c r="F30" s="13">
        <v>1</v>
      </c>
      <c r="G30" s="22">
        <f t="shared" si="0"/>
        <v>160</v>
      </c>
      <c r="H30" s="1"/>
      <c r="I30" s="18">
        <f t="shared" si="1"/>
        <v>22</v>
      </c>
      <c r="J30" s="19" t="str">
        <f t="shared" si="2"/>
        <v>Чеснок свежий, ГОСТ Р 55909-2013</v>
      </c>
      <c r="K30" s="14"/>
      <c r="L30" s="20" t="str">
        <f t="shared" si="3"/>
        <v>кг.</v>
      </c>
      <c r="M30" s="24">
        <f t="shared" si="4"/>
        <v>160</v>
      </c>
      <c r="N30" s="12"/>
      <c r="O30" s="20">
        <f t="shared" si="5"/>
        <v>1</v>
      </c>
      <c r="P30" s="21">
        <f t="shared" si="7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7.5" customHeight="1" thickBot="1" x14ac:dyDescent="0.3">
      <c r="A31" s="6"/>
      <c r="B31" s="11">
        <v>23</v>
      </c>
      <c r="C31" s="27" t="s">
        <v>41</v>
      </c>
      <c r="D31" s="12" t="s">
        <v>42</v>
      </c>
      <c r="E31" s="28">
        <v>150</v>
      </c>
      <c r="F31" s="13">
        <v>1</v>
      </c>
      <c r="G31" s="22">
        <f t="shared" si="0"/>
        <v>150</v>
      </c>
      <c r="H31" s="1"/>
      <c r="I31" s="18">
        <f t="shared" si="1"/>
        <v>23</v>
      </c>
      <c r="J31" s="19" t="str">
        <f t="shared" si="2"/>
        <v>Яблоки, ГОСТ 34314-2017</v>
      </c>
      <c r="K31" s="14"/>
      <c r="L31" s="20" t="str">
        <f t="shared" si="3"/>
        <v>кг.</v>
      </c>
      <c r="M31" s="24">
        <f t="shared" si="4"/>
        <v>150</v>
      </c>
      <c r="N31" s="12"/>
      <c r="O31" s="20">
        <f t="shared" si="5"/>
        <v>1</v>
      </c>
      <c r="P31" s="21">
        <f t="shared" si="7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6"/>
      <c r="B32" s="35" t="s">
        <v>7</v>
      </c>
      <c r="C32" s="36"/>
      <c r="D32" s="36"/>
      <c r="E32" s="36"/>
      <c r="F32" s="37"/>
      <c r="G32" s="15">
        <f>SUM(G9:G31)</f>
        <v>3080</v>
      </c>
      <c r="H32" s="1"/>
      <c r="I32" s="35" t="s">
        <v>7</v>
      </c>
      <c r="J32" s="36"/>
      <c r="K32" s="36"/>
      <c r="L32" s="36"/>
      <c r="M32" s="36"/>
      <c r="N32" s="36"/>
      <c r="O32" s="37"/>
      <c r="P32" s="15">
        <f>SUM(P9:P31)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6"/>
      <c r="B33" s="51" t="s">
        <v>18</v>
      </c>
      <c r="C33" s="52"/>
      <c r="D33" s="52"/>
      <c r="E33" s="52"/>
      <c r="F33" s="25">
        <v>0.2</v>
      </c>
      <c r="G33" s="16">
        <f>G32*F33</f>
        <v>616</v>
      </c>
      <c r="H33" s="1"/>
      <c r="I33" s="51" t="s">
        <v>18</v>
      </c>
      <c r="J33" s="52"/>
      <c r="K33" s="52"/>
      <c r="L33" s="52"/>
      <c r="M33" s="52"/>
      <c r="N33" s="52"/>
      <c r="O33" s="25">
        <v>0.2</v>
      </c>
      <c r="P33" s="16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6"/>
      <c r="B34" s="40" t="s">
        <v>8</v>
      </c>
      <c r="C34" s="41"/>
      <c r="D34" s="41"/>
      <c r="E34" s="41"/>
      <c r="F34" s="42"/>
      <c r="G34" s="30">
        <f>G32+G33</f>
        <v>3696</v>
      </c>
      <c r="H34" s="1"/>
      <c r="I34" s="48" t="s">
        <v>8</v>
      </c>
      <c r="J34" s="49"/>
      <c r="K34" s="49"/>
      <c r="L34" s="49"/>
      <c r="M34" s="49"/>
      <c r="N34" s="49"/>
      <c r="O34" s="50"/>
      <c r="P34" s="17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3.75" customHeight="1" x14ac:dyDescent="0.25">
      <c r="B35" s="31"/>
      <c r="C35" s="31"/>
      <c r="D35" s="31"/>
      <c r="E35" s="31"/>
      <c r="F35" s="31"/>
      <c r="G35" s="31"/>
      <c r="H35" s="1"/>
      <c r="I35" s="1"/>
      <c r="J35" s="1"/>
      <c r="K35" s="1"/>
      <c r="L35" s="2"/>
      <c r="M35" s="2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1.5" customHeight="1" x14ac:dyDescent="0.25">
      <c r="B36" s="31"/>
      <c r="C36" s="31"/>
      <c r="D36" s="31"/>
      <c r="E36" s="31"/>
      <c r="F36" s="31"/>
      <c r="G36" s="3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1"/>
    </row>
    <row r="37" spans="1:26" x14ac:dyDescent="0.25">
      <c r="Z37" s="1"/>
    </row>
  </sheetData>
  <mergeCells count="13">
    <mergeCell ref="B36:G36"/>
    <mergeCell ref="I7:P7"/>
    <mergeCell ref="I32:O32"/>
    <mergeCell ref="B35:G35"/>
    <mergeCell ref="B1:P1"/>
    <mergeCell ref="B3:E3"/>
    <mergeCell ref="B32:F32"/>
    <mergeCell ref="B34:F34"/>
    <mergeCell ref="B4:G4"/>
    <mergeCell ref="B7:G7"/>
    <mergeCell ref="I34:O34"/>
    <mergeCell ref="B33:E33"/>
    <mergeCell ref="I33:N33"/>
  </mergeCells>
  <pageMargins left="0.31496062992125984" right="0.31496062992125984" top="0.35433070866141736" bottom="0.35433070866141736" header="0" footer="0"/>
  <pageSetup paperSize="9" scale="79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Завгородняя Наталья Алексеевна</cp:lastModifiedBy>
  <cp:lastPrinted>2019-08-27T05:37:20Z</cp:lastPrinted>
  <dcterms:created xsi:type="dcterms:W3CDTF">2018-05-22T01:14:50Z</dcterms:created>
  <dcterms:modified xsi:type="dcterms:W3CDTF">2019-08-29T02:00:48Z</dcterms:modified>
</cp:coreProperties>
</file>