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Производственные программы\ОМТС\ТЗ сектора закупок на 2020\2 этап\р.10 прочие закупки\№34401 БАКАЛЕЯ\"/>
    </mc:Choice>
  </mc:AlternateContent>
  <bookViews>
    <workbookView xWindow="0" yWindow="0" windowWidth="28800" windowHeight="1183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 l="1"/>
  <c r="R10" i="1"/>
  <c r="R12" i="1"/>
  <c r="T12" i="1" s="1"/>
  <c r="T13" i="1"/>
  <c r="R14" i="1"/>
  <c r="R15" i="1"/>
  <c r="R16" i="1"/>
  <c r="T16" i="1" s="1"/>
  <c r="R17" i="1"/>
  <c r="T17" i="1" s="1"/>
  <c r="R18" i="1"/>
  <c r="R19" i="1"/>
  <c r="R20" i="1"/>
  <c r="T20" i="1" s="1"/>
  <c r="R21" i="1"/>
  <c r="T21" i="1" s="1"/>
  <c r="R22" i="1"/>
  <c r="R23" i="1"/>
  <c r="R24" i="1"/>
  <c r="T24" i="1" s="1"/>
  <c r="R25" i="1"/>
  <c r="T25" i="1" s="1"/>
  <c r="R26" i="1"/>
  <c r="R27" i="1"/>
  <c r="R28" i="1"/>
  <c r="T28" i="1" s="1"/>
  <c r="R29" i="1"/>
  <c r="T29" i="1" s="1"/>
  <c r="R30" i="1"/>
  <c r="R31" i="1"/>
  <c r="R32" i="1"/>
  <c r="T32" i="1" s="1"/>
  <c r="R33" i="1"/>
  <c r="T33" i="1" s="1"/>
  <c r="R34" i="1"/>
  <c r="R35" i="1"/>
  <c r="R36" i="1"/>
  <c r="T36" i="1" s="1"/>
  <c r="R37" i="1"/>
  <c r="T37" i="1" s="1"/>
  <c r="R38" i="1"/>
  <c r="R39" i="1"/>
  <c r="R40" i="1"/>
  <c r="T40" i="1" s="1"/>
  <c r="R41" i="1"/>
  <c r="T41" i="1" s="1"/>
  <c r="R42" i="1"/>
  <c r="R43" i="1"/>
  <c r="T10" i="1"/>
  <c r="T11" i="1"/>
  <c r="T14" i="1"/>
  <c r="T15" i="1"/>
  <c r="T18" i="1"/>
  <c r="T19" i="1"/>
  <c r="T22" i="1"/>
  <c r="T23" i="1"/>
  <c r="T26" i="1"/>
  <c r="T27" i="1"/>
  <c r="T30" i="1"/>
  <c r="T31" i="1"/>
  <c r="T34" i="1"/>
  <c r="T35" i="1"/>
  <c r="T38" i="1"/>
  <c r="T39" i="1"/>
  <c r="T42" i="1"/>
  <c r="T43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9" i="1"/>
  <c r="T44" i="1" l="1"/>
  <c r="G21" i="1" l="1"/>
  <c r="I21" i="1" s="1"/>
  <c r="O10" i="1" l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9" i="1"/>
  <c r="Q10" i="1" l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11" i="1" l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2" i="1"/>
  <c r="I22" i="1" s="1"/>
  <c r="G23" i="1"/>
  <c r="I23" i="1" s="1"/>
  <c r="G24" i="1"/>
  <c r="I24" i="1" s="1"/>
  <c r="G25" i="1"/>
  <c r="I25" i="1" s="1"/>
  <c r="N9" i="1" l="1"/>
  <c r="G10" i="1"/>
  <c r="I10" i="1" s="1"/>
  <c r="K9" i="1" l="1"/>
  <c r="Q9" i="1"/>
  <c r="L9" i="1"/>
  <c r="G9" i="1"/>
  <c r="I9" i="1" s="1"/>
  <c r="I44" i="1" s="1"/>
  <c r="R44" i="1" l="1"/>
  <c r="T45" i="1" s="1"/>
  <c r="G44" i="1"/>
  <c r="I45" i="1" s="1"/>
</calcChain>
</file>

<file path=xl/sharedStrings.xml><?xml version="1.0" encoding="utf-8"?>
<sst xmlns="http://schemas.openxmlformats.org/spreadsheetml/2006/main" count="100" uniqueCount="60">
  <si>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</si>
  <si>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</si>
  <si>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</si>
  <si>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</si>
  <si>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</si>
  <si>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</si>
  <si>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</si>
  <si>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</si>
  <si>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</si>
  <si>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</si>
  <si>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</si>
  <si>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</si>
  <si>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</si>
  <si>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</si>
  <si>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</si>
  <si>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</si>
  <si>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шт</t>
  </si>
  <si>
    <t>кг</t>
  </si>
  <si>
    <t>Горошек зеленый консервированный, 425 мл ж/б ГОСТ 34112-2017</t>
  </si>
  <si>
    <t xml:space="preserve">Компот Ананас, 850 мл ж/б ГОСТ 816-2017 </t>
  </si>
  <si>
    <t>Кукуруза консервированная, 425 мл ж/б ГОСТ 34114-2017</t>
  </si>
  <si>
    <t xml:space="preserve">Крупа манная, весовая ГОСТ 7022-97 </t>
  </si>
  <si>
    <t>Крупа пшеничная,  весовая ГОСТ 276-60</t>
  </si>
  <si>
    <t xml:space="preserve">Крупа гречневая, весовая ГОСТ Р 55290-2012 </t>
  </si>
  <si>
    <t>Крупа рис весовая, весовая ГОСТ 6292-93</t>
  </si>
  <si>
    <t xml:space="preserve">Крупа пшено, весовая ГОСТ 6292-93 </t>
  </si>
  <si>
    <t>Крупа горох, весовая ГОСТ 6292-93</t>
  </si>
  <si>
    <t xml:space="preserve">Крупа перловая, весовая  ТУ 9294-005-54844059-2002  </t>
  </si>
  <si>
    <t xml:space="preserve">Майонез, ГОСТ 31761-2012 </t>
  </si>
  <si>
    <t xml:space="preserve">Макароны, в/с в асс. ГОСТ 31750-2012 </t>
  </si>
  <si>
    <t xml:space="preserve">Маслины, ГОСТ Р 55464-2013 без косточки  (380-400г) ж/б </t>
  </si>
  <si>
    <t xml:space="preserve">Масло подсолнечное, рафинированное 1 л. ГОСТ 1129-2013 </t>
  </si>
  <si>
    <t>Мука  пшеничная, в/с ГОСТ Р 52189-2003</t>
  </si>
  <si>
    <t>Молоко сгущенное,  380 мл м/у ГОСТ 33921-2016</t>
  </si>
  <si>
    <t>Повидло, (500-700г) ГОСТ 32099-2013</t>
  </si>
  <si>
    <t>Сахар  ГОСТ 33222-2015</t>
  </si>
  <si>
    <t>Сахар-рафинад,  500г ГОСТ 33222-2015</t>
  </si>
  <si>
    <t xml:space="preserve">Соль 1 кг. ГОСТ Р 51574-2018 </t>
  </si>
  <si>
    <t xml:space="preserve">Соус соевый, 1л  ТУ 9162-035-00336467-2005  </t>
  </si>
  <si>
    <t xml:space="preserve">Томатная паста, (500-600г) в/с ГОСТ 3343-2017 </t>
  </si>
  <si>
    <t xml:space="preserve">Фасоль консервированная, 400 г ж/б ГОСТ 17649-2014 </t>
  </si>
  <si>
    <t xml:space="preserve">Хлопья овсяные, ГОСТ 21149-93 </t>
  </si>
  <si>
    <t xml:space="preserve">Лапша быстрого приготовления,  в чашке 90г  Доширак (аналог)ТУ 9149-001-59378024-2012  </t>
  </si>
  <si>
    <t>Лапша яичная Ролтон(аналог) 400г</t>
  </si>
  <si>
    <t>шт.</t>
  </si>
  <si>
    <t>Сайра 250г. ж/б ГОСТ 7452-2014</t>
  </si>
  <si>
    <t>Сок (нектар) Добрый (аналог) 0,9-1л т/п ГОСТ 32103-2013</t>
  </si>
  <si>
    <t>Сок (нектар) Добрый (аналог) 0,2л т/п ГОСТ 32103-2013</t>
  </si>
  <si>
    <t>Сок (нектар) Добрый (аналог) 0,33-0,5л т/п ГОСТ 32103-2013</t>
  </si>
  <si>
    <t>Чай,  крупнолистовой 250г ГОСТ 32573-2013</t>
  </si>
  <si>
    <t>Чай, пакетированный    25 пак  ГОСТ 32573-2013</t>
  </si>
  <si>
    <t>Кофе растворимый,  гранулированный 500г м/у ГОСТ 32776-2014</t>
  </si>
  <si>
    <t>Шампиньоны консервированные, 850 мл резанные ГОСТ Р 54677-2011</t>
  </si>
  <si>
    <t>Огурцы  консервированные, 1,5л. ГОСТ 31713-2012</t>
  </si>
  <si>
    <t>Ставка НДС</t>
  </si>
  <si>
    <t>НМЦ  продукции
(руб. с НДС)</t>
  </si>
  <si>
    <t>В том числе, НДС, руб.</t>
  </si>
  <si>
    <t>10-20%</t>
  </si>
  <si>
    <t>Итоговая стоимость позиции
(руб. с  НДС)</t>
  </si>
  <si>
    <t>ИТОГО 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</si>
</sst>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2060"/>
      </bottom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3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2" borderId="12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4" fontId="8" fillId="2" borderId="12" xfId="0" applyNumberFormat="1" applyFont="1" applyFill="1" applyBorder="1" applyAlignment="1" applyProtection="1">
      <alignment horizontal="center" vertical="top" wrapText="1"/>
      <protection locked="0"/>
    </xf>
    <xf numFmtId="3" fontId="8" fillId="2" borderId="12" xfId="0" applyNumberFormat="1" applyFont="1" applyFill="1" applyBorder="1" applyAlignment="1" applyProtection="1">
      <alignment horizontal="center" vertical="top" wrapText="1"/>
      <protection locked="0"/>
    </xf>
    <xf numFmtId="4" fontId="8" fillId="6" borderId="12" xfId="0" applyNumberFormat="1" applyFont="1" applyFill="1" applyBorder="1" applyAlignment="1" applyProtection="1">
      <alignment horizontal="center" vertical="top" wrapText="1"/>
    </xf>
    <xf numFmtId="9" fontId="8" fillId="2" borderId="17" xfId="0" applyNumberFormat="1" applyFont="1" applyFill="1" applyBorder="1" applyAlignment="1" applyProtection="1">
      <alignment horizontal="center" vertical="top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top" wrapText="1"/>
    </xf>
    <xf numFmtId="49" fontId="2" fillId="6" borderId="12" xfId="0" applyNumberFormat="1" applyFont="1" applyFill="1" applyBorder="1" applyAlignment="1">
      <alignment horizontal="left" vertical="top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3" fontId="2" fillId="6" borderId="12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/>
    </xf>
    <xf numFmtId="4" fontId="2" fillId="6" borderId="22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28" xfId="0" applyNumberFormat="1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justify" vertical="center" wrapText="1"/>
    </xf>
    <xf numFmtId="4" fontId="9" fillId="4" borderId="23" xfId="0" applyNumberFormat="1" applyFont="1" applyFill="1" applyBorder="1" applyAlignment="1" applyProtection="1">
      <alignment horizontal="right" vertical="center" wrapText="1"/>
    </xf>
    <xf numFmtId="4" fontId="9" fillId="4" borderId="16" xfId="0" applyNumberFormat="1" applyFont="1" applyFill="1" applyBorder="1" applyAlignment="1" applyProtection="1">
      <alignment horizontal="right" vertical="center" wrapText="1"/>
    </xf>
    <xf numFmtId="0" fontId="7" fillId="0" borderId="13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4" fontId="8" fillId="4" borderId="9" xfId="0" applyNumberFormat="1" applyFont="1" applyFill="1" applyBorder="1" applyAlignment="1" applyProtection="1">
      <alignment horizontal="right" vertical="top" wrapText="1"/>
    </xf>
    <xf numFmtId="4" fontId="8" fillId="4" borderId="10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26" xfId="0" applyNumberFormat="1" applyFont="1" applyFill="1" applyBorder="1" applyAlignment="1" applyProtection="1">
      <alignment horizontal="right" vertical="top" wrapText="1"/>
    </xf>
    <xf numFmtId="4" fontId="8" fillId="4" borderId="8" xfId="0" applyNumberFormat="1" applyFont="1" applyFill="1" applyBorder="1" applyAlignment="1" applyProtection="1">
      <alignment horizontal="right" vertical="top" wrapText="1"/>
    </xf>
    <xf numFmtId="4" fontId="8" fillId="4" borderId="7" xfId="0" applyNumberFormat="1" applyFont="1" applyFill="1" applyBorder="1" applyAlignment="1" applyProtection="1">
      <alignment horizontal="right" vertical="top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9"/>
  <sheetViews>
    <sheetView tabSelected="1" topLeftCell="A39" zoomScaleNormal="100" workbookViewId="0">
      <selection activeCell="K48" sqref="K4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8" max="8" width="17.7109375" customWidth="1"/>
    <col min="9" max="9" width="22.85546875" customWidth="1"/>
    <col min="12" max="12" width="26.140625" customWidth="1"/>
    <col min="13" max="13" width="21.28515625" customWidth="1"/>
    <col min="14" max="14" width="7.28515625" customWidth="1"/>
    <col min="15" max="15" width="12.42578125" customWidth="1"/>
    <col min="16" max="16" width="13.85546875" customWidth="1"/>
    <col min="17" max="17" width="8.7109375" customWidth="1"/>
    <col min="18" max="18" width="19.140625" customWidth="1"/>
    <col min="19" max="19" width="16.85546875" customWidth="1"/>
    <col min="20" max="20" width="22.7109375" customWidth="1"/>
  </cols>
  <sheetData>
    <row r="1" spans="1:30" ht="34.5" customHeight="1" x14ac:dyDescent="0.25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10"/>
      <c r="T1" s="10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30" customHeight="1" thickBot="1" x14ac:dyDescent="0.3">
      <c r="B3" s="38" t="s">
        <v>10</v>
      </c>
      <c r="C3" s="39"/>
      <c r="D3" s="39"/>
      <c r="E3" s="40"/>
      <c r="F3" s="8">
        <v>2331566.67</v>
      </c>
      <c r="G3" s="7" t="s">
        <v>3</v>
      </c>
      <c r="H3" s="11"/>
      <c r="I3" s="1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28.5" customHeight="1" x14ac:dyDescent="0.25">
      <c r="B4" s="44" t="s">
        <v>12</v>
      </c>
      <c r="C4" s="44"/>
      <c r="D4" s="44"/>
      <c r="E4" s="44"/>
      <c r="F4" s="44"/>
      <c r="G4" s="44"/>
      <c r="H4" s="12"/>
      <c r="I4" s="1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32.25" customHeight="1" x14ac:dyDescent="0.25">
      <c r="B7" s="50" t="s">
        <v>11</v>
      </c>
      <c r="C7" s="51"/>
      <c r="D7" s="51"/>
      <c r="E7" s="51"/>
      <c r="F7" s="51"/>
      <c r="G7" s="51"/>
      <c r="H7" s="51"/>
      <c r="I7" s="51"/>
      <c r="J7" s="5"/>
      <c r="K7" s="52" t="s">
        <v>4</v>
      </c>
      <c r="L7" s="53"/>
      <c r="M7" s="53"/>
      <c r="N7" s="53"/>
      <c r="O7" s="53"/>
      <c r="P7" s="53"/>
      <c r="Q7" s="53"/>
      <c r="R7" s="53"/>
      <c r="S7" s="53"/>
      <c r="T7" s="54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14.75" x14ac:dyDescent="0.25">
      <c r="B8" s="14" t="s">
        <v>5</v>
      </c>
      <c r="C8" s="14" t="s">
        <v>0</v>
      </c>
      <c r="D8" s="14" t="s">
        <v>7</v>
      </c>
      <c r="E8" s="14" t="s">
        <v>8</v>
      </c>
      <c r="F8" s="14" t="s">
        <v>6</v>
      </c>
      <c r="G8" s="14" t="s">
        <v>9</v>
      </c>
      <c r="H8" s="14" t="s">
        <v>54</v>
      </c>
      <c r="I8" s="14" t="s">
        <v>55</v>
      </c>
      <c r="J8" s="1"/>
      <c r="K8" s="26" t="s">
        <v>5</v>
      </c>
      <c r="L8" s="14" t="s">
        <v>1</v>
      </c>
      <c r="M8" s="14" t="s">
        <v>13</v>
      </c>
      <c r="N8" s="14" t="s">
        <v>7</v>
      </c>
      <c r="O8" s="14" t="s">
        <v>8</v>
      </c>
      <c r="P8" s="14" t="s">
        <v>14</v>
      </c>
      <c r="Q8" s="14" t="s">
        <v>6</v>
      </c>
      <c r="R8" s="14" t="s">
        <v>15</v>
      </c>
      <c r="S8" s="14" t="s">
        <v>54</v>
      </c>
      <c r="T8" s="14" t="s">
        <v>58</v>
      </c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60.75" customHeight="1" x14ac:dyDescent="0.25">
      <c r="A9" s="6"/>
      <c r="B9" s="15">
        <v>1</v>
      </c>
      <c r="C9" s="9" t="s">
        <v>18</v>
      </c>
      <c r="D9" s="16" t="s">
        <v>16</v>
      </c>
      <c r="E9" s="16">
        <v>48.4</v>
      </c>
      <c r="F9" s="17">
        <v>1</v>
      </c>
      <c r="G9" s="18">
        <f t="shared" ref="G9:G43" si="0">E9*F9</f>
        <v>48.4</v>
      </c>
      <c r="H9" s="18">
        <v>1.2</v>
      </c>
      <c r="I9" s="18">
        <f>G9*H9</f>
        <v>58.08</v>
      </c>
      <c r="J9" s="1"/>
      <c r="K9" s="27">
        <f t="shared" ref="K9:K43" si="1">B9</f>
        <v>1</v>
      </c>
      <c r="L9" s="22" t="str">
        <f t="shared" ref="L9:L43" si="2">C9</f>
        <v>Горошек зеленый консервированный, 425 мл ж/б ГОСТ 34112-2017</v>
      </c>
      <c r="M9" s="23"/>
      <c r="N9" s="24" t="str">
        <f t="shared" ref="N9:N43" si="3">D9</f>
        <v>шт</v>
      </c>
      <c r="O9" s="25">
        <f t="shared" ref="O9:O43" si="4">E9</f>
        <v>48.4</v>
      </c>
      <c r="P9" s="16"/>
      <c r="Q9" s="24">
        <f t="shared" ref="Q9:Q43" si="5">F9</f>
        <v>1</v>
      </c>
      <c r="R9" s="25">
        <v>0</v>
      </c>
      <c r="S9" s="25">
        <f>H9</f>
        <v>1.2</v>
      </c>
      <c r="T9" s="28">
        <f>R9*S9</f>
        <v>0</v>
      </c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36" customHeight="1" x14ac:dyDescent="0.25">
      <c r="A10" s="6"/>
      <c r="B10" s="15">
        <v>2</v>
      </c>
      <c r="C10" s="9" t="s">
        <v>19</v>
      </c>
      <c r="D10" s="16" t="s">
        <v>16</v>
      </c>
      <c r="E10" s="16">
        <v>94.796610169491501</v>
      </c>
      <c r="F10" s="17">
        <v>1</v>
      </c>
      <c r="G10" s="18">
        <f t="shared" si="0"/>
        <v>94.796610169491501</v>
      </c>
      <c r="H10" s="18">
        <v>1.2</v>
      </c>
      <c r="I10" s="18">
        <f t="shared" ref="I10:I43" si="6">G10*H10</f>
        <v>113.7559322033898</v>
      </c>
      <c r="J10" s="1"/>
      <c r="K10" s="27">
        <f t="shared" si="1"/>
        <v>2</v>
      </c>
      <c r="L10" s="22" t="str">
        <f t="shared" si="2"/>
        <v xml:space="preserve">Компот Ананас, 850 мл ж/б ГОСТ 816-2017 </v>
      </c>
      <c r="M10" s="23"/>
      <c r="N10" s="24" t="str">
        <f t="shared" si="3"/>
        <v>шт</v>
      </c>
      <c r="O10" s="25">
        <f t="shared" si="4"/>
        <v>94.796610169491501</v>
      </c>
      <c r="P10" s="16"/>
      <c r="Q10" s="24">
        <f t="shared" si="5"/>
        <v>1</v>
      </c>
      <c r="R10" s="25">
        <f t="shared" ref="R10:R43" si="7">P10*Q10</f>
        <v>0</v>
      </c>
      <c r="S10" s="25">
        <f t="shared" ref="S10:S43" si="8">H10</f>
        <v>1.2</v>
      </c>
      <c r="T10" s="28">
        <f t="shared" ref="T10:T43" si="9">R10*S10</f>
        <v>0</v>
      </c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49.5" customHeight="1" x14ac:dyDescent="0.25">
      <c r="A11" s="6"/>
      <c r="B11" s="15">
        <v>3</v>
      </c>
      <c r="C11" s="9" t="s">
        <v>51</v>
      </c>
      <c r="D11" s="16" t="s">
        <v>16</v>
      </c>
      <c r="E11" s="16">
        <v>751.2</v>
      </c>
      <c r="F11" s="17">
        <v>1</v>
      </c>
      <c r="G11" s="18">
        <f t="shared" si="0"/>
        <v>751.2</v>
      </c>
      <c r="H11" s="18">
        <v>1.2</v>
      </c>
      <c r="I11" s="18">
        <f t="shared" si="6"/>
        <v>901.44</v>
      </c>
      <c r="J11" s="1"/>
      <c r="K11" s="27">
        <f t="shared" si="1"/>
        <v>3</v>
      </c>
      <c r="L11" s="22" t="str">
        <f t="shared" si="2"/>
        <v>Кофе растворимый,  гранулированный 500г м/у ГОСТ 32776-2014</v>
      </c>
      <c r="M11" s="23"/>
      <c r="N11" s="24" t="str">
        <f t="shared" si="3"/>
        <v>шт</v>
      </c>
      <c r="O11" s="25">
        <f t="shared" si="4"/>
        <v>751.2</v>
      </c>
      <c r="P11" s="16"/>
      <c r="Q11" s="24">
        <f t="shared" si="5"/>
        <v>1</v>
      </c>
      <c r="R11" s="25">
        <v>0</v>
      </c>
      <c r="S11" s="25">
        <f t="shared" si="8"/>
        <v>1.2</v>
      </c>
      <c r="T11" s="28">
        <f t="shared" si="9"/>
        <v>0</v>
      </c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54" customHeight="1" x14ac:dyDescent="0.25">
      <c r="A12" s="6"/>
      <c r="B12" s="15">
        <v>4</v>
      </c>
      <c r="C12" s="9" t="s">
        <v>20</v>
      </c>
      <c r="D12" s="16" t="s">
        <v>16</v>
      </c>
      <c r="E12" s="16">
        <v>47.2</v>
      </c>
      <c r="F12" s="17">
        <v>1</v>
      </c>
      <c r="G12" s="18">
        <f t="shared" si="0"/>
        <v>47.2</v>
      </c>
      <c r="H12" s="18">
        <v>1.2</v>
      </c>
      <c r="I12" s="18">
        <f t="shared" si="6"/>
        <v>56.64</v>
      </c>
      <c r="J12" s="1"/>
      <c r="K12" s="27">
        <f t="shared" si="1"/>
        <v>4</v>
      </c>
      <c r="L12" s="22" t="str">
        <f t="shared" si="2"/>
        <v>Кукуруза консервированная, 425 мл ж/б ГОСТ 34114-2017</v>
      </c>
      <c r="M12" s="23"/>
      <c r="N12" s="24" t="str">
        <f t="shared" si="3"/>
        <v>шт</v>
      </c>
      <c r="O12" s="25">
        <f t="shared" si="4"/>
        <v>47.2</v>
      </c>
      <c r="P12" s="16"/>
      <c r="Q12" s="24">
        <f t="shared" si="5"/>
        <v>1</v>
      </c>
      <c r="R12" s="25">
        <f t="shared" si="7"/>
        <v>0</v>
      </c>
      <c r="S12" s="25">
        <f t="shared" si="8"/>
        <v>1.2</v>
      </c>
      <c r="T12" s="28">
        <f t="shared" si="9"/>
        <v>0</v>
      </c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33.75" customHeight="1" x14ac:dyDescent="0.25">
      <c r="A13" s="6"/>
      <c r="B13" s="15">
        <v>5</v>
      </c>
      <c r="C13" s="9" t="s">
        <v>21</v>
      </c>
      <c r="D13" s="16" t="s">
        <v>17</v>
      </c>
      <c r="E13" s="16">
        <v>32.4</v>
      </c>
      <c r="F13" s="17">
        <v>1</v>
      </c>
      <c r="G13" s="18">
        <f t="shared" si="0"/>
        <v>32.4</v>
      </c>
      <c r="H13" s="18">
        <v>1.1000000000000001</v>
      </c>
      <c r="I13" s="18">
        <f t="shared" si="6"/>
        <v>35.64</v>
      </c>
      <c r="J13" s="1"/>
      <c r="K13" s="27">
        <f t="shared" si="1"/>
        <v>5</v>
      </c>
      <c r="L13" s="22" t="str">
        <f t="shared" si="2"/>
        <v xml:space="preserve">Крупа манная, весовая ГОСТ 7022-97 </v>
      </c>
      <c r="M13" s="23"/>
      <c r="N13" s="24" t="str">
        <f t="shared" si="3"/>
        <v>кг</v>
      </c>
      <c r="O13" s="25">
        <f t="shared" si="4"/>
        <v>32.4</v>
      </c>
      <c r="P13" s="16"/>
      <c r="Q13" s="24">
        <f t="shared" si="5"/>
        <v>1</v>
      </c>
      <c r="R13" s="25">
        <v>0</v>
      </c>
      <c r="S13" s="25">
        <f t="shared" si="8"/>
        <v>1.1000000000000001</v>
      </c>
      <c r="T13" s="28">
        <f t="shared" si="9"/>
        <v>0</v>
      </c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32.25" customHeight="1" x14ac:dyDescent="0.25">
      <c r="A14" s="6"/>
      <c r="B14" s="15">
        <v>6</v>
      </c>
      <c r="C14" s="9" t="s">
        <v>22</v>
      </c>
      <c r="D14" s="16" t="s">
        <v>17</v>
      </c>
      <c r="E14" s="16">
        <v>36.1016949152542</v>
      </c>
      <c r="F14" s="17">
        <v>1</v>
      </c>
      <c r="G14" s="18">
        <f t="shared" si="0"/>
        <v>36.1016949152542</v>
      </c>
      <c r="H14" s="18">
        <v>1.1000000000000001</v>
      </c>
      <c r="I14" s="18">
        <f t="shared" si="6"/>
        <v>39.711864406779625</v>
      </c>
      <c r="J14" s="1"/>
      <c r="K14" s="27">
        <f t="shared" si="1"/>
        <v>6</v>
      </c>
      <c r="L14" s="22" t="str">
        <f t="shared" si="2"/>
        <v>Крупа пшеничная,  весовая ГОСТ 276-60</v>
      </c>
      <c r="M14" s="23"/>
      <c r="N14" s="24" t="str">
        <f t="shared" si="3"/>
        <v>кг</v>
      </c>
      <c r="O14" s="25">
        <f t="shared" si="4"/>
        <v>36.1016949152542</v>
      </c>
      <c r="P14" s="16"/>
      <c r="Q14" s="24">
        <f t="shared" si="5"/>
        <v>1</v>
      </c>
      <c r="R14" s="25">
        <f t="shared" si="7"/>
        <v>0</v>
      </c>
      <c r="S14" s="25">
        <f t="shared" si="8"/>
        <v>1.1000000000000001</v>
      </c>
      <c r="T14" s="28">
        <f t="shared" si="9"/>
        <v>0</v>
      </c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42.75" customHeight="1" x14ac:dyDescent="0.25">
      <c r="A15" s="6"/>
      <c r="B15" s="15">
        <v>7</v>
      </c>
      <c r="C15" s="9" t="s">
        <v>23</v>
      </c>
      <c r="D15" s="16" t="s">
        <v>17</v>
      </c>
      <c r="E15" s="16">
        <v>65.254237288135599</v>
      </c>
      <c r="F15" s="17">
        <v>1</v>
      </c>
      <c r="G15" s="18">
        <f t="shared" si="0"/>
        <v>65.254237288135599</v>
      </c>
      <c r="H15" s="18">
        <v>1.1000000000000001</v>
      </c>
      <c r="I15" s="18">
        <f t="shared" si="6"/>
        <v>71.779661016949163</v>
      </c>
      <c r="J15" s="1"/>
      <c r="K15" s="27">
        <f t="shared" si="1"/>
        <v>7</v>
      </c>
      <c r="L15" s="22" t="str">
        <f t="shared" si="2"/>
        <v xml:space="preserve">Крупа гречневая, весовая ГОСТ Р 55290-2012 </v>
      </c>
      <c r="M15" s="23"/>
      <c r="N15" s="24" t="str">
        <f t="shared" si="3"/>
        <v>кг</v>
      </c>
      <c r="O15" s="25">
        <f t="shared" si="4"/>
        <v>65.254237288135599</v>
      </c>
      <c r="P15" s="16"/>
      <c r="Q15" s="24">
        <f t="shared" si="5"/>
        <v>1</v>
      </c>
      <c r="R15" s="25">
        <f t="shared" si="7"/>
        <v>0</v>
      </c>
      <c r="S15" s="25">
        <f t="shared" si="8"/>
        <v>1.1000000000000001</v>
      </c>
      <c r="T15" s="28">
        <f t="shared" si="9"/>
        <v>0</v>
      </c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31.5" x14ac:dyDescent="0.25">
      <c r="A16" s="6"/>
      <c r="B16" s="15">
        <v>8</v>
      </c>
      <c r="C16" s="9" t="s">
        <v>24</v>
      </c>
      <c r="D16" s="16" t="s">
        <v>17</v>
      </c>
      <c r="E16" s="16">
        <v>62.8</v>
      </c>
      <c r="F16" s="17">
        <v>1</v>
      </c>
      <c r="G16" s="18">
        <f t="shared" si="0"/>
        <v>62.8</v>
      </c>
      <c r="H16" s="18">
        <v>1.1000000000000001</v>
      </c>
      <c r="I16" s="18">
        <f t="shared" si="6"/>
        <v>69.08</v>
      </c>
      <c r="J16" s="1"/>
      <c r="K16" s="27">
        <f t="shared" si="1"/>
        <v>8</v>
      </c>
      <c r="L16" s="22" t="str">
        <f t="shared" si="2"/>
        <v>Крупа рис весовая, весовая ГОСТ 6292-93</v>
      </c>
      <c r="M16" s="23"/>
      <c r="N16" s="24" t="str">
        <f t="shared" si="3"/>
        <v>кг</v>
      </c>
      <c r="O16" s="25">
        <f t="shared" si="4"/>
        <v>62.8</v>
      </c>
      <c r="P16" s="16"/>
      <c r="Q16" s="24">
        <f t="shared" si="5"/>
        <v>1</v>
      </c>
      <c r="R16" s="25">
        <f t="shared" si="7"/>
        <v>0</v>
      </c>
      <c r="S16" s="25">
        <f t="shared" si="8"/>
        <v>1.1000000000000001</v>
      </c>
      <c r="T16" s="28">
        <f t="shared" si="9"/>
        <v>0</v>
      </c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31.5" customHeight="1" x14ac:dyDescent="0.25">
      <c r="A17" s="6"/>
      <c r="B17" s="15">
        <v>9</v>
      </c>
      <c r="C17" s="9" t="s">
        <v>25</v>
      </c>
      <c r="D17" s="16" t="s">
        <v>17</v>
      </c>
      <c r="E17" s="16">
        <v>66</v>
      </c>
      <c r="F17" s="17">
        <v>1</v>
      </c>
      <c r="G17" s="18">
        <f t="shared" si="0"/>
        <v>66</v>
      </c>
      <c r="H17" s="18">
        <v>1.1000000000000001</v>
      </c>
      <c r="I17" s="18">
        <f t="shared" si="6"/>
        <v>72.600000000000009</v>
      </c>
      <c r="J17" s="1"/>
      <c r="K17" s="27">
        <f t="shared" si="1"/>
        <v>9</v>
      </c>
      <c r="L17" s="22" t="str">
        <f t="shared" si="2"/>
        <v xml:space="preserve">Крупа пшено, весовая ГОСТ 6292-93 </v>
      </c>
      <c r="M17" s="23"/>
      <c r="N17" s="24" t="str">
        <f t="shared" si="3"/>
        <v>кг</v>
      </c>
      <c r="O17" s="25">
        <f t="shared" si="4"/>
        <v>66</v>
      </c>
      <c r="P17" s="16"/>
      <c r="Q17" s="24">
        <f t="shared" si="5"/>
        <v>1</v>
      </c>
      <c r="R17" s="25">
        <f t="shared" si="7"/>
        <v>0</v>
      </c>
      <c r="S17" s="25">
        <f t="shared" si="8"/>
        <v>1.1000000000000001</v>
      </c>
      <c r="T17" s="28">
        <f t="shared" si="9"/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31.5" x14ac:dyDescent="0.25">
      <c r="A18" s="6"/>
      <c r="B18" s="15">
        <v>10</v>
      </c>
      <c r="C18" s="9" t="s">
        <v>26</v>
      </c>
      <c r="D18" s="16" t="s">
        <v>17</v>
      </c>
      <c r="E18" s="16">
        <v>49.220338983050901</v>
      </c>
      <c r="F18" s="17">
        <v>1</v>
      </c>
      <c r="G18" s="18">
        <f t="shared" si="0"/>
        <v>49.220338983050901</v>
      </c>
      <c r="H18" s="18">
        <v>1.1000000000000001</v>
      </c>
      <c r="I18" s="18">
        <f t="shared" si="6"/>
        <v>54.142372881355996</v>
      </c>
      <c r="J18" s="1"/>
      <c r="K18" s="27">
        <f t="shared" si="1"/>
        <v>10</v>
      </c>
      <c r="L18" s="22" t="str">
        <f t="shared" si="2"/>
        <v>Крупа горох, весовая ГОСТ 6292-93</v>
      </c>
      <c r="M18" s="23"/>
      <c r="N18" s="24" t="str">
        <f t="shared" si="3"/>
        <v>кг</v>
      </c>
      <c r="O18" s="25">
        <f t="shared" si="4"/>
        <v>49.220338983050901</v>
      </c>
      <c r="P18" s="16"/>
      <c r="Q18" s="24">
        <f t="shared" si="5"/>
        <v>1</v>
      </c>
      <c r="R18" s="25">
        <f t="shared" si="7"/>
        <v>0</v>
      </c>
      <c r="S18" s="25">
        <f t="shared" si="8"/>
        <v>1.1000000000000001</v>
      </c>
      <c r="T18" s="28">
        <f t="shared" si="9"/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47.25" x14ac:dyDescent="0.25">
      <c r="A19" s="6"/>
      <c r="B19" s="15">
        <v>11</v>
      </c>
      <c r="C19" s="9" t="s">
        <v>27</v>
      </c>
      <c r="D19" s="16" t="s">
        <v>17</v>
      </c>
      <c r="E19" s="16">
        <v>31.440677966101699</v>
      </c>
      <c r="F19" s="17">
        <v>1</v>
      </c>
      <c r="G19" s="18">
        <f t="shared" si="0"/>
        <v>31.440677966101699</v>
      </c>
      <c r="H19" s="18">
        <v>1.1000000000000001</v>
      </c>
      <c r="I19" s="18">
        <f t="shared" si="6"/>
        <v>34.584745762711869</v>
      </c>
      <c r="J19" s="1"/>
      <c r="K19" s="27">
        <f t="shared" si="1"/>
        <v>11</v>
      </c>
      <c r="L19" s="22" t="str">
        <f t="shared" si="2"/>
        <v xml:space="preserve">Крупа перловая, весовая  ТУ 9294-005-54844059-2002  </v>
      </c>
      <c r="M19" s="23"/>
      <c r="N19" s="24" t="str">
        <f t="shared" si="3"/>
        <v>кг</v>
      </c>
      <c r="O19" s="25">
        <f t="shared" si="4"/>
        <v>31.440677966101699</v>
      </c>
      <c r="P19" s="16"/>
      <c r="Q19" s="24">
        <f t="shared" si="5"/>
        <v>1</v>
      </c>
      <c r="R19" s="25">
        <f t="shared" si="7"/>
        <v>0</v>
      </c>
      <c r="S19" s="25">
        <f t="shared" si="8"/>
        <v>1.1000000000000001</v>
      </c>
      <c r="T19" s="28">
        <f t="shared" si="9"/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78.75" x14ac:dyDescent="0.25">
      <c r="A20" s="6"/>
      <c r="B20" s="15">
        <v>12</v>
      </c>
      <c r="C20" s="9" t="s">
        <v>42</v>
      </c>
      <c r="D20" s="16" t="s">
        <v>16</v>
      </c>
      <c r="E20" s="16">
        <v>58.4</v>
      </c>
      <c r="F20" s="17">
        <v>1</v>
      </c>
      <c r="G20" s="18">
        <f t="shared" si="0"/>
        <v>58.4</v>
      </c>
      <c r="H20" s="18">
        <v>1.1000000000000001</v>
      </c>
      <c r="I20" s="18">
        <f t="shared" si="6"/>
        <v>64.240000000000009</v>
      </c>
      <c r="J20" s="1"/>
      <c r="K20" s="27">
        <f t="shared" si="1"/>
        <v>12</v>
      </c>
      <c r="L20" s="22" t="str">
        <f t="shared" si="2"/>
        <v xml:space="preserve">Лапша быстрого приготовления,  в чашке 90г  Доширак (аналог)ТУ 9149-001-59378024-2012  </v>
      </c>
      <c r="M20" s="23"/>
      <c r="N20" s="24" t="str">
        <f t="shared" si="3"/>
        <v>шт</v>
      </c>
      <c r="O20" s="25">
        <f t="shared" si="4"/>
        <v>58.4</v>
      </c>
      <c r="P20" s="16"/>
      <c r="Q20" s="24">
        <f t="shared" si="5"/>
        <v>1</v>
      </c>
      <c r="R20" s="25">
        <f t="shared" si="7"/>
        <v>0</v>
      </c>
      <c r="S20" s="25">
        <f t="shared" si="8"/>
        <v>1.1000000000000001</v>
      </c>
      <c r="T20" s="28">
        <f t="shared" si="9"/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35.25" customHeight="1" x14ac:dyDescent="0.25">
      <c r="A21" s="6"/>
      <c r="B21" s="15">
        <v>13</v>
      </c>
      <c r="C21" s="9" t="s">
        <v>43</v>
      </c>
      <c r="D21" s="16" t="s">
        <v>16</v>
      </c>
      <c r="E21" s="16">
        <v>81.599999999999994</v>
      </c>
      <c r="F21" s="17">
        <v>1</v>
      </c>
      <c r="G21" s="18">
        <f t="shared" si="0"/>
        <v>81.599999999999994</v>
      </c>
      <c r="H21" s="18">
        <v>1.1000000000000001</v>
      </c>
      <c r="I21" s="18">
        <f t="shared" si="6"/>
        <v>89.76</v>
      </c>
      <c r="J21" s="1"/>
      <c r="K21" s="27">
        <f t="shared" si="1"/>
        <v>13</v>
      </c>
      <c r="L21" s="22" t="str">
        <f t="shared" si="2"/>
        <v>Лапша яичная Ролтон(аналог) 400г</v>
      </c>
      <c r="M21" s="23"/>
      <c r="N21" s="24" t="str">
        <f t="shared" si="3"/>
        <v>шт</v>
      </c>
      <c r="O21" s="25">
        <f t="shared" si="4"/>
        <v>81.599999999999994</v>
      </c>
      <c r="P21" s="16"/>
      <c r="Q21" s="24">
        <f t="shared" si="5"/>
        <v>1</v>
      </c>
      <c r="R21" s="25">
        <f t="shared" si="7"/>
        <v>0</v>
      </c>
      <c r="S21" s="25">
        <f t="shared" si="8"/>
        <v>1.1000000000000001</v>
      </c>
      <c r="T21" s="28">
        <f t="shared" si="9"/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38.25" customHeight="1" x14ac:dyDescent="0.25">
      <c r="A22" s="6"/>
      <c r="B22" s="15">
        <v>14</v>
      </c>
      <c r="C22" s="9" t="s">
        <v>28</v>
      </c>
      <c r="D22" s="16" t="s">
        <v>17</v>
      </c>
      <c r="E22" s="16">
        <v>162.4</v>
      </c>
      <c r="F22" s="17">
        <v>1</v>
      </c>
      <c r="G22" s="18">
        <f t="shared" si="0"/>
        <v>162.4</v>
      </c>
      <c r="H22" s="18">
        <v>1.2</v>
      </c>
      <c r="I22" s="18">
        <f t="shared" si="6"/>
        <v>194.88</v>
      </c>
      <c r="J22" s="1"/>
      <c r="K22" s="27">
        <f t="shared" si="1"/>
        <v>14</v>
      </c>
      <c r="L22" s="22" t="str">
        <f t="shared" si="2"/>
        <v xml:space="preserve">Майонез, ГОСТ 31761-2012 </v>
      </c>
      <c r="M22" s="23"/>
      <c r="N22" s="24" t="str">
        <f t="shared" si="3"/>
        <v>кг</v>
      </c>
      <c r="O22" s="25">
        <f t="shared" si="4"/>
        <v>162.4</v>
      </c>
      <c r="P22" s="16"/>
      <c r="Q22" s="24">
        <f t="shared" si="5"/>
        <v>1</v>
      </c>
      <c r="R22" s="25">
        <f t="shared" si="7"/>
        <v>0</v>
      </c>
      <c r="S22" s="25">
        <f t="shared" si="8"/>
        <v>1.2</v>
      </c>
      <c r="T22" s="28">
        <f t="shared" si="9"/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39" customHeight="1" x14ac:dyDescent="0.25">
      <c r="A23" s="6"/>
      <c r="B23" s="15">
        <v>15</v>
      </c>
      <c r="C23" s="9" t="s">
        <v>29</v>
      </c>
      <c r="D23" s="16" t="s">
        <v>17</v>
      </c>
      <c r="E23" s="16">
        <v>78.711864406779696</v>
      </c>
      <c r="F23" s="17">
        <v>1</v>
      </c>
      <c r="G23" s="18">
        <f t="shared" si="0"/>
        <v>78.711864406779696</v>
      </c>
      <c r="H23" s="18">
        <v>1.1000000000000001</v>
      </c>
      <c r="I23" s="18">
        <f t="shared" si="6"/>
        <v>86.58305084745767</v>
      </c>
      <c r="J23" s="1"/>
      <c r="K23" s="27">
        <f t="shared" si="1"/>
        <v>15</v>
      </c>
      <c r="L23" s="22" t="str">
        <f t="shared" si="2"/>
        <v xml:space="preserve">Макароны, в/с в асс. ГОСТ 31750-2012 </v>
      </c>
      <c r="M23" s="23"/>
      <c r="N23" s="24" t="str">
        <f t="shared" si="3"/>
        <v>кг</v>
      </c>
      <c r="O23" s="25">
        <f t="shared" si="4"/>
        <v>78.711864406779696</v>
      </c>
      <c r="P23" s="16"/>
      <c r="Q23" s="24">
        <f t="shared" si="5"/>
        <v>1</v>
      </c>
      <c r="R23" s="25">
        <f t="shared" si="7"/>
        <v>0</v>
      </c>
      <c r="S23" s="25">
        <f t="shared" si="8"/>
        <v>1.1000000000000001</v>
      </c>
      <c r="T23" s="28">
        <f t="shared" si="9"/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51" customHeight="1" x14ac:dyDescent="0.25">
      <c r="A24" s="6"/>
      <c r="B24" s="15">
        <v>16</v>
      </c>
      <c r="C24" s="9" t="s">
        <v>30</v>
      </c>
      <c r="D24" s="16" t="s">
        <v>16</v>
      </c>
      <c r="E24" s="16">
        <v>72.110169491525397</v>
      </c>
      <c r="F24" s="17">
        <v>1</v>
      </c>
      <c r="G24" s="18">
        <f t="shared" si="0"/>
        <v>72.110169491525397</v>
      </c>
      <c r="H24" s="18">
        <v>1.2</v>
      </c>
      <c r="I24" s="18">
        <f t="shared" si="6"/>
        <v>86.532203389830471</v>
      </c>
      <c r="J24" s="1"/>
      <c r="K24" s="27">
        <f t="shared" si="1"/>
        <v>16</v>
      </c>
      <c r="L24" s="22" t="str">
        <f t="shared" si="2"/>
        <v xml:space="preserve">Маслины, ГОСТ Р 55464-2013 без косточки  (380-400г) ж/б </v>
      </c>
      <c r="M24" s="23"/>
      <c r="N24" s="24" t="str">
        <f t="shared" si="3"/>
        <v>шт</v>
      </c>
      <c r="O24" s="25">
        <f t="shared" si="4"/>
        <v>72.110169491525397</v>
      </c>
      <c r="P24" s="16"/>
      <c r="Q24" s="24">
        <f t="shared" si="5"/>
        <v>1</v>
      </c>
      <c r="R24" s="25">
        <f t="shared" si="7"/>
        <v>0</v>
      </c>
      <c r="S24" s="25">
        <f t="shared" si="8"/>
        <v>1.2</v>
      </c>
      <c r="T24" s="28">
        <f t="shared" si="9"/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50.25" customHeight="1" x14ac:dyDescent="0.25">
      <c r="A25" s="6"/>
      <c r="B25" s="15">
        <v>17</v>
      </c>
      <c r="C25" s="9" t="s">
        <v>31</v>
      </c>
      <c r="D25" s="16" t="s">
        <v>16</v>
      </c>
      <c r="E25" s="16">
        <v>91.6</v>
      </c>
      <c r="F25" s="17">
        <v>1</v>
      </c>
      <c r="G25" s="18">
        <f t="shared" si="0"/>
        <v>91.6</v>
      </c>
      <c r="H25" s="18">
        <v>1.1000000000000001</v>
      </c>
      <c r="I25" s="18">
        <f t="shared" si="6"/>
        <v>100.76</v>
      </c>
      <c r="J25" s="1"/>
      <c r="K25" s="27">
        <f t="shared" si="1"/>
        <v>17</v>
      </c>
      <c r="L25" s="22" t="str">
        <f t="shared" si="2"/>
        <v xml:space="preserve">Масло подсолнечное, рафинированное 1 л. ГОСТ 1129-2013 </v>
      </c>
      <c r="M25" s="23"/>
      <c r="N25" s="24" t="str">
        <f t="shared" si="3"/>
        <v>шт</v>
      </c>
      <c r="O25" s="25">
        <f t="shared" si="4"/>
        <v>91.6</v>
      </c>
      <c r="P25" s="16"/>
      <c r="Q25" s="24">
        <f t="shared" si="5"/>
        <v>1</v>
      </c>
      <c r="R25" s="25">
        <f t="shared" si="7"/>
        <v>0</v>
      </c>
      <c r="S25" s="25">
        <f t="shared" si="8"/>
        <v>1.1000000000000001</v>
      </c>
      <c r="T25" s="28">
        <f t="shared" si="9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50.25" customHeight="1" x14ac:dyDescent="0.25">
      <c r="A26" s="6"/>
      <c r="B26" s="15">
        <v>18</v>
      </c>
      <c r="C26" s="9" t="s">
        <v>33</v>
      </c>
      <c r="D26" s="16" t="s">
        <v>16</v>
      </c>
      <c r="E26" s="16">
        <v>70.220338983050894</v>
      </c>
      <c r="F26" s="17">
        <v>1</v>
      </c>
      <c r="G26" s="18">
        <f t="shared" si="0"/>
        <v>70.220338983050894</v>
      </c>
      <c r="H26" s="18">
        <v>1.1000000000000001</v>
      </c>
      <c r="I26" s="18">
        <f t="shared" si="6"/>
        <v>77.24237288135599</v>
      </c>
      <c r="J26" s="1"/>
      <c r="K26" s="27">
        <f t="shared" si="1"/>
        <v>18</v>
      </c>
      <c r="L26" s="22" t="str">
        <f t="shared" si="2"/>
        <v>Молоко сгущенное,  380 мл м/у ГОСТ 33921-2016</v>
      </c>
      <c r="M26" s="23"/>
      <c r="N26" s="24" t="str">
        <f t="shared" si="3"/>
        <v>шт</v>
      </c>
      <c r="O26" s="25">
        <f t="shared" si="4"/>
        <v>70.220338983050894</v>
      </c>
      <c r="P26" s="16"/>
      <c r="Q26" s="24">
        <f t="shared" si="5"/>
        <v>1</v>
      </c>
      <c r="R26" s="25">
        <f t="shared" si="7"/>
        <v>0</v>
      </c>
      <c r="S26" s="25">
        <f t="shared" si="8"/>
        <v>1.1000000000000001</v>
      </c>
      <c r="T26" s="28">
        <f t="shared" si="9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34.5" customHeight="1" x14ac:dyDescent="0.25">
      <c r="A27" s="6"/>
      <c r="B27" s="15">
        <v>19</v>
      </c>
      <c r="C27" s="9" t="s">
        <v>32</v>
      </c>
      <c r="D27" s="16" t="s">
        <v>17</v>
      </c>
      <c r="E27" s="16">
        <v>48.4</v>
      </c>
      <c r="F27" s="17">
        <v>1</v>
      </c>
      <c r="G27" s="18">
        <f t="shared" si="0"/>
        <v>48.4</v>
      </c>
      <c r="H27" s="18">
        <v>1.1000000000000001</v>
      </c>
      <c r="I27" s="18">
        <f t="shared" si="6"/>
        <v>53.24</v>
      </c>
      <c r="J27" s="1"/>
      <c r="K27" s="27">
        <f t="shared" si="1"/>
        <v>19</v>
      </c>
      <c r="L27" s="22" t="str">
        <f t="shared" si="2"/>
        <v>Мука  пшеничная, в/с ГОСТ Р 52189-2003</v>
      </c>
      <c r="M27" s="23"/>
      <c r="N27" s="24" t="str">
        <f t="shared" si="3"/>
        <v>кг</v>
      </c>
      <c r="O27" s="25">
        <f t="shared" si="4"/>
        <v>48.4</v>
      </c>
      <c r="P27" s="16"/>
      <c r="Q27" s="24">
        <f t="shared" si="5"/>
        <v>1</v>
      </c>
      <c r="R27" s="25">
        <f t="shared" si="7"/>
        <v>0</v>
      </c>
      <c r="S27" s="25">
        <f t="shared" si="8"/>
        <v>1.1000000000000001</v>
      </c>
      <c r="T27" s="28">
        <f t="shared" si="9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51.75" customHeight="1" x14ac:dyDescent="0.25">
      <c r="A28" s="6"/>
      <c r="B28" s="15">
        <v>20</v>
      </c>
      <c r="C28" s="9" t="s">
        <v>53</v>
      </c>
      <c r="D28" s="16" t="s">
        <v>16</v>
      </c>
      <c r="E28" s="16">
        <v>133.6</v>
      </c>
      <c r="F28" s="17">
        <v>1</v>
      </c>
      <c r="G28" s="18">
        <f t="shared" si="0"/>
        <v>133.6</v>
      </c>
      <c r="H28" s="18">
        <v>1.2</v>
      </c>
      <c r="I28" s="18">
        <f t="shared" si="6"/>
        <v>160.32</v>
      </c>
      <c r="J28" s="1"/>
      <c r="K28" s="27">
        <f t="shared" si="1"/>
        <v>20</v>
      </c>
      <c r="L28" s="22" t="str">
        <f t="shared" si="2"/>
        <v>Огурцы  консервированные, 1,5л. ГОСТ 31713-2012</v>
      </c>
      <c r="M28" s="23"/>
      <c r="N28" s="24" t="str">
        <f t="shared" si="3"/>
        <v>шт</v>
      </c>
      <c r="O28" s="25">
        <f t="shared" si="4"/>
        <v>133.6</v>
      </c>
      <c r="P28" s="16"/>
      <c r="Q28" s="24">
        <f t="shared" si="5"/>
        <v>1</v>
      </c>
      <c r="R28" s="25">
        <f t="shared" si="7"/>
        <v>0</v>
      </c>
      <c r="S28" s="25">
        <f t="shared" si="8"/>
        <v>1.2</v>
      </c>
      <c r="T28" s="28">
        <f t="shared" si="9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36.75" customHeight="1" x14ac:dyDescent="0.25">
      <c r="A29" s="6"/>
      <c r="B29" s="15">
        <v>21</v>
      </c>
      <c r="C29" s="9" t="s">
        <v>34</v>
      </c>
      <c r="D29" s="16" t="s">
        <v>16</v>
      </c>
      <c r="E29" s="16">
        <v>67.599999999999994</v>
      </c>
      <c r="F29" s="17">
        <v>1</v>
      </c>
      <c r="G29" s="18">
        <f t="shared" si="0"/>
        <v>67.599999999999994</v>
      </c>
      <c r="H29" s="18">
        <v>1.2</v>
      </c>
      <c r="I29" s="18">
        <f t="shared" si="6"/>
        <v>81.11999999999999</v>
      </c>
      <c r="J29" s="1"/>
      <c r="K29" s="27">
        <f t="shared" si="1"/>
        <v>21</v>
      </c>
      <c r="L29" s="22" t="str">
        <f t="shared" si="2"/>
        <v>Повидло, (500-700г) ГОСТ 32099-2013</v>
      </c>
      <c r="M29" s="23"/>
      <c r="N29" s="24" t="str">
        <f t="shared" si="3"/>
        <v>шт</v>
      </c>
      <c r="O29" s="25">
        <f t="shared" si="4"/>
        <v>67.599999999999994</v>
      </c>
      <c r="P29" s="16"/>
      <c r="Q29" s="24">
        <f t="shared" si="5"/>
        <v>1</v>
      </c>
      <c r="R29" s="25">
        <f t="shared" si="7"/>
        <v>0</v>
      </c>
      <c r="S29" s="25">
        <f t="shared" si="8"/>
        <v>1.2</v>
      </c>
      <c r="T29" s="28">
        <f t="shared" si="9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36.75" customHeight="1" x14ac:dyDescent="0.25">
      <c r="A30" s="6"/>
      <c r="B30" s="15">
        <v>22</v>
      </c>
      <c r="C30" s="9" t="s">
        <v>45</v>
      </c>
      <c r="D30" s="16" t="s">
        <v>44</v>
      </c>
      <c r="E30" s="16">
        <v>88.8</v>
      </c>
      <c r="F30" s="17">
        <v>1</v>
      </c>
      <c r="G30" s="18">
        <f t="shared" si="0"/>
        <v>88.8</v>
      </c>
      <c r="H30" s="18">
        <v>1.1000000000000001</v>
      </c>
      <c r="I30" s="18">
        <f t="shared" si="6"/>
        <v>97.68</v>
      </c>
      <c r="J30" s="1"/>
      <c r="K30" s="27">
        <f t="shared" si="1"/>
        <v>22</v>
      </c>
      <c r="L30" s="22" t="str">
        <f t="shared" si="2"/>
        <v>Сайра 250г. ж/б ГОСТ 7452-2014</v>
      </c>
      <c r="M30" s="23"/>
      <c r="N30" s="24" t="str">
        <f t="shared" si="3"/>
        <v>шт.</v>
      </c>
      <c r="O30" s="25">
        <f t="shared" si="4"/>
        <v>88.8</v>
      </c>
      <c r="P30" s="16"/>
      <c r="Q30" s="24">
        <f t="shared" si="5"/>
        <v>1</v>
      </c>
      <c r="R30" s="25">
        <f t="shared" si="7"/>
        <v>0</v>
      </c>
      <c r="S30" s="25">
        <f t="shared" si="8"/>
        <v>1.1000000000000001</v>
      </c>
      <c r="T30" s="28">
        <f t="shared" si="9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26.25" customHeight="1" x14ac:dyDescent="0.25">
      <c r="A31" s="6"/>
      <c r="B31" s="15">
        <v>23</v>
      </c>
      <c r="C31" s="9" t="s">
        <v>35</v>
      </c>
      <c r="D31" s="16" t="s">
        <v>17</v>
      </c>
      <c r="E31" s="16">
        <v>70.593220338983102</v>
      </c>
      <c r="F31" s="17">
        <v>1</v>
      </c>
      <c r="G31" s="18">
        <f t="shared" si="0"/>
        <v>70.593220338983102</v>
      </c>
      <c r="H31" s="18">
        <v>1.1000000000000001</v>
      </c>
      <c r="I31" s="18">
        <f t="shared" si="6"/>
        <v>77.652542372881413</v>
      </c>
      <c r="J31" s="1"/>
      <c r="K31" s="27">
        <f t="shared" si="1"/>
        <v>23</v>
      </c>
      <c r="L31" s="22" t="str">
        <f t="shared" si="2"/>
        <v>Сахар  ГОСТ 33222-2015</v>
      </c>
      <c r="M31" s="23"/>
      <c r="N31" s="24" t="str">
        <f t="shared" si="3"/>
        <v>кг</v>
      </c>
      <c r="O31" s="25">
        <f t="shared" si="4"/>
        <v>70.593220338983102</v>
      </c>
      <c r="P31" s="16"/>
      <c r="Q31" s="24">
        <f t="shared" si="5"/>
        <v>1</v>
      </c>
      <c r="R31" s="25">
        <f t="shared" si="7"/>
        <v>0</v>
      </c>
      <c r="S31" s="25">
        <f t="shared" si="8"/>
        <v>1.1000000000000001</v>
      </c>
      <c r="T31" s="28">
        <f t="shared" si="9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37.5" customHeight="1" x14ac:dyDescent="0.25">
      <c r="A32" s="6"/>
      <c r="B32" s="15">
        <v>24</v>
      </c>
      <c r="C32" s="9" t="s">
        <v>36</v>
      </c>
      <c r="D32" s="16" t="s">
        <v>16</v>
      </c>
      <c r="E32" s="16">
        <v>51.296610169491501</v>
      </c>
      <c r="F32" s="17">
        <v>1</v>
      </c>
      <c r="G32" s="18">
        <f t="shared" si="0"/>
        <v>51.296610169491501</v>
      </c>
      <c r="H32" s="18">
        <v>1.1000000000000001</v>
      </c>
      <c r="I32" s="18">
        <f t="shared" si="6"/>
        <v>56.426271186440658</v>
      </c>
      <c r="J32" s="1"/>
      <c r="K32" s="27">
        <f t="shared" si="1"/>
        <v>24</v>
      </c>
      <c r="L32" s="22" t="str">
        <f t="shared" si="2"/>
        <v>Сахар-рафинад,  500г ГОСТ 33222-2015</v>
      </c>
      <c r="M32" s="23"/>
      <c r="N32" s="24" t="str">
        <f t="shared" si="3"/>
        <v>шт</v>
      </c>
      <c r="O32" s="25">
        <f t="shared" si="4"/>
        <v>51.296610169491501</v>
      </c>
      <c r="P32" s="16"/>
      <c r="Q32" s="24">
        <f t="shared" si="5"/>
        <v>1</v>
      </c>
      <c r="R32" s="25">
        <f t="shared" si="7"/>
        <v>0</v>
      </c>
      <c r="S32" s="25">
        <f t="shared" si="8"/>
        <v>1.1000000000000001</v>
      </c>
      <c r="T32" s="28">
        <f t="shared" si="9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37.5" customHeight="1" x14ac:dyDescent="0.25">
      <c r="A33" s="6"/>
      <c r="B33" s="15">
        <v>25</v>
      </c>
      <c r="C33" s="9" t="s">
        <v>37</v>
      </c>
      <c r="D33" s="16" t="s">
        <v>17</v>
      </c>
      <c r="E33" s="16">
        <v>18</v>
      </c>
      <c r="F33" s="17">
        <v>1</v>
      </c>
      <c r="G33" s="18">
        <f t="shared" si="0"/>
        <v>18</v>
      </c>
      <c r="H33" s="18">
        <v>1.1000000000000001</v>
      </c>
      <c r="I33" s="18">
        <f t="shared" si="6"/>
        <v>19.8</v>
      </c>
      <c r="J33" s="1"/>
      <c r="K33" s="27">
        <f t="shared" si="1"/>
        <v>25</v>
      </c>
      <c r="L33" s="22" t="str">
        <f t="shared" si="2"/>
        <v xml:space="preserve">Соль 1 кг. ГОСТ Р 51574-2018 </v>
      </c>
      <c r="M33" s="23"/>
      <c r="N33" s="24" t="str">
        <f t="shared" si="3"/>
        <v>кг</v>
      </c>
      <c r="O33" s="25">
        <f t="shared" si="4"/>
        <v>18</v>
      </c>
      <c r="P33" s="16"/>
      <c r="Q33" s="24">
        <f t="shared" si="5"/>
        <v>1</v>
      </c>
      <c r="R33" s="25">
        <f t="shared" si="7"/>
        <v>0</v>
      </c>
      <c r="S33" s="25">
        <f t="shared" si="8"/>
        <v>1.1000000000000001</v>
      </c>
      <c r="T33" s="28">
        <f t="shared" si="9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33" customHeight="1" x14ac:dyDescent="0.25">
      <c r="A34" s="6"/>
      <c r="B34" s="15">
        <v>26</v>
      </c>
      <c r="C34" s="9" t="s">
        <v>38</v>
      </c>
      <c r="D34" s="16" t="s">
        <v>16</v>
      </c>
      <c r="E34" s="16">
        <v>104.03389830508476</v>
      </c>
      <c r="F34" s="17">
        <v>1</v>
      </c>
      <c r="G34" s="18">
        <f t="shared" si="0"/>
        <v>104.03389830508476</v>
      </c>
      <c r="H34" s="18">
        <v>1.2</v>
      </c>
      <c r="I34" s="18">
        <f t="shared" si="6"/>
        <v>124.84067796610171</v>
      </c>
      <c r="J34" s="1"/>
      <c r="K34" s="27">
        <f t="shared" si="1"/>
        <v>26</v>
      </c>
      <c r="L34" s="22" t="str">
        <f t="shared" si="2"/>
        <v xml:space="preserve">Соус соевый, 1л  ТУ 9162-035-00336467-2005  </v>
      </c>
      <c r="M34" s="23"/>
      <c r="N34" s="24" t="str">
        <f t="shared" si="3"/>
        <v>шт</v>
      </c>
      <c r="O34" s="25">
        <f t="shared" si="4"/>
        <v>104.03389830508476</v>
      </c>
      <c r="P34" s="16"/>
      <c r="Q34" s="24">
        <f t="shared" si="5"/>
        <v>1</v>
      </c>
      <c r="R34" s="25">
        <f t="shared" si="7"/>
        <v>0</v>
      </c>
      <c r="S34" s="25">
        <f t="shared" si="8"/>
        <v>1.2</v>
      </c>
      <c r="T34" s="28">
        <f t="shared" si="9"/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51" customHeight="1" x14ac:dyDescent="0.25">
      <c r="A35" s="6"/>
      <c r="B35" s="15">
        <v>27</v>
      </c>
      <c r="C35" s="9" t="s">
        <v>46</v>
      </c>
      <c r="D35" s="16" t="s">
        <v>16</v>
      </c>
      <c r="E35" s="16">
        <v>89</v>
      </c>
      <c r="F35" s="17">
        <v>1</v>
      </c>
      <c r="G35" s="18">
        <f t="shared" si="0"/>
        <v>89</v>
      </c>
      <c r="H35" s="18">
        <v>1.1000000000000001</v>
      </c>
      <c r="I35" s="18">
        <f t="shared" si="6"/>
        <v>97.9</v>
      </c>
      <c r="J35" s="1"/>
      <c r="K35" s="27">
        <f t="shared" si="1"/>
        <v>27</v>
      </c>
      <c r="L35" s="22" t="str">
        <f t="shared" si="2"/>
        <v>Сок (нектар) Добрый (аналог) 0,9-1л т/п ГОСТ 32103-2013</v>
      </c>
      <c r="M35" s="23"/>
      <c r="N35" s="24" t="str">
        <f t="shared" si="3"/>
        <v>шт</v>
      </c>
      <c r="O35" s="25">
        <f t="shared" si="4"/>
        <v>89</v>
      </c>
      <c r="P35" s="16"/>
      <c r="Q35" s="24">
        <f t="shared" si="5"/>
        <v>1</v>
      </c>
      <c r="R35" s="25">
        <f t="shared" si="7"/>
        <v>0</v>
      </c>
      <c r="S35" s="25">
        <f t="shared" si="8"/>
        <v>1.1000000000000001</v>
      </c>
      <c r="T35" s="28">
        <f t="shared" si="9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45" customHeight="1" x14ac:dyDescent="0.25">
      <c r="A36" s="6"/>
      <c r="B36" s="15">
        <v>28</v>
      </c>
      <c r="C36" s="9" t="s">
        <v>47</v>
      </c>
      <c r="D36" s="16" t="s">
        <v>16</v>
      </c>
      <c r="E36" s="16">
        <v>23.2</v>
      </c>
      <c r="F36" s="17">
        <v>1</v>
      </c>
      <c r="G36" s="18">
        <f t="shared" si="0"/>
        <v>23.2</v>
      </c>
      <c r="H36" s="18">
        <v>1.1000000000000001</v>
      </c>
      <c r="I36" s="18">
        <f t="shared" si="6"/>
        <v>25.52</v>
      </c>
      <c r="J36" s="1"/>
      <c r="K36" s="27">
        <f t="shared" si="1"/>
        <v>28</v>
      </c>
      <c r="L36" s="22" t="str">
        <f t="shared" si="2"/>
        <v>Сок (нектар) Добрый (аналог) 0,2л т/п ГОСТ 32103-2013</v>
      </c>
      <c r="M36" s="23"/>
      <c r="N36" s="24" t="str">
        <f t="shared" si="3"/>
        <v>шт</v>
      </c>
      <c r="O36" s="25">
        <f t="shared" si="4"/>
        <v>23.2</v>
      </c>
      <c r="P36" s="16"/>
      <c r="Q36" s="24">
        <f t="shared" si="5"/>
        <v>1</v>
      </c>
      <c r="R36" s="25">
        <f t="shared" si="7"/>
        <v>0</v>
      </c>
      <c r="S36" s="25">
        <f t="shared" si="8"/>
        <v>1.1000000000000001</v>
      </c>
      <c r="T36" s="28">
        <f t="shared" si="9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45" customHeight="1" x14ac:dyDescent="0.25">
      <c r="A37" s="6"/>
      <c r="B37" s="15">
        <v>29</v>
      </c>
      <c r="C37" s="9" t="s">
        <v>48</v>
      </c>
      <c r="D37" s="16" t="s">
        <v>16</v>
      </c>
      <c r="E37" s="16">
        <v>44.4</v>
      </c>
      <c r="F37" s="17">
        <v>1</v>
      </c>
      <c r="G37" s="18">
        <f t="shared" si="0"/>
        <v>44.4</v>
      </c>
      <c r="H37" s="18">
        <v>1.1000000000000001</v>
      </c>
      <c r="I37" s="18">
        <f t="shared" si="6"/>
        <v>48.84</v>
      </c>
      <c r="J37" s="1"/>
      <c r="K37" s="27">
        <f t="shared" si="1"/>
        <v>29</v>
      </c>
      <c r="L37" s="22" t="str">
        <f t="shared" si="2"/>
        <v>Сок (нектар) Добрый (аналог) 0,33-0,5л т/п ГОСТ 32103-2013</v>
      </c>
      <c r="M37" s="23"/>
      <c r="N37" s="24" t="str">
        <f t="shared" si="3"/>
        <v>шт</v>
      </c>
      <c r="O37" s="25">
        <f t="shared" si="4"/>
        <v>44.4</v>
      </c>
      <c r="P37" s="16"/>
      <c r="Q37" s="24">
        <f t="shared" si="5"/>
        <v>1</v>
      </c>
      <c r="R37" s="25">
        <f t="shared" si="7"/>
        <v>0</v>
      </c>
      <c r="S37" s="25">
        <f t="shared" si="8"/>
        <v>1.1000000000000001</v>
      </c>
      <c r="T37" s="28">
        <f t="shared" si="9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51" customHeight="1" x14ac:dyDescent="0.25">
      <c r="A38" s="6"/>
      <c r="B38" s="15">
        <v>30</v>
      </c>
      <c r="C38" s="9" t="s">
        <v>39</v>
      </c>
      <c r="D38" s="16" t="s">
        <v>16</v>
      </c>
      <c r="E38" s="16">
        <v>82.8</v>
      </c>
      <c r="F38" s="17">
        <v>1</v>
      </c>
      <c r="G38" s="18">
        <f t="shared" si="0"/>
        <v>82.8</v>
      </c>
      <c r="H38" s="18">
        <v>1.2</v>
      </c>
      <c r="I38" s="18">
        <f t="shared" si="6"/>
        <v>99.36</v>
      </c>
      <c r="J38" s="1"/>
      <c r="K38" s="27">
        <f t="shared" si="1"/>
        <v>30</v>
      </c>
      <c r="L38" s="22" t="str">
        <f t="shared" si="2"/>
        <v xml:space="preserve">Томатная паста, (500-600г) в/с ГОСТ 3343-2017 </v>
      </c>
      <c r="M38" s="23"/>
      <c r="N38" s="24" t="str">
        <f t="shared" si="3"/>
        <v>шт</v>
      </c>
      <c r="O38" s="25">
        <f t="shared" si="4"/>
        <v>82.8</v>
      </c>
      <c r="P38" s="16"/>
      <c r="Q38" s="24">
        <f t="shared" si="5"/>
        <v>1</v>
      </c>
      <c r="R38" s="25">
        <f t="shared" si="7"/>
        <v>0</v>
      </c>
      <c r="S38" s="25">
        <f t="shared" si="8"/>
        <v>1.2</v>
      </c>
      <c r="T38" s="28">
        <f t="shared" si="9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56.25" customHeight="1" x14ac:dyDescent="0.25">
      <c r="A39" s="6"/>
      <c r="B39" s="15">
        <v>31</v>
      </c>
      <c r="C39" s="9" t="s">
        <v>40</v>
      </c>
      <c r="D39" s="16" t="s">
        <v>16</v>
      </c>
      <c r="E39" s="16">
        <v>54.491525423728802</v>
      </c>
      <c r="F39" s="17">
        <v>1</v>
      </c>
      <c r="G39" s="18">
        <f t="shared" si="0"/>
        <v>54.491525423728802</v>
      </c>
      <c r="H39" s="18">
        <v>1.2</v>
      </c>
      <c r="I39" s="18">
        <f t="shared" si="6"/>
        <v>65.38983050847456</v>
      </c>
      <c r="J39" s="1"/>
      <c r="K39" s="27">
        <f t="shared" si="1"/>
        <v>31</v>
      </c>
      <c r="L39" s="22" t="str">
        <f t="shared" si="2"/>
        <v xml:space="preserve">Фасоль консервированная, 400 г ж/б ГОСТ 17649-2014 </v>
      </c>
      <c r="M39" s="23"/>
      <c r="N39" s="24" t="str">
        <f t="shared" si="3"/>
        <v>шт</v>
      </c>
      <c r="O39" s="25">
        <f t="shared" si="4"/>
        <v>54.491525423728802</v>
      </c>
      <c r="P39" s="16"/>
      <c r="Q39" s="24">
        <f t="shared" si="5"/>
        <v>1</v>
      </c>
      <c r="R39" s="25">
        <f t="shared" si="7"/>
        <v>0</v>
      </c>
      <c r="S39" s="25">
        <f t="shared" si="8"/>
        <v>1.2</v>
      </c>
      <c r="T39" s="28">
        <f t="shared" si="9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39.75" customHeight="1" x14ac:dyDescent="0.25">
      <c r="A40" s="6"/>
      <c r="B40" s="15">
        <v>32</v>
      </c>
      <c r="C40" s="9" t="s">
        <v>41</v>
      </c>
      <c r="D40" s="16" t="s">
        <v>17</v>
      </c>
      <c r="E40" s="16">
        <v>38.5254237288136</v>
      </c>
      <c r="F40" s="17">
        <v>1</v>
      </c>
      <c r="G40" s="18">
        <f t="shared" si="0"/>
        <v>38.5254237288136</v>
      </c>
      <c r="H40" s="18">
        <v>1.1000000000000001</v>
      </c>
      <c r="I40" s="18">
        <f t="shared" si="6"/>
        <v>42.377966101694966</v>
      </c>
      <c r="J40" s="1"/>
      <c r="K40" s="27">
        <f t="shared" si="1"/>
        <v>32</v>
      </c>
      <c r="L40" s="22" t="str">
        <f t="shared" si="2"/>
        <v xml:space="preserve">Хлопья овсяные, ГОСТ 21149-93 </v>
      </c>
      <c r="M40" s="23"/>
      <c r="N40" s="24" t="str">
        <f t="shared" si="3"/>
        <v>кг</v>
      </c>
      <c r="O40" s="25">
        <f t="shared" si="4"/>
        <v>38.5254237288136</v>
      </c>
      <c r="P40" s="16"/>
      <c r="Q40" s="24">
        <f t="shared" si="5"/>
        <v>1</v>
      </c>
      <c r="R40" s="25">
        <f t="shared" si="7"/>
        <v>0</v>
      </c>
      <c r="S40" s="25">
        <f t="shared" si="8"/>
        <v>1.1000000000000001</v>
      </c>
      <c r="T40" s="28">
        <f t="shared" si="9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33.75" customHeight="1" x14ac:dyDescent="0.25">
      <c r="A41" s="6"/>
      <c r="B41" s="15">
        <v>33</v>
      </c>
      <c r="C41" s="9" t="s">
        <v>50</v>
      </c>
      <c r="D41" s="16" t="s">
        <v>16</v>
      </c>
      <c r="E41" s="16">
        <v>56.228813559321999</v>
      </c>
      <c r="F41" s="17">
        <v>1</v>
      </c>
      <c r="G41" s="18">
        <f t="shared" si="0"/>
        <v>56.228813559321999</v>
      </c>
      <c r="H41" s="18">
        <v>1.2</v>
      </c>
      <c r="I41" s="18">
        <f t="shared" si="6"/>
        <v>67.474576271186393</v>
      </c>
      <c r="J41" s="1"/>
      <c r="K41" s="27">
        <f t="shared" si="1"/>
        <v>33</v>
      </c>
      <c r="L41" s="22" t="str">
        <f t="shared" si="2"/>
        <v>Чай, пакетированный    25 пак  ГОСТ 32573-2013</v>
      </c>
      <c r="M41" s="23"/>
      <c r="N41" s="24" t="str">
        <f t="shared" si="3"/>
        <v>шт</v>
      </c>
      <c r="O41" s="25">
        <f t="shared" si="4"/>
        <v>56.228813559321999</v>
      </c>
      <c r="P41" s="16"/>
      <c r="Q41" s="24">
        <f t="shared" si="5"/>
        <v>1</v>
      </c>
      <c r="R41" s="25">
        <f t="shared" si="7"/>
        <v>0</v>
      </c>
      <c r="S41" s="25">
        <f t="shared" si="8"/>
        <v>1.2</v>
      </c>
      <c r="T41" s="28">
        <f t="shared" si="9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33" customHeight="1" x14ac:dyDescent="0.25">
      <c r="A42" s="6"/>
      <c r="B42" s="15">
        <v>34</v>
      </c>
      <c r="C42" s="9" t="s">
        <v>49</v>
      </c>
      <c r="D42" s="16" t="s">
        <v>16</v>
      </c>
      <c r="E42" s="16">
        <v>126</v>
      </c>
      <c r="F42" s="17">
        <v>1</v>
      </c>
      <c r="G42" s="18">
        <f t="shared" si="0"/>
        <v>126</v>
      </c>
      <c r="H42" s="18">
        <v>1.2</v>
      </c>
      <c r="I42" s="18">
        <f t="shared" si="6"/>
        <v>151.19999999999999</v>
      </c>
      <c r="J42" s="1"/>
      <c r="K42" s="27">
        <f t="shared" si="1"/>
        <v>34</v>
      </c>
      <c r="L42" s="22" t="str">
        <f t="shared" si="2"/>
        <v>Чай,  крупнолистовой 250г ГОСТ 32573-2013</v>
      </c>
      <c r="M42" s="23"/>
      <c r="N42" s="24" t="str">
        <f t="shared" si="3"/>
        <v>шт</v>
      </c>
      <c r="O42" s="25">
        <f t="shared" si="4"/>
        <v>126</v>
      </c>
      <c r="P42" s="16"/>
      <c r="Q42" s="24">
        <f t="shared" si="5"/>
        <v>1</v>
      </c>
      <c r="R42" s="25">
        <f t="shared" si="7"/>
        <v>0</v>
      </c>
      <c r="S42" s="25">
        <f t="shared" si="8"/>
        <v>1.2</v>
      </c>
      <c r="T42" s="28">
        <f t="shared" si="9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63.75" customHeight="1" x14ac:dyDescent="0.25">
      <c r="A43" s="6"/>
      <c r="B43" s="15">
        <v>35</v>
      </c>
      <c r="C43" s="9" t="s">
        <v>52</v>
      </c>
      <c r="D43" s="16" t="s">
        <v>16</v>
      </c>
      <c r="E43" s="16">
        <v>84.4</v>
      </c>
      <c r="F43" s="17">
        <v>1</v>
      </c>
      <c r="G43" s="18">
        <f t="shared" si="0"/>
        <v>84.4</v>
      </c>
      <c r="H43" s="18">
        <v>1.2</v>
      </c>
      <c r="I43" s="18">
        <f t="shared" si="6"/>
        <v>101.28</v>
      </c>
      <c r="J43" s="1"/>
      <c r="K43" s="27">
        <f t="shared" si="1"/>
        <v>35</v>
      </c>
      <c r="L43" s="22" t="str">
        <f t="shared" si="2"/>
        <v>Шампиньоны консервированные, 850 мл резанные ГОСТ Р 54677-2011</v>
      </c>
      <c r="M43" s="23"/>
      <c r="N43" s="24" t="str">
        <f t="shared" si="3"/>
        <v>шт</v>
      </c>
      <c r="O43" s="25">
        <f t="shared" si="4"/>
        <v>84.4</v>
      </c>
      <c r="P43" s="16"/>
      <c r="Q43" s="24">
        <f t="shared" si="5"/>
        <v>1</v>
      </c>
      <c r="R43" s="25">
        <f t="shared" si="7"/>
        <v>0</v>
      </c>
      <c r="S43" s="25">
        <f t="shared" si="8"/>
        <v>1.2</v>
      </c>
      <c r="T43" s="28">
        <f t="shared" si="9"/>
        <v>0</v>
      </c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21" customHeight="1" thickBot="1" x14ac:dyDescent="0.3">
      <c r="A44" s="6"/>
      <c r="B44" s="41" t="s">
        <v>59</v>
      </c>
      <c r="C44" s="35"/>
      <c r="D44" s="35"/>
      <c r="E44" s="35"/>
      <c r="F44" s="35"/>
      <c r="G44" s="20">
        <f>SUM(G9:G43)</f>
        <v>3081.2254237288139</v>
      </c>
      <c r="H44" s="20"/>
      <c r="I44" s="20">
        <f>SUM(I9:I43)</f>
        <v>3577.8740677966107</v>
      </c>
      <c r="J44" s="1"/>
      <c r="K44" s="34" t="s">
        <v>59</v>
      </c>
      <c r="L44" s="35"/>
      <c r="M44" s="35"/>
      <c r="N44" s="35"/>
      <c r="O44" s="35"/>
      <c r="P44" s="35"/>
      <c r="Q44" s="35"/>
      <c r="R44" s="20">
        <f>SUM(R9:R43)</f>
        <v>0</v>
      </c>
      <c r="S44" s="20"/>
      <c r="T44" s="29">
        <f>SUM(T9:T43)</f>
        <v>0</v>
      </c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" customHeight="1" x14ac:dyDescent="0.25">
      <c r="A45" s="6"/>
      <c r="B45" s="47" t="s">
        <v>56</v>
      </c>
      <c r="C45" s="48"/>
      <c r="D45" s="48"/>
      <c r="E45" s="48"/>
      <c r="F45" s="19" t="s">
        <v>57</v>
      </c>
      <c r="G45" s="21"/>
      <c r="H45" s="21"/>
      <c r="I45" s="21">
        <f>I44-G44</f>
        <v>496.64864406779679</v>
      </c>
      <c r="J45" s="1"/>
      <c r="K45" s="49" t="s">
        <v>56</v>
      </c>
      <c r="L45" s="48"/>
      <c r="M45" s="48"/>
      <c r="N45" s="48"/>
      <c r="O45" s="48"/>
      <c r="P45" s="48"/>
      <c r="Q45" s="19" t="s">
        <v>57</v>
      </c>
      <c r="R45" s="21"/>
      <c r="S45" s="21"/>
      <c r="T45" s="30">
        <f>T44-R44</f>
        <v>0</v>
      </c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thickBot="1" x14ac:dyDescent="0.3">
      <c r="A46" s="6"/>
      <c r="B46" s="42"/>
      <c r="C46" s="43"/>
      <c r="D46" s="43"/>
      <c r="E46" s="43"/>
      <c r="F46" s="43"/>
      <c r="G46" s="21"/>
      <c r="H46" s="21"/>
      <c r="I46" s="21"/>
      <c r="J46" s="1"/>
      <c r="K46" s="45"/>
      <c r="L46" s="46"/>
      <c r="M46" s="46"/>
      <c r="N46" s="46"/>
      <c r="O46" s="46"/>
      <c r="P46" s="46"/>
      <c r="Q46" s="46"/>
      <c r="R46" s="31"/>
      <c r="S46" s="31"/>
      <c r="T46" s="32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33.75" customHeight="1" x14ac:dyDescent="0.25">
      <c r="B47" s="33"/>
      <c r="C47" s="33"/>
      <c r="D47" s="33"/>
      <c r="E47" s="33"/>
      <c r="F47" s="33"/>
      <c r="G47" s="36"/>
      <c r="H47" s="13"/>
      <c r="I47" s="13"/>
      <c r="J47" s="1"/>
      <c r="K47" s="1"/>
      <c r="L47" s="1"/>
      <c r="M47" s="1"/>
      <c r="N47" s="2"/>
      <c r="O47" s="2"/>
      <c r="P47" s="2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1.5" customHeight="1" x14ac:dyDescent="0.25">
      <c r="B48" s="33"/>
      <c r="C48" s="33"/>
      <c r="D48" s="33"/>
      <c r="E48" s="33"/>
      <c r="F48" s="33"/>
      <c r="G48" s="33"/>
      <c r="H48" s="13"/>
      <c r="I48" s="1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1"/>
    </row>
    <row r="49" spans="30:30" x14ac:dyDescent="0.25">
      <c r="AD49" s="1"/>
    </row>
  </sheetData>
  <mergeCells count="13">
    <mergeCell ref="B48:G48"/>
    <mergeCell ref="K44:Q44"/>
    <mergeCell ref="B47:G47"/>
    <mergeCell ref="B1:R1"/>
    <mergeCell ref="B3:E3"/>
    <mergeCell ref="B44:F44"/>
    <mergeCell ref="B46:F46"/>
    <mergeCell ref="B4:G4"/>
    <mergeCell ref="K46:Q46"/>
    <mergeCell ref="B45:E45"/>
    <mergeCell ref="K45:P45"/>
    <mergeCell ref="B7:I7"/>
    <mergeCell ref="K7:T7"/>
  </mergeCells>
  <pageMargins left="0.7" right="0.7" top="0.75" bottom="0.75" header="0.3" footer="0.3"/>
  <pageSetup paperSize="9" scale="55" fitToWidth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Завгородняя Наталья Алексеевна</cp:lastModifiedBy>
  <cp:lastPrinted>2019-08-29T05:06:46Z</cp:lastPrinted>
  <dcterms:created xsi:type="dcterms:W3CDTF">2018-05-22T01:14:50Z</dcterms:created>
  <dcterms:modified xsi:type="dcterms:W3CDTF">2019-08-30T02:25:15Z</dcterms:modified>
</cp:coreProperties>
</file>