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ergienko-aa\ТехЗадания\ТЗ 2020\Тахо\"/>
    </mc:Choice>
  </mc:AlternateContent>
  <bookViews>
    <workbookView xWindow="0" yWindow="0" windowWidth="28800" windowHeight="1138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I16" i="1"/>
  <c r="M16" i="1"/>
  <c r="N16" i="1"/>
  <c r="P16" i="1"/>
  <c r="Q16" i="1" s="1"/>
  <c r="M9" i="1" l="1"/>
  <c r="N9" i="1"/>
  <c r="P9" i="1"/>
  <c r="Q9" i="1" s="1"/>
  <c r="M10" i="1"/>
  <c r="N10" i="1"/>
  <c r="P10" i="1"/>
  <c r="Q10" i="1" s="1"/>
  <c r="M11" i="1"/>
  <c r="N11" i="1"/>
  <c r="P11" i="1"/>
  <c r="Q11" i="1" s="1"/>
  <c r="M12" i="1"/>
  <c r="N12" i="1"/>
  <c r="P12" i="1"/>
  <c r="Q12" i="1" s="1"/>
  <c r="M13" i="1"/>
  <c r="N13" i="1"/>
  <c r="P13" i="1"/>
  <c r="Q13" i="1" s="1"/>
  <c r="M14" i="1"/>
  <c r="N14" i="1"/>
  <c r="P14" i="1"/>
  <c r="Q14" i="1" s="1"/>
  <c r="M15" i="1"/>
  <c r="N15" i="1"/>
  <c r="P15" i="1"/>
  <c r="Q15" i="1" s="1"/>
  <c r="I10" i="1" l="1"/>
  <c r="I11" i="1"/>
  <c r="I12" i="1"/>
  <c r="I13" i="1"/>
  <c r="I14" i="1"/>
  <c r="I15" i="1"/>
  <c r="I9" i="1"/>
  <c r="G10" i="1"/>
  <c r="G11" i="1"/>
  <c r="G12" i="1"/>
  <c r="G13" i="1"/>
  <c r="G14" i="1"/>
  <c r="G15" i="1"/>
  <c r="G9" i="1"/>
  <c r="Q17" i="1" l="1"/>
  <c r="G17" i="1"/>
  <c r="G18" i="1" l="1"/>
  <c r="G19" i="1" s="1"/>
  <c r="Q18" i="1"/>
  <c r="Q19" i="1" s="1"/>
</calcChain>
</file>

<file path=xl/sharedStrings.xml><?xml version="1.0" encoding="utf-8"?>
<sst xmlns="http://schemas.openxmlformats.org/spreadsheetml/2006/main" count="57" uniqueCount="43">
  <si>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</si>
  <si>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</si>
  <si>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</si>
  <si>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</si>
  <si>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</si>
  <si>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</si>
  <si>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</si>
  <si>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</si>
  <si>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</si>
  <si>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</si>
  <si>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</si>
  <si>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</si>
  <si>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</si>
  <si>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</si>
  <si>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</si>
  <si>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</si>
  <si>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</si>
  <si>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</si>
  <si>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</si>
  <si>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</si>
  <si>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</si>
  <si>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</si>
  <si>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</si>
  <si>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</si>
  <si>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</si>
  <si>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</si>
  <si>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</si>
  <si>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</si>
  <si>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</si>
  <si>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</si>
  <si>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</si>
  <si>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</si>
  <si>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</si>
  <si>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</si>
  <si>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</si>
  <si>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Программно-аппаратное шифровальное (криптографическое) средство блок СКЗИ тахографа «Навигационно-криптографический модуль «НКМ-2», поверенный на 3 года. </t>
  </si>
  <si>
    <t>Демонтаж/монтаж тахографа</t>
  </si>
  <si>
    <t>Деактивация блока СКЗИ</t>
  </si>
  <si>
    <t>Установка, замена блока СКЗИ тахографа и карты водителя</t>
  </si>
  <si>
    <t>Активация блока СКЗИ</t>
  </si>
  <si>
    <t>Калибровка тахографа</t>
  </si>
  <si>
    <t>Метрологическая поверка тахографа</t>
  </si>
  <si>
    <t>Изготовление карт 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</si>
</sst>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1F1F1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7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6" fillId="0" borderId="27" xfId="0" applyFont="1" applyBorder="1" applyAlignment="1">
      <alignment horizontal="justify" vertical="center" wrapText="1"/>
    </xf>
    <xf numFmtId="0" fontId="16" fillId="0" borderId="28" xfId="0" applyFont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4"/>
  <sheetViews>
    <sheetView tabSelected="1" topLeftCell="B10" zoomScale="130" zoomScaleNormal="130" workbookViewId="0">
      <selection activeCell="B17" sqref="B17:F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29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18</v>
      </c>
      <c r="C3" s="34"/>
      <c r="D3" s="34"/>
      <c r="E3" s="42"/>
      <c r="F3" s="56">
        <v>2816000</v>
      </c>
      <c r="G3" s="22" t="s">
        <v>10</v>
      </c>
      <c r="H3" s="1"/>
      <c r="I3" s="33" t="s">
        <v>34</v>
      </c>
      <c r="J3" s="34"/>
      <c r="K3" s="34"/>
      <c r="L3" s="34"/>
      <c r="M3" s="34"/>
      <c r="N3" s="34"/>
      <c r="O3" s="34"/>
      <c r="P3" s="34"/>
      <c r="Q3" s="3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6" t="s">
        <v>21</v>
      </c>
      <c r="C4" s="46"/>
      <c r="D4" s="46"/>
      <c r="E4" s="46"/>
      <c r="F4" s="46"/>
      <c r="G4" s="46"/>
      <c r="H4" s="1"/>
      <c r="I4" s="53" t="s">
        <v>30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8" t="s">
        <v>31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7" t="s">
        <v>19</v>
      </c>
      <c r="C7" s="42"/>
      <c r="D7" s="48"/>
      <c r="E7" s="48"/>
      <c r="F7" s="49"/>
      <c r="G7" s="50"/>
      <c r="H7" s="5"/>
      <c r="I7" s="33" t="s">
        <v>33</v>
      </c>
      <c r="J7" s="34"/>
      <c r="K7" s="34"/>
      <c r="L7" s="34"/>
      <c r="M7" s="34"/>
      <c r="N7" s="34"/>
      <c r="O7" s="34"/>
      <c r="P7" s="34"/>
      <c r="Q7" s="3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0" thickBot="1" x14ac:dyDescent="0.3">
      <c r="B8" s="7" t="s">
        <v>11</v>
      </c>
      <c r="C8" s="8" t="s">
        <v>0</v>
      </c>
      <c r="D8" s="8" t="s">
        <v>15</v>
      </c>
      <c r="E8" s="9" t="s">
        <v>16</v>
      </c>
      <c r="F8" s="9" t="s">
        <v>12</v>
      </c>
      <c r="G8" s="10" t="s">
        <v>17</v>
      </c>
      <c r="H8" s="1"/>
      <c r="I8" s="7" t="s">
        <v>11</v>
      </c>
      <c r="J8" s="8" t="s">
        <v>1</v>
      </c>
      <c r="K8" s="9" t="s">
        <v>32</v>
      </c>
      <c r="L8" s="8" t="s">
        <v>28</v>
      </c>
      <c r="M8" s="8" t="s">
        <v>15</v>
      </c>
      <c r="N8" s="9" t="s">
        <v>16</v>
      </c>
      <c r="O8" s="9" t="s">
        <v>22</v>
      </c>
      <c r="P8" s="9" t="s">
        <v>12</v>
      </c>
      <c r="Q8" s="10" t="s">
        <v>23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02.75" thickBot="1" x14ac:dyDescent="0.3">
      <c r="A9" s="6"/>
      <c r="B9" s="11">
        <v>1</v>
      </c>
      <c r="C9" s="54" t="s">
        <v>35</v>
      </c>
      <c r="D9" s="12" t="s">
        <v>20</v>
      </c>
      <c r="E9" s="12">
        <v>35000</v>
      </c>
      <c r="F9" s="13">
        <v>56</v>
      </c>
      <c r="G9" s="21">
        <f>E9*F9</f>
        <v>1960000</v>
      </c>
      <c r="H9" s="1"/>
      <c r="I9" s="18">
        <f>B9</f>
        <v>1</v>
      </c>
      <c r="J9" s="29" t="s">
        <v>2</v>
      </c>
      <c r="K9" s="14"/>
      <c r="L9" s="14"/>
      <c r="M9" s="19" t="str">
        <f>D9</f>
        <v>шт.</v>
      </c>
      <c r="N9" s="23">
        <f>E9</f>
        <v>35000</v>
      </c>
      <c r="O9" s="12"/>
      <c r="P9" s="19">
        <f>F9</f>
        <v>56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.75" thickBot="1" x14ac:dyDescent="0.3">
      <c r="A10" s="6"/>
      <c r="B10" s="11">
        <v>2</v>
      </c>
      <c r="C10" s="55" t="s">
        <v>36</v>
      </c>
      <c r="D10" s="12" t="s">
        <v>20</v>
      </c>
      <c r="E10" s="12">
        <v>1500</v>
      </c>
      <c r="F10" s="13">
        <v>56</v>
      </c>
      <c r="G10" s="21">
        <f t="shared" ref="G10:G16" si="0">E10*F10</f>
        <v>84000</v>
      </c>
      <c r="H10" s="1"/>
      <c r="I10" s="18">
        <f t="shared" ref="I10:I16" si="1">B10</f>
        <v>2</v>
      </c>
      <c r="J10" s="29" t="s">
        <v>3</v>
      </c>
      <c r="K10" s="14"/>
      <c r="L10" s="14"/>
      <c r="M10" s="19" t="str">
        <f t="shared" ref="M10:M16" si="2">D10</f>
        <v>шт.</v>
      </c>
      <c r="N10" s="23">
        <f t="shared" ref="N10:N16" si="3">E10</f>
        <v>1500</v>
      </c>
      <c r="O10" s="12"/>
      <c r="P10" s="19">
        <f t="shared" ref="P10:P16" si="4">F10</f>
        <v>56</v>
      </c>
      <c r="Q10" s="20">
        <f t="shared" ref="Q10:Q16" si="5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11">
        <v>3</v>
      </c>
      <c r="C11" s="55" t="s">
        <v>37</v>
      </c>
      <c r="D11" s="12" t="s">
        <v>20</v>
      </c>
      <c r="E11" s="12">
        <v>1000</v>
      </c>
      <c r="F11" s="13">
        <v>56</v>
      </c>
      <c r="G11" s="21">
        <f t="shared" si="0"/>
        <v>56000</v>
      </c>
      <c r="H11" s="1"/>
      <c r="I11" s="18">
        <f t="shared" si="1"/>
        <v>3</v>
      </c>
      <c r="J11" s="29" t="s">
        <v>4</v>
      </c>
      <c r="K11" s="14"/>
      <c r="L11" s="14"/>
      <c r="M11" s="19" t="str">
        <f t="shared" si="2"/>
        <v>шт.</v>
      </c>
      <c r="N11" s="23">
        <f t="shared" si="3"/>
        <v>1000</v>
      </c>
      <c r="O11" s="12"/>
      <c r="P11" s="19">
        <f t="shared" si="4"/>
        <v>56</v>
      </c>
      <c r="Q11" s="20">
        <f t="shared" si="5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9" thickBot="1" x14ac:dyDescent="0.3">
      <c r="A12" s="6"/>
      <c r="B12" s="11">
        <v>4</v>
      </c>
      <c r="C12" s="55" t="s">
        <v>38</v>
      </c>
      <c r="D12" s="12" t="s">
        <v>20</v>
      </c>
      <c r="E12" s="12">
        <v>1500</v>
      </c>
      <c r="F12" s="13">
        <v>56</v>
      </c>
      <c r="G12" s="21">
        <f t="shared" si="0"/>
        <v>84000</v>
      </c>
      <c r="H12" s="1"/>
      <c r="I12" s="18">
        <f t="shared" si="1"/>
        <v>4</v>
      </c>
      <c r="J12" s="29" t="s">
        <v>5</v>
      </c>
      <c r="K12" s="14"/>
      <c r="L12" s="14"/>
      <c r="M12" s="19" t="str">
        <f t="shared" si="2"/>
        <v>шт.</v>
      </c>
      <c r="N12" s="23">
        <f t="shared" si="3"/>
        <v>1500</v>
      </c>
      <c r="O12" s="12"/>
      <c r="P12" s="19">
        <f t="shared" si="4"/>
        <v>56</v>
      </c>
      <c r="Q12" s="20">
        <f t="shared" si="5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thickBot="1" x14ac:dyDescent="0.3">
      <c r="A13" s="6"/>
      <c r="B13" s="11">
        <v>5</v>
      </c>
      <c r="C13" s="55" t="s">
        <v>39</v>
      </c>
      <c r="D13" s="12" t="s">
        <v>20</v>
      </c>
      <c r="E13" s="12">
        <v>2000</v>
      </c>
      <c r="F13" s="13">
        <v>56</v>
      </c>
      <c r="G13" s="21">
        <f t="shared" si="0"/>
        <v>112000</v>
      </c>
      <c r="H13" s="1"/>
      <c r="I13" s="18">
        <f t="shared" si="1"/>
        <v>5</v>
      </c>
      <c r="J13" s="29" t="s">
        <v>6</v>
      </c>
      <c r="K13" s="14"/>
      <c r="L13" s="14"/>
      <c r="M13" s="19" t="str">
        <f t="shared" si="2"/>
        <v>шт.</v>
      </c>
      <c r="N13" s="23">
        <f t="shared" si="3"/>
        <v>2000</v>
      </c>
      <c r="O13" s="12"/>
      <c r="P13" s="19">
        <f t="shared" si="4"/>
        <v>56</v>
      </c>
      <c r="Q13" s="20">
        <f t="shared" si="5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thickBot="1" x14ac:dyDescent="0.3">
      <c r="A14" s="6"/>
      <c r="B14" s="11">
        <v>6</v>
      </c>
      <c r="C14" s="55" t="s">
        <v>40</v>
      </c>
      <c r="D14" s="12" t="s">
        <v>20</v>
      </c>
      <c r="E14" s="12">
        <v>2500</v>
      </c>
      <c r="F14" s="13">
        <v>56</v>
      </c>
      <c r="G14" s="21">
        <f t="shared" si="0"/>
        <v>140000</v>
      </c>
      <c r="H14" s="1"/>
      <c r="I14" s="18">
        <f t="shared" si="1"/>
        <v>6</v>
      </c>
      <c r="J14" s="29" t="s">
        <v>7</v>
      </c>
      <c r="K14" s="14"/>
      <c r="L14" s="14"/>
      <c r="M14" s="19" t="str">
        <f t="shared" si="2"/>
        <v>шт.</v>
      </c>
      <c r="N14" s="23">
        <f t="shared" si="3"/>
        <v>2500</v>
      </c>
      <c r="O14" s="12"/>
      <c r="P14" s="19">
        <f t="shared" si="4"/>
        <v>56</v>
      </c>
      <c r="Q14" s="20">
        <f t="shared" si="5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thickBot="1" x14ac:dyDescent="0.3">
      <c r="A15" s="6"/>
      <c r="B15" s="11">
        <v>7</v>
      </c>
      <c r="C15" s="55" t="s">
        <v>41</v>
      </c>
      <c r="D15" s="12" t="s">
        <v>20</v>
      </c>
      <c r="E15" s="12">
        <v>2000</v>
      </c>
      <c r="F15" s="13">
        <v>56</v>
      </c>
      <c r="G15" s="21">
        <f t="shared" si="0"/>
        <v>112000</v>
      </c>
      <c r="H15" s="1"/>
      <c r="I15" s="18">
        <f t="shared" si="1"/>
        <v>7</v>
      </c>
      <c r="J15" s="29" t="s">
        <v>8</v>
      </c>
      <c r="K15" s="14"/>
      <c r="L15" s="14"/>
      <c r="M15" s="19" t="str">
        <f t="shared" si="2"/>
        <v>шт.</v>
      </c>
      <c r="N15" s="23">
        <f t="shared" si="3"/>
        <v>2000</v>
      </c>
      <c r="O15" s="12"/>
      <c r="P15" s="19">
        <f t="shared" si="4"/>
        <v>56</v>
      </c>
      <c r="Q15" s="20">
        <f t="shared" si="5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thickBot="1" x14ac:dyDescent="0.3">
      <c r="A16" s="6"/>
      <c r="B16" s="11">
        <v>8</v>
      </c>
      <c r="C16" s="55" t="s">
        <v>42</v>
      </c>
      <c r="D16" s="12" t="s">
        <v>20</v>
      </c>
      <c r="E16" s="12">
        <v>4187.5</v>
      </c>
      <c r="F16" s="13">
        <v>64</v>
      </c>
      <c r="G16" s="21">
        <f t="shared" si="0"/>
        <v>268000</v>
      </c>
      <c r="H16" s="1"/>
      <c r="I16" s="18">
        <f t="shared" si="1"/>
        <v>8</v>
      </c>
      <c r="J16" s="29" t="s">
        <v>9</v>
      </c>
      <c r="K16" s="14"/>
      <c r="L16" s="14"/>
      <c r="M16" s="19" t="str">
        <f t="shared" si="2"/>
        <v>шт.</v>
      </c>
      <c r="N16" s="23">
        <f t="shared" si="3"/>
        <v>4187.5</v>
      </c>
      <c r="O16" s="12"/>
      <c r="P16" s="19">
        <f t="shared" si="4"/>
        <v>64</v>
      </c>
      <c r="Q16" s="20">
        <f t="shared" si="5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1" customHeight="1" thickBot="1" x14ac:dyDescent="0.3">
      <c r="A17" s="6"/>
      <c r="B17" s="36" t="s">
        <v>13</v>
      </c>
      <c r="C17" s="37"/>
      <c r="D17" s="37"/>
      <c r="E17" s="37"/>
      <c r="F17" s="38"/>
      <c r="G17" s="15">
        <f>SUM(G9:G16)</f>
        <v>2816000</v>
      </c>
      <c r="H17" s="1"/>
      <c r="I17" s="36" t="s">
        <v>13</v>
      </c>
      <c r="J17" s="37"/>
      <c r="K17" s="37"/>
      <c r="L17" s="37"/>
      <c r="M17" s="37"/>
      <c r="N17" s="37"/>
      <c r="O17" s="37"/>
      <c r="P17" s="38"/>
      <c r="Q17" s="15">
        <f>SUM(Q9:Q16)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6"/>
      <c r="B18" s="51" t="s">
        <v>26</v>
      </c>
      <c r="C18" s="52"/>
      <c r="D18" s="52"/>
      <c r="E18" s="52"/>
      <c r="F18" s="24">
        <v>0.2</v>
      </c>
      <c r="G18" s="16">
        <f>G17*F18</f>
        <v>563200</v>
      </c>
      <c r="H18" s="1"/>
      <c r="I18" s="51" t="s">
        <v>26</v>
      </c>
      <c r="J18" s="52"/>
      <c r="K18" s="52"/>
      <c r="L18" s="52"/>
      <c r="M18" s="52"/>
      <c r="N18" s="52"/>
      <c r="O18" s="52"/>
      <c r="P18" s="24">
        <v>0.2</v>
      </c>
      <c r="Q18" s="16">
        <f>Q17*P18</f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.75" customHeight="1" thickBot="1" x14ac:dyDescent="0.3">
      <c r="A19" s="6"/>
      <c r="B19" s="43" t="s">
        <v>14</v>
      </c>
      <c r="C19" s="44"/>
      <c r="D19" s="44"/>
      <c r="E19" s="44"/>
      <c r="F19" s="45"/>
      <c r="G19" s="17">
        <f>G17+G18</f>
        <v>3379200</v>
      </c>
      <c r="H19" s="1"/>
      <c r="I19" s="43" t="s">
        <v>14</v>
      </c>
      <c r="J19" s="44"/>
      <c r="K19" s="44"/>
      <c r="L19" s="44"/>
      <c r="M19" s="44"/>
      <c r="N19" s="44"/>
      <c r="O19" s="44"/>
      <c r="P19" s="45"/>
      <c r="Q19" s="17">
        <f>Q17+Q18</f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3.75" customHeight="1" x14ac:dyDescent="0.25">
      <c r="B20" s="32" t="s">
        <v>24</v>
      </c>
      <c r="C20" s="32"/>
      <c r="D20" s="32"/>
      <c r="E20" s="32"/>
      <c r="F20" s="32"/>
      <c r="G20" s="32"/>
      <c r="H20" s="1"/>
      <c r="I20" s="1"/>
      <c r="J20" s="1"/>
      <c r="K20" s="1"/>
      <c r="L20" s="1"/>
      <c r="M20" s="2"/>
      <c r="N20" s="2"/>
      <c r="O20" s="2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1.5" customHeight="1" x14ac:dyDescent="0.25">
      <c r="B21" s="32" t="s">
        <v>25</v>
      </c>
      <c r="C21" s="32"/>
      <c r="D21" s="32"/>
      <c r="E21" s="32"/>
      <c r="F21" s="32"/>
      <c r="G21" s="32"/>
      <c r="H21" s="3"/>
      <c r="I21" s="3"/>
      <c r="J21" s="39" t="s">
        <v>27</v>
      </c>
      <c r="K21" s="40"/>
      <c r="L21" s="27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1"/>
    </row>
    <row r="22" spans="1:27" ht="19.5" x14ac:dyDescent="0.25">
      <c r="J22" s="31"/>
      <c r="K22" s="31"/>
      <c r="L22" s="25"/>
      <c r="AA22" s="1"/>
    </row>
    <row r="23" spans="1:27" ht="16.5" x14ac:dyDescent="0.25">
      <c r="J23" s="30"/>
      <c r="K23" s="30"/>
      <c r="L23" s="26"/>
    </row>
    <row r="24" spans="1:27" ht="19.5" x14ac:dyDescent="0.25">
      <c r="J24" s="31"/>
      <c r="K24" s="31"/>
      <c r="L24" s="25"/>
    </row>
  </sheetData>
  <sheetProtection formatCells="0" formatColumns="0" formatRows="0" insertRows="0" deleteRows="0"/>
  <mergeCells count="19">
    <mergeCell ref="B1:Q1"/>
    <mergeCell ref="B3:E3"/>
    <mergeCell ref="B17:F17"/>
    <mergeCell ref="B19:F19"/>
    <mergeCell ref="B4:G4"/>
    <mergeCell ref="B7:G7"/>
    <mergeCell ref="I19:P19"/>
    <mergeCell ref="B18:E18"/>
    <mergeCell ref="I18:O18"/>
    <mergeCell ref="I4:L4"/>
    <mergeCell ref="I3:Q3"/>
    <mergeCell ref="J23:K23"/>
    <mergeCell ref="J24:K24"/>
    <mergeCell ref="J22:K22"/>
    <mergeCell ref="B21:G21"/>
    <mergeCell ref="I7:Q7"/>
    <mergeCell ref="I17:P17"/>
    <mergeCell ref="B20:G20"/>
    <mergeCell ref="J21:K21"/>
  </mergeCells>
  <pageMargins left="0.7" right="0.7" top="0.75" bottom="0.75" header="0.3" footer="0.3"/>
  <pageSetup paperSize="9" orientation="portrait" r:id="rId1"/>
  <ignoredErrors>
    <ignoredError sqref="M9 M10:M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Сергиенко Александр Александрович</cp:lastModifiedBy>
  <dcterms:created xsi:type="dcterms:W3CDTF">2018-05-22T01:14:50Z</dcterms:created>
  <dcterms:modified xsi:type="dcterms:W3CDTF">2019-10-31T06:08:40Z</dcterms:modified>
</cp:coreProperties>
</file>