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31.1\ЗД\"/>
    </mc:Choice>
  </mc:AlternateContent>
  <bookViews>
    <workbookView xWindow="0" yWindow="0" windowWidth="15420" windowHeight="11160"/>
  </bookViews>
  <sheets>
    <sheet name="АЭС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5" i="1" l="1"/>
  <c r="I114" i="1"/>
  <c r="H3" i="1"/>
  <c r="I92" i="1" l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S111" i="1"/>
  <c r="P111" i="1"/>
  <c r="L111" i="1"/>
  <c r="K111" i="1"/>
  <c r="S110" i="1"/>
  <c r="P110" i="1"/>
  <c r="L110" i="1"/>
  <c r="K110" i="1"/>
  <c r="S109" i="1"/>
  <c r="P109" i="1"/>
  <c r="L109" i="1"/>
  <c r="K109" i="1"/>
  <c r="S108" i="1"/>
  <c r="P108" i="1"/>
  <c r="L108" i="1"/>
  <c r="K108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64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S88" i="1"/>
  <c r="P88" i="1"/>
  <c r="S87" i="1"/>
  <c r="P87" i="1"/>
  <c r="S86" i="1"/>
  <c r="P86" i="1"/>
  <c r="S85" i="1"/>
  <c r="P85" i="1"/>
  <c r="S84" i="1"/>
  <c r="P84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11" i="1"/>
  <c r="R61" i="1"/>
  <c r="S61" i="1" s="1"/>
  <c r="P61" i="1"/>
  <c r="L61" i="1"/>
  <c r="K61" i="1"/>
  <c r="R60" i="1"/>
  <c r="S60" i="1" s="1"/>
  <c r="P60" i="1"/>
  <c r="L60" i="1"/>
  <c r="K60" i="1"/>
  <c r="R59" i="1"/>
  <c r="S59" i="1" s="1"/>
  <c r="P59" i="1"/>
  <c r="L59" i="1"/>
  <c r="K59" i="1"/>
  <c r="R58" i="1"/>
  <c r="S58" i="1" s="1"/>
  <c r="P58" i="1"/>
  <c r="L58" i="1"/>
  <c r="K58" i="1"/>
  <c r="R57" i="1"/>
  <c r="S57" i="1" s="1"/>
  <c r="P57" i="1"/>
  <c r="L57" i="1"/>
  <c r="K57" i="1"/>
  <c r="R56" i="1"/>
  <c r="S56" i="1" s="1"/>
  <c r="P56" i="1"/>
  <c r="L56" i="1"/>
  <c r="K56" i="1"/>
  <c r="R55" i="1"/>
  <c r="S55" i="1" s="1"/>
  <c r="P55" i="1"/>
  <c r="L55" i="1"/>
  <c r="K55" i="1"/>
  <c r="R54" i="1"/>
  <c r="S54" i="1" s="1"/>
  <c r="P54" i="1"/>
  <c r="L54" i="1"/>
  <c r="K54" i="1"/>
  <c r="R53" i="1"/>
  <c r="S53" i="1" s="1"/>
  <c r="P53" i="1"/>
  <c r="L53" i="1"/>
  <c r="K53" i="1"/>
  <c r="R52" i="1"/>
  <c r="S52" i="1" s="1"/>
  <c r="P52" i="1"/>
  <c r="L52" i="1"/>
  <c r="K52" i="1"/>
  <c r="I62" i="1" l="1"/>
  <c r="L112" i="1"/>
  <c r="S107" i="1"/>
  <c r="L107" i="1"/>
  <c r="K107" i="1"/>
  <c r="S106" i="1"/>
  <c r="L106" i="1"/>
  <c r="K106" i="1"/>
  <c r="P106" i="1"/>
  <c r="S105" i="1"/>
  <c r="L105" i="1"/>
  <c r="K105" i="1"/>
  <c r="P105" i="1"/>
  <c r="S104" i="1"/>
  <c r="L104" i="1"/>
  <c r="K104" i="1"/>
  <c r="S103" i="1"/>
  <c r="L103" i="1"/>
  <c r="K103" i="1"/>
  <c r="P103" i="1"/>
  <c r="S102" i="1"/>
  <c r="L102" i="1"/>
  <c r="K102" i="1"/>
  <c r="S101" i="1"/>
  <c r="L101" i="1"/>
  <c r="K101" i="1"/>
  <c r="P101" i="1"/>
  <c r="S100" i="1"/>
  <c r="L100" i="1"/>
  <c r="K100" i="1"/>
  <c r="P100" i="1"/>
  <c r="S99" i="1"/>
  <c r="L99" i="1"/>
  <c r="K99" i="1"/>
  <c r="P99" i="1"/>
  <c r="S98" i="1"/>
  <c r="L98" i="1"/>
  <c r="K98" i="1"/>
  <c r="S97" i="1"/>
  <c r="L97" i="1"/>
  <c r="K97" i="1"/>
  <c r="S96" i="1"/>
  <c r="L96" i="1"/>
  <c r="K96" i="1"/>
  <c r="S95" i="1"/>
  <c r="L95" i="1"/>
  <c r="K95" i="1"/>
  <c r="S94" i="1"/>
  <c r="L94" i="1"/>
  <c r="K94" i="1"/>
  <c r="P94" i="1"/>
  <c r="S93" i="1"/>
  <c r="L93" i="1"/>
  <c r="K93" i="1"/>
  <c r="S92" i="1"/>
  <c r="L92" i="1"/>
  <c r="K92" i="1"/>
  <c r="P92" i="1"/>
  <c r="S91" i="1"/>
  <c r="L91" i="1"/>
  <c r="K91" i="1"/>
  <c r="I91" i="1"/>
  <c r="L89" i="1"/>
  <c r="S83" i="1"/>
  <c r="P83" i="1"/>
  <c r="S82" i="1"/>
  <c r="S81" i="1"/>
  <c r="P81" i="1"/>
  <c r="S80" i="1"/>
  <c r="P80" i="1"/>
  <c r="S79" i="1"/>
  <c r="S78" i="1"/>
  <c r="S77" i="1"/>
  <c r="P77" i="1"/>
  <c r="S76" i="1"/>
  <c r="P76" i="1"/>
  <c r="S75" i="1"/>
  <c r="S74" i="1"/>
  <c r="S73" i="1"/>
  <c r="P73" i="1"/>
  <c r="S72" i="1"/>
  <c r="P72" i="1"/>
  <c r="S71" i="1"/>
  <c r="P71" i="1"/>
  <c r="S70" i="1"/>
  <c r="S69" i="1"/>
  <c r="S68" i="1"/>
  <c r="S67" i="1"/>
  <c r="P67" i="1"/>
  <c r="S66" i="1"/>
  <c r="P66" i="1"/>
  <c r="S65" i="1"/>
  <c r="S64" i="1"/>
  <c r="L62" i="1"/>
  <c r="P91" i="1" l="1"/>
  <c r="P93" i="1"/>
  <c r="P95" i="1"/>
  <c r="P96" i="1"/>
  <c r="P97" i="1"/>
  <c r="P98" i="1"/>
  <c r="P102" i="1"/>
  <c r="P104" i="1"/>
  <c r="P107" i="1"/>
  <c r="P65" i="1"/>
  <c r="P75" i="1"/>
  <c r="P79" i="1"/>
  <c r="P82" i="1"/>
  <c r="P64" i="1"/>
  <c r="P69" i="1"/>
  <c r="P74" i="1"/>
  <c r="P78" i="1"/>
  <c r="P68" i="1"/>
  <c r="P70" i="1"/>
  <c r="I112" i="1" l="1"/>
  <c r="I89" i="1"/>
  <c r="I113" i="1" l="1"/>
  <c r="R51" i="1"/>
  <c r="S51" i="1" s="1"/>
  <c r="P51" i="1"/>
  <c r="L51" i="1"/>
  <c r="K51" i="1"/>
  <c r="R50" i="1"/>
  <c r="S50" i="1" s="1"/>
  <c r="P50" i="1"/>
  <c r="L50" i="1"/>
  <c r="K50" i="1"/>
  <c r="R49" i="1"/>
  <c r="S49" i="1" s="1"/>
  <c r="P49" i="1"/>
  <c r="L49" i="1"/>
  <c r="K49" i="1"/>
  <c r="R48" i="1"/>
  <c r="S48" i="1" s="1"/>
  <c r="P48" i="1"/>
  <c r="L48" i="1"/>
  <c r="K48" i="1"/>
  <c r="R47" i="1"/>
  <c r="S47" i="1" s="1"/>
  <c r="P47" i="1"/>
  <c r="L47" i="1"/>
  <c r="K47" i="1"/>
  <c r="R46" i="1"/>
  <c r="S46" i="1" s="1"/>
  <c r="P46" i="1"/>
  <c r="L46" i="1"/>
  <c r="K46" i="1"/>
  <c r="R45" i="1"/>
  <c r="S45" i="1" s="1"/>
  <c r="P45" i="1"/>
  <c r="L45" i="1"/>
  <c r="K45" i="1"/>
  <c r="R44" i="1"/>
  <c r="S44" i="1" s="1"/>
  <c r="P44" i="1"/>
  <c r="L44" i="1"/>
  <c r="K44" i="1"/>
  <c r="R43" i="1"/>
  <c r="S43" i="1" s="1"/>
  <c r="P43" i="1"/>
  <c r="L43" i="1"/>
  <c r="K43" i="1"/>
  <c r="R42" i="1"/>
  <c r="S42" i="1" s="1"/>
  <c r="P42" i="1"/>
  <c r="L42" i="1"/>
  <c r="K42" i="1"/>
  <c r="R41" i="1"/>
  <c r="S41" i="1" s="1"/>
  <c r="P41" i="1"/>
  <c r="L41" i="1"/>
  <c r="K41" i="1"/>
  <c r="R40" i="1"/>
  <c r="S40" i="1" s="1"/>
  <c r="P40" i="1"/>
  <c r="L40" i="1"/>
  <c r="K40" i="1"/>
  <c r="R39" i="1"/>
  <c r="S39" i="1" s="1"/>
  <c r="P39" i="1"/>
  <c r="L39" i="1"/>
  <c r="K39" i="1"/>
  <c r="R38" i="1"/>
  <c r="S38" i="1" s="1"/>
  <c r="P38" i="1"/>
  <c r="L38" i="1"/>
  <c r="K38" i="1"/>
  <c r="R37" i="1"/>
  <c r="S37" i="1" s="1"/>
  <c r="P37" i="1"/>
  <c r="L37" i="1"/>
  <c r="K37" i="1"/>
  <c r="R36" i="1"/>
  <c r="S36" i="1" s="1"/>
  <c r="P36" i="1"/>
  <c r="L36" i="1"/>
  <c r="K36" i="1"/>
  <c r="R35" i="1"/>
  <c r="S35" i="1" s="1"/>
  <c r="P35" i="1"/>
  <c r="L35" i="1"/>
  <c r="K35" i="1"/>
  <c r="R34" i="1"/>
  <c r="S34" i="1" s="1"/>
  <c r="P34" i="1"/>
  <c r="L34" i="1"/>
  <c r="K34" i="1"/>
  <c r="R33" i="1"/>
  <c r="S33" i="1" s="1"/>
  <c r="P33" i="1"/>
  <c r="L33" i="1"/>
  <c r="K33" i="1"/>
  <c r="R32" i="1"/>
  <c r="S32" i="1" s="1"/>
  <c r="P32" i="1"/>
  <c r="L32" i="1"/>
  <c r="K32" i="1"/>
  <c r="R31" i="1"/>
  <c r="S31" i="1" s="1"/>
  <c r="P31" i="1"/>
  <c r="L31" i="1"/>
  <c r="K31" i="1"/>
  <c r="R30" i="1"/>
  <c r="S30" i="1" s="1"/>
  <c r="P30" i="1"/>
  <c r="L30" i="1"/>
  <c r="K30" i="1"/>
  <c r="R29" i="1"/>
  <c r="S29" i="1" s="1"/>
  <c r="P29" i="1"/>
  <c r="L29" i="1"/>
  <c r="K29" i="1"/>
  <c r="R28" i="1"/>
  <c r="S28" i="1" s="1"/>
  <c r="P28" i="1"/>
  <c r="L28" i="1"/>
  <c r="K28" i="1"/>
  <c r="R27" i="1"/>
  <c r="S27" i="1" s="1"/>
  <c r="P27" i="1"/>
  <c r="L27" i="1"/>
  <c r="K27" i="1"/>
  <c r="R26" i="1"/>
  <c r="S26" i="1" s="1"/>
  <c r="P26" i="1"/>
  <c r="L26" i="1"/>
  <c r="K26" i="1"/>
  <c r="R25" i="1"/>
  <c r="S25" i="1" s="1"/>
  <c r="P25" i="1"/>
  <c r="L25" i="1"/>
  <c r="K25" i="1"/>
  <c r="R24" i="1"/>
  <c r="S24" i="1" s="1"/>
  <c r="P24" i="1"/>
  <c r="L24" i="1"/>
  <c r="K24" i="1"/>
  <c r="R23" i="1"/>
  <c r="S23" i="1" s="1"/>
  <c r="P23" i="1"/>
  <c r="L23" i="1"/>
  <c r="K23" i="1"/>
  <c r="R22" i="1"/>
  <c r="S22" i="1" s="1"/>
  <c r="P22" i="1"/>
  <c r="L22" i="1"/>
  <c r="K22" i="1"/>
  <c r="R21" i="1"/>
  <c r="S21" i="1" s="1"/>
  <c r="P21" i="1"/>
  <c r="L21" i="1"/>
  <c r="K21" i="1"/>
  <c r="R20" i="1"/>
  <c r="S20" i="1" s="1"/>
  <c r="P20" i="1"/>
  <c r="L20" i="1"/>
  <c r="K20" i="1"/>
  <c r="R19" i="1"/>
  <c r="S19" i="1" s="1"/>
  <c r="P19" i="1"/>
  <c r="L19" i="1"/>
  <c r="K19" i="1"/>
  <c r="R15" i="1" l="1"/>
  <c r="S15" i="1" s="1"/>
  <c r="P15" i="1"/>
  <c r="L15" i="1"/>
  <c r="K15" i="1"/>
  <c r="R14" i="1"/>
  <c r="S14" i="1" s="1"/>
  <c r="P14" i="1"/>
  <c r="L14" i="1"/>
  <c r="K14" i="1"/>
  <c r="R13" i="1"/>
  <c r="S13" i="1" s="1"/>
  <c r="P13" i="1"/>
  <c r="L13" i="1"/>
  <c r="K13" i="1"/>
  <c r="R12" i="1"/>
  <c r="S12" i="1" s="1"/>
  <c r="P12" i="1"/>
  <c r="L12" i="1"/>
  <c r="K12" i="1"/>
  <c r="R11" i="1"/>
  <c r="S11" i="1" s="1"/>
  <c r="P11" i="1"/>
  <c r="L11" i="1"/>
  <c r="K11" i="1"/>
  <c r="K16" i="1" l="1"/>
  <c r="K17" i="1"/>
  <c r="K18" i="1"/>
  <c r="P16" i="1"/>
  <c r="P17" i="1"/>
  <c r="P18" i="1"/>
  <c r="R16" i="1"/>
  <c r="S16" i="1" s="1"/>
  <c r="R17" i="1"/>
  <c r="S17" i="1" s="1"/>
  <c r="R18" i="1"/>
  <c r="S18" i="1" s="1"/>
  <c r="L16" i="1"/>
  <c r="L17" i="1"/>
  <c r="L18" i="1"/>
  <c r="S113" i="1" l="1"/>
  <c r="S114" i="1" l="1"/>
  <c r="S115" i="1" s="1"/>
</calcChain>
</file>

<file path=xl/sharedStrings.xml><?xml version="1.0" encoding="utf-8"?>
<sst xmlns="http://schemas.openxmlformats.org/spreadsheetml/2006/main" count="533" uniqueCount="140">
  <si>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</si>
  <si>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</si>
  <si>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</si>
  <si>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</si>
  <si>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</si>
  <si>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</si>
  <si>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</si>
  <si>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</si>
  <si>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</si>
  <si>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</si>
  <si>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</si>
  <si>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</si>
  <si>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</si>
  <si>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</si>
  <si>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</si>
  <si>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</si>
  <si>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</si>
  <si>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</si>
  <si>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</si>
  <si>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ИТОГО:</t>
  </si>
  <si>
    <t>л</t>
  </si>
  <si>
    <r>
      <rPr>
        <b/>
        <u/>
        <sz val="11"/>
        <color theme="1"/>
        <rFont val="Times New Roman"/>
        <family val="1"/>
        <charset val="204"/>
      </rPr>
      <t>1.1 филиал АО "ДРСК" "Амурские ЭС"</t>
    </r>
    <r>
      <rPr>
        <b/>
        <sz val="11"/>
        <color theme="1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</si>
  <si>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color theme="1"/>
        <rFont val="Times New Roman"/>
        <family val="1"/>
        <charset val="204"/>
      </rPr>
      <t xml:space="preserve">1.1 филиал АО "ДРСК" "Амурские ЭС" </t>
    </r>
    <r>
      <rPr>
        <b/>
        <sz val="11"/>
        <color theme="1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</si>
  <si>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t>Артикул</t>
  </si>
  <si>
    <t>Необходимая фасовка</t>
  </si>
  <si>
    <t>Антифриз</t>
  </si>
  <si>
    <t>Жидкость охлаждающая Тосол А-40</t>
  </si>
  <si>
    <t>Жидкость тормозная</t>
  </si>
  <si>
    <t>Масло  гидравлическое Лукойл Гейзер ЛТ 22</t>
  </si>
  <si>
    <t>Масло ESSO Ultron диз. синт. 5W40 API CG-4</t>
  </si>
  <si>
    <t>Масло HP Husgvarna 2T</t>
  </si>
  <si>
    <t>Масло гидравлическое</t>
  </si>
  <si>
    <t>Масло гидравлическое Daphne super hydro 32A ISO VG46 (ISO VG32)</t>
  </si>
  <si>
    <t>Масло гидравлическое ВМГЗ</t>
  </si>
  <si>
    <t>Масло для АКПП Dexron-II</t>
  </si>
  <si>
    <t>Масло для двухтактных двигателей GS Ultra 2 Stroke oil</t>
  </si>
  <si>
    <t>Масло для двухтактных двигателей STIHL</t>
  </si>
  <si>
    <t>Масло моторное</t>
  </si>
  <si>
    <t>Масло моторное  Лукойл-стандарт SAE 10W30 SF/CC</t>
  </si>
  <si>
    <t>Масло моторное ESSO Uniflo 10W40 мин.</t>
  </si>
  <si>
    <t>Масло моторное GS KIXX D1 SAE 10W40</t>
  </si>
  <si>
    <t>Масло моторное GS KIXX Gold SAE 10W- 40 AIP SL</t>
  </si>
  <si>
    <t>Масло моторное KIXX Dynamic DI SAE 10w40 API CI-4/SL</t>
  </si>
  <si>
    <t>Масло моторное KIXX GOLD SJ SAE10w30 API SJ/CF</t>
  </si>
  <si>
    <t>Масло моторное Mobil  Delvac  MX  Extra SAE 10W40</t>
  </si>
  <si>
    <t>масло моторное Mobil Delvac MX15W40</t>
  </si>
  <si>
    <t>Масло моторное Mobil Super 3000 5w40</t>
  </si>
  <si>
    <t>Масло моторное Sheil</t>
  </si>
  <si>
    <t>Масло моторное Лукойл-стандарт SAE 10W40 API SF/CC</t>
  </si>
  <si>
    <t>Масло моторное М-10Г2</t>
  </si>
  <si>
    <t>Масло моторное М-10ДМ</t>
  </si>
  <si>
    <t>Масло моторное М-8В</t>
  </si>
  <si>
    <t>Масло моторное М-8Г2к</t>
  </si>
  <si>
    <t>Масло моторное МТ-16П</t>
  </si>
  <si>
    <t>Масло ТАД-17</t>
  </si>
  <si>
    <t>Масло трансмиссионное</t>
  </si>
  <si>
    <t>Масло трансмиссионное  Роснефть Kinetic 80W90 GL-5</t>
  </si>
  <si>
    <t>Масло трансмиссионное Лукойл ТМ-5  SAE 85W90</t>
  </si>
  <si>
    <t>Масло трансмиссионное ТСП-15К</t>
  </si>
  <si>
    <t>Смазка</t>
  </si>
  <si>
    <t>CoolStream Optima (зеленый)</t>
  </si>
  <si>
    <t>Тосол А-40</t>
  </si>
  <si>
    <t>ДОТ-4</t>
  </si>
  <si>
    <t>Лукойл Гейзер ЛТ 22</t>
  </si>
  <si>
    <t>5W40</t>
  </si>
  <si>
    <t>Husgvarna</t>
  </si>
  <si>
    <t>МГ-15-В (-55С)</t>
  </si>
  <si>
    <t>ISO VG46 (ISO VG32)</t>
  </si>
  <si>
    <t>ВМГЗ</t>
  </si>
  <si>
    <t>М10Г2К</t>
  </si>
  <si>
    <t>М-8ДМ</t>
  </si>
  <si>
    <t>Dexron- II</t>
  </si>
  <si>
    <t>GS Ultra 2 Stroke oil</t>
  </si>
  <si>
    <t>STIHL</t>
  </si>
  <si>
    <t>СHAMPION 2Т</t>
  </si>
  <si>
    <t>SAE 10W30 SF/CC</t>
  </si>
  <si>
    <t>ESSO Uniflo 10W40</t>
  </si>
  <si>
    <t>GS KIXX D1 SAE 10W40</t>
  </si>
  <si>
    <t>GS KIXX Gold SAE 10W- 40 AIP SL</t>
  </si>
  <si>
    <t>KIXX Dynamic DI SAE 10w40 API CI-4/SL</t>
  </si>
  <si>
    <t>KIXX GOLD SJ SAE10w30 API SJ/CF</t>
  </si>
  <si>
    <t>Mobil  Delvac  MX Extra  SAE 10W40</t>
  </si>
  <si>
    <t>Sheil Rimula R4 SAE 15W-40</t>
  </si>
  <si>
    <t>10W40</t>
  </si>
  <si>
    <t>М-10Г2</t>
  </si>
  <si>
    <t>М-10ДМ</t>
  </si>
  <si>
    <t>М-8В</t>
  </si>
  <si>
    <t>М-8Г2к</t>
  </si>
  <si>
    <t>МТ-16П</t>
  </si>
  <si>
    <t>Девон-Супер Т 80W90</t>
  </si>
  <si>
    <t>Роснефть Kinetic 80W90 GL-5</t>
  </si>
  <si>
    <t>ТМ-5 SAE 85W90</t>
  </si>
  <si>
    <t>ТСП-15К</t>
  </si>
  <si>
    <t>г</t>
  </si>
  <si>
    <t xml:space="preserve">     ЛОТ 1  Смазки и смазки для автомобильной и спец. техники (Амурские ЭС)</t>
  </si>
  <si>
    <t>Поставка до 31 июля 2020г</t>
  </si>
  <si>
    <t>Поставка до 31 октября 2020г</t>
  </si>
  <si>
    <t>Жидкость для стеклоомывателя</t>
  </si>
  <si>
    <t xml:space="preserve">Жидкость охлаждающая Антифриз </t>
  </si>
  <si>
    <t>Масло гидравлическое минеральное SHELL TELLUS S2 V 32</t>
  </si>
  <si>
    <t>Масло дизельное М10Г2К</t>
  </si>
  <si>
    <t>Масло дизельное М-8ДМ</t>
  </si>
  <si>
    <t>Масло для двухконтактных двигателей</t>
  </si>
  <si>
    <t>Масло для двухтктных двигателей СHAMPION 2Т</t>
  </si>
  <si>
    <t>Масло моторное для двухконтактных двигателей</t>
  </si>
  <si>
    <t>Масло моторное для дизелей Mobil Super 2000 10W40 ASEA A3/B3 SL/SF</t>
  </si>
  <si>
    <t>Масло трансмиссионное Castrol SAF-XJ 75W140 GL-5</t>
  </si>
  <si>
    <t>Rinkai-45  ( красный)</t>
  </si>
  <si>
    <t>SIBIRIA ОЖ-40 зеленый</t>
  </si>
  <si>
    <t>Капелька-25</t>
  </si>
  <si>
    <t>Гостовский зеленый</t>
  </si>
  <si>
    <t>Тосол А-40 (Волга-Ойл)</t>
  </si>
  <si>
    <t>SHELL TELLUS S2 V 32</t>
  </si>
  <si>
    <t>Drive 2Т</t>
  </si>
  <si>
    <t>Sintoil Premium SAE 10w40 п/с</t>
  </si>
  <si>
    <t>Sintoil TRUCK SAE 10w40  API CI-4/SL</t>
  </si>
  <si>
    <t>Sintoil Стандарт SAE 10w40</t>
  </si>
  <si>
    <t>Motul 2Т,1л.</t>
  </si>
  <si>
    <t>ТНК 2Т API TC</t>
  </si>
  <si>
    <t>шт</t>
  </si>
  <si>
    <t>Поставка до 30 марта 2020г</t>
  </si>
  <si>
    <t>Тосол А-40 (Волга-Ойл ОЖ-40)</t>
  </si>
  <si>
    <t>Жидкость охлаждающая Антифриз Гостовский зеленый</t>
  </si>
  <si>
    <t xml:space="preserve"> (Волга-Ойл ОЖ-40)</t>
  </si>
  <si>
    <t xml:space="preserve"> канистра 4</t>
  </si>
  <si>
    <t xml:space="preserve">1 бочка и канистры по 20 литров </t>
  </si>
  <si>
    <t>канистры</t>
  </si>
  <si>
    <t>2 бочки и 2 канистры по 20л</t>
  </si>
  <si>
    <t>3 бочки и 2 канистры по 20 л.</t>
  </si>
  <si>
    <r>
      <t>FUCHS RENOLIT DURAPLEX EP 2</t>
    </r>
    <r>
      <rPr>
        <b/>
        <sz val="11"/>
        <color theme="1"/>
        <rFont val="Times New Roman"/>
        <family val="1"/>
        <charset val="204"/>
      </rPr>
      <t xml:space="preserve"> аналог не предлогать</t>
    </r>
  </si>
  <si>
    <t xml:space="preserve">канистра 4 </t>
  </si>
  <si>
    <t>Масло моторное Motul 2Т</t>
  </si>
  <si>
    <r>
      <t>FUCHS AGRIFARM UTTO MP</t>
    </r>
    <r>
      <rPr>
        <b/>
        <u/>
        <sz val="11"/>
        <color theme="1"/>
        <rFont val="Times New Roman"/>
        <family val="1"/>
        <charset val="204"/>
      </rPr>
      <t xml:space="preserve"> Эквивалент не предлагать*</t>
    </r>
  </si>
  <si>
    <r>
      <t xml:space="preserve">Mobil Delvac MX15W40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</si>
  <si>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Mobil Super 3000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</si>
  <si>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Mobil Super 2000 10W40 ASEA A3/B3 SL/SF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</si>
  <si>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>FUCHS TITAN CYTRAC HSY 75W90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</si>
  <si>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>Castrol SAF-XJ 75W140 GL-5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</si>
  <si>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</si>
  <si>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ВНИМАНИЕ!!! Стоимость продукции, необходимой в следующем периоде, должна быть одинаковой независимо от месяца поставки!!!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</si>
</sst>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22" xfId="0" applyNumberFormat="1" applyFont="1" applyFill="1" applyBorder="1" applyAlignment="1" applyProtection="1">
      <alignment horizontal="right" vertical="top" wrapText="1"/>
    </xf>
    <xf numFmtId="4" fontId="2" fillId="2" borderId="22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165" fontId="2" fillId="0" borderId="0" xfId="0" applyNumberFormat="1" applyFont="1" applyBorder="1" applyAlignment="1">
      <alignment horizontal="center" vertical="top" wrapText="1"/>
    </xf>
    <xf numFmtId="0" fontId="10" fillId="0" borderId="23" xfId="0" applyFont="1" applyFill="1" applyBorder="1" applyAlignment="1">
      <alignment horizontal="left" vertical="top" wrapText="1"/>
    </xf>
    <xf numFmtId="4" fontId="10" fillId="0" borderId="23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165" fontId="1" fillId="4" borderId="29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4" borderId="28" xfId="0" applyFont="1" applyFill="1" applyBorder="1" applyAlignment="1">
      <alignment vertical="center" wrapText="1"/>
    </xf>
    <xf numFmtId="4" fontId="6" fillId="2" borderId="22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38" xfId="0" applyFont="1" applyFill="1" applyBorder="1" applyAlignment="1">
      <alignment horizontal="center" vertical="top"/>
    </xf>
    <xf numFmtId="4" fontId="12" fillId="0" borderId="7" xfId="0" applyNumberFormat="1" applyFont="1" applyFill="1" applyBorder="1" applyAlignment="1" applyProtection="1">
      <alignment horizontal="center" vertical="top" wrapText="1"/>
      <protection locked="0"/>
    </xf>
    <xf numFmtId="4" fontId="9" fillId="0" borderId="39" xfId="0" applyNumberFormat="1" applyFont="1" applyFill="1" applyBorder="1" applyAlignment="1">
      <alignment horizontal="center" vertical="top" wrapText="1"/>
    </xf>
    <xf numFmtId="49" fontId="9" fillId="0" borderId="12" xfId="0" applyNumberFormat="1" applyFont="1" applyFill="1" applyBorder="1" applyAlignment="1">
      <alignment horizontal="left" vertical="top" wrapText="1"/>
    </xf>
    <xf numFmtId="49" fontId="12" fillId="0" borderId="7" xfId="0" applyNumberFormat="1" applyFont="1" applyFill="1" applyBorder="1" applyAlignment="1" applyProtection="1">
      <alignment horizontal="left" vertical="top" wrapText="1"/>
      <protection locked="0"/>
    </xf>
    <xf numFmtId="4" fontId="9" fillId="0" borderId="7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0" fontId="10" fillId="0" borderId="23" xfId="0" applyFont="1" applyFill="1" applyBorder="1" applyAlignment="1">
      <alignment vertical="top" wrapText="1"/>
    </xf>
    <xf numFmtId="4" fontId="13" fillId="0" borderId="2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9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0" fontId="9" fillId="0" borderId="42" xfId="0" applyFont="1" applyFill="1" applyBorder="1" applyAlignment="1">
      <alignment horizontal="center" vertical="top"/>
    </xf>
    <xf numFmtId="4" fontId="12" fillId="0" borderId="6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23" xfId="0" applyNumberFormat="1" applyFont="1" applyFill="1" applyBorder="1" applyAlignment="1" applyProtection="1">
      <alignment horizontal="left" vertical="top" wrapText="1"/>
      <protection locked="0"/>
    </xf>
    <xf numFmtId="165" fontId="10" fillId="0" borderId="23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/>
    </xf>
    <xf numFmtId="4" fontId="15" fillId="0" borderId="34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0" fontId="15" fillId="0" borderId="0" xfId="0" applyFont="1" applyFill="1" applyAlignment="1">
      <alignment horizontal="center" vertical="top"/>
    </xf>
    <xf numFmtId="165" fontId="15" fillId="0" borderId="21" xfId="0" applyNumberFormat="1" applyFont="1" applyFill="1" applyBorder="1" applyAlignment="1" applyProtection="1">
      <alignment horizontal="center" vertical="top" wrapText="1"/>
    </xf>
    <xf numFmtId="4" fontId="15" fillId="0" borderId="20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4" fontId="15" fillId="0" borderId="19" xfId="0" applyNumberFormat="1" applyFont="1" applyFill="1" applyBorder="1" applyAlignment="1">
      <alignment horizontal="center" vertical="top" wrapText="1"/>
    </xf>
    <xf numFmtId="0" fontId="10" fillId="0" borderId="46" xfId="0" applyFont="1" applyFill="1" applyBorder="1" applyAlignment="1">
      <alignment horizontal="center" vertical="top" wrapText="1"/>
    </xf>
    <xf numFmtId="4" fontId="9" fillId="0" borderId="47" xfId="0" applyNumberFormat="1" applyFont="1" applyFill="1" applyBorder="1" applyAlignment="1">
      <alignment horizontal="center" vertical="top" wrapText="1"/>
    </xf>
    <xf numFmtId="49" fontId="9" fillId="0" borderId="11" xfId="0" applyNumberFormat="1" applyFont="1" applyFill="1" applyBorder="1" applyAlignment="1">
      <alignment horizontal="left" vertical="top" wrapText="1"/>
    </xf>
    <xf numFmtId="49" fontId="12" fillId="0" borderId="6" xfId="0" applyNumberFormat="1" applyFont="1" applyFill="1" applyBorder="1" applyAlignment="1" applyProtection="1">
      <alignment horizontal="left" vertical="top" wrapText="1"/>
      <protection locked="0"/>
    </xf>
    <xf numFmtId="4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0" fontId="10" fillId="0" borderId="23" xfId="0" applyFont="1" applyBorder="1" applyAlignment="1">
      <alignment horizontal="left" vertical="top" wrapText="1"/>
    </xf>
    <xf numFmtId="49" fontId="10" fillId="0" borderId="23" xfId="0" applyNumberFormat="1" applyFont="1" applyFill="1" applyBorder="1" applyAlignment="1">
      <alignment horizontal="left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/>
    </xf>
    <xf numFmtId="0" fontId="14" fillId="0" borderId="23" xfId="0" applyFont="1" applyFill="1" applyBorder="1" applyAlignment="1">
      <alignment horizontal="left" vertical="top" wrapText="1"/>
    </xf>
    <xf numFmtId="4" fontId="15" fillId="0" borderId="23" xfId="0" applyNumberFormat="1" applyFont="1" applyFill="1" applyBorder="1" applyAlignment="1">
      <alignment horizontal="center" vertical="top" wrapText="1"/>
    </xf>
    <xf numFmtId="165" fontId="15" fillId="0" borderId="48" xfId="0" applyNumberFormat="1" applyFont="1" applyFill="1" applyBorder="1" applyAlignment="1" applyProtection="1">
      <alignment horizontal="center" vertical="top" wrapText="1"/>
    </xf>
    <xf numFmtId="0" fontId="10" fillId="0" borderId="45" xfId="0" applyFont="1" applyFill="1" applyBorder="1" applyAlignment="1">
      <alignment horizontal="center" vertical="top"/>
    </xf>
    <xf numFmtId="4" fontId="9" fillId="0" borderId="43" xfId="0" applyNumberFormat="1" applyFont="1" applyFill="1" applyBorder="1" applyAlignment="1">
      <alignment horizontal="center" vertical="top" wrapText="1"/>
    </xf>
    <xf numFmtId="4" fontId="9" fillId="0" borderId="44" xfId="0" applyNumberFormat="1" applyFont="1" applyFill="1" applyBorder="1" applyAlignment="1">
      <alignment horizontal="center" vertical="top" wrapText="1"/>
    </xf>
    <xf numFmtId="0" fontId="10" fillId="0" borderId="54" xfId="0" applyFont="1" applyFill="1" applyBorder="1" applyAlignment="1">
      <alignment horizontal="center" vertical="top"/>
    </xf>
    <xf numFmtId="49" fontId="10" fillId="0" borderId="55" xfId="0" applyNumberFormat="1" applyFont="1" applyFill="1" applyBorder="1" applyAlignment="1">
      <alignment horizontal="left" vertical="top" wrapText="1"/>
    </xf>
    <xf numFmtId="0" fontId="10" fillId="0" borderId="55" xfId="0" applyFont="1" applyFill="1" applyBorder="1" applyAlignment="1">
      <alignment horizontal="left" vertical="top" wrapText="1"/>
    </xf>
    <xf numFmtId="49" fontId="13" fillId="0" borderId="55" xfId="0" applyNumberFormat="1" applyFont="1" applyFill="1" applyBorder="1" applyAlignment="1" applyProtection="1">
      <alignment horizontal="left" vertical="top" wrapText="1"/>
      <protection locked="0"/>
    </xf>
    <xf numFmtId="0" fontId="10" fillId="0" borderId="55" xfId="0" applyFont="1" applyBorder="1" applyAlignment="1">
      <alignment horizontal="center" vertical="top" wrapText="1"/>
    </xf>
    <xf numFmtId="4" fontId="10" fillId="0" borderId="55" xfId="0" applyNumberFormat="1" applyFont="1" applyFill="1" applyBorder="1" applyAlignment="1">
      <alignment horizontal="center" vertical="top" wrapText="1"/>
    </xf>
    <xf numFmtId="4" fontId="13" fillId="0" borderId="55" xfId="0" applyNumberFormat="1" applyFont="1" applyFill="1" applyBorder="1" applyAlignment="1" applyProtection="1">
      <alignment horizontal="center" vertical="top" wrapText="1"/>
      <protection locked="0"/>
    </xf>
    <xf numFmtId="165" fontId="10" fillId="0" borderId="55" xfId="0" applyNumberFormat="1" applyFont="1" applyFill="1" applyBorder="1" applyAlignment="1">
      <alignment horizontal="center" vertical="top" wrapText="1"/>
    </xf>
    <xf numFmtId="4" fontId="10" fillId="0" borderId="56" xfId="0" applyNumberFormat="1" applyFont="1" applyFill="1" applyBorder="1" applyAlignment="1">
      <alignment horizontal="center" vertical="top" wrapText="1"/>
    </xf>
    <xf numFmtId="0" fontId="9" fillId="0" borderId="57" xfId="0" applyFont="1" applyBorder="1" applyAlignment="1">
      <alignment horizontal="left" vertical="top" wrapText="1"/>
    </xf>
    <xf numFmtId="2" fontId="9" fillId="0" borderId="58" xfId="0" applyNumberFormat="1" applyFont="1" applyBorder="1" applyAlignment="1">
      <alignment horizontal="center" vertical="top"/>
    </xf>
    <xf numFmtId="1" fontId="9" fillId="0" borderId="58" xfId="0" applyNumberFormat="1" applyFont="1" applyBorder="1" applyAlignment="1">
      <alignment horizontal="center" vertical="top"/>
    </xf>
    <xf numFmtId="3" fontId="9" fillId="0" borderId="58" xfId="0" applyNumberFormat="1" applyFont="1" applyBorder="1" applyAlignment="1">
      <alignment horizontal="center" vertical="top"/>
    </xf>
    <xf numFmtId="164" fontId="9" fillId="0" borderId="58" xfId="0" applyNumberFormat="1" applyFont="1" applyBorder="1" applyAlignment="1">
      <alignment horizontal="center" vertical="top"/>
    </xf>
    <xf numFmtId="165" fontId="9" fillId="0" borderId="58" xfId="0" applyNumberFormat="1" applyFont="1" applyBorder="1" applyAlignment="1">
      <alignment horizontal="center" vertical="top"/>
    </xf>
    <xf numFmtId="1" fontId="18" fillId="0" borderId="23" xfId="0" applyNumberFormat="1" applyFont="1" applyFill="1" applyBorder="1" applyAlignment="1">
      <alignment horizontal="center" vertical="top" wrapText="1"/>
    </xf>
    <xf numFmtId="0" fontId="9" fillId="0" borderId="57" xfId="0" applyFont="1" applyBorder="1" applyAlignment="1">
      <alignment horizontal="center" vertical="top"/>
    </xf>
    <xf numFmtId="4" fontId="6" fillId="2" borderId="22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65" fontId="6" fillId="2" borderId="22" xfId="0" applyNumberFormat="1" applyFont="1" applyFill="1" applyBorder="1" applyAlignment="1" applyProtection="1">
      <alignment horizontal="center" vertical="top" wrapText="1"/>
    </xf>
    <xf numFmtId="165" fontId="0" fillId="0" borderId="0" xfId="0" applyNumberFormat="1" applyAlignment="1">
      <alignment horizontal="center"/>
    </xf>
    <xf numFmtId="4" fontId="6" fillId="2" borderId="0" xfId="0" applyNumberFormat="1" applyFont="1" applyFill="1" applyBorder="1" applyAlignment="1" applyProtection="1">
      <alignment horizontal="center" vertical="top" wrapText="1"/>
    </xf>
    <xf numFmtId="165" fontId="6" fillId="2" borderId="0" xfId="0" applyNumberFormat="1" applyFont="1" applyFill="1" applyBorder="1" applyAlignment="1" applyProtection="1">
      <alignment horizontal="center" vertical="top" wrapText="1"/>
    </xf>
    <xf numFmtId="4" fontId="15" fillId="0" borderId="52" xfId="0" applyNumberFormat="1" applyFont="1" applyFill="1" applyBorder="1" applyAlignment="1">
      <alignment horizontal="center" vertical="top" wrapText="1"/>
    </xf>
    <xf numFmtId="0" fontId="14" fillId="0" borderId="23" xfId="0" applyFont="1" applyFill="1" applyBorder="1" applyAlignment="1">
      <alignment horizontal="center" vertical="top" wrapText="1"/>
    </xf>
    <xf numFmtId="0" fontId="9" fillId="0" borderId="57" xfId="0" applyFont="1" applyFill="1" applyBorder="1" applyAlignment="1">
      <alignment horizontal="left" vertical="top" wrapText="1"/>
    </xf>
    <xf numFmtId="0" fontId="19" fillId="0" borderId="59" xfId="0" applyFont="1" applyBorder="1" applyAlignment="1">
      <alignment vertical="top"/>
    </xf>
    <xf numFmtId="0" fontId="19" fillId="0" borderId="60" xfId="0" applyFont="1" applyBorder="1" applyAlignment="1">
      <alignment vertical="top"/>
    </xf>
    <xf numFmtId="0" fontId="19" fillId="0" borderId="61" xfId="0" applyFont="1" applyBorder="1" applyAlignment="1">
      <alignment vertical="top"/>
    </xf>
    <xf numFmtId="4" fontId="15" fillId="0" borderId="17" xfId="0" applyNumberFormat="1" applyFont="1" applyFill="1" applyBorder="1" applyAlignment="1" applyProtection="1">
      <alignment horizontal="right" vertical="top" wrapText="1"/>
    </xf>
    <xf numFmtId="4" fontId="15" fillId="0" borderId="18" xfId="0" applyNumberFormat="1" applyFont="1" applyFill="1" applyBorder="1" applyAlignment="1" applyProtection="1">
      <alignment horizontal="right" vertical="top" wrapText="1"/>
    </xf>
    <xf numFmtId="4" fontId="15" fillId="0" borderId="13" xfId="0" applyNumberFormat="1" applyFont="1" applyFill="1" applyBorder="1" applyAlignment="1" applyProtection="1">
      <alignment horizontal="right" vertical="top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15" fillId="0" borderId="24" xfId="0" applyNumberFormat="1" applyFont="1" applyFill="1" applyBorder="1" applyAlignment="1" applyProtection="1">
      <alignment horizontal="right" vertical="top" wrapText="1"/>
    </xf>
    <xf numFmtId="4" fontId="15" fillId="0" borderId="25" xfId="0" applyNumberFormat="1" applyFont="1" applyFill="1" applyBorder="1" applyAlignment="1" applyProtection="1">
      <alignment horizontal="right" vertical="top" wrapText="1"/>
    </xf>
    <xf numFmtId="4" fontId="15" fillId="0" borderId="16" xfId="0" applyNumberFormat="1" applyFont="1" applyFill="1" applyBorder="1" applyAlignment="1" applyProtection="1">
      <alignment horizontal="right" vertical="top" wrapText="1"/>
    </xf>
    <xf numFmtId="4" fontId="15" fillId="0" borderId="15" xfId="0" applyNumberFormat="1" applyFont="1" applyFill="1" applyBorder="1" applyAlignment="1" applyProtection="1">
      <alignment horizontal="right" vertical="top" wrapText="1"/>
    </xf>
    <xf numFmtId="0" fontId="10" fillId="0" borderId="35" xfId="0" applyFont="1" applyFill="1" applyBorder="1" applyAlignment="1">
      <alignment horizontal="center" vertical="top" wrapText="1"/>
    </xf>
    <xf numFmtId="0" fontId="9" fillId="0" borderId="36" xfId="0" applyFont="1" applyFill="1" applyBorder="1" applyAlignment="1">
      <alignment horizontal="center" vertical="top" wrapText="1"/>
    </xf>
    <xf numFmtId="0" fontId="9" fillId="0" borderId="37" xfId="0" applyFont="1" applyFill="1" applyBorder="1" applyAlignment="1">
      <alignment horizontal="center" vertical="top" wrapText="1"/>
    </xf>
    <xf numFmtId="0" fontId="10" fillId="0" borderId="53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15" fillId="0" borderId="31" xfId="0" applyNumberFormat="1" applyFont="1" applyFill="1" applyBorder="1" applyAlignment="1" applyProtection="1">
      <alignment horizontal="right" vertical="top" wrapText="1"/>
    </xf>
    <xf numFmtId="4" fontId="15" fillId="0" borderId="32" xfId="0" applyNumberFormat="1" applyFont="1" applyFill="1" applyBorder="1" applyAlignment="1" applyProtection="1">
      <alignment horizontal="right" vertical="top" wrapText="1"/>
    </xf>
    <xf numFmtId="4" fontId="15" fillId="0" borderId="33" xfId="0" applyNumberFormat="1" applyFont="1" applyFill="1" applyBorder="1" applyAlignment="1" applyProtection="1">
      <alignment horizontal="right" vertical="top" wrapText="1"/>
    </xf>
    <xf numFmtId="0" fontId="11" fillId="0" borderId="45" xfId="0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/>
    </xf>
    <xf numFmtId="0" fontId="9" fillId="0" borderId="26" xfId="0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16" fillId="0" borderId="23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wrapText="1"/>
    </xf>
    <xf numFmtId="0" fontId="16" fillId="0" borderId="3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4" fontId="15" fillId="0" borderId="49" xfId="0" applyNumberFormat="1" applyFont="1" applyFill="1" applyBorder="1" applyAlignment="1" applyProtection="1">
      <alignment horizontal="right" vertical="top" wrapText="1"/>
    </xf>
    <xf numFmtId="4" fontId="15" fillId="0" borderId="50" xfId="0" applyNumberFormat="1" applyFont="1" applyFill="1" applyBorder="1" applyAlignment="1" applyProtection="1">
      <alignment horizontal="right" vertical="top" wrapText="1"/>
    </xf>
    <xf numFmtId="4" fontId="15" fillId="0" borderId="51" xfId="0" applyNumberFormat="1" applyFont="1" applyFill="1" applyBorder="1" applyAlignment="1" applyProtection="1">
      <alignment horizontal="right" vertical="top" wrapText="1"/>
    </xf>
    <xf numFmtId="4" fontId="5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7"/>
  <sheetViews>
    <sheetView tabSelected="1" topLeftCell="A79" zoomScale="85" zoomScaleNormal="85" workbookViewId="0">
      <selection activeCell="K117" sqref="K117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24" customWidth="1"/>
    <col min="4" max="4" width="25" customWidth="1"/>
    <col min="5" max="5" width="17.28515625" customWidth="1"/>
    <col min="6" max="6" width="7.140625" style="88" customWidth="1"/>
    <col min="7" max="7" width="17.140625" style="88" customWidth="1"/>
    <col min="8" max="8" width="17.140625" style="90" customWidth="1"/>
    <col min="9" max="9" width="22.85546875" style="88" customWidth="1"/>
    <col min="12" max="13" width="24.42578125" customWidth="1"/>
    <col min="14" max="14" width="21.28515625" customWidth="1"/>
    <col min="15" max="15" width="7.28515625" style="88" customWidth="1"/>
    <col min="16" max="16" width="15" style="88" customWidth="1"/>
    <col min="17" max="17" width="13.85546875" style="88" customWidth="1"/>
    <col min="18" max="18" width="8.7109375" style="90" customWidth="1"/>
    <col min="19" max="19" width="22.7109375" style="88" customWidth="1"/>
  </cols>
  <sheetData>
    <row r="1" spans="1:29" ht="34.5" customHeight="1" x14ac:dyDescent="0.25">
      <c r="B1" s="131" t="s">
        <v>2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1"/>
      <c r="D2" s="1"/>
      <c r="E2" s="1"/>
      <c r="F2" s="1"/>
      <c r="G2" s="1"/>
      <c r="H2" s="12"/>
      <c r="I2" s="1"/>
      <c r="J2" s="1"/>
      <c r="K2" s="1"/>
      <c r="L2" s="1"/>
      <c r="M2" s="1"/>
      <c r="N2" s="1"/>
      <c r="O2" s="1"/>
      <c r="P2" s="1"/>
      <c r="Q2" s="1"/>
      <c r="R2" s="12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16" t="s">
        <v>12</v>
      </c>
      <c r="C3" s="117"/>
      <c r="D3" s="117"/>
      <c r="E3" s="117"/>
      <c r="F3" s="117"/>
      <c r="G3" s="104"/>
      <c r="H3" s="137">
        <f>I113</f>
        <v>3654147.2249999996</v>
      </c>
      <c r="I3" s="4" t="s">
        <v>3</v>
      </c>
      <c r="J3" s="1"/>
      <c r="K3" s="1"/>
      <c r="L3" s="1"/>
      <c r="M3" s="1"/>
      <c r="N3" s="1"/>
      <c r="O3" s="1"/>
      <c r="P3" s="1"/>
      <c r="Q3" s="1"/>
      <c r="R3" s="12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02" t="s">
        <v>94</v>
      </c>
      <c r="C4" s="102"/>
      <c r="D4" s="102"/>
      <c r="E4" s="102"/>
      <c r="F4" s="102"/>
      <c r="G4" s="102"/>
      <c r="H4" s="102"/>
      <c r="I4" s="102"/>
      <c r="J4" s="1"/>
      <c r="K4" s="1"/>
      <c r="L4" s="1"/>
      <c r="M4" s="1"/>
      <c r="N4" s="1"/>
      <c r="O4" s="1"/>
      <c r="P4" s="1"/>
      <c r="Q4" s="1"/>
      <c r="R4" s="12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45" customHeight="1" x14ac:dyDescent="0.25">
      <c r="B5" s="1"/>
      <c r="C5" s="21"/>
      <c r="D5" s="1"/>
      <c r="E5" s="1"/>
      <c r="F5" s="1"/>
      <c r="G5" s="1"/>
      <c r="H5" s="12"/>
      <c r="I5" s="1"/>
      <c r="J5" s="1"/>
      <c r="K5" s="132" t="s">
        <v>139</v>
      </c>
      <c r="L5" s="133"/>
      <c r="M5" s="133"/>
      <c r="N5" s="133"/>
      <c r="O5" s="133"/>
      <c r="P5" s="133"/>
      <c r="Q5" s="133"/>
      <c r="R5" s="133"/>
      <c r="S5" s="133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1"/>
      <c r="D6" s="1"/>
      <c r="E6" s="1"/>
      <c r="F6" s="1"/>
      <c r="G6" s="1"/>
      <c r="H6" s="12"/>
      <c r="I6" s="1"/>
      <c r="J6" s="1"/>
      <c r="K6" s="1"/>
      <c r="L6" s="1"/>
      <c r="M6" s="1"/>
      <c r="N6" s="1"/>
      <c r="O6" s="1"/>
      <c r="P6" s="1"/>
      <c r="Q6" s="1"/>
      <c r="R6" s="12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03" t="s">
        <v>13</v>
      </c>
      <c r="C7" s="104"/>
      <c r="D7" s="104"/>
      <c r="E7" s="104"/>
      <c r="F7" s="105"/>
      <c r="G7" s="105"/>
      <c r="H7" s="106"/>
      <c r="I7" s="107"/>
      <c r="J7" s="3"/>
      <c r="K7" s="116" t="s">
        <v>4</v>
      </c>
      <c r="L7" s="117"/>
      <c r="M7" s="117"/>
      <c r="N7" s="117"/>
      <c r="O7" s="117"/>
      <c r="P7" s="117"/>
      <c r="Q7" s="117"/>
      <c r="R7" s="117"/>
      <c r="S7" s="118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6" t="s">
        <v>5</v>
      </c>
      <c r="C8" s="22" t="s">
        <v>0</v>
      </c>
      <c r="D8" s="17" t="s">
        <v>23</v>
      </c>
      <c r="E8" s="17" t="s">
        <v>24</v>
      </c>
      <c r="F8" s="17" t="s">
        <v>9</v>
      </c>
      <c r="G8" s="18" t="s">
        <v>10</v>
      </c>
      <c r="H8" s="20" t="s">
        <v>6</v>
      </c>
      <c r="I8" s="19" t="s">
        <v>11</v>
      </c>
      <c r="J8" s="1"/>
      <c r="K8" s="16" t="s">
        <v>5</v>
      </c>
      <c r="L8" s="17" t="s">
        <v>1</v>
      </c>
      <c r="M8" s="17"/>
      <c r="N8" s="18" t="s">
        <v>14</v>
      </c>
      <c r="O8" s="17" t="s">
        <v>9</v>
      </c>
      <c r="P8" s="18" t="s">
        <v>10</v>
      </c>
      <c r="Q8" s="18" t="s">
        <v>15</v>
      </c>
      <c r="R8" s="20" t="s">
        <v>6</v>
      </c>
      <c r="S8" s="19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5" customFormat="1" ht="42" customHeight="1" x14ac:dyDescent="0.25">
      <c r="B9" s="54"/>
      <c r="C9" s="112" t="s">
        <v>21</v>
      </c>
      <c r="D9" s="113"/>
      <c r="E9" s="113"/>
      <c r="F9" s="113"/>
      <c r="G9" s="113"/>
      <c r="H9" s="113"/>
      <c r="I9" s="114"/>
      <c r="J9" s="26"/>
      <c r="K9" s="115" t="s">
        <v>22</v>
      </c>
      <c r="L9" s="113"/>
      <c r="M9" s="113"/>
      <c r="N9" s="113"/>
      <c r="O9" s="113"/>
      <c r="P9" s="113"/>
      <c r="Q9" s="113"/>
      <c r="R9" s="113"/>
      <c r="S9" s="114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s="25" customFormat="1" ht="21.75" customHeight="1" x14ac:dyDescent="0.25">
      <c r="B10" s="122" t="s">
        <v>120</v>
      </c>
      <c r="C10" s="128"/>
      <c r="D10" s="128"/>
      <c r="E10" s="128"/>
      <c r="F10" s="128"/>
      <c r="G10" s="128"/>
      <c r="H10" s="128"/>
      <c r="I10" s="130"/>
      <c r="J10" s="26"/>
      <c r="K10" s="122" t="s">
        <v>120</v>
      </c>
      <c r="L10" s="128"/>
      <c r="M10" s="128"/>
      <c r="N10" s="128"/>
      <c r="O10" s="128"/>
      <c r="P10" s="128"/>
      <c r="Q10" s="128"/>
      <c r="R10" s="128"/>
      <c r="S10" s="129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s="25" customFormat="1" x14ac:dyDescent="0.25">
      <c r="A11" s="27"/>
      <c r="B11" s="40">
        <v>1</v>
      </c>
      <c r="C11" s="40">
        <v>2</v>
      </c>
      <c r="D11" s="79" t="s">
        <v>107</v>
      </c>
      <c r="E11" s="85"/>
      <c r="F11" s="86" t="s">
        <v>18</v>
      </c>
      <c r="G11" s="80">
        <v>146.66999999999999</v>
      </c>
      <c r="H11" s="81">
        <v>150</v>
      </c>
      <c r="I11" s="55">
        <f>G11*H11</f>
        <v>22000.499999999996</v>
      </c>
      <c r="J11" s="26"/>
      <c r="K11" s="40">
        <f t="shared" ref="K11:K38" si="0">B11</f>
        <v>1</v>
      </c>
      <c r="L11" s="56">
        <f t="shared" ref="L11:L38" si="1">C11</f>
        <v>2</v>
      </c>
      <c r="M11" s="79" t="s">
        <v>107</v>
      </c>
      <c r="N11" s="57"/>
      <c r="O11" s="86" t="s">
        <v>18</v>
      </c>
      <c r="P11" s="58">
        <f>G11</f>
        <v>146.66999999999999</v>
      </c>
      <c r="Q11" s="41"/>
      <c r="R11" s="59">
        <f>H11</f>
        <v>150</v>
      </c>
      <c r="S11" s="68">
        <f>Q11*R11</f>
        <v>0</v>
      </c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s="25" customFormat="1" ht="21" customHeight="1" x14ac:dyDescent="0.25">
      <c r="A12" s="27"/>
      <c r="B12" s="40">
        <v>2</v>
      </c>
      <c r="C12" s="79" t="s">
        <v>25</v>
      </c>
      <c r="D12" s="79" t="s">
        <v>108</v>
      </c>
      <c r="E12" s="64"/>
      <c r="F12" s="86" t="s">
        <v>20</v>
      </c>
      <c r="G12" s="80">
        <v>66.64</v>
      </c>
      <c r="H12" s="81">
        <v>310</v>
      </c>
      <c r="I12" s="55">
        <f t="shared" ref="I12:I61" si="2">G12*H12</f>
        <v>20658.400000000001</v>
      </c>
      <c r="J12" s="26"/>
      <c r="K12" s="28">
        <f t="shared" si="0"/>
        <v>2</v>
      </c>
      <c r="L12" s="31" t="str">
        <f t="shared" si="1"/>
        <v>Антифриз</v>
      </c>
      <c r="M12" s="79" t="s">
        <v>108</v>
      </c>
      <c r="N12" s="32"/>
      <c r="O12" s="86" t="s">
        <v>20</v>
      </c>
      <c r="P12" s="33">
        <f>G12</f>
        <v>66.64</v>
      </c>
      <c r="Q12" s="29"/>
      <c r="R12" s="34">
        <f t="shared" ref="R12:R15" si="3">H12</f>
        <v>310</v>
      </c>
      <c r="S12" s="69">
        <f t="shared" ref="S12:S15" si="4">Q12*R12</f>
        <v>0</v>
      </c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s="25" customFormat="1" ht="30" x14ac:dyDescent="0.25">
      <c r="A13" s="27"/>
      <c r="B13" s="40">
        <v>3</v>
      </c>
      <c r="C13" s="79" t="s">
        <v>97</v>
      </c>
      <c r="D13" s="79" t="s">
        <v>109</v>
      </c>
      <c r="E13" s="64"/>
      <c r="F13" s="86" t="s">
        <v>20</v>
      </c>
      <c r="G13" s="80">
        <v>55.37</v>
      </c>
      <c r="H13" s="81">
        <v>100</v>
      </c>
      <c r="I13" s="55">
        <f t="shared" si="2"/>
        <v>5537</v>
      </c>
      <c r="J13" s="26"/>
      <c r="K13" s="28">
        <f t="shared" si="0"/>
        <v>3</v>
      </c>
      <c r="L13" s="31" t="str">
        <f t="shared" si="1"/>
        <v>Жидкость для стеклоомывателя</v>
      </c>
      <c r="M13" s="79" t="s">
        <v>109</v>
      </c>
      <c r="N13" s="32"/>
      <c r="O13" s="86" t="s">
        <v>20</v>
      </c>
      <c r="P13" s="33">
        <f>G13</f>
        <v>55.37</v>
      </c>
      <c r="Q13" s="29"/>
      <c r="R13" s="34">
        <f t="shared" si="3"/>
        <v>100</v>
      </c>
      <c r="S13" s="69">
        <f t="shared" si="4"/>
        <v>0</v>
      </c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s="25" customFormat="1" ht="30.75" customHeight="1" x14ac:dyDescent="0.25">
      <c r="A14" s="27"/>
      <c r="B14" s="40">
        <v>4</v>
      </c>
      <c r="C14" s="79" t="s">
        <v>98</v>
      </c>
      <c r="D14" s="79" t="s">
        <v>110</v>
      </c>
      <c r="E14" s="64"/>
      <c r="F14" s="86" t="s">
        <v>20</v>
      </c>
      <c r="G14" s="80">
        <v>52.3</v>
      </c>
      <c r="H14" s="81">
        <v>390</v>
      </c>
      <c r="I14" s="55">
        <f t="shared" si="2"/>
        <v>20397</v>
      </c>
      <c r="J14" s="26"/>
      <c r="K14" s="28">
        <f t="shared" si="0"/>
        <v>4</v>
      </c>
      <c r="L14" s="31" t="str">
        <f t="shared" si="1"/>
        <v xml:space="preserve">Жидкость охлаждающая Антифриз </v>
      </c>
      <c r="M14" s="79" t="s">
        <v>110</v>
      </c>
      <c r="N14" s="32"/>
      <c r="O14" s="86" t="s">
        <v>20</v>
      </c>
      <c r="P14" s="33">
        <f>G14</f>
        <v>52.3</v>
      </c>
      <c r="Q14" s="29"/>
      <c r="R14" s="34">
        <f t="shared" si="3"/>
        <v>390</v>
      </c>
      <c r="S14" s="69">
        <f t="shared" si="4"/>
        <v>0</v>
      </c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s="25" customFormat="1" ht="30" x14ac:dyDescent="0.25">
      <c r="A15" s="27"/>
      <c r="B15" s="40">
        <v>5</v>
      </c>
      <c r="C15" s="79" t="s">
        <v>26</v>
      </c>
      <c r="D15" s="79" t="s">
        <v>61</v>
      </c>
      <c r="E15" s="64"/>
      <c r="F15" s="86" t="s">
        <v>20</v>
      </c>
      <c r="G15" s="80">
        <v>112.38</v>
      </c>
      <c r="H15" s="82">
        <v>1605</v>
      </c>
      <c r="I15" s="55">
        <f t="shared" si="2"/>
        <v>180369.9</v>
      </c>
      <c r="J15" s="26"/>
      <c r="K15" s="28">
        <f t="shared" si="0"/>
        <v>5</v>
      </c>
      <c r="L15" s="31" t="str">
        <f t="shared" si="1"/>
        <v>Жидкость охлаждающая Тосол А-40</v>
      </c>
      <c r="M15" s="79" t="s">
        <v>61</v>
      </c>
      <c r="N15" s="32"/>
      <c r="O15" s="86" t="s">
        <v>20</v>
      </c>
      <c r="P15" s="33">
        <f>G15</f>
        <v>112.38</v>
      </c>
      <c r="Q15" s="29"/>
      <c r="R15" s="34">
        <f t="shared" si="3"/>
        <v>1605</v>
      </c>
      <c r="S15" s="69">
        <f t="shared" si="4"/>
        <v>0</v>
      </c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s="25" customFormat="1" ht="30" x14ac:dyDescent="0.25">
      <c r="A16" s="27"/>
      <c r="B16" s="40">
        <v>6</v>
      </c>
      <c r="C16" s="79" t="s">
        <v>26</v>
      </c>
      <c r="D16" s="79" t="s">
        <v>111</v>
      </c>
      <c r="E16" s="64"/>
      <c r="F16" s="86" t="s">
        <v>20</v>
      </c>
      <c r="G16" s="80">
        <v>90</v>
      </c>
      <c r="H16" s="81">
        <v>400</v>
      </c>
      <c r="I16" s="55">
        <f t="shared" si="2"/>
        <v>36000</v>
      </c>
      <c r="J16" s="26"/>
      <c r="K16" s="28">
        <f t="shared" si="0"/>
        <v>6</v>
      </c>
      <c r="L16" s="31" t="str">
        <f t="shared" si="1"/>
        <v>Жидкость охлаждающая Тосол А-40</v>
      </c>
      <c r="M16" s="79" t="s">
        <v>111</v>
      </c>
      <c r="N16" s="32"/>
      <c r="O16" s="86" t="s">
        <v>20</v>
      </c>
      <c r="P16" s="33">
        <f t="shared" ref="P16:P18" si="5">G16</f>
        <v>90</v>
      </c>
      <c r="Q16" s="29"/>
      <c r="R16" s="34">
        <f t="shared" ref="R16:R18" si="6">H16</f>
        <v>400</v>
      </c>
      <c r="S16" s="69">
        <f t="shared" ref="S16:S18" si="7">Q16*R16</f>
        <v>0</v>
      </c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25" customFormat="1" ht="16.5" customHeight="1" x14ac:dyDescent="0.25">
      <c r="A17" s="27"/>
      <c r="B17" s="40">
        <v>7</v>
      </c>
      <c r="C17" s="79" t="s">
        <v>27</v>
      </c>
      <c r="D17" s="79" t="s">
        <v>62</v>
      </c>
      <c r="E17" s="64"/>
      <c r="F17" s="86" t="s">
        <v>18</v>
      </c>
      <c r="G17" s="80">
        <v>131.16</v>
      </c>
      <c r="H17" s="80">
        <v>303.02999999999997</v>
      </c>
      <c r="I17" s="55">
        <f t="shared" si="2"/>
        <v>39745.414799999999</v>
      </c>
      <c r="J17" s="26"/>
      <c r="K17" s="28">
        <f t="shared" si="0"/>
        <v>7</v>
      </c>
      <c r="L17" s="31" t="str">
        <f t="shared" si="1"/>
        <v>Жидкость тормозная</v>
      </c>
      <c r="M17" s="79" t="s">
        <v>62</v>
      </c>
      <c r="N17" s="32"/>
      <c r="O17" s="86" t="s">
        <v>18</v>
      </c>
      <c r="P17" s="33">
        <f t="shared" si="5"/>
        <v>131.16</v>
      </c>
      <c r="Q17" s="29"/>
      <c r="R17" s="34">
        <f t="shared" si="6"/>
        <v>303.02999999999997</v>
      </c>
      <c r="S17" s="69">
        <f t="shared" si="7"/>
        <v>0</v>
      </c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25" customFormat="1" ht="16.5" customHeight="1" x14ac:dyDescent="0.25">
      <c r="A18" s="27"/>
      <c r="B18" s="40">
        <v>8</v>
      </c>
      <c r="C18" s="79" t="s">
        <v>28</v>
      </c>
      <c r="D18" s="79" t="s">
        <v>63</v>
      </c>
      <c r="E18" s="64"/>
      <c r="F18" s="86" t="s">
        <v>20</v>
      </c>
      <c r="G18" s="80">
        <v>121</v>
      </c>
      <c r="H18" s="81">
        <v>433</v>
      </c>
      <c r="I18" s="55">
        <f t="shared" si="2"/>
        <v>52393</v>
      </c>
      <c r="J18" s="26"/>
      <c r="K18" s="28">
        <f t="shared" si="0"/>
        <v>8</v>
      </c>
      <c r="L18" s="31" t="str">
        <f t="shared" si="1"/>
        <v>Масло  гидравлическое Лукойл Гейзер ЛТ 22</v>
      </c>
      <c r="M18" s="79" t="s">
        <v>63</v>
      </c>
      <c r="N18" s="32"/>
      <c r="O18" s="86" t="s">
        <v>20</v>
      </c>
      <c r="P18" s="33">
        <f t="shared" si="5"/>
        <v>121</v>
      </c>
      <c r="Q18" s="29"/>
      <c r="R18" s="34">
        <f t="shared" si="6"/>
        <v>433</v>
      </c>
      <c r="S18" s="69">
        <f t="shared" si="7"/>
        <v>0</v>
      </c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25" customFormat="1" ht="30" customHeight="1" x14ac:dyDescent="0.25">
      <c r="A19" s="27"/>
      <c r="B19" s="40">
        <v>9</v>
      </c>
      <c r="C19" s="79" t="s">
        <v>29</v>
      </c>
      <c r="D19" s="79" t="s">
        <v>64</v>
      </c>
      <c r="E19" s="85"/>
      <c r="F19" s="86" t="s">
        <v>20</v>
      </c>
      <c r="G19" s="80">
        <v>461.43</v>
      </c>
      <c r="H19" s="81">
        <v>32</v>
      </c>
      <c r="I19" s="55">
        <f t="shared" si="2"/>
        <v>14765.76</v>
      </c>
      <c r="J19" s="26"/>
      <c r="K19" s="28">
        <f t="shared" si="0"/>
        <v>9</v>
      </c>
      <c r="L19" s="31" t="str">
        <f t="shared" si="1"/>
        <v>Масло ESSO Ultron диз. синт. 5W40 API CG-4</v>
      </c>
      <c r="M19" s="79" t="s">
        <v>64</v>
      </c>
      <c r="N19" s="32"/>
      <c r="O19" s="86" t="s">
        <v>20</v>
      </c>
      <c r="P19" s="33">
        <f>G19</f>
        <v>461.43</v>
      </c>
      <c r="Q19" s="29"/>
      <c r="R19" s="34">
        <f>H19</f>
        <v>32</v>
      </c>
      <c r="S19" s="69">
        <f>Q19*R19</f>
        <v>0</v>
      </c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25" customFormat="1" x14ac:dyDescent="0.25">
      <c r="A20" s="27"/>
      <c r="B20" s="40">
        <v>10</v>
      </c>
      <c r="C20" s="79" t="s">
        <v>30</v>
      </c>
      <c r="D20" s="79" t="s">
        <v>65</v>
      </c>
      <c r="E20" s="64"/>
      <c r="F20" s="86" t="s">
        <v>20</v>
      </c>
      <c r="G20" s="80">
        <v>975.13</v>
      </c>
      <c r="H20" s="81">
        <v>54</v>
      </c>
      <c r="I20" s="55">
        <f t="shared" si="2"/>
        <v>52657.02</v>
      </c>
      <c r="J20" s="26"/>
      <c r="K20" s="28">
        <f t="shared" si="0"/>
        <v>10</v>
      </c>
      <c r="L20" s="31" t="str">
        <f t="shared" si="1"/>
        <v>Масло HP Husgvarna 2T</v>
      </c>
      <c r="M20" s="79" t="s">
        <v>65</v>
      </c>
      <c r="N20" s="32"/>
      <c r="O20" s="86" t="s">
        <v>20</v>
      </c>
      <c r="P20" s="33">
        <f t="shared" ref="P20:P24" si="8">G20</f>
        <v>975.13</v>
      </c>
      <c r="Q20" s="29"/>
      <c r="R20" s="34">
        <f t="shared" ref="R20:R24" si="9">H20</f>
        <v>54</v>
      </c>
      <c r="S20" s="69">
        <f t="shared" ref="S20:S24" si="10">Q20*R20</f>
        <v>0</v>
      </c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25" customFormat="1" ht="52.5" customHeight="1" x14ac:dyDescent="0.25">
      <c r="A21" s="27"/>
      <c r="B21" s="40">
        <v>11</v>
      </c>
      <c r="C21" s="79" t="s">
        <v>31</v>
      </c>
      <c r="D21" s="79" t="s">
        <v>132</v>
      </c>
      <c r="E21" s="85"/>
      <c r="F21" s="86" t="s">
        <v>20</v>
      </c>
      <c r="G21" s="80">
        <v>208.88</v>
      </c>
      <c r="H21" s="81">
        <v>205</v>
      </c>
      <c r="I21" s="55">
        <f t="shared" si="2"/>
        <v>42820.4</v>
      </c>
      <c r="J21" s="26"/>
      <c r="K21" s="28">
        <f t="shared" si="0"/>
        <v>11</v>
      </c>
      <c r="L21" s="31" t="str">
        <f t="shared" si="1"/>
        <v>Масло гидравлическое</v>
      </c>
      <c r="M21" s="79" t="s">
        <v>132</v>
      </c>
      <c r="N21" s="32"/>
      <c r="O21" s="86" t="s">
        <v>20</v>
      </c>
      <c r="P21" s="33">
        <f t="shared" si="8"/>
        <v>208.88</v>
      </c>
      <c r="Q21" s="29"/>
      <c r="R21" s="34">
        <f t="shared" si="9"/>
        <v>205</v>
      </c>
      <c r="S21" s="69">
        <f t="shared" si="10"/>
        <v>0</v>
      </c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25" customFormat="1" x14ac:dyDescent="0.25">
      <c r="A22" s="27"/>
      <c r="B22" s="40">
        <v>12</v>
      </c>
      <c r="C22" s="79" t="s">
        <v>31</v>
      </c>
      <c r="D22" s="79" t="s">
        <v>66</v>
      </c>
      <c r="E22" s="64"/>
      <c r="F22" s="86" t="s">
        <v>20</v>
      </c>
      <c r="G22" s="80">
        <v>79.75</v>
      </c>
      <c r="H22" s="83">
        <v>649.5</v>
      </c>
      <c r="I22" s="55">
        <f t="shared" si="2"/>
        <v>51797.625</v>
      </c>
      <c r="J22" s="26"/>
      <c r="K22" s="28">
        <f t="shared" si="0"/>
        <v>12</v>
      </c>
      <c r="L22" s="31" t="str">
        <f t="shared" si="1"/>
        <v>Масло гидравлическое</v>
      </c>
      <c r="M22" s="79" t="s">
        <v>66</v>
      </c>
      <c r="N22" s="32"/>
      <c r="O22" s="86" t="s">
        <v>20</v>
      </c>
      <c r="P22" s="33">
        <f t="shared" si="8"/>
        <v>79.75</v>
      </c>
      <c r="Q22" s="29"/>
      <c r="R22" s="34">
        <f t="shared" si="9"/>
        <v>649.5</v>
      </c>
      <c r="S22" s="69">
        <f t="shared" si="10"/>
        <v>0</v>
      </c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25" customFormat="1" ht="45" x14ac:dyDescent="0.25">
      <c r="A23" s="27"/>
      <c r="B23" s="40">
        <v>13</v>
      </c>
      <c r="C23" s="79" t="s">
        <v>32</v>
      </c>
      <c r="D23" s="79" t="s">
        <v>67</v>
      </c>
      <c r="E23" s="64"/>
      <c r="F23" s="86" t="s">
        <v>20</v>
      </c>
      <c r="G23" s="80">
        <v>114.19</v>
      </c>
      <c r="H23" s="83">
        <v>216.5</v>
      </c>
      <c r="I23" s="55">
        <f t="shared" si="2"/>
        <v>24722.134999999998</v>
      </c>
      <c r="J23" s="26"/>
      <c r="K23" s="28">
        <f t="shared" si="0"/>
        <v>13</v>
      </c>
      <c r="L23" s="31" t="str">
        <f t="shared" si="1"/>
        <v>Масло гидравлическое Daphne super hydro 32A ISO VG46 (ISO VG32)</v>
      </c>
      <c r="M23" s="79" t="s">
        <v>67</v>
      </c>
      <c r="N23" s="32"/>
      <c r="O23" s="86" t="s">
        <v>20</v>
      </c>
      <c r="P23" s="33">
        <f t="shared" si="8"/>
        <v>114.19</v>
      </c>
      <c r="Q23" s="29"/>
      <c r="R23" s="34">
        <f t="shared" si="9"/>
        <v>216.5</v>
      </c>
      <c r="S23" s="69">
        <f t="shared" si="10"/>
        <v>0</v>
      </c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25" customFormat="1" ht="30" x14ac:dyDescent="0.25">
      <c r="A24" s="27"/>
      <c r="B24" s="40">
        <v>14</v>
      </c>
      <c r="C24" s="79" t="s">
        <v>33</v>
      </c>
      <c r="D24" s="79" t="s">
        <v>68</v>
      </c>
      <c r="E24" s="64"/>
      <c r="F24" s="86" t="s">
        <v>20</v>
      </c>
      <c r="G24" s="80">
        <v>73.27</v>
      </c>
      <c r="H24" s="84">
        <v>1515.5</v>
      </c>
      <c r="I24" s="55">
        <f t="shared" si="2"/>
        <v>111040.685</v>
      </c>
      <c r="J24" s="26"/>
      <c r="K24" s="28">
        <f t="shared" si="0"/>
        <v>14</v>
      </c>
      <c r="L24" s="31" t="str">
        <f t="shared" si="1"/>
        <v>Масло гидравлическое ВМГЗ</v>
      </c>
      <c r="M24" s="79" t="s">
        <v>68</v>
      </c>
      <c r="N24" s="32"/>
      <c r="O24" s="86" t="s">
        <v>20</v>
      </c>
      <c r="P24" s="33">
        <f t="shared" si="8"/>
        <v>73.27</v>
      </c>
      <c r="Q24" s="29"/>
      <c r="R24" s="34">
        <f t="shared" si="9"/>
        <v>1515.5</v>
      </c>
      <c r="S24" s="69">
        <f t="shared" si="10"/>
        <v>0</v>
      </c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25" customFormat="1" ht="45" x14ac:dyDescent="0.25">
      <c r="A25" s="27"/>
      <c r="B25" s="40">
        <v>15</v>
      </c>
      <c r="C25" s="79" t="s">
        <v>99</v>
      </c>
      <c r="D25" s="79" t="s">
        <v>112</v>
      </c>
      <c r="E25" s="64"/>
      <c r="F25" s="86" t="s">
        <v>20</v>
      </c>
      <c r="G25" s="80">
        <v>33.43</v>
      </c>
      <c r="H25" s="81">
        <v>40</v>
      </c>
      <c r="I25" s="55">
        <f t="shared" si="2"/>
        <v>1337.2</v>
      </c>
      <c r="J25" s="26"/>
      <c r="K25" s="28">
        <f t="shared" si="0"/>
        <v>15</v>
      </c>
      <c r="L25" s="31" t="str">
        <f t="shared" si="1"/>
        <v>Масло гидравлическое минеральное SHELL TELLUS S2 V 32</v>
      </c>
      <c r="M25" s="79" t="s">
        <v>112</v>
      </c>
      <c r="N25" s="32"/>
      <c r="O25" s="86" t="s">
        <v>20</v>
      </c>
      <c r="P25" s="33">
        <f>G25</f>
        <v>33.43</v>
      </c>
      <c r="Q25" s="29"/>
      <c r="R25" s="34">
        <f>H25</f>
        <v>40</v>
      </c>
      <c r="S25" s="69">
        <f>Q25*R25</f>
        <v>0</v>
      </c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25" customFormat="1" ht="30" x14ac:dyDescent="0.25">
      <c r="A26" s="27"/>
      <c r="B26" s="40">
        <v>16</v>
      </c>
      <c r="C26" s="79" t="s">
        <v>100</v>
      </c>
      <c r="D26" s="79" t="s">
        <v>69</v>
      </c>
      <c r="E26" s="64"/>
      <c r="F26" s="86" t="s">
        <v>20</v>
      </c>
      <c r="G26" s="80">
        <v>76.319999999999993</v>
      </c>
      <c r="H26" s="84">
        <v>1515.5</v>
      </c>
      <c r="I26" s="55">
        <f t="shared" si="2"/>
        <v>115662.95999999999</v>
      </c>
      <c r="J26" s="26"/>
      <c r="K26" s="28">
        <f t="shared" si="0"/>
        <v>16</v>
      </c>
      <c r="L26" s="31" t="str">
        <f t="shared" si="1"/>
        <v>Масло дизельное М10Г2К</v>
      </c>
      <c r="M26" s="79" t="s">
        <v>69</v>
      </c>
      <c r="N26" s="32"/>
      <c r="O26" s="86" t="s">
        <v>20</v>
      </c>
      <c r="P26" s="33">
        <f t="shared" ref="P26:P31" si="11">G26</f>
        <v>76.319999999999993</v>
      </c>
      <c r="Q26" s="29"/>
      <c r="R26" s="34">
        <f t="shared" ref="R26:R31" si="12">H26</f>
        <v>1515.5</v>
      </c>
      <c r="S26" s="69">
        <f t="shared" ref="S26:S31" si="13">Q26*R26</f>
        <v>0</v>
      </c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25" customFormat="1" x14ac:dyDescent="0.25">
      <c r="A27" s="27"/>
      <c r="B27" s="40">
        <v>17</v>
      </c>
      <c r="C27" s="79" t="s">
        <v>101</v>
      </c>
      <c r="D27" s="79" t="s">
        <v>70</v>
      </c>
      <c r="E27" s="64"/>
      <c r="F27" s="86" t="s">
        <v>20</v>
      </c>
      <c r="G27" s="80">
        <v>70.87</v>
      </c>
      <c r="H27" s="83">
        <v>216.5</v>
      </c>
      <c r="I27" s="55">
        <f t="shared" si="2"/>
        <v>15343.355000000001</v>
      </c>
      <c r="J27" s="26"/>
      <c r="K27" s="28">
        <f t="shared" si="0"/>
        <v>17</v>
      </c>
      <c r="L27" s="31" t="str">
        <f t="shared" si="1"/>
        <v>Масло дизельное М-8ДМ</v>
      </c>
      <c r="M27" s="79" t="s">
        <v>70</v>
      </c>
      <c r="N27" s="32"/>
      <c r="O27" s="86" t="s">
        <v>20</v>
      </c>
      <c r="P27" s="33">
        <f t="shared" si="11"/>
        <v>70.87</v>
      </c>
      <c r="Q27" s="29"/>
      <c r="R27" s="34">
        <f t="shared" si="12"/>
        <v>216.5</v>
      </c>
      <c r="S27" s="69">
        <f t="shared" si="13"/>
        <v>0</v>
      </c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s="25" customFormat="1" ht="48.75" customHeight="1" x14ac:dyDescent="0.25">
      <c r="A28" s="27"/>
      <c r="B28" s="40">
        <v>18</v>
      </c>
      <c r="C28" s="79" t="s">
        <v>34</v>
      </c>
      <c r="D28" s="79" t="s">
        <v>71</v>
      </c>
      <c r="E28" s="85"/>
      <c r="F28" s="86" t="s">
        <v>20</v>
      </c>
      <c r="G28" s="80">
        <v>138.85</v>
      </c>
      <c r="H28" s="81">
        <v>20</v>
      </c>
      <c r="I28" s="55">
        <f t="shared" si="2"/>
        <v>2777</v>
      </c>
      <c r="J28" s="26"/>
      <c r="K28" s="28">
        <f t="shared" si="0"/>
        <v>18</v>
      </c>
      <c r="L28" s="31" t="str">
        <f t="shared" si="1"/>
        <v>Масло для АКПП Dexron-II</v>
      </c>
      <c r="M28" s="79" t="s">
        <v>71</v>
      </c>
      <c r="N28" s="32"/>
      <c r="O28" s="86" t="s">
        <v>20</v>
      </c>
      <c r="P28" s="33">
        <f t="shared" si="11"/>
        <v>138.85</v>
      </c>
      <c r="Q28" s="29"/>
      <c r="R28" s="34">
        <f t="shared" si="12"/>
        <v>20</v>
      </c>
      <c r="S28" s="69">
        <f t="shared" si="13"/>
        <v>0</v>
      </c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25" customFormat="1" ht="15.75" customHeight="1" x14ac:dyDescent="0.25">
      <c r="A29" s="27"/>
      <c r="B29" s="40">
        <v>19</v>
      </c>
      <c r="C29" s="79" t="s">
        <v>102</v>
      </c>
      <c r="D29" s="79" t="s">
        <v>113</v>
      </c>
      <c r="E29" s="64"/>
      <c r="F29" s="86" t="s">
        <v>20</v>
      </c>
      <c r="G29" s="80">
        <v>75.709999999999994</v>
      </c>
      <c r="H29" s="81">
        <v>10</v>
      </c>
      <c r="I29" s="55">
        <f t="shared" si="2"/>
        <v>757.09999999999991</v>
      </c>
      <c r="J29" s="26"/>
      <c r="K29" s="28">
        <f t="shared" si="0"/>
        <v>19</v>
      </c>
      <c r="L29" s="31" t="str">
        <f t="shared" si="1"/>
        <v>Масло для двухконтактных двигателей</v>
      </c>
      <c r="M29" s="79" t="s">
        <v>113</v>
      </c>
      <c r="N29" s="32"/>
      <c r="O29" s="86" t="s">
        <v>20</v>
      </c>
      <c r="P29" s="33">
        <f t="shared" si="11"/>
        <v>75.709999999999994</v>
      </c>
      <c r="Q29" s="29"/>
      <c r="R29" s="34">
        <f t="shared" si="12"/>
        <v>10</v>
      </c>
      <c r="S29" s="69">
        <f t="shared" si="13"/>
        <v>0</v>
      </c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25" customFormat="1" ht="15.75" customHeight="1" x14ac:dyDescent="0.25">
      <c r="A30" s="27"/>
      <c r="B30" s="40">
        <v>20</v>
      </c>
      <c r="C30" s="79" t="s">
        <v>35</v>
      </c>
      <c r="D30" s="79" t="s">
        <v>72</v>
      </c>
      <c r="E30" s="64"/>
      <c r="F30" s="86" t="s">
        <v>20</v>
      </c>
      <c r="G30" s="80">
        <v>92.28</v>
      </c>
      <c r="H30" s="81">
        <v>8</v>
      </c>
      <c r="I30" s="55">
        <f t="shared" si="2"/>
        <v>738.24</v>
      </c>
      <c r="J30" s="26"/>
      <c r="K30" s="28">
        <f t="shared" si="0"/>
        <v>20</v>
      </c>
      <c r="L30" s="31" t="str">
        <f t="shared" si="1"/>
        <v>Масло для двухтактных двигателей GS Ultra 2 Stroke oil</v>
      </c>
      <c r="M30" s="79" t="s">
        <v>72</v>
      </c>
      <c r="N30" s="32"/>
      <c r="O30" s="86" t="s">
        <v>20</v>
      </c>
      <c r="P30" s="33">
        <f t="shared" si="11"/>
        <v>92.28</v>
      </c>
      <c r="Q30" s="29"/>
      <c r="R30" s="34">
        <f t="shared" si="12"/>
        <v>8</v>
      </c>
      <c r="S30" s="69">
        <f t="shared" si="13"/>
        <v>0</v>
      </c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25" customFormat="1" ht="36" customHeight="1" x14ac:dyDescent="0.25">
      <c r="A31" s="27"/>
      <c r="B31" s="40">
        <v>21</v>
      </c>
      <c r="C31" s="79" t="s">
        <v>36</v>
      </c>
      <c r="D31" s="95" t="s">
        <v>73</v>
      </c>
      <c r="E31" s="64" t="s">
        <v>124</v>
      </c>
      <c r="F31" s="86" t="s">
        <v>20</v>
      </c>
      <c r="G31" s="80">
        <v>583.88</v>
      </c>
      <c r="H31" s="81">
        <v>28</v>
      </c>
      <c r="I31" s="55">
        <f t="shared" si="2"/>
        <v>16348.64</v>
      </c>
      <c r="J31" s="26"/>
      <c r="K31" s="28">
        <f t="shared" si="0"/>
        <v>21</v>
      </c>
      <c r="L31" s="31" t="str">
        <f t="shared" si="1"/>
        <v>Масло для двухтактных двигателей STIHL</v>
      </c>
      <c r="M31" s="95" t="s">
        <v>73</v>
      </c>
      <c r="N31" s="32"/>
      <c r="O31" s="86" t="s">
        <v>20</v>
      </c>
      <c r="P31" s="33">
        <f t="shared" si="11"/>
        <v>583.88</v>
      </c>
      <c r="Q31" s="29"/>
      <c r="R31" s="34">
        <f t="shared" si="12"/>
        <v>28</v>
      </c>
      <c r="S31" s="69">
        <f t="shared" si="13"/>
        <v>0</v>
      </c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25" customFormat="1" ht="34.5" customHeight="1" x14ac:dyDescent="0.25">
      <c r="A32" s="27"/>
      <c r="B32" s="40">
        <v>22</v>
      </c>
      <c r="C32" s="79" t="s">
        <v>103</v>
      </c>
      <c r="D32" s="95" t="s">
        <v>74</v>
      </c>
      <c r="E32" s="64"/>
      <c r="F32" s="86" t="s">
        <v>20</v>
      </c>
      <c r="G32" s="80">
        <v>95.36</v>
      </c>
      <c r="H32" s="81">
        <v>74</v>
      </c>
      <c r="I32" s="55">
        <f t="shared" si="2"/>
        <v>7056.64</v>
      </c>
      <c r="J32" s="26"/>
      <c r="K32" s="28">
        <f t="shared" si="0"/>
        <v>22</v>
      </c>
      <c r="L32" s="31" t="str">
        <f t="shared" si="1"/>
        <v>Масло для двухтктных двигателей СHAMPION 2Т</v>
      </c>
      <c r="M32" s="95" t="s">
        <v>74</v>
      </c>
      <c r="N32" s="32"/>
      <c r="O32" s="86" t="s">
        <v>20</v>
      </c>
      <c r="P32" s="33">
        <f>G32</f>
        <v>95.36</v>
      </c>
      <c r="Q32" s="29"/>
      <c r="R32" s="34">
        <f>H32</f>
        <v>74</v>
      </c>
      <c r="S32" s="69">
        <f>Q32*R32</f>
        <v>0</v>
      </c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25" customFormat="1" ht="18" customHeight="1" x14ac:dyDescent="0.25">
      <c r="A33" s="27"/>
      <c r="B33" s="40">
        <v>23</v>
      </c>
      <c r="C33" s="79" t="s">
        <v>37</v>
      </c>
      <c r="D33" s="95" t="s">
        <v>114</v>
      </c>
      <c r="E33" s="64"/>
      <c r="F33" s="86" t="s">
        <v>20</v>
      </c>
      <c r="G33" s="80">
        <v>97.48</v>
      </c>
      <c r="H33" s="83">
        <v>649.5</v>
      </c>
      <c r="I33" s="55">
        <f t="shared" si="2"/>
        <v>63313.26</v>
      </c>
      <c r="J33" s="26"/>
      <c r="K33" s="28">
        <f t="shared" si="0"/>
        <v>23</v>
      </c>
      <c r="L33" s="31" t="str">
        <f t="shared" si="1"/>
        <v>Масло моторное</v>
      </c>
      <c r="M33" s="95" t="s">
        <v>114</v>
      </c>
      <c r="N33" s="32"/>
      <c r="O33" s="86" t="s">
        <v>20</v>
      </c>
      <c r="P33" s="33">
        <f t="shared" ref="P33:P40" si="14">G33</f>
        <v>97.48</v>
      </c>
      <c r="Q33" s="29"/>
      <c r="R33" s="34">
        <f t="shared" ref="R33:R40" si="15">H33</f>
        <v>649.5</v>
      </c>
      <c r="S33" s="69">
        <f t="shared" ref="S33:S40" si="16">Q33*R33</f>
        <v>0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25" customFormat="1" ht="18" customHeight="1" x14ac:dyDescent="0.25">
      <c r="A34" s="27"/>
      <c r="B34" s="40">
        <v>24</v>
      </c>
      <c r="C34" s="79" t="s">
        <v>37</v>
      </c>
      <c r="D34" s="95" t="s">
        <v>115</v>
      </c>
      <c r="E34" s="64"/>
      <c r="F34" s="86" t="s">
        <v>20</v>
      </c>
      <c r="G34" s="80">
        <v>129.99</v>
      </c>
      <c r="H34" s="81">
        <v>433</v>
      </c>
      <c r="I34" s="55">
        <f t="shared" si="2"/>
        <v>56285.670000000006</v>
      </c>
      <c r="J34" s="26"/>
      <c r="K34" s="28">
        <f t="shared" si="0"/>
        <v>24</v>
      </c>
      <c r="L34" s="31" t="str">
        <f t="shared" si="1"/>
        <v>Масло моторное</v>
      </c>
      <c r="M34" s="95" t="s">
        <v>115</v>
      </c>
      <c r="N34" s="32"/>
      <c r="O34" s="86" t="s">
        <v>20</v>
      </c>
      <c r="P34" s="33">
        <f t="shared" si="14"/>
        <v>129.99</v>
      </c>
      <c r="Q34" s="29"/>
      <c r="R34" s="34">
        <f t="shared" si="15"/>
        <v>433</v>
      </c>
      <c r="S34" s="69">
        <f t="shared" si="16"/>
        <v>0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25" customFormat="1" ht="18" customHeight="1" x14ac:dyDescent="0.25">
      <c r="A35" s="27"/>
      <c r="B35" s="40">
        <v>25</v>
      </c>
      <c r="C35" s="79" t="s">
        <v>37</v>
      </c>
      <c r="D35" s="95" t="s">
        <v>116</v>
      </c>
      <c r="E35" s="64"/>
      <c r="F35" s="86" t="s">
        <v>20</v>
      </c>
      <c r="G35" s="80">
        <v>94.82</v>
      </c>
      <c r="H35" s="84">
        <v>1082.5</v>
      </c>
      <c r="I35" s="55">
        <f t="shared" si="2"/>
        <v>102642.65</v>
      </c>
      <c r="J35" s="26"/>
      <c r="K35" s="28">
        <f t="shared" si="0"/>
        <v>25</v>
      </c>
      <c r="L35" s="31" t="str">
        <f t="shared" si="1"/>
        <v>Масло моторное</v>
      </c>
      <c r="M35" s="95" t="s">
        <v>116</v>
      </c>
      <c r="N35" s="32"/>
      <c r="O35" s="86" t="s">
        <v>20</v>
      </c>
      <c r="P35" s="33">
        <f t="shared" si="14"/>
        <v>94.82</v>
      </c>
      <c r="Q35" s="29"/>
      <c r="R35" s="34">
        <f t="shared" si="15"/>
        <v>1082.5</v>
      </c>
      <c r="S35" s="69">
        <f t="shared" si="16"/>
        <v>0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25" customFormat="1" ht="18" customHeight="1" x14ac:dyDescent="0.25">
      <c r="A36" s="27"/>
      <c r="B36" s="40">
        <v>26</v>
      </c>
      <c r="C36" s="79" t="s">
        <v>38</v>
      </c>
      <c r="D36" s="95" t="s">
        <v>75</v>
      </c>
      <c r="E36" s="64"/>
      <c r="F36" s="86" t="s">
        <v>20</v>
      </c>
      <c r="G36" s="80">
        <v>103.45</v>
      </c>
      <c r="H36" s="83">
        <v>216.5</v>
      </c>
      <c r="I36" s="55">
        <f t="shared" si="2"/>
        <v>22396.924999999999</v>
      </c>
      <c r="J36" s="26"/>
      <c r="K36" s="28">
        <f t="shared" si="0"/>
        <v>26</v>
      </c>
      <c r="L36" s="31" t="str">
        <f t="shared" si="1"/>
        <v>Масло моторное  Лукойл-стандарт SAE 10W30 SF/CC</v>
      </c>
      <c r="M36" s="95" t="s">
        <v>75</v>
      </c>
      <c r="N36" s="32"/>
      <c r="O36" s="86" t="s">
        <v>20</v>
      </c>
      <c r="P36" s="33">
        <f t="shared" si="14"/>
        <v>103.45</v>
      </c>
      <c r="Q36" s="29"/>
      <c r="R36" s="34">
        <f t="shared" si="15"/>
        <v>216.5</v>
      </c>
      <c r="S36" s="69">
        <f t="shared" si="16"/>
        <v>0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25" customFormat="1" ht="28.5" customHeight="1" x14ac:dyDescent="0.25">
      <c r="A37" s="27"/>
      <c r="B37" s="40">
        <v>27</v>
      </c>
      <c r="C37" s="79" t="s">
        <v>39</v>
      </c>
      <c r="D37" s="95" t="s">
        <v>76</v>
      </c>
      <c r="E37" s="85"/>
      <c r="F37" s="86" t="s">
        <v>20</v>
      </c>
      <c r="G37" s="80">
        <v>132.76</v>
      </c>
      <c r="H37" s="81">
        <v>40</v>
      </c>
      <c r="I37" s="55">
        <f t="shared" si="2"/>
        <v>5310.4</v>
      </c>
      <c r="J37" s="26"/>
      <c r="K37" s="28">
        <f t="shared" si="0"/>
        <v>27</v>
      </c>
      <c r="L37" s="31" t="str">
        <f t="shared" si="1"/>
        <v>Масло моторное ESSO Uniflo 10W40 мин.</v>
      </c>
      <c r="M37" s="95" t="s">
        <v>76</v>
      </c>
      <c r="N37" s="32"/>
      <c r="O37" s="86" t="s">
        <v>20</v>
      </c>
      <c r="P37" s="33">
        <f t="shared" si="14"/>
        <v>132.76</v>
      </c>
      <c r="Q37" s="29"/>
      <c r="R37" s="34">
        <f t="shared" si="15"/>
        <v>40</v>
      </c>
      <c r="S37" s="69">
        <f t="shared" si="16"/>
        <v>0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25" customFormat="1" ht="30.75" customHeight="1" x14ac:dyDescent="0.25">
      <c r="A38" s="27"/>
      <c r="B38" s="40">
        <v>28</v>
      </c>
      <c r="C38" s="79" t="s">
        <v>40</v>
      </c>
      <c r="D38" s="95" t="s">
        <v>77</v>
      </c>
      <c r="E38" s="64"/>
      <c r="F38" s="86" t="s">
        <v>20</v>
      </c>
      <c r="G38" s="80">
        <v>133.72</v>
      </c>
      <c r="H38" s="81">
        <v>100</v>
      </c>
      <c r="I38" s="55">
        <f t="shared" si="2"/>
        <v>13372</v>
      </c>
      <c r="J38" s="26"/>
      <c r="K38" s="28">
        <f t="shared" si="0"/>
        <v>28</v>
      </c>
      <c r="L38" s="31" t="str">
        <f t="shared" si="1"/>
        <v>Масло моторное GS KIXX D1 SAE 10W40</v>
      </c>
      <c r="M38" s="95" t="s">
        <v>77</v>
      </c>
      <c r="N38" s="32"/>
      <c r="O38" s="86" t="s">
        <v>20</v>
      </c>
      <c r="P38" s="33">
        <f t="shared" si="14"/>
        <v>133.72</v>
      </c>
      <c r="Q38" s="29"/>
      <c r="R38" s="34">
        <f t="shared" si="15"/>
        <v>100</v>
      </c>
      <c r="S38" s="69">
        <f t="shared" si="16"/>
        <v>0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25" customFormat="1" ht="68.25" customHeight="1" x14ac:dyDescent="0.25">
      <c r="A39" s="27"/>
      <c r="B39" s="40">
        <v>29</v>
      </c>
      <c r="C39" s="79" t="s">
        <v>41</v>
      </c>
      <c r="D39" s="95" t="s">
        <v>78</v>
      </c>
      <c r="E39" s="64" t="s">
        <v>125</v>
      </c>
      <c r="F39" s="86" t="s">
        <v>20</v>
      </c>
      <c r="G39" s="80">
        <v>222.8</v>
      </c>
      <c r="H39" s="81">
        <v>288</v>
      </c>
      <c r="I39" s="55">
        <f t="shared" si="2"/>
        <v>64166.400000000001</v>
      </c>
      <c r="J39" s="26"/>
      <c r="K39" s="28">
        <f t="shared" ref="K39:K61" si="17">B39</f>
        <v>29</v>
      </c>
      <c r="L39" s="31" t="str">
        <f t="shared" ref="L39:L61" si="18">C39</f>
        <v>Масло моторное GS KIXX Gold SAE 10W- 40 AIP SL</v>
      </c>
      <c r="M39" s="95" t="s">
        <v>78</v>
      </c>
      <c r="N39" s="32"/>
      <c r="O39" s="86" t="s">
        <v>20</v>
      </c>
      <c r="P39" s="33">
        <f t="shared" si="14"/>
        <v>222.8</v>
      </c>
      <c r="Q39" s="29"/>
      <c r="R39" s="34">
        <f t="shared" si="15"/>
        <v>288</v>
      </c>
      <c r="S39" s="69">
        <f t="shared" si="16"/>
        <v>0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25" customFormat="1" ht="50.25" customHeight="1" x14ac:dyDescent="0.25">
      <c r="A40" s="27"/>
      <c r="B40" s="40">
        <v>30</v>
      </c>
      <c r="C40" s="79" t="s">
        <v>42</v>
      </c>
      <c r="D40" s="79" t="s">
        <v>79</v>
      </c>
      <c r="E40" s="64"/>
      <c r="F40" s="86" t="s">
        <v>20</v>
      </c>
      <c r="G40" s="80">
        <v>179.44</v>
      </c>
      <c r="H40" s="81">
        <v>40</v>
      </c>
      <c r="I40" s="55">
        <f t="shared" si="2"/>
        <v>7177.6</v>
      </c>
      <c r="J40" s="26"/>
      <c r="K40" s="28">
        <f t="shared" si="17"/>
        <v>30</v>
      </c>
      <c r="L40" s="31" t="str">
        <f t="shared" si="18"/>
        <v>Масло моторное KIXX Dynamic DI SAE 10w40 API CI-4/SL</v>
      </c>
      <c r="M40" s="79" t="s">
        <v>79</v>
      </c>
      <c r="N40" s="32"/>
      <c r="O40" s="86" t="s">
        <v>20</v>
      </c>
      <c r="P40" s="33">
        <f t="shared" si="14"/>
        <v>179.44</v>
      </c>
      <c r="Q40" s="29"/>
      <c r="R40" s="34">
        <f t="shared" si="15"/>
        <v>40</v>
      </c>
      <c r="S40" s="69">
        <f t="shared" si="16"/>
        <v>0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s="25" customFormat="1" ht="48" customHeight="1" x14ac:dyDescent="0.25">
      <c r="A41" s="27"/>
      <c r="B41" s="40">
        <v>31</v>
      </c>
      <c r="C41" s="79" t="s">
        <v>43</v>
      </c>
      <c r="D41" s="79" t="s">
        <v>80</v>
      </c>
      <c r="E41" s="64"/>
      <c r="F41" s="86" t="s">
        <v>20</v>
      </c>
      <c r="G41" s="80">
        <v>191.91</v>
      </c>
      <c r="H41" s="81">
        <v>24</v>
      </c>
      <c r="I41" s="55">
        <f t="shared" si="2"/>
        <v>4605.84</v>
      </c>
      <c r="J41" s="26"/>
      <c r="K41" s="28">
        <f t="shared" si="17"/>
        <v>31</v>
      </c>
      <c r="L41" s="31" t="str">
        <f t="shared" si="18"/>
        <v>Масло моторное KIXX GOLD SJ SAE10w30 API SJ/CF</v>
      </c>
      <c r="M41" s="79" t="s">
        <v>80</v>
      </c>
      <c r="N41" s="32"/>
      <c r="O41" s="86" t="s">
        <v>20</v>
      </c>
      <c r="P41" s="33">
        <f>G41</f>
        <v>191.91</v>
      </c>
      <c r="Q41" s="29"/>
      <c r="R41" s="34">
        <f>H41</f>
        <v>24</v>
      </c>
      <c r="S41" s="69">
        <f>Q41*R41</f>
        <v>0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s="25" customFormat="1" ht="50.25" customHeight="1" x14ac:dyDescent="0.25">
      <c r="A42" s="27"/>
      <c r="B42" s="40">
        <v>32</v>
      </c>
      <c r="C42" s="79" t="s">
        <v>44</v>
      </c>
      <c r="D42" s="79" t="s">
        <v>81</v>
      </c>
      <c r="E42" s="64"/>
      <c r="F42" s="86" t="s">
        <v>20</v>
      </c>
      <c r="G42" s="80">
        <v>330</v>
      </c>
      <c r="H42" s="83">
        <v>649.5</v>
      </c>
      <c r="I42" s="55">
        <f t="shared" si="2"/>
        <v>214335</v>
      </c>
      <c r="J42" s="26"/>
      <c r="K42" s="28">
        <f t="shared" si="17"/>
        <v>32</v>
      </c>
      <c r="L42" s="31" t="str">
        <f t="shared" si="18"/>
        <v>Масло моторное Mobil  Delvac  MX  Extra SAE 10W40</v>
      </c>
      <c r="M42" s="79" t="s">
        <v>81</v>
      </c>
      <c r="N42" s="32"/>
      <c r="O42" s="86" t="s">
        <v>20</v>
      </c>
      <c r="P42" s="33">
        <f t="shared" ref="P42:P48" si="19">G42</f>
        <v>330</v>
      </c>
      <c r="Q42" s="29"/>
      <c r="R42" s="34">
        <f t="shared" ref="R42:R48" si="20">H42</f>
        <v>649.5</v>
      </c>
      <c r="S42" s="69">
        <f t="shared" ref="S42:S48" si="21">Q42*R42</f>
        <v>0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s="25" customFormat="1" ht="48" customHeight="1" x14ac:dyDescent="0.25">
      <c r="A43" s="27"/>
      <c r="B43" s="40">
        <v>33</v>
      </c>
      <c r="C43" s="79" t="s">
        <v>45</v>
      </c>
      <c r="D43" s="79" t="s">
        <v>133</v>
      </c>
      <c r="E43" s="64"/>
      <c r="F43" s="86" t="s">
        <v>20</v>
      </c>
      <c r="G43" s="80">
        <v>279.56</v>
      </c>
      <c r="H43" s="81">
        <v>433</v>
      </c>
      <c r="I43" s="55">
        <f t="shared" si="2"/>
        <v>121049.48</v>
      </c>
      <c r="J43" s="26"/>
      <c r="K43" s="28">
        <f t="shared" si="17"/>
        <v>33</v>
      </c>
      <c r="L43" s="31" t="str">
        <f t="shared" si="18"/>
        <v>масло моторное Mobil Delvac MX15W40</v>
      </c>
      <c r="M43" s="79" t="s">
        <v>133</v>
      </c>
      <c r="N43" s="32"/>
      <c r="O43" s="86" t="s">
        <v>20</v>
      </c>
      <c r="P43" s="33">
        <f t="shared" si="19"/>
        <v>279.56</v>
      </c>
      <c r="Q43" s="29"/>
      <c r="R43" s="34">
        <f t="shared" si="20"/>
        <v>433</v>
      </c>
      <c r="S43" s="69">
        <f t="shared" si="21"/>
        <v>0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s="25" customFormat="1" ht="49.5" customHeight="1" x14ac:dyDescent="0.25">
      <c r="A44" s="27"/>
      <c r="B44" s="40">
        <v>34</v>
      </c>
      <c r="C44" s="79" t="s">
        <v>46</v>
      </c>
      <c r="D44" s="79" t="s">
        <v>134</v>
      </c>
      <c r="E44" s="94" t="s">
        <v>126</v>
      </c>
      <c r="F44" s="86" t="s">
        <v>20</v>
      </c>
      <c r="G44" s="80">
        <v>439.79</v>
      </c>
      <c r="H44" s="81">
        <v>80</v>
      </c>
      <c r="I44" s="55">
        <f t="shared" si="2"/>
        <v>35183.200000000004</v>
      </c>
      <c r="J44" s="26"/>
      <c r="K44" s="28">
        <f t="shared" si="17"/>
        <v>34</v>
      </c>
      <c r="L44" s="31" t="str">
        <f t="shared" si="18"/>
        <v>Масло моторное Mobil Super 3000 5w40</v>
      </c>
      <c r="M44" s="79" t="s">
        <v>134</v>
      </c>
      <c r="N44" s="32"/>
      <c r="O44" s="86" t="s">
        <v>20</v>
      </c>
      <c r="P44" s="33">
        <f t="shared" si="19"/>
        <v>439.79</v>
      </c>
      <c r="Q44" s="29"/>
      <c r="R44" s="34">
        <f t="shared" si="20"/>
        <v>80</v>
      </c>
      <c r="S44" s="69">
        <f t="shared" si="21"/>
        <v>0</v>
      </c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s="25" customFormat="1" ht="34.5" customHeight="1" x14ac:dyDescent="0.25">
      <c r="A45" s="27"/>
      <c r="B45" s="40">
        <v>35</v>
      </c>
      <c r="C45" s="79" t="s">
        <v>131</v>
      </c>
      <c r="D45" s="79" t="s">
        <v>117</v>
      </c>
      <c r="E45" s="64"/>
      <c r="F45" s="86" t="s">
        <v>119</v>
      </c>
      <c r="G45" s="80">
        <v>585.69000000000005</v>
      </c>
      <c r="H45" s="81">
        <v>9</v>
      </c>
      <c r="I45" s="55">
        <f t="shared" si="2"/>
        <v>5271.2100000000009</v>
      </c>
      <c r="J45" s="26"/>
      <c r="K45" s="28">
        <f t="shared" si="17"/>
        <v>35</v>
      </c>
      <c r="L45" s="31" t="str">
        <f t="shared" si="18"/>
        <v>Масло моторное Motul 2Т</v>
      </c>
      <c r="M45" s="79" t="s">
        <v>117</v>
      </c>
      <c r="N45" s="32"/>
      <c r="O45" s="86" t="s">
        <v>119</v>
      </c>
      <c r="P45" s="33">
        <f t="shared" si="19"/>
        <v>585.69000000000005</v>
      </c>
      <c r="Q45" s="29"/>
      <c r="R45" s="34">
        <f t="shared" si="20"/>
        <v>9</v>
      </c>
      <c r="S45" s="69">
        <f t="shared" si="21"/>
        <v>0</v>
      </c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s="25" customFormat="1" ht="30" x14ac:dyDescent="0.25">
      <c r="A46" s="27"/>
      <c r="B46" s="40">
        <v>36</v>
      </c>
      <c r="C46" s="79" t="s">
        <v>47</v>
      </c>
      <c r="D46" s="79" t="s">
        <v>82</v>
      </c>
      <c r="E46" s="64"/>
      <c r="F46" s="86" t="s">
        <v>20</v>
      </c>
      <c r="G46" s="80">
        <v>145.05000000000001</v>
      </c>
      <c r="H46" s="83">
        <v>649.5</v>
      </c>
      <c r="I46" s="55">
        <f t="shared" si="2"/>
        <v>94209.975000000006</v>
      </c>
      <c r="J46" s="26"/>
      <c r="K46" s="28">
        <f t="shared" si="17"/>
        <v>36</v>
      </c>
      <c r="L46" s="31" t="str">
        <f t="shared" si="18"/>
        <v>Масло моторное Sheil</v>
      </c>
      <c r="M46" s="79" t="s">
        <v>82</v>
      </c>
      <c r="N46" s="32"/>
      <c r="O46" s="86" t="s">
        <v>20</v>
      </c>
      <c r="P46" s="33">
        <f t="shared" si="19"/>
        <v>145.05000000000001</v>
      </c>
      <c r="Q46" s="29"/>
      <c r="R46" s="34">
        <f t="shared" si="20"/>
        <v>649.5</v>
      </c>
      <c r="S46" s="69">
        <f t="shared" si="21"/>
        <v>0</v>
      </c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s="25" customFormat="1" ht="45" x14ac:dyDescent="0.25">
      <c r="A47" s="27"/>
      <c r="B47" s="40">
        <v>37</v>
      </c>
      <c r="C47" s="79" t="s">
        <v>104</v>
      </c>
      <c r="D47" s="79" t="s">
        <v>118</v>
      </c>
      <c r="E47" s="64"/>
      <c r="F47" s="86" t="s">
        <v>20</v>
      </c>
      <c r="G47" s="80">
        <v>159.63</v>
      </c>
      <c r="H47" s="81">
        <v>10</v>
      </c>
      <c r="I47" s="55">
        <f t="shared" si="2"/>
        <v>1596.3</v>
      </c>
      <c r="J47" s="26"/>
      <c r="K47" s="28">
        <f t="shared" si="17"/>
        <v>37</v>
      </c>
      <c r="L47" s="31" t="str">
        <f t="shared" si="18"/>
        <v>Масло моторное для двухконтактных двигателей</v>
      </c>
      <c r="M47" s="79" t="s">
        <v>118</v>
      </c>
      <c r="N47" s="32"/>
      <c r="O47" s="86" t="s">
        <v>20</v>
      </c>
      <c r="P47" s="33">
        <f t="shared" si="19"/>
        <v>159.63</v>
      </c>
      <c r="Q47" s="29"/>
      <c r="R47" s="34">
        <f t="shared" si="20"/>
        <v>10</v>
      </c>
      <c r="S47" s="69">
        <f t="shared" si="21"/>
        <v>0</v>
      </c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s="25" customFormat="1" ht="63" customHeight="1" x14ac:dyDescent="0.25">
      <c r="A48" s="27"/>
      <c r="B48" s="40">
        <v>38</v>
      </c>
      <c r="C48" s="79" t="s">
        <v>105</v>
      </c>
      <c r="D48" s="79" t="s">
        <v>135</v>
      </c>
      <c r="E48" s="64" t="s">
        <v>127</v>
      </c>
      <c r="F48" s="86" t="s">
        <v>20</v>
      </c>
      <c r="G48" s="80">
        <v>333.33</v>
      </c>
      <c r="H48" s="81">
        <v>440</v>
      </c>
      <c r="I48" s="55">
        <f t="shared" si="2"/>
        <v>146665.19999999998</v>
      </c>
      <c r="J48" s="26"/>
      <c r="K48" s="28">
        <f t="shared" si="17"/>
        <v>38</v>
      </c>
      <c r="L48" s="31" t="str">
        <f t="shared" si="18"/>
        <v>Масло моторное для дизелей Mobil Super 2000 10W40 ASEA A3/B3 SL/SF</v>
      </c>
      <c r="M48" s="79" t="s">
        <v>135</v>
      </c>
      <c r="N48" s="32"/>
      <c r="O48" s="86" t="s">
        <v>20</v>
      </c>
      <c r="P48" s="33">
        <f t="shared" si="19"/>
        <v>333.33</v>
      </c>
      <c r="Q48" s="29"/>
      <c r="R48" s="34">
        <f t="shared" si="20"/>
        <v>440</v>
      </c>
      <c r="S48" s="69">
        <f t="shared" si="21"/>
        <v>0</v>
      </c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s="25" customFormat="1" ht="45" x14ac:dyDescent="0.25">
      <c r="A49" s="27"/>
      <c r="B49" s="40">
        <v>39</v>
      </c>
      <c r="C49" s="79" t="s">
        <v>48</v>
      </c>
      <c r="D49" s="79" t="s">
        <v>83</v>
      </c>
      <c r="E49" s="85"/>
      <c r="F49" s="86" t="s">
        <v>20</v>
      </c>
      <c r="G49" s="80">
        <v>103.57</v>
      </c>
      <c r="H49" s="83">
        <v>745.5</v>
      </c>
      <c r="I49" s="55">
        <f t="shared" si="2"/>
        <v>77211.434999999998</v>
      </c>
      <c r="J49" s="26"/>
      <c r="K49" s="28">
        <f t="shared" si="17"/>
        <v>39</v>
      </c>
      <c r="L49" s="31" t="str">
        <f t="shared" si="18"/>
        <v>Масло моторное Лукойл-стандарт SAE 10W40 API SF/CC</v>
      </c>
      <c r="M49" s="79" t="s">
        <v>83</v>
      </c>
      <c r="N49" s="32"/>
      <c r="O49" s="86" t="s">
        <v>20</v>
      </c>
      <c r="P49" s="33">
        <f>G49</f>
        <v>103.57</v>
      </c>
      <c r="Q49" s="29"/>
      <c r="R49" s="34">
        <f>H49</f>
        <v>745.5</v>
      </c>
      <c r="S49" s="69">
        <f>Q49*R49</f>
        <v>0</v>
      </c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s="25" customFormat="1" x14ac:dyDescent="0.25">
      <c r="A50" s="27"/>
      <c r="B50" s="40">
        <v>40</v>
      </c>
      <c r="C50" s="79" t="s">
        <v>49</v>
      </c>
      <c r="D50" s="79" t="s">
        <v>84</v>
      </c>
      <c r="E50" s="64"/>
      <c r="F50" s="86" t="s">
        <v>20</v>
      </c>
      <c r="G50" s="80">
        <v>60.87</v>
      </c>
      <c r="H50" s="81">
        <v>866</v>
      </c>
      <c r="I50" s="55">
        <f t="shared" si="2"/>
        <v>52713.42</v>
      </c>
      <c r="J50" s="26"/>
      <c r="K50" s="28">
        <f t="shared" si="17"/>
        <v>40</v>
      </c>
      <c r="L50" s="31" t="str">
        <f t="shared" si="18"/>
        <v>Масло моторное М-10Г2</v>
      </c>
      <c r="M50" s="79" t="s">
        <v>84</v>
      </c>
      <c r="N50" s="32"/>
      <c r="O50" s="86" t="s">
        <v>20</v>
      </c>
      <c r="P50" s="33">
        <f t="shared" ref="P50:P56" si="22">G50</f>
        <v>60.87</v>
      </c>
      <c r="Q50" s="29"/>
      <c r="R50" s="34">
        <f t="shared" ref="R50:R56" si="23">H50</f>
        <v>866</v>
      </c>
      <c r="S50" s="69">
        <f t="shared" ref="S50:S56" si="24">Q50*R50</f>
        <v>0</v>
      </c>
      <c r="T50" s="26"/>
      <c r="U50" s="26"/>
      <c r="V50" s="26"/>
      <c r="W50" s="26"/>
      <c r="X50" s="26"/>
      <c r="Y50" s="26"/>
      <c r="Z50" s="26"/>
      <c r="AA50" s="26"/>
      <c r="AB50" s="26"/>
      <c r="AC50" s="26"/>
    </row>
    <row r="51" spans="1:29" s="25" customFormat="1" ht="30" x14ac:dyDescent="0.25">
      <c r="A51" s="27"/>
      <c r="B51" s="40">
        <v>41</v>
      </c>
      <c r="C51" s="79" t="s">
        <v>50</v>
      </c>
      <c r="D51" s="79" t="s">
        <v>85</v>
      </c>
      <c r="E51" s="64"/>
      <c r="F51" s="86" t="s">
        <v>20</v>
      </c>
      <c r="G51" s="80">
        <v>63.86</v>
      </c>
      <c r="H51" s="83">
        <v>649.5</v>
      </c>
      <c r="I51" s="55">
        <f t="shared" si="2"/>
        <v>41477.07</v>
      </c>
      <c r="J51" s="26"/>
      <c r="K51" s="28">
        <f t="shared" si="17"/>
        <v>41</v>
      </c>
      <c r="L51" s="31" t="str">
        <f t="shared" si="18"/>
        <v>Масло моторное М-10ДМ</v>
      </c>
      <c r="M51" s="79" t="s">
        <v>85</v>
      </c>
      <c r="N51" s="32"/>
      <c r="O51" s="86" t="s">
        <v>20</v>
      </c>
      <c r="P51" s="33">
        <f t="shared" si="22"/>
        <v>63.86</v>
      </c>
      <c r="Q51" s="29"/>
      <c r="R51" s="34">
        <f t="shared" si="23"/>
        <v>649.5</v>
      </c>
      <c r="S51" s="69">
        <f t="shared" si="24"/>
        <v>0</v>
      </c>
      <c r="T51" s="26"/>
      <c r="U51" s="26"/>
      <c r="V51" s="26"/>
      <c r="W51" s="26"/>
      <c r="X51" s="26"/>
      <c r="Y51" s="26"/>
      <c r="Z51" s="26"/>
      <c r="AA51" s="26"/>
      <c r="AB51" s="26"/>
      <c r="AC51" s="26"/>
    </row>
    <row r="52" spans="1:29" s="25" customFormat="1" x14ac:dyDescent="0.25">
      <c r="A52" s="27"/>
      <c r="B52" s="40">
        <v>42</v>
      </c>
      <c r="C52" s="79" t="s">
        <v>51</v>
      </c>
      <c r="D52" s="79" t="s">
        <v>86</v>
      </c>
      <c r="E52" s="64"/>
      <c r="F52" s="86" t="s">
        <v>20</v>
      </c>
      <c r="G52" s="80">
        <v>72.84</v>
      </c>
      <c r="H52" s="81">
        <v>433</v>
      </c>
      <c r="I52" s="55">
        <f t="shared" si="2"/>
        <v>31539.72</v>
      </c>
      <c r="J52" s="26"/>
      <c r="K52" s="28">
        <f t="shared" si="17"/>
        <v>42</v>
      </c>
      <c r="L52" s="31" t="str">
        <f t="shared" si="18"/>
        <v>Масло моторное М-8В</v>
      </c>
      <c r="M52" s="79" t="s">
        <v>86</v>
      </c>
      <c r="N52" s="32"/>
      <c r="O52" s="86" t="s">
        <v>20</v>
      </c>
      <c r="P52" s="33">
        <f t="shared" si="22"/>
        <v>72.84</v>
      </c>
      <c r="Q52" s="29"/>
      <c r="R52" s="34">
        <f t="shared" si="23"/>
        <v>433</v>
      </c>
      <c r="S52" s="69">
        <f t="shared" si="24"/>
        <v>0</v>
      </c>
      <c r="T52" s="26"/>
      <c r="U52" s="26"/>
      <c r="V52" s="26"/>
      <c r="W52" s="26"/>
      <c r="X52" s="26"/>
      <c r="Y52" s="26"/>
      <c r="Z52" s="26"/>
      <c r="AA52" s="26"/>
      <c r="AB52" s="26"/>
      <c r="AC52" s="26"/>
    </row>
    <row r="53" spans="1:29" s="25" customFormat="1" x14ac:dyDescent="0.25">
      <c r="A53" s="27"/>
      <c r="B53" s="40">
        <v>43</v>
      </c>
      <c r="C53" s="79" t="s">
        <v>52</v>
      </c>
      <c r="D53" s="79" t="s">
        <v>87</v>
      </c>
      <c r="E53" s="85"/>
      <c r="F53" s="86" t="s">
        <v>20</v>
      </c>
      <c r="G53" s="80">
        <v>67.2</v>
      </c>
      <c r="H53" s="83">
        <v>649.5</v>
      </c>
      <c r="I53" s="55">
        <f t="shared" si="2"/>
        <v>43646.400000000001</v>
      </c>
      <c r="J53" s="26"/>
      <c r="K53" s="28">
        <f t="shared" si="17"/>
        <v>43</v>
      </c>
      <c r="L53" s="31" t="str">
        <f t="shared" si="18"/>
        <v>Масло моторное М-8Г2к</v>
      </c>
      <c r="M53" s="79" t="s">
        <v>87</v>
      </c>
      <c r="N53" s="32"/>
      <c r="O53" s="86" t="s">
        <v>20</v>
      </c>
      <c r="P53" s="33">
        <f t="shared" si="22"/>
        <v>67.2</v>
      </c>
      <c r="Q53" s="29"/>
      <c r="R53" s="34">
        <f t="shared" si="23"/>
        <v>649.5</v>
      </c>
      <c r="S53" s="69">
        <f t="shared" si="24"/>
        <v>0</v>
      </c>
      <c r="T53" s="26"/>
      <c r="U53" s="26"/>
      <c r="V53" s="26"/>
      <c r="W53" s="26"/>
      <c r="X53" s="26"/>
      <c r="Y53" s="26"/>
      <c r="Z53" s="26"/>
      <c r="AA53" s="26"/>
      <c r="AB53" s="26"/>
      <c r="AC53" s="26"/>
    </row>
    <row r="54" spans="1:29" s="25" customFormat="1" x14ac:dyDescent="0.25">
      <c r="A54" s="27"/>
      <c r="B54" s="40">
        <v>44</v>
      </c>
      <c r="C54" s="79" t="s">
        <v>53</v>
      </c>
      <c r="D54" s="79" t="s">
        <v>88</v>
      </c>
      <c r="E54" s="64"/>
      <c r="F54" s="86" t="s">
        <v>20</v>
      </c>
      <c r="G54" s="80">
        <v>88.18</v>
      </c>
      <c r="H54" s="83">
        <v>216.5</v>
      </c>
      <c r="I54" s="55">
        <f t="shared" si="2"/>
        <v>19090.97</v>
      </c>
      <c r="J54" s="26"/>
      <c r="K54" s="28">
        <f t="shared" si="17"/>
        <v>44</v>
      </c>
      <c r="L54" s="31" t="str">
        <f t="shared" si="18"/>
        <v>Масло моторное МТ-16П</v>
      </c>
      <c r="M54" s="79" t="s">
        <v>88</v>
      </c>
      <c r="N54" s="32"/>
      <c r="O54" s="86" t="s">
        <v>20</v>
      </c>
      <c r="P54" s="33">
        <f t="shared" si="22"/>
        <v>88.18</v>
      </c>
      <c r="Q54" s="29"/>
      <c r="R54" s="34">
        <f t="shared" si="23"/>
        <v>216.5</v>
      </c>
      <c r="S54" s="69">
        <f t="shared" si="24"/>
        <v>0</v>
      </c>
      <c r="T54" s="26"/>
      <c r="U54" s="26"/>
      <c r="V54" s="26"/>
      <c r="W54" s="26"/>
      <c r="X54" s="26"/>
      <c r="Y54" s="26"/>
      <c r="Z54" s="26"/>
      <c r="AA54" s="26"/>
      <c r="AB54" s="26"/>
      <c r="AC54" s="26"/>
    </row>
    <row r="55" spans="1:29" s="25" customFormat="1" ht="30" x14ac:dyDescent="0.25">
      <c r="A55" s="27"/>
      <c r="B55" s="40">
        <v>45</v>
      </c>
      <c r="C55" s="79" t="s">
        <v>54</v>
      </c>
      <c r="D55" s="79" t="s">
        <v>54</v>
      </c>
      <c r="E55" s="64" t="s">
        <v>128</v>
      </c>
      <c r="F55" s="86" t="s">
        <v>20</v>
      </c>
      <c r="G55" s="80">
        <v>72.599999999999994</v>
      </c>
      <c r="H55" s="83">
        <v>729.5</v>
      </c>
      <c r="I55" s="55">
        <f t="shared" si="2"/>
        <v>52961.7</v>
      </c>
      <c r="J55" s="26"/>
      <c r="K55" s="28">
        <f t="shared" si="17"/>
        <v>45</v>
      </c>
      <c r="L55" s="31" t="str">
        <f t="shared" si="18"/>
        <v>Масло ТАД-17</v>
      </c>
      <c r="M55" s="79" t="s">
        <v>54</v>
      </c>
      <c r="N55" s="32"/>
      <c r="O55" s="86" t="s">
        <v>20</v>
      </c>
      <c r="P55" s="33">
        <f t="shared" si="22"/>
        <v>72.599999999999994</v>
      </c>
      <c r="Q55" s="29"/>
      <c r="R55" s="34">
        <f t="shared" si="23"/>
        <v>729.5</v>
      </c>
      <c r="S55" s="69">
        <f t="shared" si="24"/>
        <v>0</v>
      </c>
      <c r="T55" s="26"/>
      <c r="U55" s="26"/>
      <c r="V55" s="26"/>
      <c r="W55" s="26"/>
      <c r="X55" s="26"/>
      <c r="Y55" s="26"/>
      <c r="Z55" s="26"/>
      <c r="AA55" s="26"/>
      <c r="AB55" s="26"/>
      <c r="AC55" s="26"/>
    </row>
    <row r="56" spans="1:29" s="25" customFormat="1" ht="48" customHeight="1" x14ac:dyDescent="0.25">
      <c r="A56" s="27"/>
      <c r="B56" s="40">
        <v>46</v>
      </c>
      <c r="C56" s="79" t="s">
        <v>55</v>
      </c>
      <c r="D56" s="79" t="s">
        <v>136</v>
      </c>
      <c r="E56" s="64"/>
      <c r="F56" s="86" t="s">
        <v>20</v>
      </c>
      <c r="G56" s="80">
        <v>596.77</v>
      </c>
      <c r="H56" s="81">
        <v>60</v>
      </c>
      <c r="I56" s="55">
        <f t="shared" si="2"/>
        <v>35806.199999999997</v>
      </c>
      <c r="J56" s="26"/>
      <c r="K56" s="28">
        <f t="shared" si="17"/>
        <v>46</v>
      </c>
      <c r="L56" s="31" t="str">
        <f t="shared" si="18"/>
        <v>Масло трансмиссионное</v>
      </c>
      <c r="M56" s="79" t="s">
        <v>136</v>
      </c>
      <c r="N56" s="32"/>
      <c r="O56" s="86" t="s">
        <v>20</v>
      </c>
      <c r="P56" s="33">
        <f t="shared" si="22"/>
        <v>596.77</v>
      </c>
      <c r="Q56" s="29"/>
      <c r="R56" s="34">
        <f t="shared" si="23"/>
        <v>60</v>
      </c>
      <c r="S56" s="69">
        <f t="shared" si="24"/>
        <v>0</v>
      </c>
      <c r="T56" s="26"/>
      <c r="U56" s="26"/>
      <c r="V56" s="26"/>
      <c r="W56" s="26"/>
      <c r="X56" s="26"/>
      <c r="Y56" s="26"/>
      <c r="Z56" s="26"/>
      <c r="AA56" s="26"/>
      <c r="AB56" s="26"/>
      <c r="AC56" s="26"/>
    </row>
    <row r="57" spans="1:29" s="25" customFormat="1" ht="25.5" customHeight="1" x14ac:dyDescent="0.25">
      <c r="A57" s="27"/>
      <c r="B57" s="40">
        <v>47</v>
      </c>
      <c r="C57" s="79" t="s">
        <v>55</v>
      </c>
      <c r="D57" s="79" t="s">
        <v>89</v>
      </c>
      <c r="E57" s="64"/>
      <c r="F57" s="86" t="s">
        <v>20</v>
      </c>
      <c r="G57" s="80">
        <v>81.56</v>
      </c>
      <c r="H57" s="81">
        <v>433</v>
      </c>
      <c r="I57" s="55">
        <f t="shared" si="2"/>
        <v>35315.480000000003</v>
      </c>
      <c r="J57" s="26"/>
      <c r="K57" s="28">
        <f t="shared" si="17"/>
        <v>47</v>
      </c>
      <c r="L57" s="31" t="str">
        <f t="shared" si="18"/>
        <v>Масло трансмиссионное</v>
      </c>
      <c r="M57" s="79" t="s">
        <v>89</v>
      </c>
      <c r="N57" s="32"/>
      <c r="O57" s="86" t="s">
        <v>20</v>
      </c>
      <c r="P57" s="33">
        <f>G57</f>
        <v>81.56</v>
      </c>
      <c r="Q57" s="29"/>
      <c r="R57" s="34">
        <f>H57</f>
        <v>433</v>
      </c>
      <c r="S57" s="69">
        <f>Q57*R57</f>
        <v>0</v>
      </c>
      <c r="T57" s="26"/>
      <c r="U57" s="26"/>
      <c r="V57" s="26"/>
      <c r="W57" s="26"/>
      <c r="X57" s="26"/>
      <c r="Y57" s="26"/>
      <c r="Z57" s="26"/>
      <c r="AA57" s="26"/>
      <c r="AB57" s="26"/>
      <c r="AC57" s="26"/>
    </row>
    <row r="58" spans="1:29" s="25" customFormat="1" ht="49.5" customHeight="1" x14ac:dyDescent="0.25">
      <c r="A58" s="27"/>
      <c r="B58" s="40">
        <v>48</v>
      </c>
      <c r="C58" s="79" t="s">
        <v>106</v>
      </c>
      <c r="D58" s="79" t="s">
        <v>137</v>
      </c>
      <c r="E58" s="64"/>
      <c r="F58" s="86" t="s">
        <v>20</v>
      </c>
      <c r="G58" s="80">
        <v>994.61</v>
      </c>
      <c r="H58" s="81">
        <v>60</v>
      </c>
      <c r="I58" s="55">
        <f t="shared" si="2"/>
        <v>59676.6</v>
      </c>
      <c r="J58" s="26"/>
      <c r="K58" s="28">
        <f t="shared" si="17"/>
        <v>48</v>
      </c>
      <c r="L58" s="31" t="str">
        <f t="shared" si="18"/>
        <v>Масло трансмиссионное Castrol SAF-XJ 75W140 GL-5</v>
      </c>
      <c r="M58" s="79" t="s">
        <v>137</v>
      </c>
      <c r="N58" s="32"/>
      <c r="O58" s="86" t="s">
        <v>20</v>
      </c>
      <c r="P58" s="33">
        <f t="shared" ref="P58:P61" si="25">G58</f>
        <v>994.61</v>
      </c>
      <c r="Q58" s="29"/>
      <c r="R58" s="34">
        <f t="shared" ref="R58:R61" si="26">H58</f>
        <v>60</v>
      </c>
      <c r="S58" s="69">
        <f t="shared" ref="S58:S61" si="27">Q58*R58</f>
        <v>0</v>
      </c>
      <c r="T58" s="26"/>
      <c r="U58" s="26"/>
      <c r="V58" s="26"/>
      <c r="W58" s="26"/>
      <c r="X58" s="26"/>
      <c r="Y58" s="26"/>
      <c r="Z58" s="26"/>
      <c r="AA58" s="26"/>
      <c r="AB58" s="26"/>
      <c r="AC58" s="26"/>
    </row>
    <row r="59" spans="1:29" s="25" customFormat="1" ht="36" customHeight="1" x14ac:dyDescent="0.25">
      <c r="A59" s="27"/>
      <c r="B59" s="40">
        <v>49</v>
      </c>
      <c r="C59" s="79" t="s">
        <v>57</v>
      </c>
      <c r="D59" s="79" t="s">
        <v>91</v>
      </c>
      <c r="E59" s="64"/>
      <c r="F59" s="86" t="s">
        <v>20</v>
      </c>
      <c r="G59" s="80">
        <v>148.94999999999999</v>
      </c>
      <c r="H59" s="83">
        <v>649.5</v>
      </c>
      <c r="I59" s="55">
        <f t="shared" si="2"/>
        <v>96743.024999999994</v>
      </c>
      <c r="J59" s="26"/>
      <c r="K59" s="28">
        <f t="shared" si="17"/>
        <v>49</v>
      </c>
      <c r="L59" s="31" t="str">
        <f t="shared" si="18"/>
        <v>Масло трансмиссионное Лукойл ТМ-5  SAE 85W90</v>
      </c>
      <c r="M59" s="79" t="s">
        <v>91</v>
      </c>
      <c r="N59" s="32"/>
      <c r="O59" s="86" t="s">
        <v>20</v>
      </c>
      <c r="P59" s="33">
        <f t="shared" si="25"/>
        <v>148.94999999999999</v>
      </c>
      <c r="Q59" s="29"/>
      <c r="R59" s="34">
        <f t="shared" si="26"/>
        <v>649.5</v>
      </c>
      <c r="S59" s="69">
        <f t="shared" si="27"/>
        <v>0</v>
      </c>
      <c r="T59" s="26"/>
      <c r="U59" s="26"/>
      <c r="V59" s="26"/>
      <c r="W59" s="26"/>
      <c r="X59" s="26"/>
      <c r="Y59" s="26"/>
      <c r="Z59" s="26"/>
      <c r="AA59" s="26"/>
      <c r="AB59" s="26"/>
      <c r="AC59" s="26"/>
    </row>
    <row r="60" spans="1:29" s="25" customFormat="1" ht="36.75" customHeight="1" x14ac:dyDescent="0.25">
      <c r="A60" s="27"/>
      <c r="B60" s="40">
        <v>50</v>
      </c>
      <c r="C60" s="79" t="s">
        <v>58</v>
      </c>
      <c r="D60" s="79" t="s">
        <v>92</v>
      </c>
      <c r="E60" s="85"/>
      <c r="F60" s="86" t="s">
        <v>20</v>
      </c>
      <c r="G60" s="80">
        <v>74.599999999999994</v>
      </c>
      <c r="H60" s="81">
        <v>160</v>
      </c>
      <c r="I60" s="55">
        <f t="shared" si="2"/>
        <v>11936</v>
      </c>
      <c r="J60" s="26"/>
      <c r="K60" s="28">
        <f t="shared" si="17"/>
        <v>50</v>
      </c>
      <c r="L60" s="31" t="str">
        <f t="shared" si="18"/>
        <v>Масло трансмиссионное ТСП-15К</v>
      </c>
      <c r="M60" s="79" t="s">
        <v>92</v>
      </c>
      <c r="N60" s="32"/>
      <c r="O60" s="86" t="s">
        <v>20</v>
      </c>
      <c r="P60" s="33">
        <f t="shared" si="25"/>
        <v>74.599999999999994</v>
      </c>
      <c r="Q60" s="29"/>
      <c r="R60" s="34">
        <f t="shared" si="26"/>
        <v>160</v>
      </c>
      <c r="S60" s="69">
        <f t="shared" si="27"/>
        <v>0</v>
      </c>
      <c r="T60" s="26"/>
      <c r="U60" s="26"/>
      <c r="V60" s="26"/>
      <c r="W60" s="26"/>
      <c r="X60" s="26"/>
      <c r="Y60" s="26"/>
      <c r="Z60" s="26"/>
      <c r="AA60" s="26"/>
      <c r="AB60" s="26"/>
      <c r="AC60" s="26"/>
    </row>
    <row r="61" spans="1:29" s="25" customFormat="1" ht="15.75" customHeight="1" x14ac:dyDescent="0.25">
      <c r="A61" s="27"/>
      <c r="B61" s="40">
        <v>51</v>
      </c>
      <c r="C61" s="79" t="s">
        <v>59</v>
      </c>
      <c r="D61" s="79" t="s">
        <v>129</v>
      </c>
      <c r="E61" s="64"/>
      <c r="F61" s="86" t="s">
        <v>93</v>
      </c>
      <c r="G61" s="80">
        <v>0.74</v>
      </c>
      <c r="H61" s="82">
        <v>10000</v>
      </c>
      <c r="I61" s="55">
        <f t="shared" si="2"/>
        <v>7400</v>
      </c>
      <c r="J61" s="26"/>
      <c r="K61" s="28">
        <f t="shared" si="17"/>
        <v>51</v>
      </c>
      <c r="L61" s="31" t="str">
        <f t="shared" si="18"/>
        <v>Смазка</v>
      </c>
      <c r="M61" s="79" t="s">
        <v>129</v>
      </c>
      <c r="N61" s="32"/>
      <c r="O61" s="86" t="s">
        <v>93</v>
      </c>
      <c r="P61" s="33">
        <f t="shared" si="25"/>
        <v>0.74</v>
      </c>
      <c r="Q61" s="29"/>
      <c r="R61" s="34">
        <f t="shared" si="26"/>
        <v>10000</v>
      </c>
      <c r="S61" s="69">
        <f t="shared" si="27"/>
        <v>0</v>
      </c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 s="39" customFormat="1" ht="14.25" x14ac:dyDescent="0.25">
      <c r="A62" s="35"/>
      <c r="B62" s="67"/>
      <c r="C62" s="36" t="s">
        <v>19</v>
      </c>
      <c r="D62" s="13"/>
      <c r="E62" s="60"/>
      <c r="F62" s="62"/>
      <c r="G62" s="65"/>
      <c r="H62" s="63"/>
      <c r="I62" s="38">
        <f>SUM(I11:I61)</f>
        <v>2358025.1047999999</v>
      </c>
      <c r="J62" s="15"/>
      <c r="K62" s="67"/>
      <c r="L62" s="61" t="str">
        <f t="shared" ref="L62" si="28">C62</f>
        <v>ИТОГО:</v>
      </c>
      <c r="M62" s="13"/>
      <c r="N62" s="42"/>
      <c r="O62" s="62"/>
      <c r="P62" s="14"/>
      <c r="Q62" s="37"/>
      <c r="R62" s="43"/>
      <c r="S62" s="38"/>
      <c r="T62" s="15"/>
      <c r="U62" s="15"/>
      <c r="V62" s="15"/>
      <c r="W62" s="15"/>
      <c r="X62" s="15"/>
      <c r="Y62" s="15"/>
      <c r="Z62" s="15"/>
      <c r="AA62" s="15"/>
      <c r="AB62" s="15"/>
      <c r="AC62" s="15"/>
    </row>
    <row r="63" spans="1:29" s="39" customFormat="1" ht="29.25" customHeight="1" x14ac:dyDescent="0.25">
      <c r="A63" s="35"/>
      <c r="B63" s="122" t="s">
        <v>95</v>
      </c>
      <c r="C63" s="123"/>
      <c r="D63" s="123"/>
      <c r="E63" s="123"/>
      <c r="F63" s="123"/>
      <c r="G63" s="123"/>
      <c r="H63" s="123"/>
      <c r="I63" s="124"/>
      <c r="J63" s="15"/>
      <c r="K63" s="125" t="s">
        <v>95</v>
      </c>
      <c r="L63" s="126"/>
      <c r="M63" s="126"/>
      <c r="N63" s="126"/>
      <c r="O63" s="126"/>
      <c r="P63" s="126"/>
      <c r="Q63" s="126"/>
      <c r="R63" s="126"/>
      <c r="S63" s="127"/>
      <c r="T63" s="15"/>
      <c r="U63" s="15"/>
      <c r="V63" s="15"/>
      <c r="W63" s="15"/>
      <c r="X63" s="15"/>
      <c r="Y63" s="15"/>
      <c r="Z63" s="15"/>
      <c r="AA63" s="15"/>
      <c r="AB63" s="15"/>
      <c r="AC63" s="15"/>
    </row>
    <row r="64" spans="1:29" s="25" customFormat="1" x14ac:dyDescent="0.25">
      <c r="A64" s="27"/>
      <c r="B64" s="28">
        <v>1</v>
      </c>
      <c r="C64" s="79" t="s">
        <v>25</v>
      </c>
      <c r="D64" s="79" t="s">
        <v>108</v>
      </c>
      <c r="E64" s="64"/>
      <c r="F64" s="86" t="s">
        <v>20</v>
      </c>
      <c r="G64" s="80">
        <v>66.64</v>
      </c>
      <c r="H64" s="81">
        <v>80</v>
      </c>
      <c r="I64" s="30">
        <f t="shared" ref="I64:I88" si="29">G64*H64</f>
        <v>5331.2</v>
      </c>
      <c r="J64" s="26"/>
      <c r="K64" s="28">
        <f t="shared" ref="K64:K83" si="30">B64</f>
        <v>1</v>
      </c>
      <c r="L64" s="31" t="str">
        <f t="shared" ref="L64:L89" si="31">C64</f>
        <v>Антифриз</v>
      </c>
      <c r="M64" s="79" t="s">
        <v>108</v>
      </c>
      <c r="N64" s="32"/>
      <c r="O64" s="86" t="s">
        <v>20</v>
      </c>
      <c r="P64" s="33">
        <f>G64</f>
        <v>66.64</v>
      </c>
      <c r="Q64" s="29"/>
      <c r="R64" s="81">
        <v>80</v>
      </c>
      <c r="S64" s="69">
        <f t="shared" ref="S64:S66" si="32">Q64*R64</f>
        <v>0</v>
      </c>
      <c r="T64" s="26"/>
      <c r="U64" s="26"/>
      <c r="V64" s="26"/>
      <c r="W64" s="26"/>
      <c r="X64" s="26"/>
      <c r="Y64" s="26"/>
      <c r="Z64" s="26"/>
      <c r="AA64" s="26"/>
      <c r="AB64" s="26"/>
      <c r="AC64" s="26"/>
    </row>
    <row r="65" spans="1:29" s="25" customFormat="1" ht="34.5" customHeight="1" x14ac:dyDescent="0.25">
      <c r="A65" s="27"/>
      <c r="B65" s="28">
        <v>2</v>
      </c>
      <c r="C65" s="79" t="s">
        <v>97</v>
      </c>
      <c r="D65" s="79" t="s">
        <v>109</v>
      </c>
      <c r="E65" s="64"/>
      <c r="F65" s="86" t="s">
        <v>20</v>
      </c>
      <c r="G65" s="80">
        <v>55.37</v>
      </c>
      <c r="H65" s="81">
        <v>100</v>
      </c>
      <c r="I65" s="30">
        <f t="shared" si="29"/>
        <v>5537</v>
      </c>
      <c r="J65" s="26"/>
      <c r="K65" s="28">
        <f t="shared" si="30"/>
        <v>2</v>
      </c>
      <c r="L65" s="31" t="str">
        <f t="shared" si="31"/>
        <v>Жидкость для стеклоомывателя</v>
      </c>
      <c r="M65" s="79" t="s">
        <v>109</v>
      </c>
      <c r="N65" s="32"/>
      <c r="O65" s="86" t="s">
        <v>20</v>
      </c>
      <c r="P65" s="33">
        <f>G65</f>
        <v>55.37</v>
      </c>
      <c r="Q65" s="29"/>
      <c r="R65" s="81">
        <v>100</v>
      </c>
      <c r="S65" s="69">
        <f t="shared" si="32"/>
        <v>0</v>
      </c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s="25" customFormat="1" ht="36" customHeight="1" x14ac:dyDescent="0.25">
      <c r="A66" s="27"/>
      <c r="B66" s="28">
        <v>3</v>
      </c>
      <c r="C66" s="79" t="s">
        <v>98</v>
      </c>
      <c r="D66" s="79" t="s">
        <v>110</v>
      </c>
      <c r="E66" s="64"/>
      <c r="F66" s="86" t="s">
        <v>20</v>
      </c>
      <c r="G66" s="80">
        <v>52.3</v>
      </c>
      <c r="H66" s="81">
        <v>170</v>
      </c>
      <c r="I66" s="30">
        <f t="shared" si="29"/>
        <v>8891</v>
      </c>
      <c r="J66" s="26"/>
      <c r="K66" s="28">
        <f t="shared" si="30"/>
        <v>3</v>
      </c>
      <c r="L66" s="31" t="str">
        <f t="shared" si="31"/>
        <v xml:space="preserve">Жидкость охлаждающая Антифриз </v>
      </c>
      <c r="M66" s="79" t="s">
        <v>110</v>
      </c>
      <c r="N66" s="32"/>
      <c r="O66" s="86" t="s">
        <v>20</v>
      </c>
      <c r="P66" s="33">
        <f>G66</f>
        <v>52.3</v>
      </c>
      <c r="Q66" s="29"/>
      <c r="R66" s="81">
        <v>170</v>
      </c>
      <c r="S66" s="69">
        <f t="shared" si="32"/>
        <v>0</v>
      </c>
      <c r="T66" s="26"/>
      <c r="U66" s="26"/>
      <c r="V66" s="26"/>
      <c r="W66" s="26"/>
      <c r="X66" s="26"/>
      <c r="Y66" s="26"/>
      <c r="Z66" s="26"/>
      <c r="AA66" s="26"/>
      <c r="AB66" s="26"/>
      <c r="AC66" s="26"/>
    </row>
    <row r="67" spans="1:29" s="25" customFormat="1" ht="31.5" customHeight="1" x14ac:dyDescent="0.25">
      <c r="A67" s="27"/>
      <c r="B67" s="28">
        <v>4</v>
      </c>
      <c r="C67" s="79" t="s">
        <v>26</v>
      </c>
      <c r="D67" s="79" t="s">
        <v>121</v>
      </c>
      <c r="E67" s="64"/>
      <c r="F67" s="86" t="s">
        <v>20</v>
      </c>
      <c r="G67" s="80">
        <v>90</v>
      </c>
      <c r="H67" s="81">
        <v>200</v>
      </c>
      <c r="I67" s="30">
        <f t="shared" si="29"/>
        <v>18000</v>
      </c>
      <c r="J67" s="26"/>
      <c r="K67" s="28">
        <f t="shared" si="30"/>
        <v>4</v>
      </c>
      <c r="L67" s="31" t="str">
        <f t="shared" si="31"/>
        <v>Жидкость охлаждающая Тосол А-40</v>
      </c>
      <c r="M67" s="79" t="s">
        <v>121</v>
      </c>
      <c r="N67" s="32"/>
      <c r="O67" s="86" t="s">
        <v>20</v>
      </c>
      <c r="P67" s="33">
        <f t="shared" ref="P67:P70" si="33">G67</f>
        <v>90</v>
      </c>
      <c r="Q67" s="29"/>
      <c r="R67" s="81">
        <v>200</v>
      </c>
      <c r="S67" s="69">
        <f t="shared" ref="S67:S70" si="34">Q67*R67</f>
        <v>0</v>
      </c>
      <c r="T67" s="26"/>
      <c r="U67" s="26"/>
      <c r="V67" s="26"/>
      <c r="W67" s="26"/>
      <c r="X67" s="26"/>
      <c r="Y67" s="26"/>
      <c r="Z67" s="26"/>
      <c r="AA67" s="26"/>
      <c r="AB67" s="26"/>
      <c r="AC67" s="26"/>
    </row>
    <row r="68" spans="1:29" s="25" customFormat="1" ht="15" customHeight="1" x14ac:dyDescent="0.25">
      <c r="A68" s="27"/>
      <c r="B68" s="28">
        <v>5</v>
      </c>
      <c r="C68" s="79" t="s">
        <v>26</v>
      </c>
      <c r="D68" s="79" t="s">
        <v>61</v>
      </c>
      <c r="E68" s="64"/>
      <c r="F68" s="86" t="s">
        <v>20</v>
      </c>
      <c r="G68" s="80">
        <v>112.38</v>
      </c>
      <c r="H68" s="81">
        <v>740</v>
      </c>
      <c r="I68" s="30">
        <f t="shared" si="29"/>
        <v>83161.2</v>
      </c>
      <c r="J68" s="26"/>
      <c r="K68" s="28">
        <f t="shared" si="30"/>
        <v>5</v>
      </c>
      <c r="L68" s="31" t="str">
        <f t="shared" si="31"/>
        <v>Жидкость охлаждающая Тосол А-40</v>
      </c>
      <c r="M68" s="79" t="s">
        <v>61</v>
      </c>
      <c r="N68" s="32"/>
      <c r="O68" s="86" t="s">
        <v>20</v>
      </c>
      <c r="P68" s="33">
        <f t="shared" si="33"/>
        <v>112.38</v>
      </c>
      <c r="Q68" s="29"/>
      <c r="R68" s="81">
        <v>740</v>
      </c>
      <c r="S68" s="69">
        <f t="shared" si="34"/>
        <v>0</v>
      </c>
      <c r="T68" s="26"/>
      <c r="U68" s="26"/>
      <c r="V68" s="26"/>
      <c r="W68" s="26"/>
      <c r="X68" s="26"/>
      <c r="Y68" s="26"/>
      <c r="Z68" s="26"/>
      <c r="AA68" s="26"/>
      <c r="AB68" s="26"/>
      <c r="AC68" s="26"/>
    </row>
    <row r="69" spans="1:29" s="25" customFormat="1" x14ac:dyDescent="0.25">
      <c r="A69" s="27"/>
      <c r="B69" s="28">
        <v>6</v>
      </c>
      <c r="C69" s="79" t="s">
        <v>27</v>
      </c>
      <c r="D69" s="79" t="s">
        <v>62</v>
      </c>
      <c r="E69" s="64"/>
      <c r="F69" s="86" t="s">
        <v>18</v>
      </c>
      <c r="G69" s="80">
        <v>131.16</v>
      </c>
      <c r="H69" s="80">
        <v>61.88</v>
      </c>
      <c r="I69" s="30">
        <f t="shared" si="29"/>
        <v>8116.1808000000001</v>
      </c>
      <c r="J69" s="26"/>
      <c r="K69" s="28">
        <f t="shared" si="30"/>
        <v>6</v>
      </c>
      <c r="L69" s="31" t="str">
        <f t="shared" si="31"/>
        <v>Жидкость тормозная</v>
      </c>
      <c r="M69" s="79" t="s">
        <v>62</v>
      </c>
      <c r="N69" s="32"/>
      <c r="O69" s="86" t="s">
        <v>18</v>
      </c>
      <c r="P69" s="33">
        <f t="shared" si="33"/>
        <v>131.16</v>
      </c>
      <c r="Q69" s="29"/>
      <c r="R69" s="80">
        <v>61.88</v>
      </c>
      <c r="S69" s="69">
        <f t="shared" si="34"/>
        <v>0</v>
      </c>
      <c r="T69" s="26"/>
      <c r="U69" s="26"/>
      <c r="V69" s="26"/>
      <c r="W69" s="26"/>
      <c r="X69" s="26"/>
      <c r="Y69" s="26"/>
      <c r="Z69" s="26"/>
      <c r="AA69" s="26"/>
      <c r="AB69" s="26"/>
      <c r="AC69" s="26"/>
    </row>
    <row r="70" spans="1:29" s="25" customFormat="1" x14ac:dyDescent="0.25">
      <c r="A70" s="27"/>
      <c r="B70" s="28">
        <v>7</v>
      </c>
      <c r="C70" s="79" t="s">
        <v>31</v>
      </c>
      <c r="D70" s="79" t="s">
        <v>66</v>
      </c>
      <c r="E70" s="64"/>
      <c r="F70" s="86" t="s">
        <v>20</v>
      </c>
      <c r="G70" s="80">
        <v>79.75</v>
      </c>
      <c r="H70" s="83">
        <v>216.5</v>
      </c>
      <c r="I70" s="30">
        <f t="shared" si="29"/>
        <v>17265.875</v>
      </c>
      <c r="J70" s="26"/>
      <c r="K70" s="28">
        <f t="shared" si="30"/>
        <v>7</v>
      </c>
      <c r="L70" s="31" t="str">
        <f t="shared" si="31"/>
        <v>Масло гидравлическое</v>
      </c>
      <c r="M70" s="79" t="s">
        <v>66</v>
      </c>
      <c r="N70" s="32"/>
      <c r="O70" s="86" t="s">
        <v>20</v>
      </c>
      <c r="P70" s="33">
        <f t="shared" si="33"/>
        <v>79.75</v>
      </c>
      <c r="Q70" s="29"/>
      <c r="R70" s="83">
        <v>216.5</v>
      </c>
      <c r="S70" s="69">
        <f t="shared" si="34"/>
        <v>0</v>
      </c>
      <c r="T70" s="26"/>
      <c r="U70" s="26"/>
      <c r="V70" s="26"/>
      <c r="W70" s="26"/>
      <c r="X70" s="26"/>
      <c r="Y70" s="26"/>
      <c r="Z70" s="26"/>
      <c r="AA70" s="26"/>
      <c r="AB70" s="26"/>
      <c r="AC70" s="26"/>
    </row>
    <row r="71" spans="1:29" s="25" customFormat="1" ht="15" customHeight="1" x14ac:dyDescent="0.25">
      <c r="A71" s="27"/>
      <c r="B71" s="28">
        <v>8</v>
      </c>
      <c r="C71" s="79" t="s">
        <v>33</v>
      </c>
      <c r="D71" s="79" t="s">
        <v>68</v>
      </c>
      <c r="E71" s="64"/>
      <c r="F71" s="86" t="s">
        <v>20</v>
      </c>
      <c r="G71" s="80">
        <v>73.27</v>
      </c>
      <c r="H71" s="83">
        <v>649.5</v>
      </c>
      <c r="I71" s="30">
        <f t="shared" si="29"/>
        <v>47588.864999999998</v>
      </c>
      <c r="J71" s="26"/>
      <c r="K71" s="28">
        <f t="shared" si="30"/>
        <v>8</v>
      </c>
      <c r="L71" s="31" t="str">
        <f t="shared" si="31"/>
        <v>Масло гидравлическое ВМГЗ</v>
      </c>
      <c r="M71" s="79" t="s">
        <v>68</v>
      </c>
      <c r="N71" s="32"/>
      <c r="O71" s="86" t="s">
        <v>20</v>
      </c>
      <c r="P71" s="33">
        <f t="shared" ref="P71:P73" si="35">G71</f>
        <v>73.27</v>
      </c>
      <c r="Q71" s="29"/>
      <c r="R71" s="83">
        <v>649.5</v>
      </c>
      <c r="S71" s="69">
        <f t="shared" ref="S71:S73" si="36">Q71*R71</f>
        <v>0</v>
      </c>
      <c r="T71" s="26"/>
      <c r="U71" s="26"/>
      <c r="V71" s="26"/>
      <c r="W71" s="26"/>
      <c r="X71" s="26"/>
      <c r="Y71" s="26"/>
      <c r="Z71" s="26"/>
      <c r="AA71" s="26"/>
      <c r="AB71" s="26"/>
      <c r="AC71" s="26"/>
    </row>
    <row r="72" spans="1:29" s="25" customFormat="1" ht="21.75" customHeight="1" x14ac:dyDescent="0.25">
      <c r="A72" s="27"/>
      <c r="B72" s="28">
        <v>9</v>
      </c>
      <c r="C72" s="79" t="s">
        <v>100</v>
      </c>
      <c r="D72" s="79" t="s">
        <v>69</v>
      </c>
      <c r="E72" s="64"/>
      <c r="F72" s="86" t="s">
        <v>20</v>
      </c>
      <c r="G72" s="80">
        <v>76.319999999999993</v>
      </c>
      <c r="H72" s="82">
        <v>1299</v>
      </c>
      <c r="I72" s="30">
        <f t="shared" si="29"/>
        <v>99139.68</v>
      </c>
      <c r="J72" s="26"/>
      <c r="K72" s="28">
        <f t="shared" si="30"/>
        <v>9</v>
      </c>
      <c r="L72" s="31" t="str">
        <f t="shared" si="31"/>
        <v>Масло дизельное М10Г2К</v>
      </c>
      <c r="M72" s="79" t="s">
        <v>69</v>
      </c>
      <c r="N72" s="32"/>
      <c r="O72" s="86" t="s">
        <v>20</v>
      </c>
      <c r="P72" s="33">
        <f t="shared" si="35"/>
        <v>76.319999999999993</v>
      </c>
      <c r="Q72" s="29"/>
      <c r="R72" s="82">
        <v>1299</v>
      </c>
      <c r="S72" s="69">
        <f t="shared" si="36"/>
        <v>0</v>
      </c>
      <c r="T72" s="26"/>
      <c r="U72" s="26"/>
      <c r="V72" s="26"/>
      <c r="W72" s="26"/>
      <c r="X72" s="26"/>
      <c r="Y72" s="26"/>
      <c r="Z72" s="26"/>
      <c r="AA72" s="26"/>
      <c r="AB72" s="26"/>
      <c r="AC72" s="26"/>
    </row>
    <row r="73" spans="1:29" s="25" customFormat="1" ht="38.25" customHeight="1" x14ac:dyDescent="0.25">
      <c r="A73" s="27"/>
      <c r="B73" s="28">
        <v>10</v>
      </c>
      <c r="C73" s="79" t="s">
        <v>35</v>
      </c>
      <c r="D73" s="79" t="s">
        <v>72</v>
      </c>
      <c r="E73" s="64"/>
      <c r="F73" s="86" t="s">
        <v>20</v>
      </c>
      <c r="G73" s="80">
        <v>92.275000000000006</v>
      </c>
      <c r="H73" s="81">
        <v>10</v>
      </c>
      <c r="I73" s="30">
        <f t="shared" si="29"/>
        <v>922.75</v>
      </c>
      <c r="J73" s="26"/>
      <c r="K73" s="28">
        <f t="shared" si="30"/>
        <v>10</v>
      </c>
      <c r="L73" s="31" t="str">
        <f t="shared" si="31"/>
        <v>Масло для двухтактных двигателей GS Ultra 2 Stroke oil</v>
      </c>
      <c r="M73" s="79" t="s">
        <v>72</v>
      </c>
      <c r="N73" s="32"/>
      <c r="O73" s="86" t="s">
        <v>20</v>
      </c>
      <c r="P73" s="33">
        <f t="shared" si="35"/>
        <v>92.275000000000006</v>
      </c>
      <c r="Q73" s="29"/>
      <c r="R73" s="81">
        <v>10</v>
      </c>
      <c r="S73" s="69">
        <f t="shared" si="36"/>
        <v>0</v>
      </c>
      <c r="T73" s="26"/>
      <c r="U73" s="26"/>
      <c r="V73" s="26"/>
      <c r="W73" s="26"/>
      <c r="X73" s="26"/>
      <c r="Y73" s="26"/>
      <c r="Z73" s="26"/>
      <c r="AA73" s="26"/>
      <c r="AB73" s="26"/>
      <c r="AC73" s="26"/>
    </row>
    <row r="74" spans="1:29" s="25" customFormat="1" ht="35.25" customHeight="1" x14ac:dyDescent="0.25">
      <c r="A74" s="27"/>
      <c r="B74" s="28">
        <v>11</v>
      </c>
      <c r="C74" s="79" t="s">
        <v>103</v>
      </c>
      <c r="D74" s="79" t="s">
        <v>74</v>
      </c>
      <c r="E74" s="64"/>
      <c r="F74" s="86" t="s">
        <v>20</v>
      </c>
      <c r="G74" s="80">
        <v>95.36</v>
      </c>
      <c r="H74" s="81">
        <v>60</v>
      </c>
      <c r="I74" s="30">
        <f t="shared" si="29"/>
        <v>5721.6</v>
      </c>
      <c r="J74" s="26"/>
      <c r="K74" s="28">
        <f t="shared" si="30"/>
        <v>11</v>
      </c>
      <c r="L74" s="31" t="str">
        <f t="shared" si="31"/>
        <v>Масло для двухтктных двигателей СHAMPION 2Т</v>
      </c>
      <c r="M74" s="79" t="s">
        <v>74</v>
      </c>
      <c r="N74" s="32"/>
      <c r="O74" s="86" t="s">
        <v>20</v>
      </c>
      <c r="P74" s="33">
        <f>G74</f>
        <v>95.36</v>
      </c>
      <c r="Q74" s="29"/>
      <c r="R74" s="81">
        <v>60</v>
      </c>
      <c r="S74" s="69">
        <f>Q74*R74</f>
        <v>0</v>
      </c>
      <c r="T74" s="26"/>
      <c r="U74" s="26"/>
      <c r="V74" s="26"/>
      <c r="W74" s="26"/>
      <c r="X74" s="26"/>
      <c r="Y74" s="26"/>
      <c r="Z74" s="26"/>
      <c r="AA74" s="26"/>
      <c r="AB74" s="26"/>
      <c r="AC74" s="26"/>
    </row>
    <row r="75" spans="1:29" s="25" customFormat="1" ht="38.25" customHeight="1" x14ac:dyDescent="0.25">
      <c r="A75" s="27"/>
      <c r="B75" s="28">
        <v>12</v>
      </c>
      <c r="C75" s="79" t="s">
        <v>37</v>
      </c>
      <c r="D75" s="79" t="s">
        <v>114</v>
      </c>
      <c r="E75" s="64"/>
      <c r="F75" s="86" t="s">
        <v>20</v>
      </c>
      <c r="G75" s="80">
        <v>97.48</v>
      </c>
      <c r="H75" s="81">
        <v>433</v>
      </c>
      <c r="I75" s="30">
        <f t="shared" si="29"/>
        <v>42208.840000000004</v>
      </c>
      <c r="J75" s="26"/>
      <c r="K75" s="28">
        <f t="shared" si="30"/>
        <v>12</v>
      </c>
      <c r="L75" s="31" t="str">
        <f t="shared" si="31"/>
        <v>Масло моторное</v>
      </c>
      <c r="M75" s="79" t="s">
        <v>114</v>
      </c>
      <c r="N75" s="32"/>
      <c r="O75" s="86" t="s">
        <v>20</v>
      </c>
      <c r="P75" s="33">
        <f t="shared" ref="P75:P78" si="37">G75</f>
        <v>97.48</v>
      </c>
      <c r="Q75" s="29"/>
      <c r="R75" s="81">
        <v>433</v>
      </c>
      <c r="S75" s="69">
        <f t="shared" ref="S75:S78" si="38">Q75*R75</f>
        <v>0</v>
      </c>
      <c r="T75" s="26"/>
      <c r="U75" s="26"/>
      <c r="V75" s="26"/>
      <c r="W75" s="26"/>
      <c r="X75" s="26"/>
      <c r="Y75" s="26"/>
      <c r="Z75" s="26"/>
      <c r="AA75" s="26"/>
      <c r="AB75" s="26"/>
      <c r="AC75" s="26"/>
    </row>
    <row r="76" spans="1:29" s="25" customFormat="1" ht="36.75" customHeight="1" x14ac:dyDescent="0.25">
      <c r="A76" s="27"/>
      <c r="B76" s="28">
        <v>13</v>
      </c>
      <c r="C76" s="79" t="s">
        <v>37</v>
      </c>
      <c r="D76" s="79" t="s">
        <v>116</v>
      </c>
      <c r="E76" s="64"/>
      <c r="F76" s="86" t="s">
        <v>20</v>
      </c>
      <c r="G76" s="80">
        <v>94.82</v>
      </c>
      <c r="H76" s="83">
        <v>649.5</v>
      </c>
      <c r="I76" s="30">
        <f t="shared" si="29"/>
        <v>61585.59</v>
      </c>
      <c r="J76" s="26"/>
      <c r="K76" s="28">
        <f t="shared" si="30"/>
        <v>13</v>
      </c>
      <c r="L76" s="31" t="str">
        <f t="shared" si="31"/>
        <v>Масло моторное</v>
      </c>
      <c r="M76" s="79" t="s">
        <v>116</v>
      </c>
      <c r="N76" s="32"/>
      <c r="O76" s="86" t="s">
        <v>20</v>
      </c>
      <c r="P76" s="33">
        <f t="shared" si="37"/>
        <v>94.82</v>
      </c>
      <c r="Q76" s="29"/>
      <c r="R76" s="83">
        <v>649.5</v>
      </c>
      <c r="S76" s="69">
        <f t="shared" si="38"/>
        <v>0</v>
      </c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25" customFormat="1" ht="36.75" customHeight="1" x14ac:dyDescent="0.25">
      <c r="A77" s="27"/>
      <c r="B77" s="28">
        <v>14</v>
      </c>
      <c r="C77" s="79" t="s">
        <v>39</v>
      </c>
      <c r="D77" s="79" t="s">
        <v>76</v>
      </c>
      <c r="E77" s="64"/>
      <c r="F77" s="86" t="s">
        <v>20</v>
      </c>
      <c r="G77" s="80">
        <v>132.76</v>
      </c>
      <c r="H77" s="81">
        <v>40</v>
      </c>
      <c r="I77" s="30">
        <f t="shared" si="29"/>
        <v>5310.4</v>
      </c>
      <c r="J77" s="26"/>
      <c r="K77" s="28">
        <f t="shared" si="30"/>
        <v>14</v>
      </c>
      <c r="L77" s="31" t="str">
        <f t="shared" si="31"/>
        <v>Масло моторное ESSO Uniflo 10W40 мин.</v>
      </c>
      <c r="M77" s="79" t="s">
        <v>76</v>
      </c>
      <c r="N77" s="32"/>
      <c r="O77" s="86" t="s">
        <v>20</v>
      </c>
      <c r="P77" s="33">
        <f t="shared" si="37"/>
        <v>132.76</v>
      </c>
      <c r="Q77" s="29"/>
      <c r="R77" s="81">
        <v>40</v>
      </c>
      <c r="S77" s="69">
        <f t="shared" si="38"/>
        <v>0</v>
      </c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78" spans="1:29" s="25" customFormat="1" ht="36.75" customHeight="1" x14ac:dyDescent="0.25">
      <c r="A78" s="27"/>
      <c r="B78" s="28">
        <v>15</v>
      </c>
      <c r="C78" s="79" t="s">
        <v>40</v>
      </c>
      <c r="D78" s="79" t="s">
        <v>77</v>
      </c>
      <c r="E78" s="64"/>
      <c r="F78" s="86" t="s">
        <v>20</v>
      </c>
      <c r="G78" s="80">
        <v>133.72</v>
      </c>
      <c r="H78" s="81">
        <v>100</v>
      </c>
      <c r="I78" s="30">
        <f t="shared" si="29"/>
        <v>13372</v>
      </c>
      <c r="J78" s="26"/>
      <c r="K78" s="28">
        <f t="shared" si="30"/>
        <v>15</v>
      </c>
      <c r="L78" s="31" t="str">
        <f t="shared" si="31"/>
        <v>Масло моторное GS KIXX D1 SAE 10W40</v>
      </c>
      <c r="M78" s="79" t="s">
        <v>77</v>
      </c>
      <c r="N78" s="32"/>
      <c r="O78" s="86" t="s">
        <v>20</v>
      </c>
      <c r="P78" s="33">
        <f t="shared" si="37"/>
        <v>133.72</v>
      </c>
      <c r="Q78" s="29"/>
      <c r="R78" s="81">
        <v>100</v>
      </c>
      <c r="S78" s="69">
        <f t="shared" si="38"/>
        <v>0</v>
      </c>
      <c r="T78" s="26"/>
      <c r="U78" s="26"/>
      <c r="V78" s="26"/>
      <c r="W78" s="26"/>
      <c r="X78" s="26"/>
      <c r="Y78" s="26"/>
      <c r="Z78" s="26"/>
      <c r="AA78" s="26"/>
      <c r="AB78" s="26"/>
      <c r="AC78" s="26"/>
    </row>
    <row r="79" spans="1:29" s="25" customFormat="1" ht="39" customHeight="1" x14ac:dyDescent="0.25">
      <c r="A79" s="27"/>
      <c r="B79" s="28">
        <v>16</v>
      </c>
      <c r="C79" s="79" t="s">
        <v>41</v>
      </c>
      <c r="D79" s="79" t="s">
        <v>78</v>
      </c>
      <c r="E79" s="64"/>
      <c r="F79" s="86" t="s">
        <v>20</v>
      </c>
      <c r="G79" s="80">
        <v>222.8</v>
      </c>
      <c r="H79" s="81">
        <v>144</v>
      </c>
      <c r="I79" s="30">
        <f t="shared" si="29"/>
        <v>32083.200000000001</v>
      </c>
      <c r="J79" s="26"/>
      <c r="K79" s="28">
        <f t="shared" si="30"/>
        <v>16</v>
      </c>
      <c r="L79" s="31" t="str">
        <f t="shared" si="31"/>
        <v>Масло моторное GS KIXX Gold SAE 10W- 40 AIP SL</v>
      </c>
      <c r="M79" s="79" t="s">
        <v>78</v>
      </c>
      <c r="N79" s="32"/>
      <c r="O79" s="86" t="s">
        <v>20</v>
      </c>
      <c r="P79" s="33">
        <f>G79</f>
        <v>222.8</v>
      </c>
      <c r="Q79" s="29"/>
      <c r="R79" s="81">
        <v>144</v>
      </c>
      <c r="S79" s="69">
        <f>Q79*R79</f>
        <v>0</v>
      </c>
      <c r="T79" s="26"/>
      <c r="U79" s="26"/>
      <c r="V79" s="26"/>
      <c r="W79" s="26"/>
      <c r="X79" s="26"/>
      <c r="Y79" s="26"/>
      <c r="Z79" s="26"/>
      <c r="AA79" s="26"/>
      <c r="AB79" s="26"/>
      <c r="AC79" s="26"/>
    </row>
    <row r="80" spans="1:29" s="25" customFormat="1" ht="46.5" customHeight="1" x14ac:dyDescent="0.25">
      <c r="A80" s="27"/>
      <c r="B80" s="28">
        <v>17</v>
      </c>
      <c r="C80" s="79" t="s">
        <v>42</v>
      </c>
      <c r="D80" s="79" t="s">
        <v>79</v>
      </c>
      <c r="E80" s="64"/>
      <c r="F80" s="86" t="s">
        <v>20</v>
      </c>
      <c r="G80" s="80">
        <v>179.44</v>
      </c>
      <c r="H80" s="81">
        <v>20</v>
      </c>
      <c r="I80" s="30">
        <f t="shared" si="29"/>
        <v>3588.8</v>
      </c>
      <c r="J80" s="26"/>
      <c r="K80" s="28">
        <f t="shared" si="30"/>
        <v>17</v>
      </c>
      <c r="L80" s="31" t="str">
        <f t="shared" si="31"/>
        <v>Масло моторное KIXX Dynamic DI SAE 10w40 API CI-4/SL</v>
      </c>
      <c r="M80" s="79" t="s">
        <v>79</v>
      </c>
      <c r="N80" s="32"/>
      <c r="O80" s="86" t="s">
        <v>20</v>
      </c>
      <c r="P80" s="33">
        <f t="shared" ref="P80:P82" si="39">G80</f>
        <v>179.44</v>
      </c>
      <c r="Q80" s="29"/>
      <c r="R80" s="81">
        <v>20</v>
      </c>
      <c r="S80" s="69">
        <f t="shared" ref="S80:S82" si="40">Q80*R80</f>
        <v>0</v>
      </c>
      <c r="T80" s="26"/>
      <c r="U80" s="26"/>
      <c r="V80" s="26"/>
      <c r="W80" s="26"/>
      <c r="X80" s="26"/>
      <c r="Y80" s="26"/>
      <c r="Z80" s="26"/>
      <c r="AA80" s="26"/>
      <c r="AB80" s="26"/>
      <c r="AC80" s="26"/>
    </row>
    <row r="81" spans="1:29" s="25" customFormat="1" ht="50.25" customHeight="1" x14ac:dyDescent="0.25">
      <c r="A81" s="27"/>
      <c r="B81" s="28">
        <v>18</v>
      </c>
      <c r="C81" s="79" t="s">
        <v>43</v>
      </c>
      <c r="D81" s="79" t="s">
        <v>80</v>
      </c>
      <c r="E81" s="64"/>
      <c r="F81" s="86" t="s">
        <v>20</v>
      </c>
      <c r="G81" s="80">
        <v>191.91</v>
      </c>
      <c r="H81" s="81">
        <v>24</v>
      </c>
      <c r="I81" s="30">
        <f t="shared" si="29"/>
        <v>4605.84</v>
      </c>
      <c r="J81" s="26"/>
      <c r="K81" s="28">
        <f t="shared" si="30"/>
        <v>18</v>
      </c>
      <c r="L81" s="31" t="str">
        <f t="shared" si="31"/>
        <v>Масло моторное KIXX GOLD SJ SAE10w30 API SJ/CF</v>
      </c>
      <c r="M81" s="79" t="s">
        <v>80</v>
      </c>
      <c r="N81" s="32"/>
      <c r="O81" s="86" t="s">
        <v>20</v>
      </c>
      <c r="P81" s="33">
        <f t="shared" si="39"/>
        <v>191.91</v>
      </c>
      <c r="Q81" s="29"/>
      <c r="R81" s="81">
        <v>24</v>
      </c>
      <c r="S81" s="69">
        <f t="shared" si="40"/>
        <v>0</v>
      </c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29" s="25" customFormat="1" ht="50.25" customHeight="1" x14ac:dyDescent="0.25">
      <c r="A82" s="27"/>
      <c r="B82" s="28">
        <v>19</v>
      </c>
      <c r="C82" s="79" t="s">
        <v>44</v>
      </c>
      <c r="D82" s="79" t="s">
        <v>81</v>
      </c>
      <c r="E82" s="64"/>
      <c r="F82" s="86" t="s">
        <v>20</v>
      </c>
      <c r="G82" s="80">
        <v>330</v>
      </c>
      <c r="H82" s="81">
        <v>433</v>
      </c>
      <c r="I82" s="30">
        <f t="shared" si="29"/>
        <v>142890</v>
      </c>
      <c r="J82" s="26"/>
      <c r="K82" s="28">
        <f t="shared" si="30"/>
        <v>19</v>
      </c>
      <c r="L82" s="31" t="str">
        <f t="shared" si="31"/>
        <v>Масло моторное Mobil  Delvac  MX  Extra SAE 10W40</v>
      </c>
      <c r="M82" s="79" t="s">
        <v>81</v>
      </c>
      <c r="N82" s="32"/>
      <c r="O82" s="86" t="s">
        <v>20</v>
      </c>
      <c r="P82" s="33">
        <f t="shared" si="39"/>
        <v>330</v>
      </c>
      <c r="Q82" s="29"/>
      <c r="R82" s="81">
        <v>433</v>
      </c>
      <c r="S82" s="69">
        <f t="shared" si="40"/>
        <v>0</v>
      </c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29" s="25" customFormat="1" ht="51.75" customHeight="1" x14ac:dyDescent="0.25">
      <c r="A83" s="27"/>
      <c r="B83" s="28">
        <v>20</v>
      </c>
      <c r="C83" s="79" t="s">
        <v>48</v>
      </c>
      <c r="D83" s="79" t="s">
        <v>83</v>
      </c>
      <c r="E83" s="64"/>
      <c r="F83" s="86" t="s">
        <v>20</v>
      </c>
      <c r="G83" s="80">
        <v>103.57</v>
      </c>
      <c r="H83" s="83">
        <v>264.5</v>
      </c>
      <c r="I83" s="30">
        <f t="shared" si="29"/>
        <v>27394.264999999999</v>
      </c>
      <c r="J83" s="26"/>
      <c r="K83" s="28">
        <f t="shared" si="30"/>
        <v>20</v>
      </c>
      <c r="L83" s="31" t="str">
        <f t="shared" si="31"/>
        <v>Масло моторное Лукойл-стандарт SAE 10W40 API SF/CC</v>
      </c>
      <c r="M83" s="79" t="s">
        <v>83</v>
      </c>
      <c r="N83" s="32"/>
      <c r="O83" s="86" t="s">
        <v>20</v>
      </c>
      <c r="P83" s="33">
        <f t="shared" ref="P83:P85" si="41">G83</f>
        <v>103.57</v>
      </c>
      <c r="Q83" s="29"/>
      <c r="R83" s="83">
        <v>264.5</v>
      </c>
      <c r="S83" s="69">
        <f t="shared" ref="S83:S85" si="42">Q83*R83</f>
        <v>0</v>
      </c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29" s="25" customFormat="1" ht="26.25" customHeight="1" x14ac:dyDescent="0.25">
      <c r="A84" s="27"/>
      <c r="B84" s="28">
        <v>21</v>
      </c>
      <c r="C84" s="79" t="s">
        <v>49</v>
      </c>
      <c r="D84" s="79" t="s">
        <v>84</v>
      </c>
      <c r="E84" s="64"/>
      <c r="F84" s="86" t="s">
        <v>20</v>
      </c>
      <c r="G84" s="80">
        <v>60.87</v>
      </c>
      <c r="H84" s="83">
        <v>216.5</v>
      </c>
      <c r="I84" s="30">
        <f t="shared" si="29"/>
        <v>13178.355</v>
      </c>
      <c r="J84" s="26"/>
      <c r="K84" s="28">
        <f t="shared" ref="K84:K88" si="43">B84</f>
        <v>21</v>
      </c>
      <c r="L84" s="31" t="str">
        <f t="shared" ref="L84:L88" si="44">C84</f>
        <v>Масло моторное М-10Г2</v>
      </c>
      <c r="M84" s="79" t="s">
        <v>84</v>
      </c>
      <c r="N84" s="32"/>
      <c r="O84" s="86" t="s">
        <v>20</v>
      </c>
      <c r="P84" s="33">
        <f t="shared" si="41"/>
        <v>60.87</v>
      </c>
      <c r="Q84" s="29"/>
      <c r="R84" s="83">
        <v>216.5</v>
      </c>
      <c r="S84" s="69">
        <f t="shared" si="42"/>
        <v>0</v>
      </c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29" s="25" customFormat="1" ht="18" customHeight="1" x14ac:dyDescent="0.25">
      <c r="A85" s="27"/>
      <c r="B85" s="28">
        <v>22</v>
      </c>
      <c r="C85" s="79" t="s">
        <v>50</v>
      </c>
      <c r="D85" s="79" t="s">
        <v>85</v>
      </c>
      <c r="E85" s="64"/>
      <c r="F85" s="86" t="s">
        <v>20</v>
      </c>
      <c r="G85" s="80">
        <v>63.86</v>
      </c>
      <c r="H85" s="83">
        <v>216.5</v>
      </c>
      <c r="I85" s="30">
        <f t="shared" si="29"/>
        <v>13825.69</v>
      </c>
      <c r="J85" s="26"/>
      <c r="K85" s="28">
        <f t="shared" si="43"/>
        <v>22</v>
      </c>
      <c r="L85" s="31" t="str">
        <f t="shared" si="44"/>
        <v>Масло моторное М-10ДМ</v>
      </c>
      <c r="M85" s="79" t="s">
        <v>85</v>
      </c>
      <c r="N85" s="32"/>
      <c r="O85" s="86" t="s">
        <v>20</v>
      </c>
      <c r="P85" s="33">
        <f t="shared" si="41"/>
        <v>63.86</v>
      </c>
      <c r="Q85" s="29"/>
      <c r="R85" s="83">
        <v>216.5</v>
      </c>
      <c r="S85" s="69">
        <f t="shared" si="42"/>
        <v>0</v>
      </c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29" s="25" customFormat="1" ht="18" customHeight="1" x14ac:dyDescent="0.25">
      <c r="A86" s="27"/>
      <c r="B86" s="28">
        <v>23</v>
      </c>
      <c r="C86" s="79" t="s">
        <v>51</v>
      </c>
      <c r="D86" s="79" t="s">
        <v>86</v>
      </c>
      <c r="E86" s="64"/>
      <c r="F86" s="86" t="s">
        <v>20</v>
      </c>
      <c r="G86" s="80">
        <v>72.84</v>
      </c>
      <c r="H86" s="83">
        <v>216.5</v>
      </c>
      <c r="I86" s="30">
        <f t="shared" si="29"/>
        <v>15769.86</v>
      </c>
      <c r="J86" s="26"/>
      <c r="K86" s="28">
        <f t="shared" si="43"/>
        <v>23</v>
      </c>
      <c r="L86" s="31" t="str">
        <f t="shared" si="44"/>
        <v>Масло моторное М-8В</v>
      </c>
      <c r="M86" s="79" t="s">
        <v>86</v>
      </c>
      <c r="N86" s="32"/>
      <c r="O86" s="86" t="s">
        <v>20</v>
      </c>
      <c r="P86" s="33">
        <f>G86</f>
        <v>72.84</v>
      </c>
      <c r="Q86" s="29"/>
      <c r="R86" s="83">
        <v>216.5</v>
      </c>
      <c r="S86" s="69">
        <f>Q86*R86</f>
        <v>0</v>
      </c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29" s="25" customFormat="1" ht="48" customHeight="1" x14ac:dyDescent="0.25">
      <c r="A87" s="27"/>
      <c r="B87" s="28">
        <v>24</v>
      </c>
      <c r="C87" s="79" t="s">
        <v>56</v>
      </c>
      <c r="D87" s="79" t="s">
        <v>90</v>
      </c>
      <c r="E87" s="64"/>
      <c r="F87" s="86" t="s">
        <v>20</v>
      </c>
      <c r="G87" s="80">
        <v>94.33</v>
      </c>
      <c r="H87" s="83">
        <v>216.5</v>
      </c>
      <c r="I87" s="30">
        <f t="shared" si="29"/>
        <v>20422.445</v>
      </c>
      <c r="J87" s="26"/>
      <c r="K87" s="28">
        <f t="shared" si="43"/>
        <v>24</v>
      </c>
      <c r="L87" s="31" t="str">
        <f t="shared" si="44"/>
        <v>Масло трансмиссионное  Роснефть Kinetic 80W90 GL-5</v>
      </c>
      <c r="M87" s="79" t="s">
        <v>90</v>
      </c>
      <c r="N87" s="32"/>
      <c r="O87" s="86" t="s">
        <v>20</v>
      </c>
      <c r="P87" s="33">
        <f t="shared" ref="P87:P88" si="45">G87</f>
        <v>94.33</v>
      </c>
      <c r="Q87" s="29"/>
      <c r="R87" s="83">
        <v>216.5</v>
      </c>
      <c r="S87" s="69">
        <f t="shared" ref="S87:S88" si="46">Q87*R87</f>
        <v>0</v>
      </c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29" s="25" customFormat="1" ht="15" customHeight="1" x14ac:dyDescent="0.25">
      <c r="A88" s="27"/>
      <c r="B88" s="28">
        <v>25</v>
      </c>
      <c r="C88" s="79" t="s">
        <v>57</v>
      </c>
      <c r="D88" s="79" t="s">
        <v>91</v>
      </c>
      <c r="E88" s="64"/>
      <c r="F88" s="86" t="s">
        <v>20</v>
      </c>
      <c r="G88" s="80">
        <v>148.94999999999999</v>
      </c>
      <c r="H88" s="83">
        <v>216.5</v>
      </c>
      <c r="I88" s="30">
        <f t="shared" si="29"/>
        <v>32247.674999999999</v>
      </c>
      <c r="J88" s="26"/>
      <c r="K88" s="28">
        <f t="shared" si="43"/>
        <v>25</v>
      </c>
      <c r="L88" s="31" t="str">
        <f t="shared" si="44"/>
        <v>Масло трансмиссионное Лукойл ТМ-5  SAE 85W90</v>
      </c>
      <c r="M88" s="79" t="s">
        <v>91</v>
      </c>
      <c r="N88" s="32"/>
      <c r="O88" s="86" t="s">
        <v>20</v>
      </c>
      <c r="P88" s="33">
        <f t="shared" si="45"/>
        <v>148.94999999999999</v>
      </c>
      <c r="Q88" s="29"/>
      <c r="R88" s="83">
        <v>216.5</v>
      </c>
      <c r="S88" s="69">
        <f t="shared" si="46"/>
        <v>0</v>
      </c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29" s="39" customFormat="1" ht="14.25" x14ac:dyDescent="0.25">
      <c r="A89" s="35"/>
      <c r="B89" s="67"/>
      <c r="C89" s="36" t="s">
        <v>19</v>
      </c>
      <c r="D89" s="13"/>
      <c r="E89" s="60"/>
      <c r="F89" s="62"/>
      <c r="G89" s="65"/>
      <c r="H89" s="63"/>
      <c r="I89" s="38">
        <f>SUM(I64:I88)</f>
        <v>728158.31079999998</v>
      </c>
      <c r="J89" s="15"/>
      <c r="K89" s="67"/>
      <c r="L89" s="61" t="str">
        <f t="shared" si="31"/>
        <v>ИТОГО:</v>
      </c>
      <c r="M89" s="13"/>
      <c r="N89" s="42"/>
      <c r="O89" s="62"/>
      <c r="P89" s="14"/>
      <c r="Q89" s="37"/>
      <c r="R89" s="43"/>
      <c r="S89" s="38"/>
      <c r="T89" s="15"/>
      <c r="U89" s="15"/>
      <c r="V89" s="15"/>
      <c r="W89" s="15"/>
      <c r="X89" s="15"/>
      <c r="Y89" s="15"/>
      <c r="Z89" s="15"/>
      <c r="AA89" s="15"/>
      <c r="AB89" s="15"/>
      <c r="AC89" s="15"/>
    </row>
    <row r="90" spans="1:29" s="39" customFormat="1" ht="29.25" customHeight="1" x14ac:dyDescent="0.25">
      <c r="A90" s="35"/>
      <c r="B90" s="122" t="s">
        <v>96</v>
      </c>
      <c r="C90" s="123"/>
      <c r="D90" s="123"/>
      <c r="E90" s="123"/>
      <c r="F90" s="123"/>
      <c r="G90" s="123"/>
      <c r="H90" s="123"/>
      <c r="I90" s="124"/>
      <c r="J90" s="15"/>
      <c r="K90" s="125" t="s">
        <v>96</v>
      </c>
      <c r="L90" s="126"/>
      <c r="M90" s="126"/>
      <c r="N90" s="126"/>
      <c r="O90" s="126"/>
      <c r="P90" s="126"/>
      <c r="Q90" s="126"/>
      <c r="R90" s="126"/>
      <c r="S90" s="127"/>
      <c r="T90" s="15"/>
      <c r="U90" s="15"/>
      <c r="V90" s="15"/>
      <c r="W90" s="15"/>
      <c r="X90" s="15"/>
      <c r="Y90" s="15"/>
      <c r="Z90" s="15"/>
      <c r="AA90" s="15"/>
      <c r="AB90" s="15"/>
      <c r="AC90" s="15"/>
    </row>
    <row r="91" spans="1:29" s="25" customFormat="1" x14ac:dyDescent="0.25">
      <c r="A91" s="27"/>
      <c r="B91" s="28">
        <v>1</v>
      </c>
      <c r="C91" s="79" t="s">
        <v>25</v>
      </c>
      <c r="D91" s="79" t="s">
        <v>108</v>
      </c>
      <c r="E91" s="64"/>
      <c r="F91" s="86" t="s">
        <v>20</v>
      </c>
      <c r="G91" s="80">
        <v>66.64</v>
      </c>
      <c r="H91" s="81">
        <v>80</v>
      </c>
      <c r="I91" s="30">
        <f t="shared" ref="I91:I111" si="47">G91*H91</f>
        <v>5331.2</v>
      </c>
      <c r="J91" s="26"/>
      <c r="K91" s="28">
        <f t="shared" ref="K91:K107" si="48">B91</f>
        <v>1</v>
      </c>
      <c r="L91" s="31" t="str">
        <f t="shared" ref="L91:L112" si="49">C91</f>
        <v>Антифриз</v>
      </c>
      <c r="M91" s="79" t="s">
        <v>108</v>
      </c>
      <c r="N91" s="32"/>
      <c r="O91" s="86" t="s">
        <v>20</v>
      </c>
      <c r="P91" s="33">
        <f>G91</f>
        <v>66.64</v>
      </c>
      <c r="Q91" s="29"/>
      <c r="R91" s="81">
        <v>80</v>
      </c>
      <c r="S91" s="69">
        <f t="shared" ref="S91:S93" si="50">Q91*R91</f>
        <v>0</v>
      </c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29" s="25" customFormat="1" ht="45" x14ac:dyDescent="0.25">
      <c r="A92" s="27"/>
      <c r="B92" s="28">
        <v>2</v>
      </c>
      <c r="C92" s="79" t="s">
        <v>122</v>
      </c>
      <c r="D92" s="79" t="s">
        <v>60</v>
      </c>
      <c r="E92" s="64"/>
      <c r="F92" s="86" t="s">
        <v>20</v>
      </c>
      <c r="G92" s="80">
        <v>52.3</v>
      </c>
      <c r="H92" s="81">
        <v>225</v>
      </c>
      <c r="I92" s="30">
        <f t="shared" si="47"/>
        <v>11767.5</v>
      </c>
      <c r="J92" s="26"/>
      <c r="K92" s="28">
        <f t="shared" si="48"/>
        <v>2</v>
      </c>
      <c r="L92" s="31" t="str">
        <f t="shared" si="49"/>
        <v>Жидкость охлаждающая Антифриз Гостовский зеленый</v>
      </c>
      <c r="M92" s="79" t="s">
        <v>60</v>
      </c>
      <c r="N92" s="32"/>
      <c r="O92" s="86" t="s">
        <v>20</v>
      </c>
      <c r="P92" s="33">
        <f>G92</f>
        <v>52.3</v>
      </c>
      <c r="Q92" s="29"/>
      <c r="R92" s="81">
        <v>225</v>
      </c>
      <c r="S92" s="69">
        <f t="shared" si="50"/>
        <v>0</v>
      </c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29" s="25" customFormat="1" ht="18.75" customHeight="1" x14ac:dyDescent="0.25">
      <c r="A93" s="27"/>
      <c r="B93" s="28">
        <v>3</v>
      </c>
      <c r="C93" s="79" t="s">
        <v>26</v>
      </c>
      <c r="D93" s="79" t="s">
        <v>61</v>
      </c>
      <c r="E93" s="64"/>
      <c r="F93" s="86" t="s">
        <v>20</v>
      </c>
      <c r="G93" s="80">
        <v>112.38</v>
      </c>
      <c r="H93" s="81">
        <v>920</v>
      </c>
      <c r="I93" s="30">
        <f t="shared" si="47"/>
        <v>103389.59999999999</v>
      </c>
      <c r="J93" s="26"/>
      <c r="K93" s="28">
        <f t="shared" si="48"/>
        <v>3</v>
      </c>
      <c r="L93" s="31" t="str">
        <f t="shared" si="49"/>
        <v>Жидкость охлаждающая Тосол А-40</v>
      </c>
      <c r="M93" s="79" t="s">
        <v>61</v>
      </c>
      <c r="N93" s="32"/>
      <c r="O93" s="86" t="s">
        <v>20</v>
      </c>
      <c r="P93" s="33">
        <f>G93</f>
        <v>112.38</v>
      </c>
      <c r="Q93" s="29"/>
      <c r="R93" s="81">
        <v>920</v>
      </c>
      <c r="S93" s="69">
        <f t="shared" si="50"/>
        <v>0</v>
      </c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29" s="25" customFormat="1" ht="30" x14ac:dyDescent="0.25">
      <c r="A94" s="27"/>
      <c r="B94" s="28">
        <v>4</v>
      </c>
      <c r="C94" s="79" t="s">
        <v>26</v>
      </c>
      <c r="D94" s="79" t="s">
        <v>123</v>
      </c>
      <c r="E94" s="64"/>
      <c r="F94" s="86" t="s">
        <v>20</v>
      </c>
      <c r="G94" s="80">
        <v>90</v>
      </c>
      <c r="H94" s="81">
        <v>200</v>
      </c>
      <c r="I94" s="30">
        <f t="shared" si="47"/>
        <v>18000</v>
      </c>
      <c r="J94" s="26"/>
      <c r="K94" s="28">
        <f t="shared" si="48"/>
        <v>4</v>
      </c>
      <c r="L94" s="31" t="str">
        <f t="shared" si="49"/>
        <v>Жидкость охлаждающая Тосол А-40</v>
      </c>
      <c r="M94" s="79" t="s">
        <v>123</v>
      </c>
      <c r="N94" s="32"/>
      <c r="O94" s="86" t="s">
        <v>20</v>
      </c>
      <c r="P94" s="33">
        <f t="shared" ref="P94:P96" si="51">G94</f>
        <v>90</v>
      </c>
      <c r="Q94" s="29"/>
      <c r="R94" s="81">
        <v>200</v>
      </c>
      <c r="S94" s="69">
        <f t="shared" ref="S94:S96" si="52">Q94*R94</f>
        <v>0</v>
      </c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29" s="25" customFormat="1" x14ac:dyDescent="0.25">
      <c r="A95" s="27"/>
      <c r="B95" s="28">
        <v>5</v>
      </c>
      <c r="C95" s="79" t="s">
        <v>27</v>
      </c>
      <c r="D95" s="79" t="s">
        <v>62</v>
      </c>
      <c r="E95" s="64"/>
      <c r="F95" s="86" t="s">
        <v>18</v>
      </c>
      <c r="G95" s="80">
        <v>131.16</v>
      </c>
      <c r="H95" s="80">
        <v>106.47</v>
      </c>
      <c r="I95" s="30">
        <f t="shared" si="47"/>
        <v>13964.6052</v>
      </c>
      <c r="J95" s="26"/>
      <c r="K95" s="28">
        <f t="shared" si="48"/>
        <v>5</v>
      </c>
      <c r="L95" s="31" t="str">
        <f t="shared" si="49"/>
        <v>Жидкость тормозная</v>
      </c>
      <c r="M95" s="79" t="s">
        <v>62</v>
      </c>
      <c r="N95" s="32"/>
      <c r="O95" s="86" t="s">
        <v>18</v>
      </c>
      <c r="P95" s="33">
        <f t="shared" si="51"/>
        <v>131.16</v>
      </c>
      <c r="Q95" s="29"/>
      <c r="R95" s="80">
        <v>106.47</v>
      </c>
      <c r="S95" s="69">
        <f t="shared" si="52"/>
        <v>0</v>
      </c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29" s="25" customFormat="1" x14ac:dyDescent="0.25">
      <c r="A96" s="27"/>
      <c r="B96" s="28">
        <v>6</v>
      </c>
      <c r="C96" s="79" t="s">
        <v>31</v>
      </c>
      <c r="D96" s="79" t="s">
        <v>66</v>
      </c>
      <c r="E96" s="64"/>
      <c r="F96" s="86" t="s">
        <v>20</v>
      </c>
      <c r="G96" s="80">
        <v>79.75</v>
      </c>
      <c r="H96" s="83">
        <v>216.5</v>
      </c>
      <c r="I96" s="30">
        <f t="shared" si="47"/>
        <v>17265.875</v>
      </c>
      <c r="J96" s="26"/>
      <c r="K96" s="28">
        <f t="shared" si="48"/>
        <v>6</v>
      </c>
      <c r="L96" s="31" t="str">
        <f t="shared" si="49"/>
        <v>Масло гидравлическое</v>
      </c>
      <c r="M96" s="79" t="s">
        <v>66</v>
      </c>
      <c r="N96" s="32"/>
      <c r="O96" s="86" t="s">
        <v>20</v>
      </c>
      <c r="P96" s="33">
        <f t="shared" si="51"/>
        <v>79.75</v>
      </c>
      <c r="Q96" s="29"/>
      <c r="R96" s="83">
        <v>216.5</v>
      </c>
      <c r="S96" s="69">
        <f t="shared" si="52"/>
        <v>0</v>
      </c>
      <c r="T96" s="26"/>
      <c r="U96" s="26"/>
      <c r="V96" s="26"/>
      <c r="W96" s="26"/>
      <c r="X96" s="26"/>
      <c r="Y96" s="26"/>
      <c r="Z96" s="26"/>
      <c r="AA96" s="26"/>
      <c r="AB96" s="26"/>
      <c r="AC96" s="26"/>
    </row>
    <row r="97" spans="1:29" s="25" customFormat="1" ht="30" x14ac:dyDescent="0.25">
      <c r="A97" s="27"/>
      <c r="B97" s="28">
        <v>7</v>
      </c>
      <c r="C97" s="79" t="s">
        <v>33</v>
      </c>
      <c r="D97" s="79" t="s">
        <v>68</v>
      </c>
      <c r="E97" s="64"/>
      <c r="F97" s="86" t="s">
        <v>20</v>
      </c>
      <c r="G97" s="80">
        <v>73.27</v>
      </c>
      <c r="H97" s="83">
        <v>649.5</v>
      </c>
      <c r="I97" s="30">
        <f t="shared" si="47"/>
        <v>47588.864999999998</v>
      </c>
      <c r="J97" s="26"/>
      <c r="K97" s="28">
        <f t="shared" si="48"/>
        <v>7</v>
      </c>
      <c r="L97" s="31" t="str">
        <f t="shared" si="49"/>
        <v>Масло гидравлическое ВМГЗ</v>
      </c>
      <c r="M97" s="79" t="s">
        <v>68</v>
      </c>
      <c r="N97" s="32"/>
      <c r="O97" s="86" t="s">
        <v>20</v>
      </c>
      <c r="P97" s="33">
        <f t="shared" ref="P97" si="53">G97</f>
        <v>73.27</v>
      </c>
      <c r="Q97" s="29"/>
      <c r="R97" s="83">
        <v>649.5</v>
      </c>
      <c r="S97" s="69">
        <f t="shared" ref="S97" si="54">Q97*R97</f>
        <v>0</v>
      </c>
      <c r="T97" s="26"/>
      <c r="U97" s="26"/>
      <c r="V97" s="26"/>
      <c r="W97" s="26"/>
      <c r="X97" s="26"/>
      <c r="Y97" s="26"/>
      <c r="Z97" s="26"/>
      <c r="AA97" s="26"/>
      <c r="AB97" s="26"/>
      <c r="AC97" s="26"/>
    </row>
    <row r="98" spans="1:29" s="25" customFormat="1" ht="32.25" customHeight="1" x14ac:dyDescent="0.25">
      <c r="A98" s="27"/>
      <c r="B98" s="28">
        <v>8</v>
      </c>
      <c r="C98" s="79" t="s">
        <v>100</v>
      </c>
      <c r="D98" s="79" t="s">
        <v>69</v>
      </c>
      <c r="E98" s="64"/>
      <c r="F98" s="86" t="s">
        <v>20</v>
      </c>
      <c r="G98" s="80">
        <v>76.319999999999993</v>
      </c>
      <c r="H98" s="80">
        <v>216.56</v>
      </c>
      <c r="I98" s="30">
        <f t="shared" si="47"/>
        <v>16527.859199999999</v>
      </c>
      <c r="J98" s="26"/>
      <c r="K98" s="28">
        <f t="shared" si="48"/>
        <v>8</v>
      </c>
      <c r="L98" s="31" t="str">
        <f t="shared" si="49"/>
        <v>Масло дизельное М10Г2К</v>
      </c>
      <c r="M98" s="79" t="s">
        <v>69</v>
      </c>
      <c r="N98" s="32"/>
      <c r="O98" s="86" t="s">
        <v>20</v>
      </c>
      <c r="P98" s="33">
        <f>G98</f>
        <v>76.319999999999993</v>
      </c>
      <c r="Q98" s="29"/>
      <c r="R98" s="80">
        <v>216.56</v>
      </c>
      <c r="S98" s="69">
        <f>Q98*R98</f>
        <v>0</v>
      </c>
      <c r="T98" s="26"/>
      <c r="U98" s="26"/>
      <c r="V98" s="26"/>
      <c r="W98" s="26"/>
      <c r="X98" s="26"/>
      <c r="Y98" s="26"/>
      <c r="Z98" s="26"/>
      <c r="AA98" s="26"/>
      <c r="AB98" s="26"/>
      <c r="AC98" s="26"/>
    </row>
    <row r="99" spans="1:29" s="25" customFormat="1" ht="18" customHeight="1" x14ac:dyDescent="0.25">
      <c r="A99" s="27"/>
      <c r="B99" s="28">
        <v>9</v>
      </c>
      <c r="C99" s="79" t="s">
        <v>101</v>
      </c>
      <c r="D99" s="79" t="s">
        <v>70</v>
      </c>
      <c r="E99" s="64"/>
      <c r="F99" s="86" t="s">
        <v>20</v>
      </c>
      <c r="G99" s="80">
        <v>70.87</v>
      </c>
      <c r="H99" s="81">
        <v>433</v>
      </c>
      <c r="I99" s="30">
        <f t="shared" si="47"/>
        <v>30686.710000000003</v>
      </c>
      <c r="J99" s="26"/>
      <c r="K99" s="28">
        <f t="shared" si="48"/>
        <v>9</v>
      </c>
      <c r="L99" s="31" t="str">
        <f t="shared" si="49"/>
        <v>Масло дизельное М-8ДМ</v>
      </c>
      <c r="M99" s="79" t="s">
        <v>70</v>
      </c>
      <c r="N99" s="32"/>
      <c r="O99" s="86" t="s">
        <v>20</v>
      </c>
      <c r="P99" s="33">
        <f t="shared" ref="P99:P102" si="55">G99</f>
        <v>70.87</v>
      </c>
      <c r="Q99" s="29"/>
      <c r="R99" s="81">
        <v>433</v>
      </c>
      <c r="S99" s="69">
        <f t="shared" ref="S99:S102" si="56">Q99*R99</f>
        <v>0</v>
      </c>
      <c r="T99" s="26"/>
      <c r="U99" s="26"/>
      <c r="V99" s="26"/>
      <c r="W99" s="26"/>
      <c r="X99" s="26"/>
      <c r="Y99" s="26"/>
      <c r="Z99" s="26"/>
      <c r="AA99" s="26"/>
      <c r="AB99" s="26"/>
      <c r="AC99" s="26"/>
    </row>
    <row r="100" spans="1:29" s="25" customFormat="1" ht="38.25" customHeight="1" x14ac:dyDescent="0.25">
      <c r="A100" s="27"/>
      <c r="B100" s="28">
        <v>10</v>
      </c>
      <c r="C100" s="79" t="s">
        <v>37</v>
      </c>
      <c r="D100" s="79" t="s">
        <v>114</v>
      </c>
      <c r="E100" s="64"/>
      <c r="F100" s="86" t="s">
        <v>20</v>
      </c>
      <c r="G100" s="80">
        <v>97.48</v>
      </c>
      <c r="H100" s="83">
        <v>216.5</v>
      </c>
      <c r="I100" s="30">
        <f t="shared" si="47"/>
        <v>21104.420000000002</v>
      </c>
      <c r="J100" s="26"/>
      <c r="K100" s="28">
        <f t="shared" si="48"/>
        <v>10</v>
      </c>
      <c r="L100" s="31" t="str">
        <f t="shared" si="49"/>
        <v>Масло моторное</v>
      </c>
      <c r="M100" s="79" t="s">
        <v>114</v>
      </c>
      <c r="N100" s="32"/>
      <c r="O100" s="86" t="s">
        <v>20</v>
      </c>
      <c r="P100" s="33">
        <f t="shared" si="55"/>
        <v>97.48</v>
      </c>
      <c r="Q100" s="29"/>
      <c r="R100" s="83">
        <v>216.5</v>
      </c>
      <c r="S100" s="69">
        <f t="shared" si="56"/>
        <v>0</v>
      </c>
      <c r="T100" s="26"/>
      <c r="U100" s="26"/>
      <c r="V100" s="26"/>
      <c r="W100" s="26"/>
      <c r="X100" s="26"/>
      <c r="Y100" s="26"/>
      <c r="Z100" s="26"/>
      <c r="AA100" s="26"/>
      <c r="AB100" s="26"/>
      <c r="AC100" s="26"/>
    </row>
    <row r="101" spans="1:29" s="25" customFormat="1" ht="33" customHeight="1" x14ac:dyDescent="0.25">
      <c r="A101" s="27"/>
      <c r="B101" s="28">
        <v>11</v>
      </c>
      <c r="C101" s="79" t="s">
        <v>37</v>
      </c>
      <c r="D101" s="79" t="s">
        <v>116</v>
      </c>
      <c r="E101" s="64"/>
      <c r="F101" s="86" t="s">
        <v>20</v>
      </c>
      <c r="G101" s="80">
        <v>94.82</v>
      </c>
      <c r="H101" s="83">
        <v>216.5</v>
      </c>
      <c r="I101" s="30">
        <f t="shared" si="47"/>
        <v>20528.53</v>
      </c>
      <c r="J101" s="26"/>
      <c r="K101" s="28">
        <f t="shared" si="48"/>
        <v>11</v>
      </c>
      <c r="L101" s="31" t="str">
        <f t="shared" si="49"/>
        <v>Масло моторное</v>
      </c>
      <c r="M101" s="79" t="s">
        <v>116</v>
      </c>
      <c r="N101" s="32"/>
      <c r="O101" s="86" t="s">
        <v>20</v>
      </c>
      <c r="P101" s="33">
        <f t="shared" si="55"/>
        <v>94.82</v>
      </c>
      <c r="Q101" s="29"/>
      <c r="R101" s="83">
        <v>216.5</v>
      </c>
      <c r="S101" s="69">
        <f t="shared" si="56"/>
        <v>0</v>
      </c>
      <c r="T101" s="26"/>
      <c r="U101" s="26"/>
      <c r="V101" s="26"/>
      <c r="W101" s="26"/>
      <c r="X101" s="26"/>
      <c r="Y101" s="26"/>
      <c r="Z101" s="26"/>
      <c r="AA101" s="26"/>
      <c r="AB101" s="26"/>
      <c r="AC101" s="26"/>
    </row>
    <row r="102" spans="1:29" s="25" customFormat="1" ht="36" customHeight="1" x14ac:dyDescent="0.25">
      <c r="A102" s="27"/>
      <c r="B102" s="28">
        <v>12</v>
      </c>
      <c r="C102" s="79" t="s">
        <v>39</v>
      </c>
      <c r="D102" s="79" t="s">
        <v>76</v>
      </c>
      <c r="E102" s="64" t="s">
        <v>130</v>
      </c>
      <c r="F102" s="86" t="s">
        <v>20</v>
      </c>
      <c r="G102" s="80">
        <v>132.76</v>
      </c>
      <c r="H102" s="81">
        <v>65</v>
      </c>
      <c r="I102" s="30">
        <f t="shared" si="47"/>
        <v>8629.4</v>
      </c>
      <c r="J102" s="26"/>
      <c r="K102" s="28">
        <f t="shared" si="48"/>
        <v>12</v>
      </c>
      <c r="L102" s="31" t="str">
        <f t="shared" si="49"/>
        <v>Масло моторное ESSO Uniflo 10W40 мин.</v>
      </c>
      <c r="M102" s="79" t="s">
        <v>76</v>
      </c>
      <c r="N102" s="32"/>
      <c r="O102" s="86" t="s">
        <v>20</v>
      </c>
      <c r="P102" s="33">
        <f t="shared" si="55"/>
        <v>132.76</v>
      </c>
      <c r="Q102" s="29"/>
      <c r="R102" s="81">
        <v>65</v>
      </c>
      <c r="S102" s="69">
        <f t="shared" si="56"/>
        <v>0</v>
      </c>
      <c r="T102" s="26"/>
      <c r="U102" s="26"/>
      <c r="V102" s="26"/>
      <c r="W102" s="26"/>
      <c r="X102" s="26"/>
      <c r="Y102" s="26"/>
      <c r="Z102" s="26"/>
      <c r="AA102" s="26"/>
      <c r="AB102" s="26"/>
      <c r="AC102" s="26"/>
    </row>
    <row r="103" spans="1:29" s="25" customFormat="1" ht="39.75" customHeight="1" x14ac:dyDescent="0.25">
      <c r="A103" s="27"/>
      <c r="B103" s="28">
        <v>13</v>
      </c>
      <c r="C103" s="79" t="s">
        <v>41</v>
      </c>
      <c r="D103" s="79" t="s">
        <v>78</v>
      </c>
      <c r="E103" s="64" t="s">
        <v>130</v>
      </c>
      <c r="F103" s="86" t="s">
        <v>20</v>
      </c>
      <c r="G103" s="80">
        <v>222.8</v>
      </c>
      <c r="H103" s="81">
        <v>144</v>
      </c>
      <c r="I103" s="30">
        <f t="shared" si="47"/>
        <v>32083.200000000001</v>
      </c>
      <c r="J103" s="26"/>
      <c r="K103" s="28">
        <f t="shared" si="48"/>
        <v>13</v>
      </c>
      <c r="L103" s="31" t="str">
        <f t="shared" si="49"/>
        <v>Масло моторное GS KIXX Gold SAE 10W- 40 AIP SL</v>
      </c>
      <c r="M103" s="79" t="s">
        <v>78</v>
      </c>
      <c r="N103" s="32"/>
      <c r="O103" s="86" t="s">
        <v>20</v>
      </c>
      <c r="P103" s="33">
        <f>G103</f>
        <v>222.8</v>
      </c>
      <c r="Q103" s="29"/>
      <c r="R103" s="81">
        <v>144</v>
      </c>
      <c r="S103" s="69">
        <f>Q103*R103</f>
        <v>0</v>
      </c>
      <c r="T103" s="26"/>
      <c r="U103" s="26"/>
      <c r="V103" s="26"/>
      <c r="W103" s="26"/>
      <c r="X103" s="26"/>
      <c r="Y103" s="26"/>
      <c r="Z103" s="26"/>
      <c r="AA103" s="26"/>
      <c r="AB103" s="26"/>
      <c r="AC103" s="26"/>
    </row>
    <row r="104" spans="1:29" s="25" customFormat="1" ht="45" x14ac:dyDescent="0.25">
      <c r="A104" s="27"/>
      <c r="B104" s="28">
        <v>14</v>
      </c>
      <c r="C104" s="79" t="s">
        <v>42</v>
      </c>
      <c r="D104" s="79" t="s">
        <v>79</v>
      </c>
      <c r="E104" s="64" t="s">
        <v>130</v>
      </c>
      <c r="F104" s="86" t="s">
        <v>20</v>
      </c>
      <c r="G104" s="80">
        <v>179.44</v>
      </c>
      <c r="H104" s="81">
        <v>20</v>
      </c>
      <c r="I104" s="30">
        <f t="shared" si="47"/>
        <v>3588.8</v>
      </c>
      <c r="J104" s="26"/>
      <c r="K104" s="28">
        <f t="shared" si="48"/>
        <v>14</v>
      </c>
      <c r="L104" s="31" t="str">
        <f t="shared" si="49"/>
        <v>Масло моторное KIXX Dynamic DI SAE 10w40 API CI-4/SL</v>
      </c>
      <c r="M104" s="79" t="s">
        <v>79</v>
      </c>
      <c r="N104" s="32"/>
      <c r="O104" s="86" t="s">
        <v>20</v>
      </c>
      <c r="P104" s="33">
        <f t="shared" ref="P104:P108" si="57">G104</f>
        <v>179.44</v>
      </c>
      <c r="Q104" s="29"/>
      <c r="R104" s="81">
        <v>20</v>
      </c>
      <c r="S104" s="69">
        <f t="shared" ref="S104:S108" si="58">Q104*R104</f>
        <v>0</v>
      </c>
      <c r="T104" s="26"/>
      <c r="U104" s="26"/>
      <c r="V104" s="26"/>
      <c r="W104" s="26"/>
      <c r="X104" s="26"/>
      <c r="Y104" s="26"/>
      <c r="Z104" s="26"/>
      <c r="AA104" s="26"/>
      <c r="AB104" s="26"/>
      <c r="AC104" s="26"/>
    </row>
    <row r="105" spans="1:29" s="25" customFormat="1" ht="45" x14ac:dyDescent="0.25">
      <c r="A105" s="27"/>
      <c r="B105" s="28">
        <v>15</v>
      </c>
      <c r="C105" s="79" t="s">
        <v>44</v>
      </c>
      <c r="D105" s="79" t="s">
        <v>81</v>
      </c>
      <c r="E105" s="64"/>
      <c r="F105" s="86" t="s">
        <v>20</v>
      </c>
      <c r="G105" s="80">
        <v>330</v>
      </c>
      <c r="H105" s="83">
        <v>216.5</v>
      </c>
      <c r="I105" s="30">
        <f t="shared" si="47"/>
        <v>71445</v>
      </c>
      <c r="J105" s="26"/>
      <c r="K105" s="28">
        <f t="shared" si="48"/>
        <v>15</v>
      </c>
      <c r="L105" s="31" t="str">
        <f t="shared" si="49"/>
        <v>Масло моторное Mobil  Delvac  MX  Extra SAE 10W40</v>
      </c>
      <c r="M105" s="79" t="s">
        <v>81</v>
      </c>
      <c r="N105" s="32"/>
      <c r="O105" s="86" t="s">
        <v>20</v>
      </c>
      <c r="P105" s="33">
        <f t="shared" si="57"/>
        <v>330</v>
      </c>
      <c r="Q105" s="29"/>
      <c r="R105" s="83">
        <v>216.5</v>
      </c>
      <c r="S105" s="69">
        <f t="shared" si="58"/>
        <v>0</v>
      </c>
      <c r="T105" s="26"/>
      <c r="U105" s="26"/>
      <c r="V105" s="26"/>
      <c r="W105" s="26"/>
      <c r="X105" s="26"/>
      <c r="Y105" s="26"/>
      <c r="Z105" s="26"/>
      <c r="AA105" s="26"/>
      <c r="AB105" s="26"/>
      <c r="AC105" s="26"/>
    </row>
    <row r="106" spans="1:29" s="25" customFormat="1" ht="48.75" customHeight="1" x14ac:dyDescent="0.25">
      <c r="A106" s="27"/>
      <c r="B106" s="28">
        <v>16</v>
      </c>
      <c r="C106" s="79" t="s">
        <v>48</v>
      </c>
      <c r="D106" s="79" t="s">
        <v>83</v>
      </c>
      <c r="E106" s="64"/>
      <c r="F106" s="86" t="s">
        <v>20</v>
      </c>
      <c r="G106" s="80">
        <v>103.57</v>
      </c>
      <c r="H106" s="83">
        <v>264.5</v>
      </c>
      <c r="I106" s="30">
        <f t="shared" si="47"/>
        <v>27394.264999999999</v>
      </c>
      <c r="J106" s="26"/>
      <c r="K106" s="28">
        <f t="shared" si="48"/>
        <v>16</v>
      </c>
      <c r="L106" s="31" t="str">
        <f t="shared" si="49"/>
        <v>Масло моторное Лукойл-стандарт SAE 10W40 API SF/CC</v>
      </c>
      <c r="M106" s="79" t="s">
        <v>83</v>
      </c>
      <c r="N106" s="32"/>
      <c r="O106" s="86" t="s">
        <v>20</v>
      </c>
      <c r="P106" s="33">
        <f t="shared" si="57"/>
        <v>103.57</v>
      </c>
      <c r="Q106" s="29"/>
      <c r="R106" s="83">
        <v>264.5</v>
      </c>
      <c r="S106" s="69">
        <f t="shared" si="58"/>
        <v>0</v>
      </c>
      <c r="T106" s="26"/>
      <c r="U106" s="26"/>
      <c r="V106" s="26"/>
      <c r="W106" s="26"/>
      <c r="X106" s="26"/>
      <c r="Y106" s="26"/>
      <c r="Z106" s="26"/>
      <c r="AA106" s="26"/>
      <c r="AB106" s="26"/>
      <c r="AC106" s="26"/>
    </row>
    <row r="107" spans="1:29" s="25" customFormat="1" x14ac:dyDescent="0.25">
      <c r="A107" s="27"/>
      <c r="B107" s="28">
        <v>17</v>
      </c>
      <c r="C107" s="79" t="s">
        <v>49</v>
      </c>
      <c r="D107" s="79" t="s">
        <v>84</v>
      </c>
      <c r="E107" s="64"/>
      <c r="F107" s="86" t="s">
        <v>20</v>
      </c>
      <c r="G107" s="80">
        <v>60.87</v>
      </c>
      <c r="H107" s="83">
        <v>216.5</v>
      </c>
      <c r="I107" s="30">
        <f t="shared" si="47"/>
        <v>13178.355</v>
      </c>
      <c r="J107" s="26"/>
      <c r="K107" s="28">
        <f t="shared" si="48"/>
        <v>17</v>
      </c>
      <c r="L107" s="31" t="str">
        <f t="shared" si="49"/>
        <v>Масло моторное М-10Г2</v>
      </c>
      <c r="M107" s="79" t="s">
        <v>84</v>
      </c>
      <c r="N107" s="32"/>
      <c r="O107" s="86" t="s">
        <v>20</v>
      </c>
      <c r="P107" s="33">
        <f t="shared" si="57"/>
        <v>60.87</v>
      </c>
      <c r="Q107" s="29"/>
      <c r="R107" s="83">
        <v>216.5</v>
      </c>
      <c r="S107" s="69">
        <f t="shared" si="58"/>
        <v>0</v>
      </c>
      <c r="T107" s="26"/>
      <c r="U107" s="26"/>
      <c r="V107" s="26"/>
      <c r="W107" s="26"/>
      <c r="X107" s="26"/>
      <c r="Y107" s="26"/>
      <c r="Z107" s="26"/>
      <c r="AA107" s="26"/>
      <c r="AB107" s="26"/>
      <c r="AC107" s="26"/>
    </row>
    <row r="108" spans="1:29" s="25" customFormat="1" ht="18" customHeight="1" x14ac:dyDescent="0.25">
      <c r="A108" s="27"/>
      <c r="B108" s="28">
        <v>18</v>
      </c>
      <c r="C108" s="79" t="s">
        <v>50</v>
      </c>
      <c r="D108" s="79" t="s">
        <v>85</v>
      </c>
      <c r="E108" s="64"/>
      <c r="F108" s="86" t="s">
        <v>20</v>
      </c>
      <c r="G108" s="80">
        <v>63.86</v>
      </c>
      <c r="H108" s="83">
        <v>216.5</v>
      </c>
      <c r="I108" s="30">
        <f t="shared" si="47"/>
        <v>13825.69</v>
      </c>
      <c r="J108" s="26"/>
      <c r="K108" s="28">
        <f t="shared" ref="K108:K111" si="59">B108</f>
        <v>18</v>
      </c>
      <c r="L108" s="31" t="str">
        <f t="shared" ref="L108:L111" si="60">C108</f>
        <v>Масло моторное М-10ДМ</v>
      </c>
      <c r="M108" s="79" t="s">
        <v>85</v>
      </c>
      <c r="N108" s="32"/>
      <c r="O108" s="86" t="s">
        <v>20</v>
      </c>
      <c r="P108" s="33">
        <f t="shared" si="57"/>
        <v>63.86</v>
      </c>
      <c r="Q108" s="29"/>
      <c r="R108" s="83">
        <v>216.5</v>
      </c>
      <c r="S108" s="69">
        <f t="shared" si="58"/>
        <v>0</v>
      </c>
      <c r="T108" s="26"/>
      <c r="U108" s="26"/>
      <c r="V108" s="26"/>
      <c r="W108" s="26"/>
      <c r="X108" s="26"/>
      <c r="Y108" s="26"/>
      <c r="Z108" s="26"/>
      <c r="AA108" s="26"/>
      <c r="AB108" s="26"/>
      <c r="AC108" s="26"/>
    </row>
    <row r="109" spans="1:29" s="25" customFormat="1" ht="18" customHeight="1" x14ac:dyDescent="0.25">
      <c r="A109" s="27"/>
      <c r="B109" s="28">
        <v>19</v>
      </c>
      <c r="C109" s="79" t="s">
        <v>51</v>
      </c>
      <c r="D109" s="79" t="s">
        <v>86</v>
      </c>
      <c r="E109" s="64"/>
      <c r="F109" s="86" t="s">
        <v>20</v>
      </c>
      <c r="G109" s="80">
        <v>72.84</v>
      </c>
      <c r="H109" s="83">
        <v>216.5</v>
      </c>
      <c r="I109" s="30">
        <f t="shared" si="47"/>
        <v>15769.86</v>
      </c>
      <c r="J109" s="26"/>
      <c r="K109" s="28">
        <f t="shared" si="59"/>
        <v>19</v>
      </c>
      <c r="L109" s="31" t="str">
        <f t="shared" si="60"/>
        <v>Масло моторное М-8В</v>
      </c>
      <c r="M109" s="79" t="s">
        <v>86</v>
      </c>
      <c r="N109" s="32"/>
      <c r="O109" s="86" t="s">
        <v>20</v>
      </c>
      <c r="P109" s="33">
        <f>G109</f>
        <v>72.84</v>
      </c>
      <c r="Q109" s="29"/>
      <c r="R109" s="83">
        <v>216.5</v>
      </c>
      <c r="S109" s="69">
        <f>Q109*R109</f>
        <v>0</v>
      </c>
      <c r="T109" s="26"/>
      <c r="U109" s="26"/>
      <c r="V109" s="26"/>
      <c r="W109" s="26"/>
      <c r="X109" s="26"/>
      <c r="Y109" s="26"/>
      <c r="Z109" s="26"/>
      <c r="AA109" s="26"/>
      <c r="AB109" s="26"/>
      <c r="AC109" s="26"/>
    </row>
    <row r="110" spans="1:29" s="25" customFormat="1" x14ac:dyDescent="0.25">
      <c r="A110" s="27"/>
      <c r="B110" s="28">
        <v>20</v>
      </c>
      <c r="C110" s="79" t="s">
        <v>52</v>
      </c>
      <c r="D110" s="79" t="s">
        <v>87</v>
      </c>
      <c r="E110" s="64"/>
      <c r="F110" s="86" t="s">
        <v>20</v>
      </c>
      <c r="G110" s="80">
        <v>67.2</v>
      </c>
      <c r="H110" s="83">
        <v>649.5</v>
      </c>
      <c r="I110" s="30">
        <f t="shared" si="47"/>
        <v>43646.400000000001</v>
      </c>
      <c r="J110" s="26"/>
      <c r="K110" s="28">
        <f t="shared" si="59"/>
        <v>20</v>
      </c>
      <c r="L110" s="31" t="str">
        <f t="shared" si="60"/>
        <v>Масло моторное М-8Г2к</v>
      </c>
      <c r="M110" s="79" t="s">
        <v>87</v>
      </c>
      <c r="N110" s="32"/>
      <c r="O110" s="86" t="s">
        <v>20</v>
      </c>
      <c r="P110" s="33">
        <f t="shared" ref="P110:P111" si="61">G110</f>
        <v>67.2</v>
      </c>
      <c r="Q110" s="29"/>
      <c r="R110" s="83">
        <v>649.5</v>
      </c>
      <c r="S110" s="69">
        <f t="shared" ref="S110:S111" si="62">Q110*R110</f>
        <v>0</v>
      </c>
      <c r="T110" s="26"/>
      <c r="U110" s="26"/>
      <c r="V110" s="26"/>
      <c r="W110" s="26"/>
      <c r="X110" s="26"/>
      <c r="Y110" s="26"/>
      <c r="Z110" s="26"/>
      <c r="AA110" s="26"/>
      <c r="AB110" s="26"/>
      <c r="AC110" s="26"/>
    </row>
    <row r="111" spans="1:29" s="25" customFormat="1" ht="38.25" customHeight="1" x14ac:dyDescent="0.25">
      <c r="A111" s="27"/>
      <c r="B111" s="28">
        <v>21</v>
      </c>
      <c r="C111" s="79" t="s">
        <v>57</v>
      </c>
      <c r="D111" s="79" t="s">
        <v>91</v>
      </c>
      <c r="E111" s="64"/>
      <c r="F111" s="86" t="s">
        <v>20</v>
      </c>
      <c r="G111" s="80">
        <v>148.94999999999999</v>
      </c>
      <c r="H111" s="83">
        <v>216.5</v>
      </c>
      <c r="I111" s="30">
        <f t="shared" si="47"/>
        <v>32247.674999999999</v>
      </c>
      <c r="J111" s="26"/>
      <c r="K111" s="28">
        <f t="shared" si="59"/>
        <v>21</v>
      </c>
      <c r="L111" s="31" t="str">
        <f t="shared" si="60"/>
        <v>Масло трансмиссионное Лукойл ТМ-5  SAE 85W90</v>
      </c>
      <c r="M111" s="79" t="s">
        <v>91</v>
      </c>
      <c r="N111" s="32"/>
      <c r="O111" s="86" t="s">
        <v>20</v>
      </c>
      <c r="P111" s="33">
        <f t="shared" si="61"/>
        <v>148.94999999999999</v>
      </c>
      <c r="Q111" s="29"/>
      <c r="R111" s="83">
        <v>216.5</v>
      </c>
      <c r="S111" s="69">
        <f t="shared" si="62"/>
        <v>0</v>
      </c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s="39" customFormat="1" thickBot="1" x14ac:dyDescent="0.3">
      <c r="A112" s="35"/>
      <c r="B112" s="67"/>
      <c r="C112" s="36" t="s">
        <v>19</v>
      </c>
      <c r="D112" s="13"/>
      <c r="E112" s="60"/>
      <c r="F112" s="62"/>
      <c r="G112" s="65"/>
      <c r="H112" s="63"/>
      <c r="I112" s="38">
        <f>SUM(I91:I111)</f>
        <v>567963.80940000003</v>
      </c>
      <c r="J112" s="15"/>
      <c r="K112" s="70"/>
      <c r="L112" s="71" t="str">
        <f t="shared" si="49"/>
        <v>ИТОГО:</v>
      </c>
      <c r="M112" s="72"/>
      <c r="N112" s="73"/>
      <c r="O112" s="74"/>
      <c r="P112" s="75"/>
      <c r="Q112" s="76"/>
      <c r="R112" s="77"/>
      <c r="S112" s="78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</row>
    <row r="113" spans="1:29" s="47" customFormat="1" ht="21" customHeight="1" thickBot="1" x14ac:dyDescent="0.3">
      <c r="A113" s="44"/>
      <c r="B113" s="134" t="s">
        <v>7</v>
      </c>
      <c r="C113" s="135"/>
      <c r="D113" s="135"/>
      <c r="E113" s="135"/>
      <c r="F113" s="135"/>
      <c r="G113" s="135"/>
      <c r="H113" s="136"/>
      <c r="I113" s="93">
        <f>I112+I89+I62</f>
        <v>3654147.2249999996</v>
      </c>
      <c r="J113" s="46"/>
      <c r="K113" s="119" t="s">
        <v>7</v>
      </c>
      <c r="L113" s="120"/>
      <c r="M113" s="120"/>
      <c r="N113" s="120"/>
      <c r="O113" s="120"/>
      <c r="P113" s="120"/>
      <c r="Q113" s="120"/>
      <c r="R113" s="121"/>
      <c r="S113" s="45">
        <f>SUM(S11:S112)</f>
        <v>0</v>
      </c>
      <c r="T113" s="46"/>
      <c r="U113" s="46"/>
      <c r="V113" s="46"/>
      <c r="W113" s="46"/>
      <c r="X113" s="46"/>
      <c r="Y113" s="46"/>
      <c r="Z113" s="46"/>
      <c r="AA113" s="46"/>
      <c r="AB113" s="46"/>
      <c r="AC113" s="46"/>
    </row>
    <row r="114" spans="1:29" s="52" customFormat="1" ht="15" customHeight="1" x14ac:dyDescent="0.25">
      <c r="A114" s="48"/>
      <c r="B114" s="108" t="s">
        <v>17</v>
      </c>
      <c r="C114" s="109"/>
      <c r="D114" s="109"/>
      <c r="E114" s="109"/>
      <c r="F114" s="109"/>
      <c r="G114" s="109"/>
      <c r="H114" s="66">
        <v>0.2</v>
      </c>
      <c r="I114" s="50">
        <f>I113*H114</f>
        <v>730829.44499999995</v>
      </c>
      <c r="J114" s="51"/>
      <c r="K114" s="110" t="s">
        <v>17</v>
      </c>
      <c r="L114" s="111"/>
      <c r="M114" s="111"/>
      <c r="N114" s="111"/>
      <c r="O114" s="111"/>
      <c r="P114" s="111"/>
      <c r="Q114" s="111"/>
      <c r="R114" s="49">
        <v>0.2</v>
      </c>
      <c r="S114" s="50">
        <f>S113*R114</f>
        <v>0</v>
      </c>
      <c r="T114" s="51"/>
      <c r="U114" s="51"/>
      <c r="V114" s="51"/>
      <c r="W114" s="51"/>
      <c r="X114" s="51"/>
      <c r="Y114" s="51"/>
      <c r="Z114" s="51"/>
      <c r="AA114" s="51"/>
      <c r="AB114" s="51"/>
      <c r="AC114" s="51"/>
    </row>
    <row r="115" spans="1:29" s="52" customFormat="1" ht="15.75" customHeight="1" thickBot="1" x14ac:dyDescent="0.3">
      <c r="A115" s="48"/>
      <c r="B115" s="99" t="s">
        <v>8</v>
      </c>
      <c r="C115" s="100"/>
      <c r="D115" s="100"/>
      <c r="E115" s="100"/>
      <c r="F115" s="100"/>
      <c r="G115" s="100"/>
      <c r="H115" s="101"/>
      <c r="I115" s="53">
        <f>I113+I114</f>
        <v>4384976.67</v>
      </c>
      <c r="J115" s="51"/>
      <c r="K115" s="99" t="s">
        <v>8</v>
      </c>
      <c r="L115" s="100"/>
      <c r="M115" s="100"/>
      <c r="N115" s="100"/>
      <c r="O115" s="100"/>
      <c r="P115" s="100"/>
      <c r="Q115" s="100"/>
      <c r="R115" s="101"/>
      <c r="S115" s="53">
        <f>S113+S114</f>
        <v>0</v>
      </c>
      <c r="T115" s="51"/>
      <c r="U115" s="51"/>
      <c r="V115" s="51"/>
      <c r="W115" s="51"/>
      <c r="X115" s="51"/>
      <c r="Y115" s="51"/>
      <c r="Z115" s="51"/>
      <c r="AA115" s="51"/>
      <c r="AB115" s="51"/>
      <c r="AC115" s="51"/>
    </row>
    <row r="116" spans="1:29" s="11" customFormat="1" ht="15.75" customHeight="1" thickBot="1" x14ac:dyDescent="0.3">
      <c r="A116" s="5"/>
      <c r="B116" s="6"/>
      <c r="C116" s="23"/>
      <c r="D116" s="6"/>
      <c r="E116" s="6"/>
      <c r="F116" s="87"/>
      <c r="G116" s="87"/>
      <c r="H116" s="89"/>
      <c r="I116" s="7"/>
      <c r="J116" s="8"/>
      <c r="K116" s="9"/>
      <c r="L116" s="9"/>
      <c r="M116" s="9"/>
      <c r="N116" s="9"/>
      <c r="O116" s="91"/>
      <c r="P116" s="91"/>
      <c r="Q116" s="91"/>
      <c r="R116" s="92"/>
      <c r="S116" s="10"/>
      <c r="T116" s="8"/>
      <c r="U116" s="8"/>
      <c r="V116" s="8"/>
      <c r="W116" s="8"/>
      <c r="X116" s="8"/>
      <c r="Y116" s="8"/>
      <c r="Z116" s="8"/>
      <c r="AA116" s="8"/>
      <c r="AB116" s="8"/>
      <c r="AC116" s="8"/>
    </row>
    <row r="117" spans="1:29" ht="15.75" thickBot="1" x14ac:dyDescent="0.3">
      <c r="B117" s="96" t="s">
        <v>138</v>
      </c>
      <c r="C117" s="97"/>
      <c r="D117" s="97"/>
      <c r="E117" s="97"/>
      <c r="F117" s="97"/>
      <c r="G117" s="97"/>
      <c r="H117" s="97"/>
      <c r="I117" s="98"/>
    </row>
  </sheetData>
  <mergeCells count="21">
    <mergeCell ref="K63:S63"/>
    <mergeCell ref="B1:S1"/>
    <mergeCell ref="B3:G3"/>
    <mergeCell ref="K5:S5"/>
    <mergeCell ref="B113:H113"/>
    <mergeCell ref="B117:I117"/>
    <mergeCell ref="B115:H115"/>
    <mergeCell ref="B4:I4"/>
    <mergeCell ref="B7:I7"/>
    <mergeCell ref="K115:R115"/>
    <mergeCell ref="B114:G114"/>
    <mergeCell ref="K114:Q114"/>
    <mergeCell ref="C9:I9"/>
    <mergeCell ref="K9:S9"/>
    <mergeCell ref="K7:S7"/>
    <mergeCell ref="K113:R113"/>
    <mergeCell ref="B90:I90"/>
    <mergeCell ref="K90:S90"/>
    <mergeCell ref="K10:S10"/>
    <mergeCell ref="B10:I10"/>
    <mergeCell ref="B63:I63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АЭС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2018-11-06T04:31:20Z</cp:lastPrinted>
  <dcterms:created xsi:type="dcterms:W3CDTF">2018-05-22T01:14:50Z</dcterms:created>
  <dcterms:modified xsi:type="dcterms:W3CDTF">2019-10-16T07:22:38Z</dcterms:modified>
</cp:coreProperties>
</file>