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sk40srv018\управление\СИДТП\ЗАКУПКИ\2019-10-04 (11955)\"/>
    </mc:Choice>
  </mc:AlternateContent>
  <bookViews>
    <workbookView xWindow="0" yWindow="0" windowWidth="8070" windowHeight="729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9" i="1"/>
  <c r="G10" i="1" l="1"/>
  <c r="G12" i="1" s="1"/>
  <c r="L10" i="1" l="1"/>
  <c r="M10" i="1"/>
  <c r="O10" i="1"/>
  <c r="P10" i="1"/>
  <c r="J10" i="1"/>
  <c r="I10" i="1"/>
  <c r="G11" i="1" l="1"/>
  <c r="O11" i="1" l="1"/>
  <c r="P11" i="1" s="1"/>
  <c r="I11" i="1"/>
  <c r="J11" i="1"/>
  <c r="M11" i="1"/>
  <c r="I9" i="1" l="1"/>
  <c r="M9" i="1"/>
  <c r="O9" i="1"/>
  <c r="P9" i="1" s="1"/>
  <c r="L11" i="1"/>
  <c r="L9" i="1"/>
  <c r="J9" i="1"/>
  <c r="G9" i="1"/>
  <c r="P12" i="1" l="1"/>
  <c r="P13" i="1" s="1"/>
  <c r="P14" i="1" s="1"/>
  <c r="G13" i="1"/>
  <c r="G14" i="1" s="1"/>
</calcChain>
</file>

<file path=xl/sharedStrings.xml><?xml version="1.0" encoding="utf-8"?>
<sst xmlns="http://schemas.openxmlformats.org/spreadsheetml/2006/main" count="34" uniqueCount="25">
  <si>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</si>
  <si>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</si>
  <si>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</si>
  <si>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</si>
  <si>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</si>
  <si>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</si>
  <si>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</si>
  <si>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</si>
  <si>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</si>
  <si>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</si>
  <si>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</si>
  <si>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</si>
  <si>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</si>
  <si>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</si>
  <si>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</si>
  <si>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</si>
  <si>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</si>
  <si>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</si>
  <si>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</si>
  <si>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</si>
  <si>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</si>
  <si>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t>Строительно-монтажные работы</t>
  </si>
  <si>
    <t>шт</t>
  </si>
  <si>
    <t>Проектно-изыскательские работы</t>
  </si>
  <si>
    <t>Реконструкция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</si>
</sst>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45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 applyProtection="1">
      <alignment horizontal="left" vertical="top" wrapText="1"/>
      <protection locked="0"/>
    </xf>
    <xf numFmtId="4" fontId="8" fillId="2" borderId="6" xfId="0" applyNumberFormat="1" applyFont="1" applyFill="1" applyBorder="1" applyAlignment="1" applyProtection="1">
      <alignment horizontal="center" vertical="top" wrapText="1"/>
      <protection locked="0"/>
    </xf>
    <xf numFmtId="3" fontId="8" fillId="2" borderId="6" xfId="0" applyNumberFormat="1" applyFont="1" applyFill="1" applyBorder="1" applyAlignment="1" applyProtection="1">
      <alignment horizontal="center" vertical="top" wrapText="1"/>
      <protection locked="0"/>
    </xf>
    <xf numFmtId="49" fontId="8" fillId="2" borderId="6" xfId="0" applyNumberFormat="1" applyFont="1" applyFill="1" applyBorder="1" applyAlignment="1" applyProtection="1">
      <alignment horizontal="left" vertical="top" wrapText="1"/>
      <protection locked="0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4" fillId="6" borderId="5" xfId="0" applyFont="1" applyFill="1" applyBorder="1" applyAlignment="1">
      <alignment horizontal="center"/>
    </xf>
    <xf numFmtId="49" fontId="2" fillId="6" borderId="12" xfId="0" applyNumberFormat="1" applyFont="1" applyFill="1" applyBorder="1" applyAlignment="1">
      <alignment horizontal="left" vertical="top" wrapText="1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7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6" borderId="6" xfId="0" applyNumberFormat="1" applyFont="1" applyFill="1" applyBorder="1" applyAlignment="1">
      <alignment horizontal="center" vertical="top" wrapText="1"/>
    </xf>
    <xf numFmtId="9" fontId="8" fillId="2" borderId="24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33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/>
    </xf>
    <xf numFmtId="4" fontId="8" fillId="6" borderId="36" xfId="0" applyNumberFormat="1" applyFont="1" applyFill="1" applyBorder="1" applyAlignment="1" applyProtection="1">
      <alignment horizontal="center" vertical="top" wrapText="1"/>
    </xf>
    <xf numFmtId="4" fontId="1" fillId="4" borderId="38" xfId="0" applyNumberFormat="1" applyFont="1" applyFill="1" applyBorder="1" applyAlignment="1">
      <alignment horizontal="center" vertical="center" wrapText="1"/>
    </xf>
    <xf numFmtId="4" fontId="2" fillId="4" borderId="40" xfId="0" applyNumberFormat="1" applyFont="1" applyFill="1" applyBorder="1" applyAlignment="1">
      <alignment horizontal="center" vertical="top" wrapText="1"/>
    </xf>
    <xf numFmtId="4" fontId="2" fillId="4" borderId="44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justify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4" fontId="9" fillId="4" borderId="25" xfId="0" applyNumberFormat="1" applyFont="1" applyFill="1" applyBorder="1" applyAlignment="1" applyProtection="1">
      <alignment horizontal="right" vertical="center" wrapText="1"/>
    </xf>
    <xf numFmtId="4" fontId="9" fillId="4" borderId="26" xfId="0" applyNumberFormat="1" applyFont="1" applyFill="1" applyBorder="1" applyAlignment="1" applyProtection="1">
      <alignment horizontal="right" vertical="center" wrapText="1"/>
    </xf>
    <xf numFmtId="4" fontId="9" fillId="4" borderId="27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4" fontId="9" fillId="4" borderId="37" xfId="0" applyNumberFormat="1" applyFont="1" applyFill="1" applyBorder="1" applyAlignment="1" applyProtection="1">
      <alignment horizontal="right" vertical="center" wrapText="1"/>
    </xf>
    <xf numFmtId="4" fontId="8" fillId="4" borderId="41" xfId="0" applyNumberFormat="1" applyFont="1" applyFill="1" applyBorder="1" applyAlignment="1" applyProtection="1">
      <alignment horizontal="right" vertical="top" wrapText="1"/>
    </xf>
    <xf numFmtId="4" fontId="8" fillId="4" borderId="42" xfId="0" applyNumberFormat="1" applyFont="1" applyFill="1" applyBorder="1" applyAlignment="1" applyProtection="1">
      <alignment horizontal="right" vertical="top" wrapText="1"/>
    </xf>
    <xf numFmtId="4" fontId="8" fillId="4" borderId="43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4" fontId="8" fillId="4" borderId="39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"/>
  <sheetViews>
    <sheetView tabSelected="1" zoomScaleNormal="100" workbookViewId="0">
      <selection activeCell="E11" sqref="E11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5" t="s">
        <v>2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9" t="s">
        <v>12</v>
      </c>
      <c r="C3" s="40"/>
      <c r="D3" s="40"/>
      <c r="E3" s="46"/>
      <c r="F3" s="37">
        <v>2750899.13</v>
      </c>
      <c r="G3" s="22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51" t="s">
        <v>14</v>
      </c>
      <c r="C4" s="51"/>
      <c r="D4" s="51"/>
      <c r="E4" s="51"/>
      <c r="F4" s="51"/>
      <c r="G4" s="5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52" t="s">
        <v>13</v>
      </c>
      <c r="C7" s="53"/>
      <c r="D7" s="54"/>
      <c r="E7" s="54"/>
      <c r="F7" s="55"/>
      <c r="G7" s="56"/>
      <c r="H7" s="5"/>
      <c r="I7" s="39" t="s">
        <v>4</v>
      </c>
      <c r="J7" s="40"/>
      <c r="K7" s="40"/>
      <c r="L7" s="40"/>
      <c r="M7" s="40"/>
      <c r="N7" s="40"/>
      <c r="O7" s="40"/>
      <c r="P7" s="4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30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31" t="s">
        <v>11</v>
      </c>
      <c r="H8" s="1"/>
      <c r="I8" s="7" t="s">
        <v>5</v>
      </c>
      <c r="J8" s="8" t="s">
        <v>1</v>
      </c>
      <c r="K8" s="9" t="s">
        <v>15</v>
      </c>
      <c r="L8" s="8" t="s">
        <v>9</v>
      </c>
      <c r="M8" s="9" t="s">
        <v>10</v>
      </c>
      <c r="N8" s="9" t="s">
        <v>16</v>
      </c>
      <c r="O8" s="9" t="s">
        <v>6</v>
      </c>
      <c r="P8" s="10" t="s">
        <v>17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5.5" x14ac:dyDescent="0.25">
      <c r="A9" s="6"/>
      <c r="B9" s="32">
        <v>1</v>
      </c>
      <c r="C9" s="11" t="s">
        <v>23</v>
      </c>
      <c r="D9" s="12" t="s">
        <v>22</v>
      </c>
      <c r="E9" s="12">
        <f>23170+155390</f>
        <v>178560</v>
      </c>
      <c r="F9" s="13">
        <v>1</v>
      </c>
      <c r="G9" s="33">
        <f>E9*F9</f>
        <v>178560</v>
      </c>
      <c r="H9" s="1"/>
      <c r="I9" s="18">
        <f>B9</f>
        <v>1</v>
      </c>
      <c r="J9" s="19" t="str">
        <f>C9</f>
        <v>Проектно-изыскательские работы</v>
      </c>
      <c r="K9" s="14"/>
      <c r="L9" s="20" t="str">
        <f>D9</f>
        <v>шт</v>
      </c>
      <c r="M9" s="23">
        <f>E9</f>
        <v>178560</v>
      </c>
      <c r="N9" s="12"/>
      <c r="O9" s="20">
        <f>F9</f>
        <v>1</v>
      </c>
      <c r="P9" s="21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6"/>
      <c r="B10" s="32">
        <v>2</v>
      </c>
      <c r="C10" s="11" t="s">
        <v>24</v>
      </c>
      <c r="D10" s="12" t="s">
        <v>22</v>
      </c>
      <c r="E10" s="12">
        <f>F3-E9-E11</f>
        <v>2321304.13</v>
      </c>
      <c r="F10" s="13">
        <v>1</v>
      </c>
      <c r="G10" s="33">
        <f>E10*F10</f>
        <v>2321304.13</v>
      </c>
      <c r="H10" s="1"/>
      <c r="I10" s="18">
        <f>B10</f>
        <v>2</v>
      </c>
      <c r="J10" s="19" t="str">
        <f>C10</f>
        <v>Реконструкция</v>
      </c>
      <c r="K10" s="14"/>
      <c r="L10" s="20" t="str">
        <f>D10</f>
        <v>шт</v>
      </c>
      <c r="M10" s="23">
        <f>E10</f>
        <v>2321304.13</v>
      </c>
      <c r="N10" s="12"/>
      <c r="O10" s="20">
        <f>F10</f>
        <v>1</v>
      </c>
      <c r="P10" s="21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6.25" thickBot="1" x14ac:dyDescent="0.3">
      <c r="A11" s="6"/>
      <c r="B11" s="32">
        <v>3</v>
      </c>
      <c r="C11" s="11" t="s">
        <v>21</v>
      </c>
      <c r="D11" s="12" t="s">
        <v>22</v>
      </c>
      <c r="E11" s="12">
        <v>251035</v>
      </c>
      <c r="F11" s="13">
        <v>1</v>
      </c>
      <c r="G11" s="33">
        <f t="shared" ref="G11" si="0">E11*F11</f>
        <v>251035</v>
      </c>
      <c r="H11" s="1"/>
      <c r="I11" s="18">
        <f t="shared" ref="I11" si="1">B11</f>
        <v>3</v>
      </c>
      <c r="J11" s="19" t="str">
        <f t="shared" ref="J11" si="2">C11</f>
        <v>Строительно-монтажные работы</v>
      </c>
      <c r="K11" s="14"/>
      <c r="L11" s="20" t="str">
        <f t="shared" ref="L11" si="3">D11</f>
        <v>шт</v>
      </c>
      <c r="M11" s="23">
        <f t="shared" ref="M11" si="4">E11</f>
        <v>251035</v>
      </c>
      <c r="N11" s="12"/>
      <c r="O11" s="20">
        <f t="shared" ref="O11" si="5">F11</f>
        <v>1</v>
      </c>
      <c r="P11" s="21">
        <f t="shared" ref="P11" si="6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1" customHeight="1" thickBot="1" x14ac:dyDescent="0.3">
      <c r="A12" s="6"/>
      <c r="B12" s="47" t="s">
        <v>7</v>
      </c>
      <c r="C12" s="43"/>
      <c r="D12" s="43"/>
      <c r="E12" s="43"/>
      <c r="F12" s="44"/>
      <c r="G12" s="34">
        <f>SUM(G9:G11)</f>
        <v>2750899.13</v>
      </c>
      <c r="H12" s="1"/>
      <c r="I12" s="42" t="s">
        <v>7</v>
      </c>
      <c r="J12" s="43"/>
      <c r="K12" s="43"/>
      <c r="L12" s="43"/>
      <c r="M12" s="43"/>
      <c r="N12" s="43"/>
      <c r="O12" s="44"/>
      <c r="P12" s="15">
        <f>SUM(P9:P11)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 x14ac:dyDescent="0.25">
      <c r="A13" s="6"/>
      <c r="B13" s="60" t="s">
        <v>20</v>
      </c>
      <c r="C13" s="61"/>
      <c r="D13" s="61"/>
      <c r="E13" s="61"/>
      <c r="F13" s="24">
        <v>0.2</v>
      </c>
      <c r="G13" s="35">
        <f>G12*F13</f>
        <v>550179.826</v>
      </c>
      <c r="H13" s="1"/>
      <c r="I13" s="62" t="s">
        <v>20</v>
      </c>
      <c r="J13" s="61"/>
      <c r="K13" s="61"/>
      <c r="L13" s="61"/>
      <c r="M13" s="61"/>
      <c r="N13" s="61"/>
      <c r="O13" s="24">
        <v>0.2</v>
      </c>
      <c r="P13" s="16">
        <f>P12*O13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customHeight="1" thickBot="1" x14ac:dyDescent="0.3">
      <c r="A14" s="6"/>
      <c r="B14" s="48" t="s">
        <v>8</v>
      </c>
      <c r="C14" s="49"/>
      <c r="D14" s="49"/>
      <c r="E14" s="49"/>
      <c r="F14" s="50"/>
      <c r="G14" s="36">
        <f>G12+G13</f>
        <v>3301078.9559999998</v>
      </c>
      <c r="H14" s="1"/>
      <c r="I14" s="57" t="s">
        <v>8</v>
      </c>
      <c r="J14" s="58"/>
      <c r="K14" s="58"/>
      <c r="L14" s="58"/>
      <c r="M14" s="58"/>
      <c r="N14" s="58"/>
      <c r="O14" s="59"/>
      <c r="P14" s="17">
        <f>P12+P13</f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s="29" customFormat="1" ht="15.75" customHeight="1" x14ac:dyDescent="0.25">
      <c r="A15" s="25"/>
      <c r="B15" s="27"/>
      <c r="C15" s="27"/>
      <c r="D15" s="27"/>
      <c r="E15" s="27"/>
      <c r="F15" s="27"/>
      <c r="G15" s="28"/>
      <c r="H15" s="26"/>
      <c r="I15" s="27"/>
      <c r="J15" s="27"/>
      <c r="K15" s="27"/>
      <c r="L15" s="27"/>
      <c r="M15" s="27"/>
      <c r="N15" s="27"/>
      <c r="O15" s="27"/>
      <c r="P15" s="28"/>
      <c r="Q15" s="26"/>
      <c r="R15" s="26"/>
      <c r="S15" s="26"/>
      <c r="T15" s="26"/>
      <c r="U15" s="26"/>
      <c r="V15" s="26"/>
      <c r="W15" s="26"/>
      <c r="X15" s="26"/>
      <c r="Y15" s="26"/>
      <c r="Z15" s="26"/>
    </row>
    <row r="16" spans="1:26" ht="33.75" customHeight="1" x14ac:dyDescent="0.25">
      <c r="B16" s="38" t="s">
        <v>18</v>
      </c>
      <c r="C16" s="38"/>
      <c r="D16" s="38"/>
      <c r="E16" s="38"/>
      <c r="F16" s="38"/>
      <c r="G16" s="38"/>
      <c r="H16" s="1"/>
      <c r="I16" s="1"/>
      <c r="J16" s="1"/>
      <c r="K16" s="1"/>
      <c r="L16" s="2"/>
      <c r="M16" s="2"/>
      <c r="N16" s="2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2:26" ht="151.5" customHeight="1" x14ac:dyDescent="0.25">
      <c r="B17" s="38" t="s">
        <v>19</v>
      </c>
      <c r="C17" s="38"/>
      <c r="D17" s="38"/>
      <c r="E17" s="38"/>
      <c r="F17" s="38"/>
      <c r="G17" s="38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1"/>
    </row>
    <row r="18" spans="2:26" x14ac:dyDescent="0.25">
      <c r="Z18" s="1"/>
    </row>
  </sheetData>
  <mergeCells count="13">
    <mergeCell ref="B17:G17"/>
    <mergeCell ref="I7:P7"/>
    <mergeCell ref="I12:O12"/>
    <mergeCell ref="B16:G16"/>
    <mergeCell ref="B1:P1"/>
    <mergeCell ref="B3:E3"/>
    <mergeCell ref="B12:F12"/>
    <mergeCell ref="B14:F14"/>
    <mergeCell ref="B4:G4"/>
    <mergeCell ref="B7:G7"/>
    <mergeCell ref="I14:O14"/>
    <mergeCell ref="B13:E13"/>
    <mergeCell ref="I13:N13"/>
  </mergeCells>
  <pageMargins left="0.7" right="0.7" top="0.75" bottom="0.75" header="0.3" footer="0.3"/>
  <pageSetup paperSize="9" orientation="portrait" r:id="rId1"/>
  <ignoredErrors>
    <ignoredError sqref="L9 L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Дрёмина Яна Сергеевна</cp:lastModifiedBy>
  <dcterms:created xsi:type="dcterms:W3CDTF">2018-05-22T01:14:50Z</dcterms:created>
  <dcterms:modified xsi:type="dcterms:W3CDTF">2019-10-03T23:02:47Z</dcterms:modified>
</cp:coreProperties>
</file>