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240" windowWidth="16815" windowHeight="6825"/>
  </bookViews>
  <sheets>
    <sheet name="ПЭС" sheetId="1" r:id="rId1"/>
  </sheets>
  <externalReferences>
    <externalReference r:id="rId2"/>
  </externalReferences>
  <definedNames>
    <definedName name="СпособЗакупки">[1]ПП925!$B$7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S86" i="1"/>
  <c r="P86" i="1"/>
  <c r="K86" i="1"/>
  <c r="S85" i="1"/>
  <c r="P85" i="1"/>
  <c r="K85" i="1"/>
  <c r="S84" i="1"/>
  <c r="P84" i="1"/>
  <c r="K84" i="1"/>
  <c r="S83" i="1"/>
  <c r="P83" i="1"/>
  <c r="K83" i="1"/>
  <c r="S82" i="1"/>
  <c r="P82" i="1"/>
  <c r="K82" i="1"/>
  <c r="S81" i="1"/>
  <c r="P81" i="1"/>
  <c r="K81" i="1"/>
  <c r="S80" i="1"/>
  <c r="P80" i="1"/>
  <c r="K80" i="1"/>
  <c r="I56" i="1" l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S79" i="1"/>
  <c r="P79" i="1"/>
  <c r="S78" i="1"/>
  <c r="P78" i="1"/>
  <c r="S77" i="1"/>
  <c r="P77" i="1"/>
  <c r="S76" i="1"/>
  <c r="P76" i="1"/>
  <c r="I11" i="1"/>
  <c r="R53" i="1"/>
  <c r="S53" i="1" s="1"/>
  <c r="P53" i="1"/>
  <c r="L53" i="1"/>
  <c r="K53" i="1"/>
  <c r="R52" i="1"/>
  <c r="S52" i="1" s="1"/>
  <c r="P52" i="1"/>
  <c r="L52" i="1"/>
  <c r="K52" i="1"/>
  <c r="I54" i="1" l="1"/>
  <c r="L87" i="1"/>
  <c r="S75" i="1"/>
  <c r="P75" i="1"/>
  <c r="S74" i="1"/>
  <c r="S73" i="1"/>
  <c r="P73" i="1"/>
  <c r="S72" i="1"/>
  <c r="P72" i="1"/>
  <c r="S71" i="1"/>
  <c r="S70" i="1"/>
  <c r="S69" i="1"/>
  <c r="P69" i="1"/>
  <c r="S68" i="1"/>
  <c r="P68" i="1"/>
  <c r="S67" i="1"/>
  <c r="S66" i="1"/>
  <c r="S65" i="1"/>
  <c r="P65" i="1"/>
  <c r="S64" i="1"/>
  <c r="P64" i="1"/>
  <c r="S63" i="1"/>
  <c r="P63" i="1"/>
  <c r="S62" i="1"/>
  <c r="S61" i="1"/>
  <c r="S60" i="1"/>
  <c r="S59" i="1"/>
  <c r="P59" i="1"/>
  <c r="S58" i="1"/>
  <c r="P58" i="1"/>
  <c r="S57" i="1"/>
  <c r="S56" i="1"/>
  <c r="L54" i="1"/>
  <c r="P57" i="1" l="1"/>
  <c r="P67" i="1"/>
  <c r="P71" i="1"/>
  <c r="P74" i="1"/>
  <c r="P56" i="1"/>
  <c r="P61" i="1"/>
  <c r="P66" i="1"/>
  <c r="P70" i="1"/>
  <c r="P60" i="1"/>
  <c r="P62" i="1"/>
  <c r="I87" i="1" l="1"/>
  <c r="I88" i="1" s="1"/>
  <c r="R51" i="1" l="1"/>
  <c r="S51" i="1" s="1"/>
  <c r="P51" i="1"/>
  <c r="L51" i="1"/>
  <c r="K51" i="1"/>
  <c r="R50" i="1"/>
  <c r="S50" i="1" s="1"/>
  <c r="P50" i="1"/>
  <c r="L50" i="1"/>
  <c r="K50" i="1"/>
  <c r="R49" i="1"/>
  <c r="S49" i="1" s="1"/>
  <c r="P49" i="1"/>
  <c r="L49" i="1"/>
  <c r="K49" i="1"/>
  <c r="R48" i="1"/>
  <c r="S48" i="1" s="1"/>
  <c r="P48" i="1"/>
  <c r="L48" i="1"/>
  <c r="K48" i="1"/>
  <c r="R47" i="1"/>
  <c r="S47" i="1" s="1"/>
  <c r="P47" i="1"/>
  <c r="L47" i="1"/>
  <c r="K47" i="1"/>
  <c r="R46" i="1"/>
  <c r="S46" i="1" s="1"/>
  <c r="P46" i="1"/>
  <c r="L46" i="1"/>
  <c r="K46" i="1"/>
  <c r="R45" i="1"/>
  <c r="S45" i="1" s="1"/>
  <c r="P45" i="1"/>
  <c r="L45" i="1"/>
  <c r="K45" i="1"/>
  <c r="R44" i="1"/>
  <c r="S44" i="1" s="1"/>
  <c r="P44" i="1"/>
  <c r="L44" i="1"/>
  <c r="K44" i="1"/>
  <c r="R43" i="1"/>
  <c r="S43" i="1" s="1"/>
  <c r="P43" i="1"/>
  <c r="L43" i="1"/>
  <c r="K43" i="1"/>
  <c r="R42" i="1"/>
  <c r="S42" i="1" s="1"/>
  <c r="P42" i="1"/>
  <c r="L42" i="1"/>
  <c r="K42" i="1"/>
  <c r="R41" i="1"/>
  <c r="S41" i="1" s="1"/>
  <c r="P41" i="1"/>
  <c r="L41" i="1"/>
  <c r="K41" i="1"/>
  <c r="R40" i="1"/>
  <c r="S40" i="1" s="1"/>
  <c r="P40" i="1"/>
  <c r="L40" i="1"/>
  <c r="K40" i="1"/>
  <c r="R39" i="1"/>
  <c r="S39" i="1" s="1"/>
  <c r="P39" i="1"/>
  <c r="L39" i="1"/>
  <c r="K39" i="1"/>
  <c r="R38" i="1"/>
  <c r="S38" i="1" s="1"/>
  <c r="P38" i="1"/>
  <c r="L38" i="1"/>
  <c r="K38" i="1"/>
  <c r="R37" i="1"/>
  <c r="S37" i="1" s="1"/>
  <c r="P37" i="1"/>
  <c r="L37" i="1"/>
  <c r="K37" i="1"/>
  <c r="R36" i="1"/>
  <c r="S36" i="1" s="1"/>
  <c r="P36" i="1"/>
  <c r="L36" i="1"/>
  <c r="K36" i="1"/>
  <c r="R35" i="1"/>
  <c r="S35" i="1" s="1"/>
  <c r="P35" i="1"/>
  <c r="L35" i="1"/>
  <c r="K35" i="1"/>
  <c r="R34" i="1"/>
  <c r="S34" i="1" s="1"/>
  <c r="P34" i="1"/>
  <c r="L34" i="1"/>
  <c r="K34" i="1"/>
  <c r="R33" i="1"/>
  <c r="S33" i="1" s="1"/>
  <c r="P33" i="1"/>
  <c r="L33" i="1"/>
  <c r="K33" i="1"/>
  <c r="R32" i="1"/>
  <c r="S32" i="1" s="1"/>
  <c r="P32" i="1"/>
  <c r="L32" i="1"/>
  <c r="K32" i="1"/>
  <c r="R31" i="1"/>
  <c r="S31" i="1" s="1"/>
  <c r="P31" i="1"/>
  <c r="L31" i="1"/>
  <c r="K31" i="1"/>
  <c r="R30" i="1"/>
  <c r="S30" i="1" s="1"/>
  <c r="P30" i="1"/>
  <c r="L30" i="1"/>
  <c r="K30" i="1"/>
  <c r="R29" i="1"/>
  <c r="S29" i="1" s="1"/>
  <c r="P29" i="1"/>
  <c r="L29" i="1"/>
  <c r="K29" i="1"/>
  <c r="R28" i="1"/>
  <c r="S28" i="1" s="1"/>
  <c r="P28" i="1"/>
  <c r="L28" i="1"/>
  <c r="K28" i="1"/>
  <c r="R27" i="1"/>
  <c r="S27" i="1" s="1"/>
  <c r="P27" i="1"/>
  <c r="L27" i="1"/>
  <c r="K27" i="1"/>
  <c r="R26" i="1"/>
  <c r="S26" i="1" s="1"/>
  <c r="P26" i="1"/>
  <c r="L26" i="1"/>
  <c r="K26" i="1"/>
  <c r="R25" i="1"/>
  <c r="S25" i="1" s="1"/>
  <c r="P25" i="1"/>
  <c r="L25" i="1"/>
  <c r="K25" i="1"/>
  <c r="R24" i="1"/>
  <c r="S24" i="1" s="1"/>
  <c r="P24" i="1"/>
  <c r="L24" i="1"/>
  <c r="K24" i="1"/>
  <c r="R23" i="1"/>
  <c r="S23" i="1" s="1"/>
  <c r="P23" i="1"/>
  <c r="L23" i="1"/>
  <c r="K23" i="1"/>
  <c r="R22" i="1"/>
  <c r="S22" i="1" s="1"/>
  <c r="P22" i="1"/>
  <c r="L22" i="1"/>
  <c r="K22" i="1"/>
  <c r="R21" i="1"/>
  <c r="S21" i="1" s="1"/>
  <c r="P21" i="1"/>
  <c r="L21" i="1"/>
  <c r="K21" i="1"/>
  <c r="R20" i="1"/>
  <c r="S20" i="1" s="1"/>
  <c r="P20" i="1"/>
  <c r="L20" i="1"/>
  <c r="K20" i="1"/>
  <c r="R19" i="1"/>
  <c r="S19" i="1" s="1"/>
  <c r="P19" i="1"/>
  <c r="L19" i="1"/>
  <c r="K19" i="1"/>
  <c r="R15" i="1" l="1"/>
  <c r="S15" i="1" s="1"/>
  <c r="P15" i="1"/>
  <c r="L15" i="1"/>
  <c r="K15" i="1"/>
  <c r="R14" i="1"/>
  <c r="S14" i="1" s="1"/>
  <c r="P14" i="1"/>
  <c r="L14" i="1"/>
  <c r="K14" i="1"/>
  <c r="R13" i="1"/>
  <c r="S13" i="1" s="1"/>
  <c r="P13" i="1"/>
  <c r="L13" i="1"/>
  <c r="K13" i="1"/>
  <c r="R12" i="1"/>
  <c r="S12" i="1" s="1"/>
  <c r="P12" i="1"/>
  <c r="L12" i="1"/>
  <c r="K12" i="1"/>
  <c r="R11" i="1"/>
  <c r="S11" i="1" s="1"/>
  <c r="P11" i="1"/>
  <c r="L11" i="1"/>
  <c r="K11" i="1"/>
  <c r="K16" i="1" l="1"/>
  <c r="K17" i="1"/>
  <c r="K18" i="1"/>
  <c r="P16" i="1"/>
  <c r="P17" i="1"/>
  <c r="P18" i="1"/>
  <c r="R16" i="1"/>
  <c r="S16" i="1" s="1"/>
  <c r="R17" i="1"/>
  <c r="S17" i="1" s="1"/>
  <c r="R18" i="1"/>
  <c r="S18" i="1" s="1"/>
  <c r="L16" i="1"/>
  <c r="L17" i="1"/>
  <c r="L18" i="1"/>
  <c r="S88" i="1" l="1"/>
  <c r="S89" i="1" l="1"/>
  <c r="S90" i="1" s="1"/>
  <c r="I89" i="1" l="1"/>
  <c r="I90" i="1" s="1"/>
</calcChain>
</file>

<file path=xl/sharedStrings.xml><?xml version="1.0" encoding="utf-8"?>
<sst xmlns="http://schemas.openxmlformats.org/spreadsheetml/2006/main" count="513" uniqueCount="138">
  <si>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</si>
  <si>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</si>
  <si>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</si>
  <si>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</si>
  <si>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</si>
  <si>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</si>
  <si>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</si>
  <si>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</si>
  <si>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</si>
  <si>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</si>
  <si>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</si>
  <si>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</si>
  <si>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</si>
  <si>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</si>
  <si>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</si>
  <si>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</si>
  <si>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</si>
  <si>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</si>
  <si>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кг</t>
  </si>
  <si>
    <t>ИТОГО:</t>
  </si>
  <si>
    <t>л</t>
  </si>
  <si>
    <t>Артикул</t>
  </si>
  <si>
    <t>Необходимая фасовка</t>
  </si>
  <si>
    <t>Антифриз</t>
  </si>
  <si>
    <t>Жидкость охлаждающая Тосол А-40</t>
  </si>
  <si>
    <t>Жидкость тормозная</t>
  </si>
  <si>
    <t>Масло ESSO Ultron диз. синт. 5W40 API CG-4</t>
  </si>
  <si>
    <t>Масло гидравлическое</t>
  </si>
  <si>
    <t>Масло гидравлическое ВМГЗ</t>
  </si>
  <si>
    <t>Масло для двухтактных двигателей GS Ultra 2 Stroke oil</t>
  </si>
  <si>
    <t>Масло для двухтактных двигателей STIHL</t>
  </si>
  <si>
    <t>Масло моторное</t>
  </si>
  <si>
    <t>Масло моторное GS KIXX Gold SAE 10W- 40 AIP SL</t>
  </si>
  <si>
    <t>Масло моторное KIXX GOLD SJ SAE10w30 API SJ/CF</t>
  </si>
  <si>
    <t>Масло моторное М-10Г2</t>
  </si>
  <si>
    <t>Масло моторное М-10ДМ</t>
  </si>
  <si>
    <t>Масло моторное М-8В</t>
  </si>
  <si>
    <t>Масло моторное М-8Г2к</t>
  </si>
  <si>
    <t>Масло трансмиссионное</t>
  </si>
  <si>
    <t>Масло трансмиссионное  Роснефть Kinetic 80W90 GL-5</t>
  </si>
  <si>
    <t>Масло трансмиссионное ТСП-15К</t>
  </si>
  <si>
    <t>Тосол А-40</t>
  </si>
  <si>
    <t>ДОТ-4</t>
  </si>
  <si>
    <t>МГ-15-В (-55С)</t>
  </si>
  <si>
    <t>ВМГЗ</t>
  </si>
  <si>
    <t>М10Г2К</t>
  </si>
  <si>
    <t>М-8ДМ</t>
  </si>
  <si>
    <t>GS Ultra 2 Stroke oil</t>
  </si>
  <si>
    <t>STIHL</t>
  </si>
  <si>
    <t>GS KIXX Gold SAE 10W- 40 AIP SL</t>
  </si>
  <si>
    <t>KIXX GOLD SJ SAE10w30 API SJ/CF</t>
  </si>
  <si>
    <t>М-10Г2</t>
  </si>
  <si>
    <t>М-10ДМ</t>
  </si>
  <si>
    <t>М-8В</t>
  </si>
  <si>
    <t>М-8Г2к</t>
  </si>
  <si>
    <t>Роснефть Kinetic 80W90 GL-5</t>
  </si>
  <si>
    <t>ТСП-15К</t>
  </si>
  <si>
    <t>Жидкость для стеклоомывателя</t>
  </si>
  <si>
    <t xml:space="preserve">Жидкость охлаждающая Антифриз </t>
  </si>
  <si>
    <t>Масло дизельное М10Г2К</t>
  </si>
  <si>
    <t>Масло дизельное М-8ДМ</t>
  </si>
  <si>
    <t>Капелька-25</t>
  </si>
  <si>
    <t>Гостовский зеленый</t>
  </si>
  <si>
    <t>шт</t>
  </si>
  <si>
    <t>Жидкость охлаждающая Антифриз Гостовский зеленый</t>
  </si>
  <si>
    <t>Жидкость для  АКПП  Eneos Dextron II</t>
  </si>
  <si>
    <t>Масло моторноe  ZIC MAHA 2T HP</t>
  </si>
  <si>
    <t>Масло моторное  Mobil  Delvac 1 SAE 5W40  синт.диз.</t>
  </si>
  <si>
    <t>Масло моторное  Super dinamik SAE 10w30  API CF-4/SG</t>
  </si>
  <si>
    <t>Масло моторное GS Kixx Dynamic  CF-4/SG SAE10W30</t>
  </si>
  <si>
    <t>Масло моторное Nissan motor oil turbo CF-4/DH-1 10W30</t>
  </si>
  <si>
    <t>Масло моторное Shell Helix Ultra  SAE 5W-40  API SL/CF</t>
  </si>
  <si>
    <t>Масло моторное М-6з/10В</t>
  </si>
  <si>
    <t>Масло моторное минеральное Original Japan Toyota Motor Oil 0w20 SN</t>
  </si>
  <si>
    <t>Масло моторное Роснефть Maximum 10W40 SL/CF</t>
  </si>
  <si>
    <t>Масло моторное Роснефть Maximum Diesel 10w40 CF-4/SJ</t>
  </si>
  <si>
    <t>Масло моторное Роснефть Optimum 10W40 SG/CD</t>
  </si>
  <si>
    <t>Масло трансмиссионное ZIC G-5 SAE 80W90</t>
  </si>
  <si>
    <t>Смазка Chevron Ulti-Plex Grease Synthetic EP NLGI 1.5</t>
  </si>
  <si>
    <t>Eneos Dextron II</t>
  </si>
  <si>
    <t>*</t>
  </si>
  <si>
    <t>Антифриз концентрат "CoolStream" Standart C (зеленый)</t>
  </si>
  <si>
    <t>Обнинский</t>
  </si>
  <si>
    <t>TOTACHI NIRO Hydraulic oil NRO 46</t>
  </si>
  <si>
    <t>МГ-15-В (-40С)</t>
  </si>
  <si>
    <t>ZIC MAHA 2TP HP</t>
  </si>
  <si>
    <t>KIXX suv 5W40</t>
  </si>
  <si>
    <t>Роснефть Optimum 10W30 SG/CD</t>
  </si>
  <si>
    <t>SAE 10W30 Super dinamik API CF-4/SG</t>
  </si>
  <si>
    <t>GS Kixx Dynamic  CF-4/SG  SAE 10W30</t>
  </si>
  <si>
    <t>Shell Helix Ultra  SAE 5W-40  API SL/CF</t>
  </si>
  <si>
    <t>М-6з/10В (ГОСТ 10541-78)</t>
  </si>
  <si>
    <t>Роснефть Maximum 10W40 SL/CF</t>
  </si>
  <si>
    <t>Maximum Diesel 10w40 CF-4/SJ</t>
  </si>
  <si>
    <t>Роснефть Optimum 10W40 SG/CD</t>
  </si>
  <si>
    <t>GS Geartec 75W90GL-5</t>
  </si>
  <si>
    <t>TOTACHI Extra Hypoid Gear LSD GL-5/MT-1 75w-90</t>
  </si>
  <si>
    <t>ZIC G-5 SAE 80W90</t>
  </si>
  <si>
    <t>397 г</t>
  </si>
  <si>
    <t xml:space="preserve">1.1. филиал АО "ДРСК" "Приморские электрические сети"  (Отгрузочные реквизиты: ст. Уссурийск ДВЖД, Код-988306, код предприятия-2452, ОКПО-97053894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692524, Приморский край, г. Уссурийск, ул. Ровная, 22А)   </t>
  </si>
  <si>
    <t xml:space="preserve">     ЛОТ 2 Смазки и смазки для автомобильной и спец. техники (Приморские ЭС)</t>
  </si>
  <si>
    <t>Поставка до 31 мая 2020г</t>
  </si>
  <si>
    <t>Поставка до 30 сентября 2020г</t>
  </si>
  <si>
    <t xml:space="preserve">Жидкость охлаждающая </t>
  </si>
  <si>
    <t>Керосин технический ТС-1 ГОСТ 18499-73</t>
  </si>
  <si>
    <t>Масло  трансмиссионное Лукойл  SAE 80W90</t>
  </si>
  <si>
    <t>Масло промывочное KIXX Clean GS Oil</t>
  </si>
  <si>
    <t>Мочевина AdBlue</t>
  </si>
  <si>
    <t>Очиститель топливной системы</t>
  </si>
  <si>
    <t>Обнинский Гостовский А-40</t>
  </si>
  <si>
    <t>ГОСТ 18499-73</t>
  </si>
  <si>
    <t>Лукойл 80W90</t>
  </si>
  <si>
    <t>KIXX Clean GS Oil</t>
  </si>
  <si>
    <t>AdBlue</t>
  </si>
  <si>
    <t>Diesel System Clean 0.3 л</t>
  </si>
  <si>
    <t>канистра 4л.</t>
  </si>
  <si>
    <t>канистра 5 л.</t>
  </si>
  <si>
    <t>канистра 20 л.</t>
  </si>
  <si>
    <t>канистра 10 л.</t>
  </si>
  <si>
    <t>бочка + канистры 10 л.</t>
  </si>
  <si>
    <t>бутылка 0,91 кг.</t>
  </si>
  <si>
    <t>канистра 4 л.</t>
  </si>
  <si>
    <t>бочка</t>
  </si>
  <si>
    <t>канистра 1 л.</t>
  </si>
  <si>
    <t>бочка + канистра 4 л.</t>
  </si>
  <si>
    <t>канистра</t>
  </si>
  <si>
    <t>бочка + канистры 20 л.</t>
  </si>
  <si>
    <t>туба 397 г.</t>
  </si>
  <si>
    <t>книстра 5 л.</t>
  </si>
  <si>
    <t>канистра 0,91 кг.</t>
  </si>
  <si>
    <t>бутылка 0.3 л.</t>
  </si>
  <si>
    <r>
      <t>Rinkai-45  ( красный)</t>
    </r>
    <r>
      <rPr>
        <b/>
        <u/>
        <sz val="11"/>
        <color theme="1"/>
        <rFont val="Times New Roman"/>
        <family val="1"/>
        <charset val="204"/>
      </rPr>
      <t xml:space="preserve"> Эквивалент не предлагать*</t>
    </r>
  </si>
  <si>
    <r>
      <t xml:space="preserve">5W40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</si>
  <si>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Mobil SAE 5W40 синт. диз.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</si>
  <si>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10W30 CF-4/DH-1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</si>
  <si>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Original Japan Toyota Motor Oil 0w20 SN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</si>
  <si>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t>* - требование завода - изготовителя  автомобильной техники</t>
  </si>
  <si>
    <t>ВНИМАНИЕ!!! Стоимость продукции, необходимой в следующем периоде, должна быть одинаковой независимо от месяца поставки!!!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</si>
</sst>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</fills>
  <borders count="62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2060"/>
      </right>
      <top/>
      <bottom style="thin">
        <color rgb="FF00206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rgb="FF00206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206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4" fontId="6" fillId="2" borderId="22" xfId="0" applyNumberFormat="1" applyFont="1" applyFill="1" applyBorder="1" applyAlignment="1" applyProtection="1">
      <alignment horizontal="right" vertical="top" wrapText="1"/>
    </xf>
    <xf numFmtId="4" fontId="2" fillId="2" borderId="22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6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165" fontId="2" fillId="0" borderId="0" xfId="0" applyNumberFormat="1" applyFont="1" applyBorder="1" applyAlignment="1">
      <alignment horizontal="center" vertical="top" wrapText="1"/>
    </xf>
    <xf numFmtId="0" fontId="10" fillId="0" borderId="23" xfId="0" applyFont="1" applyFill="1" applyBorder="1" applyAlignment="1">
      <alignment horizontal="left" vertical="top" wrapText="1"/>
    </xf>
    <xf numFmtId="4" fontId="10" fillId="0" borderId="23" xfId="0" applyNumberFormat="1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1" fillId="4" borderId="27" xfId="0" applyFont="1" applyFill="1" applyBorder="1" applyAlignment="1">
      <alignment horizontal="center" vertical="center" wrapText="1"/>
    </xf>
    <xf numFmtId="0" fontId="1" fillId="4" borderId="28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165" fontId="5" fillId="4" borderId="4" xfId="0" applyNumberFormat="1" applyFont="1" applyFill="1" applyBorder="1" applyAlignment="1">
      <alignment horizontal="center" vertical="center" wrapText="1"/>
    </xf>
    <xf numFmtId="165" fontId="1" fillId="4" borderId="29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1" fillId="4" borderId="28" xfId="0" applyFont="1" applyFill="1" applyBorder="1" applyAlignment="1">
      <alignment vertical="center" wrapText="1"/>
    </xf>
    <xf numFmtId="4" fontId="6" fillId="2" borderId="22" xfId="0" applyNumberFormat="1" applyFont="1" applyFill="1" applyBorder="1" applyAlignment="1" applyProtection="1">
      <alignment vertical="top" wrapText="1"/>
    </xf>
    <xf numFmtId="0" fontId="0" fillId="0" borderId="0" xfId="0" applyAlignment="1"/>
    <xf numFmtId="0" fontId="9" fillId="0" borderId="0" xfId="0" applyFont="1" applyFill="1" applyAlignment="1">
      <alignment vertical="top"/>
    </xf>
    <xf numFmtId="0" fontId="9" fillId="0" borderId="0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top"/>
    </xf>
    <xf numFmtId="0" fontId="9" fillId="0" borderId="38" xfId="0" applyFont="1" applyFill="1" applyBorder="1" applyAlignment="1">
      <alignment horizontal="center" vertical="top"/>
    </xf>
    <xf numFmtId="4" fontId="12" fillId="0" borderId="7" xfId="0" applyNumberFormat="1" applyFont="1" applyFill="1" applyBorder="1" applyAlignment="1" applyProtection="1">
      <alignment horizontal="center" vertical="top" wrapText="1"/>
      <protection locked="0"/>
    </xf>
    <xf numFmtId="4" fontId="9" fillId="0" borderId="39" xfId="0" applyNumberFormat="1" applyFont="1" applyFill="1" applyBorder="1" applyAlignment="1">
      <alignment horizontal="center" vertical="top" wrapText="1"/>
    </xf>
    <xf numFmtId="49" fontId="9" fillId="0" borderId="12" xfId="0" applyNumberFormat="1" applyFont="1" applyFill="1" applyBorder="1" applyAlignment="1">
      <alignment horizontal="left" vertical="top" wrapText="1"/>
    </xf>
    <xf numFmtId="49" fontId="12" fillId="0" borderId="7" xfId="0" applyNumberFormat="1" applyFont="1" applyFill="1" applyBorder="1" applyAlignment="1" applyProtection="1">
      <alignment horizontal="left" vertical="top" wrapText="1"/>
      <protection locked="0"/>
    </xf>
    <xf numFmtId="4" fontId="9" fillId="0" borderId="7" xfId="0" applyNumberFormat="1" applyFont="1" applyFill="1" applyBorder="1" applyAlignment="1">
      <alignment horizontal="center" vertical="top" wrapText="1"/>
    </xf>
    <xf numFmtId="165" fontId="9" fillId="0" borderId="7" xfId="0" applyNumberFormat="1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center" vertical="top"/>
    </xf>
    <xf numFmtId="0" fontId="10" fillId="0" borderId="23" xfId="0" applyFont="1" applyFill="1" applyBorder="1" applyAlignment="1">
      <alignment vertical="top" wrapText="1"/>
    </xf>
    <xf numFmtId="4" fontId="13" fillId="0" borderId="23" xfId="0" applyNumberFormat="1" applyFont="1" applyFill="1" applyBorder="1" applyAlignment="1" applyProtection="1">
      <alignment horizontal="center" vertical="top" wrapText="1"/>
      <protection locked="0"/>
    </xf>
    <xf numFmtId="4" fontId="10" fillId="0" borderId="39" xfId="0" applyNumberFormat="1" applyFont="1" applyFill="1" applyBorder="1" applyAlignment="1">
      <alignment horizontal="center" vertical="top" wrapText="1"/>
    </xf>
    <xf numFmtId="0" fontId="10" fillId="0" borderId="0" xfId="0" applyFont="1" applyFill="1" applyAlignment="1">
      <alignment vertical="top"/>
    </xf>
    <xf numFmtId="0" fontId="9" fillId="0" borderId="42" xfId="0" applyFont="1" applyFill="1" applyBorder="1" applyAlignment="1">
      <alignment horizontal="center" vertical="top"/>
    </xf>
    <xf numFmtId="4" fontId="12" fillId="0" borderId="6" xfId="0" applyNumberFormat="1" applyFont="1" applyFill="1" applyBorder="1" applyAlignment="1" applyProtection="1">
      <alignment horizontal="center" vertical="top" wrapText="1"/>
      <protection locked="0"/>
    </xf>
    <xf numFmtId="49" fontId="13" fillId="0" borderId="23" xfId="0" applyNumberFormat="1" applyFont="1" applyFill="1" applyBorder="1" applyAlignment="1" applyProtection="1">
      <alignment horizontal="left" vertical="top" wrapText="1"/>
      <protection locked="0"/>
    </xf>
    <xf numFmtId="165" fontId="10" fillId="0" borderId="23" xfId="0" applyNumberFormat="1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center" vertical="top"/>
    </xf>
    <xf numFmtId="4" fontId="15" fillId="0" borderId="34" xfId="0" applyNumberFormat="1" applyFont="1" applyFill="1" applyBorder="1" applyAlignment="1">
      <alignment horizontal="center" vertical="top" wrapText="1"/>
    </xf>
    <xf numFmtId="0" fontId="14" fillId="0" borderId="0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vertical="top"/>
    </xf>
    <xf numFmtId="0" fontId="15" fillId="0" borderId="0" xfId="0" applyFont="1" applyFill="1" applyAlignment="1">
      <alignment horizontal="center" vertical="top"/>
    </xf>
    <xf numFmtId="165" fontId="15" fillId="0" borderId="21" xfId="0" applyNumberFormat="1" applyFont="1" applyFill="1" applyBorder="1" applyAlignment="1" applyProtection="1">
      <alignment horizontal="center" vertical="top" wrapText="1"/>
    </xf>
    <xf numFmtId="4" fontId="15" fillId="0" borderId="20" xfId="0" applyNumberFormat="1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horizontal="center" vertical="top" wrapText="1"/>
    </xf>
    <xf numFmtId="0" fontId="15" fillId="0" borderId="0" xfId="0" applyFont="1" applyFill="1" applyAlignment="1">
      <alignment vertical="top"/>
    </xf>
    <xf numFmtId="4" fontId="15" fillId="0" borderId="19" xfId="0" applyNumberFormat="1" applyFont="1" applyFill="1" applyBorder="1" applyAlignment="1">
      <alignment horizontal="center" vertical="top" wrapText="1"/>
    </xf>
    <xf numFmtId="0" fontId="10" fillId="0" borderId="46" xfId="0" applyFont="1" applyFill="1" applyBorder="1" applyAlignment="1">
      <alignment horizontal="center" vertical="top" wrapText="1"/>
    </xf>
    <xf numFmtId="4" fontId="9" fillId="0" borderId="47" xfId="0" applyNumberFormat="1" applyFont="1" applyFill="1" applyBorder="1" applyAlignment="1">
      <alignment horizontal="center" vertical="top" wrapText="1"/>
    </xf>
    <xf numFmtId="49" fontId="9" fillId="0" borderId="11" xfId="0" applyNumberFormat="1" applyFont="1" applyFill="1" applyBorder="1" applyAlignment="1">
      <alignment horizontal="left" vertical="top" wrapText="1"/>
    </xf>
    <xf numFmtId="49" fontId="12" fillId="0" borderId="6" xfId="0" applyNumberFormat="1" applyFont="1" applyFill="1" applyBorder="1" applyAlignment="1" applyProtection="1">
      <alignment horizontal="left" vertical="top" wrapText="1"/>
      <protection locked="0"/>
    </xf>
    <xf numFmtId="4" fontId="9" fillId="0" borderId="6" xfId="0" applyNumberFormat="1" applyFont="1" applyFill="1" applyBorder="1" applyAlignment="1">
      <alignment horizontal="center" vertical="top" wrapText="1"/>
    </xf>
    <xf numFmtId="165" fontId="9" fillId="0" borderId="6" xfId="0" applyNumberFormat="1" applyFont="1" applyFill="1" applyBorder="1" applyAlignment="1">
      <alignment horizontal="center" vertical="top" wrapText="1"/>
    </xf>
    <xf numFmtId="0" fontId="10" fillId="0" borderId="23" xfId="0" applyFont="1" applyBorder="1" applyAlignment="1">
      <alignment horizontal="left" vertical="top" wrapText="1"/>
    </xf>
    <xf numFmtId="49" fontId="10" fillId="0" borderId="23" xfId="0" applyNumberFormat="1" applyFont="1" applyFill="1" applyBorder="1" applyAlignment="1">
      <alignment horizontal="left" vertical="top" wrapText="1"/>
    </xf>
    <xf numFmtId="0" fontId="10" fillId="0" borderId="23" xfId="0" applyFont="1" applyBorder="1" applyAlignment="1">
      <alignment horizontal="center" vertical="top" wrapText="1"/>
    </xf>
    <xf numFmtId="0" fontId="10" fillId="0" borderId="23" xfId="0" applyFont="1" applyBorder="1" applyAlignment="1">
      <alignment horizontal="center" vertical="top"/>
    </xf>
    <xf numFmtId="0" fontId="14" fillId="0" borderId="23" xfId="0" applyFont="1" applyFill="1" applyBorder="1" applyAlignment="1">
      <alignment horizontal="left" vertical="top" wrapText="1"/>
    </xf>
    <xf numFmtId="4" fontId="15" fillId="0" borderId="23" xfId="0" applyNumberFormat="1" applyFont="1" applyFill="1" applyBorder="1" applyAlignment="1">
      <alignment horizontal="center" vertical="top" wrapText="1"/>
    </xf>
    <xf numFmtId="165" fontId="15" fillId="0" borderId="48" xfId="0" applyNumberFormat="1" applyFont="1" applyFill="1" applyBorder="1" applyAlignment="1" applyProtection="1">
      <alignment horizontal="center" vertical="top" wrapText="1"/>
    </xf>
    <xf numFmtId="0" fontId="10" fillId="0" borderId="45" xfId="0" applyFont="1" applyFill="1" applyBorder="1" applyAlignment="1">
      <alignment horizontal="center" vertical="top"/>
    </xf>
    <xf numFmtId="4" fontId="9" fillId="0" borderId="43" xfId="0" applyNumberFormat="1" applyFont="1" applyFill="1" applyBorder="1" applyAlignment="1">
      <alignment horizontal="center" vertical="top" wrapText="1"/>
    </xf>
    <xf numFmtId="4" fontId="9" fillId="0" borderId="44" xfId="0" applyNumberFormat="1" applyFont="1" applyFill="1" applyBorder="1" applyAlignment="1">
      <alignment horizontal="center" vertical="top" wrapText="1"/>
    </xf>
    <xf numFmtId="0" fontId="9" fillId="0" borderId="54" xfId="0" applyFont="1" applyBorder="1" applyAlignment="1">
      <alignment horizontal="left" vertical="top" wrapText="1"/>
    </xf>
    <xf numFmtId="2" fontId="9" fillId="0" borderId="55" xfId="0" applyNumberFormat="1" applyFont="1" applyBorder="1" applyAlignment="1">
      <alignment horizontal="center" vertical="top"/>
    </xf>
    <xf numFmtId="1" fontId="9" fillId="0" borderId="55" xfId="0" applyNumberFormat="1" applyFont="1" applyBorder="1" applyAlignment="1">
      <alignment horizontal="center" vertical="top"/>
    </xf>
    <xf numFmtId="3" fontId="9" fillId="0" borderId="55" xfId="0" applyNumberFormat="1" applyFont="1" applyBorder="1" applyAlignment="1">
      <alignment horizontal="center" vertical="top"/>
    </xf>
    <xf numFmtId="164" fontId="9" fillId="0" borderId="55" xfId="0" applyNumberFormat="1" applyFont="1" applyBorder="1" applyAlignment="1">
      <alignment horizontal="center" vertical="top"/>
    </xf>
    <xf numFmtId="0" fontId="9" fillId="0" borderId="54" xfId="0" applyFont="1" applyBorder="1" applyAlignment="1">
      <alignment horizontal="center" vertical="top"/>
    </xf>
    <xf numFmtId="4" fontId="6" fillId="2" borderId="22" xfId="0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165" fontId="6" fillId="2" borderId="22" xfId="0" applyNumberFormat="1" applyFont="1" applyFill="1" applyBorder="1" applyAlignment="1" applyProtection="1">
      <alignment horizontal="center" vertical="top" wrapText="1"/>
    </xf>
    <xf numFmtId="165" fontId="0" fillId="0" borderId="0" xfId="0" applyNumberFormat="1" applyAlignment="1">
      <alignment horizontal="center"/>
    </xf>
    <xf numFmtId="4" fontId="6" fillId="2" borderId="0" xfId="0" applyNumberFormat="1" applyFont="1" applyFill="1" applyBorder="1" applyAlignment="1" applyProtection="1">
      <alignment horizontal="center" vertical="top" wrapText="1"/>
    </xf>
    <xf numFmtId="165" fontId="6" fillId="2" borderId="0" xfId="0" applyNumberFormat="1" applyFont="1" applyFill="1" applyBorder="1" applyAlignment="1" applyProtection="1">
      <alignment horizontal="center" vertical="top" wrapText="1"/>
    </xf>
    <xf numFmtId="4" fontId="15" fillId="0" borderId="52" xfId="0" applyNumberFormat="1" applyFont="1" applyFill="1" applyBorder="1" applyAlignment="1">
      <alignment horizontal="center" vertical="top" wrapText="1"/>
    </xf>
    <xf numFmtId="0" fontId="9" fillId="0" borderId="54" xfId="0" applyFont="1" applyBorder="1" applyAlignment="1">
      <alignment horizontal="right" vertical="top"/>
    </xf>
    <xf numFmtId="1" fontId="9" fillId="0" borderId="56" xfId="0" applyNumberFormat="1" applyFont="1" applyBorder="1" applyAlignment="1">
      <alignment horizontal="center" vertical="top"/>
    </xf>
    <xf numFmtId="3" fontId="9" fillId="0" borderId="56" xfId="0" applyNumberFormat="1" applyFont="1" applyBorder="1" applyAlignment="1">
      <alignment horizontal="center" vertical="top"/>
    </xf>
    <xf numFmtId="2" fontId="9" fillId="0" borderId="56" xfId="0" applyNumberFormat="1" applyFont="1" applyBorder="1" applyAlignment="1">
      <alignment horizontal="center" vertical="top"/>
    </xf>
    <xf numFmtId="0" fontId="10" fillId="0" borderId="58" xfId="0" applyFont="1" applyBorder="1" applyAlignment="1">
      <alignment horizontal="center" vertical="top"/>
    </xf>
    <xf numFmtId="1" fontId="9" fillId="0" borderId="57" xfId="0" applyNumberFormat="1" applyFont="1" applyBorder="1" applyAlignment="1">
      <alignment horizontal="center" vertical="top"/>
    </xf>
    <xf numFmtId="165" fontId="10" fillId="0" borderId="58" xfId="0" applyNumberFormat="1" applyFont="1" applyFill="1" applyBorder="1" applyAlignment="1">
      <alignment horizontal="center" vertical="top" wrapText="1"/>
    </xf>
    <xf numFmtId="1" fontId="9" fillId="0" borderId="59" xfId="0" applyNumberFormat="1" applyFont="1" applyBorder="1" applyAlignment="1">
      <alignment horizontal="center" vertical="top"/>
    </xf>
    <xf numFmtId="1" fontId="14" fillId="0" borderId="23" xfId="0" applyNumberFormat="1" applyFont="1" applyFill="1" applyBorder="1" applyAlignment="1">
      <alignment horizontal="left" vertical="top" wrapText="1"/>
    </xf>
    <xf numFmtId="0" fontId="14" fillId="0" borderId="23" xfId="0" applyFont="1" applyFill="1" applyBorder="1" applyAlignment="1">
      <alignment vertical="top" wrapText="1"/>
    </xf>
    <xf numFmtId="1" fontId="14" fillId="0" borderId="23" xfId="0" applyNumberFormat="1" applyFont="1" applyFill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0" fillId="0" borderId="40" xfId="0" applyFont="1" applyFill="1" applyBorder="1" applyAlignment="1">
      <alignment horizontal="center" vertical="center"/>
    </xf>
    <xf numFmtId="0" fontId="9" fillId="0" borderId="26" xfId="0" applyFont="1" applyBorder="1" applyAlignment="1">
      <alignment vertical="center"/>
    </xf>
    <xf numFmtId="0" fontId="9" fillId="0" borderId="41" xfId="0" applyFont="1" applyBorder="1" applyAlignment="1">
      <alignment vertical="center"/>
    </xf>
    <xf numFmtId="0" fontId="17" fillId="0" borderId="60" xfId="0" applyFont="1" applyBorder="1" applyAlignment="1">
      <alignment vertical="top"/>
    </xf>
    <xf numFmtId="0" fontId="17" fillId="0" borderId="26" xfId="0" applyFont="1" applyBorder="1" applyAlignment="1">
      <alignment vertical="top"/>
    </xf>
    <xf numFmtId="0" fontId="17" fillId="0" borderId="61" xfId="0" applyFont="1" applyBorder="1" applyAlignment="1">
      <alignment vertical="top"/>
    </xf>
    <xf numFmtId="0" fontId="3" fillId="0" borderId="0" xfId="0" applyFont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4" fontId="15" fillId="0" borderId="49" xfId="0" applyNumberFormat="1" applyFont="1" applyFill="1" applyBorder="1" applyAlignment="1" applyProtection="1">
      <alignment horizontal="right" vertical="top" wrapText="1"/>
    </xf>
    <xf numFmtId="4" fontId="15" fillId="0" borderId="50" xfId="0" applyNumberFormat="1" applyFont="1" applyFill="1" applyBorder="1" applyAlignment="1" applyProtection="1">
      <alignment horizontal="right" vertical="top" wrapText="1"/>
    </xf>
    <xf numFmtId="4" fontId="15" fillId="0" borderId="51" xfId="0" applyNumberFormat="1" applyFont="1" applyFill="1" applyBorder="1" applyAlignment="1" applyProtection="1">
      <alignment horizontal="right" vertical="top" wrapText="1"/>
    </xf>
    <xf numFmtId="4" fontId="15" fillId="0" borderId="17" xfId="0" applyNumberFormat="1" applyFont="1" applyFill="1" applyBorder="1" applyAlignment="1" applyProtection="1">
      <alignment horizontal="right" vertical="top" wrapText="1"/>
    </xf>
    <xf numFmtId="4" fontId="15" fillId="0" borderId="18" xfId="0" applyNumberFormat="1" applyFont="1" applyFill="1" applyBorder="1" applyAlignment="1" applyProtection="1">
      <alignment horizontal="right" vertical="top" wrapText="1"/>
    </xf>
    <xf numFmtId="4" fontId="15" fillId="0" borderId="13" xfId="0" applyNumberFormat="1" applyFont="1" applyFill="1" applyBorder="1" applyAlignment="1" applyProtection="1">
      <alignment horizontal="right" vertical="top" wrapText="1"/>
    </xf>
    <xf numFmtId="0" fontId="8" fillId="5" borderId="1" xfId="0" applyFont="1" applyFill="1" applyBorder="1" applyAlignment="1">
      <alignment horizontal="justify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4" fontId="15" fillId="0" borderId="24" xfId="0" applyNumberFormat="1" applyFont="1" applyFill="1" applyBorder="1" applyAlignment="1" applyProtection="1">
      <alignment horizontal="right" vertical="top" wrapText="1"/>
    </xf>
    <xf numFmtId="4" fontId="15" fillId="0" borderId="25" xfId="0" applyNumberFormat="1" applyFont="1" applyFill="1" applyBorder="1" applyAlignment="1" applyProtection="1">
      <alignment horizontal="right" vertical="top" wrapText="1"/>
    </xf>
    <xf numFmtId="4" fontId="15" fillId="0" borderId="16" xfId="0" applyNumberFormat="1" applyFont="1" applyFill="1" applyBorder="1" applyAlignment="1" applyProtection="1">
      <alignment horizontal="right" vertical="top" wrapText="1"/>
    </xf>
    <xf numFmtId="4" fontId="15" fillId="0" borderId="15" xfId="0" applyNumberFormat="1" applyFont="1" applyFill="1" applyBorder="1" applyAlignment="1" applyProtection="1">
      <alignment horizontal="right" vertical="top" wrapText="1"/>
    </xf>
    <xf numFmtId="0" fontId="11" fillId="0" borderId="35" xfId="0" applyFont="1" applyFill="1" applyBorder="1" applyAlignment="1">
      <alignment horizontal="center" vertical="top" wrapText="1"/>
    </xf>
    <xf numFmtId="0" fontId="9" fillId="0" borderId="36" xfId="0" applyFont="1" applyFill="1" applyBorder="1" applyAlignment="1">
      <alignment horizontal="center" vertical="top" wrapText="1"/>
    </xf>
    <xf numFmtId="0" fontId="9" fillId="0" borderId="37" xfId="0" applyFont="1" applyFill="1" applyBorder="1" applyAlignment="1">
      <alignment horizontal="center" vertical="top" wrapText="1"/>
    </xf>
    <xf numFmtId="0" fontId="10" fillId="0" borderId="53" xfId="0" applyFont="1" applyFill="1" applyBorder="1" applyAlignment="1">
      <alignment horizontal="center" vertical="top" wrapText="1"/>
    </xf>
    <xf numFmtId="0" fontId="4" fillId="3" borderId="14" xfId="0" applyFont="1" applyFill="1" applyBorder="1" applyAlignment="1">
      <alignment horizontal="center" vertical="center" wrapText="1"/>
    </xf>
    <xf numFmtId="4" fontId="15" fillId="0" borderId="31" xfId="0" applyNumberFormat="1" applyFont="1" applyFill="1" applyBorder="1" applyAlignment="1" applyProtection="1">
      <alignment horizontal="right" vertical="top" wrapText="1"/>
    </xf>
    <xf numFmtId="4" fontId="15" fillId="0" borderId="32" xfId="0" applyNumberFormat="1" applyFont="1" applyFill="1" applyBorder="1" applyAlignment="1" applyProtection="1">
      <alignment horizontal="right" vertical="top" wrapText="1"/>
    </xf>
    <xf numFmtId="4" fontId="15" fillId="0" borderId="33" xfId="0" applyNumberFormat="1" applyFont="1" applyFill="1" applyBorder="1" applyAlignment="1" applyProtection="1">
      <alignment horizontal="right" vertical="top" wrapText="1"/>
    </xf>
    <xf numFmtId="0" fontId="11" fillId="0" borderId="45" xfId="0" applyFont="1" applyFill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9" fillId="0" borderId="39" xfId="0" applyFont="1" applyBorder="1" applyAlignment="1">
      <alignment horizontal="center" wrapText="1"/>
    </xf>
    <xf numFmtId="0" fontId="16" fillId="0" borderId="3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92"/>
  <sheetViews>
    <sheetView tabSelected="1" zoomScale="85" zoomScaleNormal="85" workbookViewId="0">
      <selection activeCell="K5" sqref="K5:S5"/>
    </sheetView>
  </sheetViews>
  <sheetFormatPr defaultRowHeight="15" x14ac:dyDescent="0.25"/>
  <cols>
    <col min="1" max="1" width="4.5703125" customWidth="1"/>
    <col min="2" max="2" width="9.140625" customWidth="1"/>
    <col min="3" max="3" width="29.28515625" style="25" customWidth="1"/>
    <col min="4" max="4" width="25" customWidth="1"/>
    <col min="5" max="5" width="17.28515625" customWidth="1"/>
    <col min="6" max="6" width="7.140625" style="78" customWidth="1"/>
    <col min="7" max="7" width="17.140625" style="78" customWidth="1"/>
    <col min="8" max="8" width="14" style="80" customWidth="1"/>
    <col min="9" max="9" width="22.85546875" style="78" customWidth="1"/>
    <col min="12" max="13" width="24.42578125" customWidth="1"/>
    <col min="14" max="14" width="21.28515625" customWidth="1"/>
    <col min="15" max="15" width="7.28515625" style="78" customWidth="1"/>
    <col min="16" max="16" width="15" style="78" customWidth="1"/>
    <col min="17" max="17" width="13.85546875" style="78" customWidth="1"/>
    <col min="18" max="18" width="8.7109375" style="80" customWidth="1"/>
    <col min="19" max="19" width="22.7109375" style="78" customWidth="1"/>
  </cols>
  <sheetData>
    <row r="1" spans="1:29" ht="34.5" customHeight="1" x14ac:dyDescent="0.25">
      <c r="B1" s="103" t="s">
        <v>2</v>
      </c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 ht="15.75" thickBot="1" x14ac:dyDescent="0.3">
      <c r="B2" s="1"/>
      <c r="C2" s="22"/>
      <c r="D2" s="1"/>
      <c r="E2" s="1"/>
      <c r="F2" s="1"/>
      <c r="G2" s="1"/>
      <c r="H2" s="12"/>
      <c r="I2" s="1"/>
      <c r="J2" s="1"/>
      <c r="K2" s="1"/>
      <c r="L2" s="1"/>
      <c r="M2" s="1"/>
      <c r="N2" s="1"/>
      <c r="O2" s="1"/>
      <c r="P2" s="1"/>
      <c r="Q2" s="1"/>
      <c r="R2" s="12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ht="30" customHeight="1" thickBot="1" x14ac:dyDescent="0.3">
      <c r="B3" s="104" t="s">
        <v>12</v>
      </c>
      <c r="C3" s="105"/>
      <c r="D3" s="105"/>
      <c r="E3" s="105"/>
      <c r="F3" s="105"/>
      <c r="G3" s="106"/>
      <c r="H3" s="20">
        <v>4817689.97</v>
      </c>
      <c r="I3" s="4" t="s">
        <v>3</v>
      </c>
      <c r="J3" s="1"/>
      <c r="K3" s="1"/>
      <c r="L3" s="1"/>
      <c r="M3" s="1"/>
      <c r="N3" s="1"/>
      <c r="O3" s="1"/>
      <c r="P3" s="1"/>
      <c r="Q3" s="1"/>
      <c r="R3" s="12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ht="15.75" customHeight="1" x14ac:dyDescent="0.25">
      <c r="B4" s="113" t="s">
        <v>100</v>
      </c>
      <c r="C4" s="113"/>
      <c r="D4" s="113"/>
      <c r="E4" s="113"/>
      <c r="F4" s="113"/>
      <c r="G4" s="113"/>
      <c r="H4" s="113"/>
      <c r="I4" s="113"/>
      <c r="J4" s="1"/>
      <c r="K4" s="1"/>
      <c r="L4" s="1"/>
      <c r="M4" s="1"/>
      <c r="N4" s="1"/>
      <c r="O4" s="1"/>
      <c r="P4" s="1"/>
      <c r="Q4" s="1"/>
      <c r="R4" s="12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ht="48" customHeight="1" x14ac:dyDescent="0.25">
      <c r="B5" s="1"/>
      <c r="C5" s="22"/>
      <c r="D5" s="1"/>
      <c r="E5" s="1"/>
      <c r="F5" s="1"/>
      <c r="G5" s="1"/>
      <c r="H5" s="12"/>
      <c r="I5" s="1"/>
      <c r="J5" s="1"/>
      <c r="K5" s="95" t="s">
        <v>137</v>
      </c>
      <c r="L5" s="96"/>
      <c r="M5" s="96"/>
      <c r="N5" s="96"/>
      <c r="O5" s="96"/>
      <c r="P5" s="96"/>
      <c r="Q5" s="96"/>
      <c r="R5" s="96"/>
      <c r="S5" s="96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 ht="15.75" thickBot="1" x14ac:dyDescent="0.3">
      <c r="B6" s="1"/>
      <c r="C6" s="22"/>
      <c r="D6" s="1"/>
      <c r="E6" s="1"/>
      <c r="F6" s="1"/>
      <c r="G6" s="1"/>
      <c r="H6" s="12"/>
      <c r="I6" s="1"/>
      <c r="J6" s="1"/>
      <c r="K6" s="1"/>
      <c r="L6" s="1"/>
      <c r="M6" s="1"/>
      <c r="N6" s="1"/>
      <c r="O6" s="1"/>
      <c r="P6" s="1"/>
      <c r="Q6" s="1"/>
      <c r="R6" s="12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ht="32.25" customHeight="1" thickBot="1" x14ac:dyDescent="0.3">
      <c r="B7" s="114" t="s">
        <v>13</v>
      </c>
      <c r="C7" s="106"/>
      <c r="D7" s="106"/>
      <c r="E7" s="106"/>
      <c r="F7" s="115"/>
      <c r="G7" s="115"/>
      <c r="H7" s="116"/>
      <c r="I7" s="117"/>
      <c r="J7" s="3"/>
      <c r="K7" s="104" t="s">
        <v>4</v>
      </c>
      <c r="L7" s="105"/>
      <c r="M7" s="105"/>
      <c r="N7" s="105"/>
      <c r="O7" s="105"/>
      <c r="P7" s="105"/>
      <c r="Q7" s="105"/>
      <c r="R7" s="105"/>
      <c r="S7" s="126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ht="115.5" thickBot="1" x14ac:dyDescent="0.3">
      <c r="B8" s="16" t="s">
        <v>5</v>
      </c>
      <c r="C8" s="23" t="s">
        <v>0</v>
      </c>
      <c r="D8" s="17" t="s">
        <v>21</v>
      </c>
      <c r="E8" s="17" t="s">
        <v>22</v>
      </c>
      <c r="F8" s="17" t="s">
        <v>9</v>
      </c>
      <c r="G8" s="18" t="s">
        <v>10</v>
      </c>
      <c r="H8" s="21" t="s">
        <v>6</v>
      </c>
      <c r="I8" s="19" t="s">
        <v>11</v>
      </c>
      <c r="J8" s="1"/>
      <c r="K8" s="16" t="s">
        <v>5</v>
      </c>
      <c r="L8" s="17" t="s">
        <v>1</v>
      </c>
      <c r="M8" s="17"/>
      <c r="N8" s="18" t="s">
        <v>14</v>
      </c>
      <c r="O8" s="17" t="s">
        <v>9</v>
      </c>
      <c r="P8" s="18" t="s">
        <v>10</v>
      </c>
      <c r="Q8" s="18" t="s">
        <v>15</v>
      </c>
      <c r="R8" s="21" t="s">
        <v>6</v>
      </c>
      <c r="S8" s="19" t="s">
        <v>16</v>
      </c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s="26" customFormat="1" ht="42" customHeight="1" x14ac:dyDescent="0.25">
      <c r="B9" s="55"/>
      <c r="C9" s="122" t="s">
        <v>99</v>
      </c>
      <c r="D9" s="123"/>
      <c r="E9" s="123"/>
      <c r="F9" s="123"/>
      <c r="G9" s="123"/>
      <c r="H9" s="123"/>
      <c r="I9" s="124"/>
      <c r="J9" s="27"/>
      <c r="K9" s="125" t="s">
        <v>99</v>
      </c>
      <c r="L9" s="123"/>
      <c r="M9" s="123"/>
      <c r="N9" s="123"/>
      <c r="O9" s="123"/>
      <c r="P9" s="123"/>
      <c r="Q9" s="123"/>
      <c r="R9" s="123"/>
      <c r="S9" s="124"/>
      <c r="T9" s="27"/>
      <c r="U9" s="27"/>
      <c r="V9" s="27"/>
      <c r="W9" s="27"/>
      <c r="X9" s="27"/>
      <c r="Y9" s="27"/>
      <c r="Z9" s="27"/>
      <c r="AA9" s="27"/>
      <c r="AB9" s="27"/>
      <c r="AC9" s="27"/>
    </row>
    <row r="10" spans="1:29" s="26" customFormat="1" ht="21.75" customHeight="1" x14ac:dyDescent="0.25">
      <c r="B10" s="130" t="s">
        <v>101</v>
      </c>
      <c r="C10" s="131"/>
      <c r="D10" s="131"/>
      <c r="E10" s="131"/>
      <c r="F10" s="131"/>
      <c r="G10" s="131"/>
      <c r="H10" s="131"/>
      <c r="I10" s="133"/>
      <c r="J10" s="27"/>
      <c r="K10" s="130" t="s">
        <v>101</v>
      </c>
      <c r="L10" s="131"/>
      <c r="M10" s="131"/>
      <c r="N10" s="131"/>
      <c r="O10" s="131"/>
      <c r="P10" s="131"/>
      <c r="Q10" s="131"/>
      <c r="R10" s="131"/>
      <c r="S10" s="132"/>
      <c r="T10" s="27"/>
      <c r="U10" s="27"/>
      <c r="V10" s="27"/>
      <c r="W10" s="27"/>
      <c r="X10" s="27"/>
      <c r="Y10" s="27"/>
      <c r="Z10" s="27"/>
      <c r="AA10" s="27"/>
      <c r="AB10" s="27"/>
      <c r="AC10" s="27"/>
    </row>
    <row r="11" spans="1:29" s="26" customFormat="1" ht="43.5" x14ac:dyDescent="0.25">
      <c r="A11" s="28"/>
      <c r="B11" s="41">
        <v>1</v>
      </c>
      <c r="C11" s="71" t="s">
        <v>23</v>
      </c>
      <c r="D11" s="71" t="s">
        <v>131</v>
      </c>
      <c r="E11" s="92" t="s">
        <v>115</v>
      </c>
      <c r="F11" s="76" t="s">
        <v>18</v>
      </c>
      <c r="G11" s="72">
        <v>146.66999999999999</v>
      </c>
      <c r="H11" s="73">
        <v>60</v>
      </c>
      <c r="I11" s="56">
        <f>G11*H11</f>
        <v>8800.1999999999989</v>
      </c>
      <c r="J11" s="27"/>
      <c r="K11" s="41">
        <f t="shared" ref="K11:K38" si="0">B11</f>
        <v>1</v>
      </c>
      <c r="L11" s="57" t="str">
        <f t="shared" ref="L11:L38" si="1">C11</f>
        <v>Антифриз</v>
      </c>
      <c r="M11" s="71" t="s">
        <v>131</v>
      </c>
      <c r="N11" s="58"/>
      <c r="O11" s="84" t="s">
        <v>18</v>
      </c>
      <c r="P11" s="59">
        <f>G11</f>
        <v>146.66999999999999</v>
      </c>
      <c r="Q11" s="42"/>
      <c r="R11" s="60">
        <f>H11</f>
        <v>60</v>
      </c>
      <c r="S11" s="69">
        <f>Q11*R11</f>
        <v>0</v>
      </c>
      <c r="T11" s="27"/>
      <c r="U11" s="27"/>
      <c r="V11" s="27"/>
      <c r="W11" s="27"/>
      <c r="X11" s="27"/>
      <c r="Y11" s="27"/>
      <c r="Z11" s="27"/>
      <c r="AA11" s="27"/>
      <c r="AB11" s="27"/>
      <c r="AC11" s="27"/>
    </row>
    <row r="12" spans="1:29" s="26" customFormat="1" ht="30" x14ac:dyDescent="0.25">
      <c r="A12" s="28"/>
      <c r="B12" s="41">
        <v>2</v>
      </c>
      <c r="C12" s="71" t="s">
        <v>65</v>
      </c>
      <c r="D12" s="71" t="s">
        <v>79</v>
      </c>
      <c r="E12" s="92" t="s">
        <v>115</v>
      </c>
      <c r="F12" s="76" t="s">
        <v>20</v>
      </c>
      <c r="G12" s="72">
        <v>109.72</v>
      </c>
      <c r="H12" s="73">
        <v>40</v>
      </c>
      <c r="I12" s="56">
        <f t="shared" ref="I12:I53" si="2">G12*H12</f>
        <v>4388.8</v>
      </c>
      <c r="J12" s="27"/>
      <c r="K12" s="29">
        <f t="shared" si="0"/>
        <v>2</v>
      </c>
      <c r="L12" s="32" t="str">
        <f t="shared" si="1"/>
        <v>Жидкость для  АКПП  Eneos Dextron II</v>
      </c>
      <c r="M12" s="71" t="s">
        <v>79</v>
      </c>
      <c r="N12" s="33"/>
      <c r="O12" s="84" t="s">
        <v>20</v>
      </c>
      <c r="P12" s="34">
        <f>G12</f>
        <v>109.72</v>
      </c>
      <c r="Q12" s="30"/>
      <c r="R12" s="35">
        <f t="shared" ref="R12:R15" si="3">H12</f>
        <v>40</v>
      </c>
      <c r="S12" s="70">
        <f t="shared" ref="S12:S15" si="4">Q12*R12</f>
        <v>0</v>
      </c>
      <c r="T12" s="27"/>
      <c r="U12" s="27"/>
      <c r="V12" s="27"/>
      <c r="W12" s="27"/>
      <c r="X12" s="27"/>
      <c r="Y12" s="27"/>
      <c r="Z12" s="27"/>
      <c r="AA12" s="27"/>
      <c r="AB12" s="27"/>
      <c r="AC12" s="27"/>
    </row>
    <row r="13" spans="1:29" s="26" customFormat="1" ht="30" x14ac:dyDescent="0.25">
      <c r="A13" s="28"/>
      <c r="B13" s="41">
        <v>3</v>
      </c>
      <c r="C13" s="71" t="s">
        <v>57</v>
      </c>
      <c r="D13" s="71" t="s">
        <v>61</v>
      </c>
      <c r="E13" s="65" t="s">
        <v>116</v>
      </c>
      <c r="F13" s="76" t="s">
        <v>20</v>
      </c>
      <c r="G13" s="72">
        <v>55.37</v>
      </c>
      <c r="H13" s="73">
        <v>950</v>
      </c>
      <c r="I13" s="56">
        <f t="shared" si="2"/>
        <v>52601.5</v>
      </c>
      <c r="J13" s="27"/>
      <c r="K13" s="29">
        <f t="shared" si="0"/>
        <v>3</v>
      </c>
      <c r="L13" s="32" t="str">
        <f t="shared" si="1"/>
        <v>Жидкость для стеклоомывателя</v>
      </c>
      <c r="M13" s="71" t="s">
        <v>61</v>
      </c>
      <c r="N13" s="33"/>
      <c r="O13" s="84" t="s">
        <v>20</v>
      </c>
      <c r="P13" s="34">
        <f>G13</f>
        <v>55.37</v>
      </c>
      <c r="Q13" s="30"/>
      <c r="R13" s="35">
        <f t="shared" si="3"/>
        <v>950</v>
      </c>
      <c r="S13" s="70">
        <f t="shared" si="4"/>
        <v>0</v>
      </c>
      <c r="T13" s="27"/>
      <c r="U13" s="27"/>
      <c r="V13" s="27"/>
      <c r="W13" s="27"/>
      <c r="X13" s="27"/>
      <c r="Y13" s="27"/>
      <c r="Z13" s="27"/>
      <c r="AA13" s="27"/>
      <c r="AB13" s="27"/>
      <c r="AC13" s="27"/>
    </row>
    <row r="14" spans="1:29" s="26" customFormat="1" ht="30.75" customHeight="1" x14ac:dyDescent="0.25">
      <c r="A14" s="28"/>
      <c r="B14" s="41">
        <v>4</v>
      </c>
      <c r="C14" s="71" t="s">
        <v>57</v>
      </c>
      <c r="D14" s="71" t="s">
        <v>80</v>
      </c>
      <c r="E14" s="65" t="s">
        <v>116</v>
      </c>
      <c r="F14" s="76" t="s">
        <v>20</v>
      </c>
      <c r="G14" s="72">
        <v>55.37</v>
      </c>
      <c r="H14" s="73">
        <v>500</v>
      </c>
      <c r="I14" s="56">
        <f t="shared" si="2"/>
        <v>27685</v>
      </c>
      <c r="J14" s="27"/>
      <c r="K14" s="29">
        <f t="shared" si="0"/>
        <v>4</v>
      </c>
      <c r="L14" s="32" t="str">
        <f t="shared" si="1"/>
        <v>Жидкость для стеклоомывателя</v>
      </c>
      <c r="M14" s="71" t="s">
        <v>80</v>
      </c>
      <c r="N14" s="33"/>
      <c r="O14" s="84" t="s">
        <v>20</v>
      </c>
      <c r="P14" s="34">
        <f>G14</f>
        <v>55.37</v>
      </c>
      <c r="Q14" s="30"/>
      <c r="R14" s="35">
        <f t="shared" si="3"/>
        <v>500</v>
      </c>
      <c r="S14" s="70">
        <f t="shared" si="4"/>
        <v>0</v>
      </c>
      <c r="T14" s="27"/>
      <c r="U14" s="27"/>
      <c r="V14" s="27"/>
      <c r="W14" s="27"/>
      <c r="X14" s="27"/>
      <c r="Y14" s="27"/>
      <c r="Z14" s="27"/>
      <c r="AA14" s="27"/>
      <c r="AB14" s="27"/>
      <c r="AC14" s="27"/>
    </row>
    <row r="15" spans="1:29" s="26" customFormat="1" ht="45" x14ac:dyDescent="0.25">
      <c r="A15" s="28"/>
      <c r="B15" s="41">
        <v>5</v>
      </c>
      <c r="C15" s="71" t="s">
        <v>64</v>
      </c>
      <c r="D15" s="71" t="s">
        <v>62</v>
      </c>
      <c r="E15" s="65" t="s">
        <v>117</v>
      </c>
      <c r="F15" s="76" t="s">
        <v>20</v>
      </c>
      <c r="G15" s="72">
        <v>52.3</v>
      </c>
      <c r="H15" s="73">
        <v>800</v>
      </c>
      <c r="I15" s="56">
        <f t="shared" si="2"/>
        <v>41840</v>
      </c>
      <c r="J15" s="27"/>
      <c r="K15" s="29">
        <f t="shared" si="0"/>
        <v>5</v>
      </c>
      <c r="L15" s="32" t="str">
        <f t="shared" si="1"/>
        <v>Жидкость охлаждающая Антифриз Гостовский зеленый</v>
      </c>
      <c r="M15" s="71" t="s">
        <v>62</v>
      </c>
      <c r="N15" s="33"/>
      <c r="O15" s="84" t="s">
        <v>20</v>
      </c>
      <c r="P15" s="34">
        <f>G15</f>
        <v>52.3</v>
      </c>
      <c r="Q15" s="30"/>
      <c r="R15" s="35">
        <f t="shared" si="3"/>
        <v>800</v>
      </c>
      <c r="S15" s="70">
        <f t="shared" si="4"/>
        <v>0</v>
      </c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s="26" customFormat="1" ht="45" x14ac:dyDescent="0.25">
      <c r="A16" s="28"/>
      <c r="B16" s="41">
        <v>6</v>
      </c>
      <c r="C16" s="71" t="s">
        <v>58</v>
      </c>
      <c r="D16" s="71" t="s">
        <v>81</v>
      </c>
      <c r="E16" s="65" t="s">
        <v>118</v>
      </c>
      <c r="F16" s="76" t="s">
        <v>20</v>
      </c>
      <c r="G16" s="72">
        <v>126.9</v>
      </c>
      <c r="H16" s="73">
        <v>510</v>
      </c>
      <c r="I16" s="56">
        <f t="shared" si="2"/>
        <v>64719</v>
      </c>
      <c r="J16" s="27"/>
      <c r="K16" s="29">
        <f t="shared" si="0"/>
        <v>6</v>
      </c>
      <c r="L16" s="32" t="str">
        <f t="shared" si="1"/>
        <v xml:space="preserve">Жидкость охлаждающая Антифриз </v>
      </c>
      <c r="M16" s="71" t="s">
        <v>81</v>
      </c>
      <c r="N16" s="33"/>
      <c r="O16" s="84" t="s">
        <v>20</v>
      </c>
      <c r="P16" s="34">
        <f t="shared" ref="P16:P18" si="5">G16</f>
        <v>126.9</v>
      </c>
      <c r="Q16" s="30"/>
      <c r="R16" s="35">
        <f t="shared" ref="R16:R18" si="6">H16</f>
        <v>510</v>
      </c>
      <c r="S16" s="70">
        <f t="shared" ref="S16:S18" si="7">Q16*R16</f>
        <v>0</v>
      </c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29" s="26" customFormat="1" ht="16.5" customHeight="1" x14ac:dyDescent="0.25">
      <c r="A17" s="28"/>
      <c r="B17" s="41">
        <v>7</v>
      </c>
      <c r="C17" s="71" t="s">
        <v>24</v>
      </c>
      <c r="D17" s="71" t="s">
        <v>82</v>
      </c>
      <c r="E17" s="65" t="s">
        <v>119</v>
      </c>
      <c r="F17" s="76" t="s">
        <v>20</v>
      </c>
      <c r="G17" s="72">
        <v>70.27</v>
      </c>
      <c r="H17" s="74">
        <v>1450</v>
      </c>
      <c r="I17" s="56">
        <f t="shared" si="2"/>
        <v>101891.5</v>
      </c>
      <c r="J17" s="27"/>
      <c r="K17" s="29">
        <f t="shared" si="0"/>
        <v>7</v>
      </c>
      <c r="L17" s="32" t="str">
        <f t="shared" si="1"/>
        <v>Жидкость охлаждающая Тосол А-40</v>
      </c>
      <c r="M17" s="71" t="s">
        <v>82</v>
      </c>
      <c r="N17" s="33"/>
      <c r="O17" s="84" t="s">
        <v>20</v>
      </c>
      <c r="P17" s="34">
        <f t="shared" si="5"/>
        <v>70.27</v>
      </c>
      <c r="Q17" s="30"/>
      <c r="R17" s="35">
        <f t="shared" si="6"/>
        <v>1450</v>
      </c>
      <c r="S17" s="70">
        <f t="shared" si="7"/>
        <v>0</v>
      </c>
      <c r="T17" s="27"/>
      <c r="U17" s="27"/>
      <c r="V17" s="27"/>
      <c r="W17" s="27"/>
      <c r="X17" s="27"/>
      <c r="Y17" s="27"/>
      <c r="Z17" s="27"/>
      <c r="AA17" s="27"/>
      <c r="AB17" s="27"/>
      <c r="AC17" s="27"/>
    </row>
    <row r="18" spans="1:29" s="26" customFormat="1" ht="16.5" customHeight="1" x14ac:dyDescent="0.25">
      <c r="A18" s="28"/>
      <c r="B18" s="41">
        <v>8</v>
      </c>
      <c r="C18" s="71" t="s">
        <v>24</v>
      </c>
      <c r="D18" s="71" t="s">
        <v>41</v>
      </c>
      <c r="E18" s="65" t="s">
        <v>118</v>
      </c>
      <c r="F18" s="76" t="s">
        <v>20</v>
      </c>
      <c r="G18" s="72">
        <v>112.38</v>
      </c>
      <c r="H18" s="73">
        <v>200</v>
      </c>
      <c r="I18" s="56">
        <f t="shared" si="2"/>
        <v>22476</v>
      </c>
      <c r="J18" s="27"/>
      <c r="K18" s="29">
        <f t="shared" si="0"/>
        <v>8</v>
      </c>
      <c r="L18" s="32" t="str">
        <f t="shared" si="1"/>
        <v>Жидкость охлаждающая Тосол А-40</v>
      </c>
      <c r="M18" s="71" t="s">
        <v>41</v>
      </c>
      <c r="N18" s="33"/>
      <c r="O18" s="84" t="s">
        <v>20</v>
      </c>
      <c r="P18" s="34">
        <f t="shared" si="5"/>
        <v>112.38</v>
      </c>
      <c r="Q18" s="30"/>
      <c r="R18" s="35">
        <f t="shared" si="6"/>
        <v>200</v>
      </c>
      <c r="S18" s="70">
        <f t="shared" si="7"/>
        <v>0</v>
      </c>
      <c r="T18" s="27"/>
      <c r="U18" s="27"/>
      <c r="V18" s="27"/>
      <c r="W18" s="27"/>
      <c r="X18" s="27"/>
      <c r="Y18" s="27"/>
      <c r="Z18" s="27"/>
      <c r="AA18" s="27"/>
      <c r="AB18" s="27"/>
      <c r="AC18" s="27"/>
    </row>
    <row r="19" spans="1:29" s="26" customFormat="1" ht="30" customHeight="1" x14ac:dyDescent="0.25">
      <c r="A19" s="28"/>
      <c r="B19" s="41">
        <v>9</v>
      </c>
      <c r="C19" s="71" t="s">
        <v>25</v>
      </c>
      <c r="D19" s="71" t="s">
        <v>42</v>
      </c>
      <c r="E19" s="92" t="s">
        <v>120</v>
      </c>
      <c r="F19" s="76" t="s">
        <v>18</v>
      </c>
      <c r="G19" s="72">
        <v>131.16</v>
      </c>
      <c r="H19" s="75">
        <v>427.6</v>
      </c>
      <c r="I19" s="56">
        <f t="shared" si="2"/>
        <v>56084.016000000003</v>
      </c>
      <c r="J19" s="27"/>
      <c r="K19" s="29">
        <f t="shared" si="0"/>
        <v>9</v>
      </c>
      <c r="L19" s="32" t="str">
        <f t="shared" si="1"/>
        <v>Жидкость тормозная</v>
      </c>
      <c r="M19" s="71" t="s">
        <v>42</v>
      </c>
      <c r="N19" s="33"/>
      <c r="O19" s="84" t="s">
        <v>18</v>
      </c>
      <c r="P19" s="34">
        <f>G19</f>
        <v>131.16</v>
      </c>
      <c r="Q19" s="30"/>
      <c r="R19" s="35">
        <f>H19</f>
        <v>427.6</v>
      </c>
      <c r="S19" s="70">
        <f>Q19*R19</f>
        <v>0</v>
      </c>
      <c r="T19" s="27"/>
      <c r="U19" s="27"/>
      <c r="V19" s="27"/>
      <c r="W19" s="27"/>
      <c r="X19" s="27"/>
      <c r="Y19" s="27"/>
      <c r="Z19" s="27"/>
      <c r="AA19" s="27"/>
      <c r="AB19" s="27"/>
      <c r="AC19" s="27"/>
    </row>
    <row r="20" spans="1:29" s="26" customFormat="1" ht="30" x14ac:dyDescent="0.25">
      <c r="A20" s="28"/>
      <c r="B20" s="41">
        <v>10</v>
      </c>
      <c r="C20" s="71" t="s">
        <v>26</v>
      </c>
      <c r="D20" s="71" t="s">
        <v>132</v>
      </c>
      <c r="E20" s="65" t="s">
        <v>121</v>
      </c>
      <c r="F20" s="76" t="s">
        <v>20</v>
      </c>
      <c r="G20" s="72">
        <v>461.43</v>
      </c>
      <c r="H20" s="73">
        <v>400</v>
      </c>
      <c r="I20" s="56">
        <f t="shared" si="2"/>
        <v>184572</v>
      </c>
      <c r="J20" s="27"/>
      <c r="K20" s="29">
        <f t="shared" si="0"/>
        <v>10</v>
      </c>
      <c r="L20" s="32" t="str">
        <f t="shared" si="1"/>
        <v>Масло ESSO Ultron диз. синт. 5W40 API CG-4</v>
      </c>
      <c r="M20" s="71" t="s">
        <v>132</v>
      </c>
      <c r="N20" s="33"/>
      <c r="O20" s="84" t="s">
        <v>20</v>
      </c>
      <c r="P20" s="34">
        <f t="shared" ref="P20:P24" si="8">G20</f>
        <v>461.43</v>
      </c>
      <c r="Q20" s="30"/>
      <c r="R20" s="35">
        <f t="shared" ref="R20:R24" si="9">H20</f>
        <v>400</v>
      </c>
      <c r="S20" s="70">
        <f t="shared" ref="S20:S24" si="10">Q20*R20</f>
        <v>0</v>
      </c>
      <c r="T20" s="27"/>
      <c r="U20" s="27"/>
      <c r="V20" s="27"/>
      <c r="W20" s="27"/>
      <c r="X20" s="27"/>
      <c r="Y20" s="27"/>
      <c r="Z20" s="27"/>
      <c r="AA20" s="27"/>
      <c r="AB20" s="27"/>
      <c r="AC20" s="27"/>
    </row>
    <row r="21" spans="1:29" s="26" customFormat="1" ht="30" x14ac:dyDescent="0.25">
      <c r="A21" s="28"/>
      <c r="B21" s="41">
        <v>11</v>
      </c>
      <c r="C21" s="71" t="s">
        <v>27</v>
      </c>
      <c r="D21" s="71" t="s">
        <v>83</v>
      </c>
      <c r="E21" s="65" t="s">
        <v>117</v>
      </c>
      <c r="F21" s="76" t="s">
        <v>20</v>
      </c>
      <c r="G21" s="72">
        <v>126.93</v>
      </c>
      <c r="H21" s="73">
        <v>200</v>
      </c>
      <c r="I21" s="56">
        <f t="shared" si="2"/>
        <v>25386</v>
      </c>
      <c r="J21" s="27"/>
      <c r="K21" s="29">
        <f t="shared" si="0"/>
        <v>11</v>
      </c>
      <c r="L21" s="32" t="str">
        <f t="shared" si="1"/>
        <v>Масло гидравлическое</v>
      </c>
      <c r="M21" s="71" t="s">
        <v>83</v>
      </c>
      <c r="N21" s="33"/>
      <c r="O21" s="84" t="s">
        <v>20</v>
      </c>
      <c r="P21" s="34">
        <f t="shared" si="8"/>
        <v>126.93</v>
      </c>
      <c r="Q21" s="30"/>
      <c r="R21" s="35">
        <f t="shared" si="9"/>
        <v>200</v>
      </c>
      <c r="S21" s="70">
        <f t="shared" si="10"/>
        <v>0</v>
      </c>
      <c r="T21" s="27"/>
      <c r="U21" s="27"/>
      <c r="V21" s="27"/>
      <c r="W21" s="27"/>
      <c r="X21" s="27"/>
      <c r="Y21" s="27"/>
      <c r="Z21" s="27"/>
      <c r="AA21" s="27"/>
      <c r="AB21" s="27"/>
      <c r="AC21" s="27"/>
    </row>
    <row r="22" spans="1:29" s="26" customFormat="1" ht="21" customHeight="1" x14ac:dyDescent="0.25">
      <c r="A22" s="28"/>
      <c r="B22" s="41">
        <v>12</v>
      </c>
      <c r="C22" s="71" t="s">
        <v>27</v>
      </c>
      <c r="D22" s="71" t="s">
        <v>84</v>
      </c>
      <c r="E22" s="65" t="s">
        <v>117</v>
      </c>
      <c r="F22" s="76" t="s">
        <v>20</v>
      </c>
      <c r="G22" s="72">
        <v>67.83</v>
      </c>
      <c r="H22" s="73">
        <v>200</v>
      </c>
      <c r="I22" s="56">
        <f t="shared" si="2"/>
        <v>13566</v>
      </c>
      <c r="J22" s="27"/>
      <c r="K22" s="29">
        <f t="shared" si="0"/>
        <v>12</v>
      </c>
      <c r="L22" s="32" t="str">
        <f t="shared" si="1"/>
        <v>Масло гидравлическое</v>
      </c>
      <c r="M22" s="71" t="s">
        <v>84</v>
      </c>
      <c r="N22" s="33"/>
      <c r="O22" s="84" t="s">
        <v>20</v>
      </c>
      <c r="P22" s="34">
        <f t="shared" si="8"/>
        <v>67.83</v>
      </c>
      <c r="Q22" s="30"/>
      <c r="R22" s="35">
        <f t="shared" si="9"/>
        <v>200</v>
      </c>
      <c r="S22" s="70">
        <f t="shared" si="10"/>
        <v>0</v>
      </c>
      <c r="T22" s="27"/>
      <c r="U22" s="27"/>
      <c r="V22" s="27"/>
      <c r="W22" s="27"/>
      <c r="X22" s="27"/>
      <c r="Y22" s="27"/>
      <c r="Z22" s="27"/>
      <c r="AA22" s="27"/>
      <c r="AB22" s="27"/>
      <c r="AC22" s="27"/>
    </row>
    <row r="23" spans="1:29" s="26" customFormat="1" ht="20.25" customHeight="1" x14ac:dyDescent="0.25">
      <c r="A23" s="28"/>
      <c r="B23" s="41">
        <v>13</v>
      </c>
      <c r="C23" s="71" t="s">
        <v>27</v>
      </c>
      <c r="D23" s="71" t="s">
        <v>43</v>
      </c>
      <c r="E23" s="65" t="s">
        <v>122</v>
      </c>
      <c r="F23" s="76" t="s">
        <v>20</v>
      </c>
      <c r="G23" s="72">
        <v>79.75</v>
      </c>
      <c r="H23" s="73">
        <v>430</v>
      </c>
      <c r="I23" s="56">
        <f t="shared" si="2"/>
        <v>34292.5</v>
      </c>
      <c r="J23" s="27"/>
      <c r="K23" s="29">
        <f t="shared" si="0"/>
        <v>13</v>
      </c>
      <c r="L23" s="32" t="str">
        <f t="shared" si="1"/>
        <v>Масло гидравлическое</v>
      </c>
      <c r="M23" s="71" t="s">
        <v>43</v>
      </c>
      <c r="N23" s="33"/>
      <c r="O23" s="84" t="s">
        <v>20</v>
      </c>
      <c r="P23" s="34">
        <f t="shared" si="8"/>
        <v>79.75</v>
      </c>
      <c r="Q23" s="30"/>
      <c r="R23" s="35">
        <f t="shared" si="9"/>
        <v>430</v>
      </c>
      <c r="S23" s="70">
        <f t="shared" si="10"/>
        <v>0</v>
      </c>
      <c r="T23" s="27"/>
      <c r="U23" s="27"/>
      <c r="V23" s="27"/>
      <c r="W23" s="27"/>
      <c r="X23" s="27"/>
      <c r="Y23" s="27"/>
      <c r="Z23" s="27"/>
      <c r="AA23" s="27"/>
      <c r="AB23" s="27"/>
      <c r="AC23" s="27"/>
    </row>
    <row r="24" spans="1:29" s="26" customFormat="1" ht="30" x14ac:dyDescent="0.25">
      <c r="A24" s="28"/>
      <c r="B24" s="41">
        <v>14</v>
      </c>
      <c r="C24" s="71" t="s">
        <v>28</v>
      </c>
      <c r="D24" s="71" t="s">
        <v>44</v>
      </c>
      <c r="E24" s="65" t="s">
        <v>122</v>
      </c>
      <c r="F24" s="76" t="s">
        <v>20</v>
      </c>
      <c r="G24" s="72">
        <v>73.27</v>
      </c>
      <c r="H24" s="74">
        <v>1310</v>
      </c>
      <c r="I24" s="56">
        <f t="shared" si="2"/>
        <v>95983.7</v>
      </c>
      <c r="J24" s="27"/>
      <c r="K24" s="29">
        <f t="shared" si="0"/>
        <v>14</v>
      </c>
      <c r="L24" s="32" t="str">
        <f t="shared" si="1"/>
        <v>Масло гидравлическое ВМГЗ</v>
      </c>
      <c r="M24" s="71" t="s">
        <v>44</v>
      </c>
      <c r="N24" s="33"/>
      <c r="O24" s="84" t="s">
        <v>20</v>
      </c>
      <c r="P24" s="34">
        <f t="shared" si="8"/>
        <v>73.27</v>
      </c>
      <c r="Q24" s="30"/>
      <c r="R24" s="35">
        <f t="shared" si="9"/>
        <v>1310</v>
      </c>
      <c r="S24" s="70">
        <f t="shared" si="10"/>
        <v>0</v>
      </c>
      <c r="T24" s="27"/>
      <c r="U24" s="27"/>
      <c r="V24" s="27"/>
      <c r="W24" s="27"/>
      <c r="X24" s="27"/>
      <c r="Y24" s="27"/>
      <c r="Z24" s="27"/>
      <c r="AA24" s="27"/>
      <c r="AB24" s="27"/>
      <c r="AC24" s="27"/>
    </row>
    <row r="25" spans="1:29" s="26" customFormat="1" ht="30" x14ac:dyDescent="0.25">
      <c r="A25" s="28"/>
      <c r="B25" s="41">
        <v>15</v>
      </c>
      <c r="C25" s="71" t="s">
        <v>59</v>
      </c>
      <c r="D25" s="71" t="s">
        <v>45</v>
      </c>
      <c r="E25" s="65" t="s">
        <v>122</v>
      </c>
      <c r="F25" s="76" t="s">
        <v>20</v>
      </c>
      <c r="G25" s="72">
        <v>76.319999999999993</v>
      </c>
      <c r="H25" s="74">
        <v>1296</v>
      </c>
      <c r="I25" s="56">
        <f t="shared" si="2"/>
        <v>98910.719999999987</v>
      </c>
      <c r="J25" s="27"/>
      <c r="K25" s="29">
        <f t="shared" si="0"/>
        <v>15</v>
      </c>
      <c r="L25" s="32" t="str">
        <f t="shared" si="1"/>
        <v>Масло дизельное М10Г2К</v>
      </c>
      <c r="M25" s="71" t="s">
        <v>45</v>
      </c>
      <c r="N25" s="33"/>
      <c r="O25" s="84" t="s">
        <v>20</v>
      </c>
      <c r="P25" s="34">
        <f>G25</f>
        <v>76.319999999999993</v>
      </c>
      <c r="Q25" s="30"/>
      <c r="R25" s="35">
        <f>H25</f>
        <v>1296</v>
      </c>
      <c r="S25" s="70">
        <f>Q25*R25</f>
        <v>0</v>
      </c>
      <c r="T25" s="27"/>
      <c r="U25" s="27"/>
      <c r="V25" s="27"/>
      <c r="W25" s="27"/>
      <c r="X25" s="27"/>
      <c r="Y25" s="27"/>
      <c r="Z25" s="27"/>
      <c r="AA25" s="27"/>
      <c r="AB25" s="27"/>
      <c r="AC25" s="27"/>
    </row>
    <row r="26" spans="1:29" s="26" customFormat="1" ht="20.25" customHeight="1" x14ac:dyDescent="0.25">
      <c r="A26" s="28"/>
      <c r="B26" s="41">
        <v>16</v>
      </c>
      <c r="C26" s="71" t="s">
        <v>60</v>
      </c>
      <c r="D26" s="71" t="s">
        <v>46</v>
      </c>
      <c r="E26" s="65" t="s">
        <v>122</v>
      </c>
      <c r="F26" s="76" t="s">
        <v>20</v>
      </c>
      <c r="G26" s="72">
        <v>70.87</v>
      </c>
      <c r="H26" s="73">
        <v>600</v>
      </c>
      <c r="I26" s="56">
        <f t="shared" si="2"/>
        <v>42522</v>
      </c>
      <c r="J26" s="27"/>
      <c r="K26" s="29">
        <f t="shared" si="0"/>
        <v>16</v>
      </c>
      <c r="L26" s="32" t="str">
        <f t="shared" si="1"/>
        <v>Масло дизельное М-8ДМ</v>
      </c>
      <c r="M26" s="71" t="s">
        <v>46</v>
      </c>
      <c r="N26" s="33"/>
      <c r="O26" s="84" t="s">
        <v>20</v>
      </c>
      <c r="P26" s="34">
        <f t="shared" ref="P26:P31" si="11">G26</f>
        <v>70.87</v>
      </c>
      <c r="Q26" s="30"/>
      <c r="R26" s="35">
        <f t="shared" ref="R26:R31" si="12">H26</f>
        <v>600</v>
      </c>
      <c r="S26" s="70">
        <f t="shared" ref="S26:S31" si="13">Q26*R26</f>
        <v>0</v>
      </c>
      <c r="T26" s="27"/>
      <c r="U26" s="27"/>
      <c r="V26" s="27"/>
      <c r="W26" s="27"/>
      <c r="X26" s="27"/>
      <c r="Y26" s="27"/>
      <c r="Z26" s="27"/>
      <c r="AA26" s="27"/>
      <c r="AB26" s="27"/>
      <c r="AC26" s="27"/>
    </row>
    <row r="27" spans="1:29" s="26" customFormat="1" ht="45" x14ac:dyDescent="0.25">
      <c r="A27" s="28"/>
      <c r="B27" s="41">
        <v>17</v>
      </c>
      <c r="C27" s="71" t="s">
        <v>29</v>
      </c>
      <c r="D27" s="71" t="s">
        <v>47</v>
      </c>
      <c r="E27" s="65" t="s">
        <v>123</v>
      </c>
      <c r="F27" s="76" t="s">
        <v>20</v>
      </c>
      <c r="G27" s="72">
        <v>92.28</v>
      </c>
      <c r="H27" s="73">
        <v>2</v>
      </c>
      <c r="I27" s="56">
        <f t="shared" si="2"/>
        <v>184.56</v>
      </c>
      <c r="J27" s="27"/>
      <c r="K27" s="29">
        <f t="shared" si="0"/>
        <v>17</v>
      </c>
      <c r="L27" s="32" t="str">
        <f t="shared" si="1"/>
        <v>Масло для двухтактных двигателей GS Ultra 2 Stroke oil</v>
      </c>
      <c r="M27" s="71" t="s">
        <v>47</v>
      </c>
      <c r="N27" s="33"/>
      <c r="O27" s="84" t="s">
        <v>20</v>
      </c>
      <c r="P27" s="34">
        <f t="shared" si="11"/>
        <v>92.28</v>
      </c>
      <c r="Q27" s="30"/>
      <c r="R27" s="35">
        <f t="shared" si="12"/>
        <v>2</v>
      </c>
      <c r="S27" s="70">
        <f t="shared" si="13"/>
        <v>0</v>
      </c>
      <c r="T27" s="27"/>
      <c r="U27" s="27"/>
      <c r="V27" s="27"/>
      <c r="W27" s="27"/>
      <c r="X27" s="27"/>
      <c r="Y27" s="27"/>
      <c r="Z27" s="27"/>
      <c r="AA27" s="27"/>
      <c r="AB27" s="27"/>
      <c r="AC27" s="27"/>
    </row>
    <row r="28" spans="1:29" s="26" customFormat="1" ht="38.25" customHeight="1" x14ac:dyDescent="0.25">
      <c r="A28" s="28"/>
      <c r="B28" s="41">
        <v>18</v>
      </c>
      <c r="C28" s="71" t="s">
        <v>30</v>
      </c>
      <c r="D28" s="71" t="s">
        <v>48</v>
      </c>
      <c r="E28" s="65" t="s">
        <v>123</v>
      </c>
      <c r="F28" s="76" t="s">
        <v>20</v>
      </c>
      <c r="G28" s="72">
        <v>583.88</v>
      </c>
      <c r="H28" s="73">
        <v>200</v>
      </c>
      <c r="I28" s="56">
        <f t="shared" si="2"/>
        <v>116776</v>
      </c>
      <c r="J28" s="27"/>
      <c r="K28" s="29">
        <f t="shared" si="0"/>
        <v>18</v>
      </c>
      <c r="L28" s="32" t="str">
        <f t="shared" si="1"/>
        <v>Масло для двухтактных двигателей STIHL</v>
      </c>
      <c r="M28" s="71" t="s">
        <v>48</v>
      </c>
      <c r="N28" s="33"/>
      <c r="O28" s="84" t="s">
        <v>20</v>
      </c>
      <c r="P28" s="34">
        <f t="shared" si="11"/>
        <v>583.88</v>
      </c>
      <c r="Q28" s="30"/>
      <c r="R28" s="35">
        <f t="shared" si="12"/>
        <v>200</v>
      </c>
      <c r="S28" s="70">
        <f t="shared" si="13"/>
        <v>0</v>
      </c>
      <c r="T28" s="27"/>
      <c r="U28" s="27"/>
      <c r="V28" s="27"/>
      <c r="W28" s="27"/>
      <c r="X28" s="27"/>
      <c r="Y28" s="27"/>
      <c r="Z28" s="27"/>
      <c r="AA28" s="27"/>
      <c r="AB28" s="27"/>
      <c r="AC28" s="27"/>
    </row>
    <row r="29" spans="1:29" s="26" customFormat="1" ht="37.5" customHeight="1" x14ac:dyDescent="0.25">
      <c r="A29" s="28"/>
      <c r="B29" s="41">
        <v>19</v>
      </c>
      <c r="C29" s="71" t="s">
        <v>66</v>
      </c>
      <c r="D29" s="71" t="s">
        <v>85</v>
      </c>
      <c r="E29" s="65" t="s">
        <v>123</v>
      </c>
      <c r="F29" s="76" t="s">
        <v>20</v>
      </c>
      <c r="G29" s="72">
        <v>92.28</v>
      </c>
      <c r="H29" s="73">
        <v>130</v>
      </c>
      <c r="I29" s="56">
        <f t="shared" si="2"/>
        <v>11996.4</v>
      </c>
      <c r="J29" s="27"/>
      <c r="K29" s="29">
        <f t="shared" si="0"/>
        <v>19</v>
      </c>
      <c r="L29" s="32" t="str">
        <f t="shared" si="1"/>
        <v>Масло моторноe  ZIC MAHA 2T HP</v>
      </c>
      <c r="M29" s="71" t="s">
        <v>85</v>
      </c>
      <c r="N29" s="33"/>
      <c r="O29" s="84" t="s">
        <v>20</v>
      </c>
      <c r="P29" s="34">
        <f t="shared" si="11"/>
        <v>92.28</v>
      </c>
      <c r="Q29" s="30"/>
      <c r="R29" s="35">
        <f t="shared" si="12"/>
        <v>130</v>
      </c>
      <c r="S29" s="70">
        <f t="shared" si="13"/>
        <v>0</v>
      </c>
      <c r="T29" s="27"/>
      <c r="U29" s="27"/>
      <c r="V29" s="27"/>
      <c r="W29" s="27"/>
      <c r="X29" s="27"/>
      <c r="Y29" s="27"/>
      <c r="Z29" s="27"/>
      <c r="AA29" s="27"/>
      <c r="AB29" s="27"/>
      <c r="AC29" s="27"/>
    </row>
    <row r="30" spans="1:29" s="26" customFormat="1" ht="31.5" customHeight="1" x14ac:dyDescent="0.25">
      <c r="A30" s="28"/>
      <c r="B30" s="41">
        <v>20</v>
      </c>
      <c r="C30" s="71" t="s">
        <v>31</v>
      </c>
      <c r="D30" s="71" t="s">
        <v>86</v>
      </c>
      <c r="E30" s="65" t="s">
        <v>124</v>
      </c>
      <c r="F30" s="76" t="s">
        <v>20</v>
      </c>
      <c r="G30" s="72">
        <v>203.03</v>
      </c>
      <c r="H30" s="73">
        <v>916</v>
      </c>
      <c r="I30" s="56">
        <f t="shared" si="2"/>
        <v>185975.48</v>
      </c>
      <c r="J30" s="27"/>
      <c r="K30" s="29">
        <f t="shared" si="0"/>
        <v>20</v>
      </c>
      <c r="L30" s="32" t="str">
        <f t="shared" si="1"/>
        <v>Масло моторное</v>
      </c>
      <c r="M30" s="71" t="s">
        <v>86</v>
      </c>
      <c r="N30" s="33"/>
      <c r="O30" s="84" t="s">
        <v>20</v>
      </c>
      <c r="P30" s="34">
        <f t="shared" si="11"/>
        <v>203.03</v>
      </c>
      <c r="Q30" s="30"/>
      <c r="R30" s="35">
        <f t="shared" si="12"/>
        <v>916</v>
      </c>
      <c r="S30" s="70">
        <f t="shared" si="13"/>
        <v>0</v>
      </c>
      <c r="T30" s="27"/>
      <c r="U30" s="27"/>
      <c r="V30" s="27"/>
      <c r="W30" s="27"/>
      <c r="X30" s="27"/>
      <c r="Y30" s="27"/>
      <c r="Z30" s="27"/>
      <c r="AA30" s="27"/>
      <c r="AB30" s="27"/>
      <c r="AC30" s="27"/>
    </row>
    <row r="31" spans="1:29" s="26" customFormat="1" ht="33.75" customHeight="1" x14ac:dyDescent="0.25">
      <c r="A31" s="28"/>
      <c r="B31" s="41">
        <v>21</v>
      </c>
      <c r="C31" s="71" t="s">
        <v>31</v>
      </c>
      <c r="D31" s="71" t="s">
        <v>87</v>
      </c>
      <c r="E31" s="65" t="s">
        <v>122</v>
      </c>
      <c r="F31" s="76" t="s">
        <v>20</v>
      </c>
      <c r="G31" s="72">
        <v>92.28</v>
      </c>
      <c r="H31" s="74">
        <v>4080</v>
      </c>
      <c r="I31" s="56">
        <f t="shared" si="2"/>
        <v>376502.4</v>
      </c>
      <c r="J31" s="27"/>
      <c r="K31" s="29">
        <f t="shared" si="0"/>
        <v>21</v>
      </c>
      <c r="L31" s="32" t="str">
        <f t="shared" si="1"/>
        <v>Масло моторное</v>
      </c>
      <c r="M31" s="71" t="s">
        <v>87</v>
      </c>
      <c r="N31" s="33"/>
      <c r="O31" s="84" t="s">
        <v>20</v>
      </c>
      <c r="P31" s="34">
        <f t="shared" si="11"/>
        <v>92.28</v>
      </c>
      <c r="Q31" s="30"/>
      <c r="R31" s="35">
        <f t="shared" si="12"/>
        <v>4080</v>
      </c>
      <c r="S31" s="70">
        <f t="shared" si="13"/>
        <v>0</v>
      </c>
      <c r="T31" s="27"/>
      <c r="U31" s="27"/>
      <c r="V31" s="27"/>
      <c r="W31" s="27"/>
      <c r="X31" s="27"/>
      <c r="Y31" s="27"/>
      <c r="Z31" s="27"/>
      <c r="AA31" s="27"/>
      <c r="AB31" s="27"/>
      <c r="AC31" s="27"/>
    </row>
    <row r="32" spans="1:29" s="26" customFormat="1" ht="49.5" customHeight="1" x14ac:dyDescent="0.25">
      <c r="A32" s="28"/>
      <c r="B32" s="41">
        <v>22</v>
      </c>
      <c r="C32" s="71" t="s">
        <v>67</v>
      </c>
      <c r="D32" s="71" t="s">
        <v>133</v>
      </c>
      <c r="E32" s="65" t="s">
        <v>125</v>
      </c>
      <c r="F32" s="76" t="s">
        <v>20</v>
      </c>
      <c r="G32" s="72">
        <v>509.61</v>
      </c>
      <c r="H32" s="73">
        <v>50</v>
      </c>
      <c r="I32" s="56">
        <f t="shared" si="2"/>
        <v>25480.5</v>
      </c>
      <c r="J32" s="27"/>
      <c r="K32" s="29">
        <f t="shared" si="0"/>
        <v>22</v>
      </c>
      <c r="L32" s="32" t="str">
        <f t="shared" si="1"/>
        <v>Масло моторное  Mobil  Delvac 1 SAE 5W40  синт.диз.</v>
      </c>
      <c r="M32" s="71" t="s">
        <v>133</v>
      </c>
      <c r="N32" s="33"/>
      <c r="O32" s="84" t="s">
        <v>20</v>
      </c>
      <c r="P32" s="34">
        <f>G32</f>
        <v>509.61</v>
      </c>
      <c r="Q32" s="30"/>
      <c r="R32" s="35">
        <f>H32</f>
        <v>50</v>
      </c>
      <c r="S32" s="70">
        <f>Q32*R32</f>
        <v>0</v>
      </c>
      <c r="T32" s="27"/>
      <c r="U32" s="27"/>
      <c r="V32" s="27"/>
      <c r="W32" s="27"/>
      <c r="X32" s="27"/>
      <c r="Y32" s="27"/>
      <c r="Z32" s="27"/>
      <c r="AA32" s="27"/>
      <c r="AB32" s="27"/>
      <c r="AC32" s="27"/>
    </row>
    <row r="33" spans="1:29" s="26" customFormat="1" ht="40.5" customHeight="1" x14ac:dyDescent="0.25">
      <c r="A33" s="28"/>
      <c r="B33" s="41">
        <v>23</v>
      </c>
      <c r="C33" s="71" t="s">
        <v>68</v>
      </c>
      <c r="D33" s="71" t="s">
        <v>88</v>
      </c>
      <c r="E33" s="65" t="s">
        <v>122</v>
      </c>
      <c r="F33" s="76" t="s">
        <v>20</v>
      </c>
      <c r="G33" s="72">
        <v>98.43</v>
      </c>
      <c r="H33" s="73">
        <v>400</v>
      </c>
      <c r="I33" s="56">
        <f t="shared" si="2"/>
        <v>39372</v>
      </c>
      <c r="J33" s="27"/>
      <c r="K33" s="29">
        <f t="shared" si="0"/>
        <v>23</v>
      </c>
      <c r="L33" s="32" t="str">
        <f t="shared" si="1"/>
        <v>Масло моторное  Super dinamik SAE 10w30  API CF-4/SG</v>
      </c>
      <c r="M33" s="71" t="s">
        <v>88</v>
      </c>
      <c r="N33" s="33"/>
      <c r="O33" s="84" t="s">
        <v>20</v>
      </c>
      <c r="P33" s="34">
        <f t="shared" ref="P33:P40" si="14">G33</f>
        <v>98.43</v>
      </c>
      <c r="Q33" s="30"/>
      <c r="R33" s="35">
        <f t="shared" ref="R33:R40" si="15">H33</f>
        <v>400</v>
      </c>
      <c r="S33" s="70">
        <f t="shared" ref="S33:S40" si="16">Q33*R33</f>
        <v>0</v>
      </c>
      <c r="T33" s="27"/>
      <c r="U33" s="27"/>
      <c r="V33" s="27"/>
      <c r="W33" s="27"/>
      <c r="X33" s="27"/>
      <c r="Y33" s="27"/>
      <c r="Z33" s="27"/>
      <c r="AA33" s="27"/>
      <c r="AB33" s="27"/>
      <c r="AC33" s="27"/>
    </row>
    <row r="34" spans="1:29" s="26" customFormat="1" ht="50.25" customHeight="1" x14ac:dyDescent="0.25">
      <c r="A34" s="28"/>
      <c r="B34" s="41">
        <v>24</v>
      </c>
      <c r="C34" s="71" t="s">
        <v>69</v>
      </c>
      <c r="D34" s="71" t="s">
        <v>89</v>
      </c>
      <c r="E34" s="65" t="s">
        <v>117</v>
      </c>
      <c r="F34" s="76" t="s">
        <v>20</v>
      </c>
      <c r="G34" s="72">
        <v>98.43</v>
      </c>
      <c r="H34" s="73">
        <v>60</v>
      </c>
      <c r="I34" s="56">
        <f t="shared" si="2"/>
        <v>5905.8</v>
      </c>
      <c r="J34" s="27"/>
      <c r="K34" s="29">
        <f t="shared" si="0"/>
        <v>24</v>
      </c>
      <c r="L34" s="32" t="str">
        <f t="shared" si="1"/>
        <v>Масло моторное GS Kixx Dynamic  CF-4/SG SAE10W30</v>
      </c>
      <c r="M34" s="71" t="s">
        <v>89</v>
      </c>
      <c r="N34" s="33"/>
      <c r="O34" s="84" t="s">
        <v>20</v>
      </c>
      <c r="P34" s="34">
        <f t="shared" si="14"/>
        <v>98.43</v>
      </c>
      <c r="Q34" s="30"/>
      <c r="R34" s="35">
        <f t="shared" si="15"/>
        <v>60</v>
      </c>
      <c r="S34" s="70">
        <f t="shared" si="16"/>
        <v>0</v>
      </c>
      <c r="T34" s="27"/>
      <c r="U34" s="27"/>
      <c r="V34" s="27"/>
      <c r="W34" s="27"/>
      <c r="X34" s="27"/>
      <c r="Y34" s="27"/>
      <c r="Z34" s="27"/>
      <c r="AA34" s="27"/>
      <c r="AB34" s="27"/>
      <c r="AC34" s="27"/>
    </row>
    <row r="35" spans="1:29" s="26" customFormat="1" ht="32.25" customHeight="1" x14ac:dyDescent="0.25">
      <c r="A35" s="28"/>
      <c r="B35" s="41">
        <v>25</v>
      </c>
      <c r="C35" s="71" t="s">
        <v>32</v>
      </c>
      <c r="D35" s="71" t="s">
        <v>49</v>
      </c>
      <c r="E35" s="65" t="s">
        <v>122</v>
      </c>
      <c r="F35" s="76" t="s">
        <v>20</v>
      </c>
      <c r="G35" s="72">
        <v>222.8</v>
      </c>
      <c r="H35" s="74">
        <v>1066</v>
      </c>
      <c r="I35" s="56">
        <f t="shared" si="2"/>
        <v>237504.80000000002</v>
      </c>
      <c r="J35" s="27"/>
      <c r="K35" s="29">
        <f t="shared" si="0"/>
        <v>25</v>
      </c>
      <c r="L35" s="32" t="str">
        <f t="shared" si="1"/>
        <v>Масло моторное GS KIXX Gold SAE 10W- 40 AIP SL</v>
      </c>
      <c r="M35" s="71" t="s">
        <v>49</v>
      </c>
      <c r="N35" s="33"/>
      <c r="O35" s="84" t="s">
        <v>20</v>
      </c>
      <c r="P35" s="34">
        <f t="shared" si="14"/>
        <v>222.8</v>
      </c>
      <c r="Q35" s="30"/>
      <c r="R35" s="35">
        <f t="shared" si="15"/>
        <v>1066</v>
      </c>
      <c r="S35" s="70">
        <f t="shared" si="16"/>
        <v>0</v>
      </c>
      <c r="T35" s="27"/>
      <c r="U35" s="27"/>
      <c r="V35" s="27"/>
      <c r="W35" s="27"/>
      <c r="X35" s="27"/>
      <c r="Y35" s="27"/>
      <c r="Z35" s="27"/>
      <c r="AA35" s="27"/>
      <c r="AB35" s="27"/>
      <c r="AC35" s="27"/>
    </row>
    <row r="36" spans="1:29" s="26" customFormat="1" ht="48" customHeight="1" x14ac:dyDescent="0.25">
      <c r="A36" s="28"/>
      <c r="B36" s="41">
        <v>26</v>
      </c>
      <c r="C36" s="71" t="s">
        <v>33</v>
      </c>
      <c r="D36" s="71" t="s">
        <v>50</v>
      </c>
      <c r="E36" s="65" t="s">
        <v>122</v>
      </c>
      <c r="F36" s="76" t="s">
        <v>20</v>
      </c>
      <c r="G36" s="72">
        <v>191.91</v>
      </c>
      <c r="H36" s="73">
        <v>580</v>
      </c>
      <c r="I36" s="56">
        <f t="shared" si="2"/>
        <v>111307.8</v>
      </c>
      <c r="J36" s="27"/>
      <c r="K36" s="29">
        <f t="shared" si="0"/>
        <v>26</v>
      </c>
      <c r="L36" s="32" t="str">
        <f t="shared" si="1"/>
        <v>Масло моторное KIXX GOLD SJ SAE10w30 API SJ/CF</v>
      </c>
      <c r="M36" s="71" t="s">
        <v>50</v>
      </c>
      <c r="N36" s="33"/>
      <c r="O36" s="84" t="s">
        <v>20</v>
      </c>
      <c r="P36" s="34">
        <f t="shared" si="14"/>
        <v>191.91</v>
      </c>
      <c r="Q36" s="30"/>
      <c r="R36" s="35">
        <f t="shared" si="15"/>
        <v>580</v>
      </c>
      <c r="S36" s="70">
        <f t="shared" si="16"/>
        <v>0</v>
      </c>
      <c r="T36" s="27"/>
      <c r="U36" s="27"/>
      <c r="V36" s="27"/>
      <c r="W36" s="27"/>
      <c r="X36" s="27"/>
      <c r="Y36" s="27"/>
      <c r="Z36" s="27"/>
      <c r="AA36" s="27"/>
      <c r="AB36" s="27"/>
      <c r="AC36" s="27"/>
    </row>
    <row r="37" spans="1:29" s="26" customFormat="1" ht="48.75" customHeight="1" x14ac:dyDescent="0.25">
      <c r="A37" s="28"/>
      <c r="B37" s="41">
        <v>27</v>
      </c>
      <c r="C37" s="71" t="s">
        <v>70</v>
      </c>
      <c r="D37" s="71" t="s">
        <v>134</v>
      </c>
      <c r="E37" s="65" t="s">
        <v>117</v>
      </c>
      <c r="F37" s="76" t="s">
        <v>20</v>
      </c>
      <c r="G37" s="72">
        <v>297.36</v>
      </c>
      <c r="H37" s="73">
        <v>100</v>
      </c>
      <c r="I37" s="56">
        <f t="shared" si="2"/>
        <v>29736</v>
      </c>
      <c r="J37" s="27"/>
      <c r="K37" s="29">
        <f t="shared" si="0"/>
        <v>27</v>
      </c>
      <c r="L37" s="32" t="str">
        <f t="shared" si="1"/>
        <v>Масло моторное Nissan motor oil turbo CF-4/DH-1 10W30</v>
      </c>
      <c r="M37" s="71" t="s">
        <v>134</v>
      </c>
      <c r="N37" s="33"/>
      <c r="O37" s="84" t="s">
        <v>20</v>
      </c>
      <c r="P37" s="34">
        <f t="shared" si="14"/>
        <v>297.36</v>
      </c>
      <c r="Q37" s="30"/>
      <c r="R37" s="35">
        <f t="shared" si="15"/>
        <v>100</v>
      </c>
      <c r="S37" s="70">
        <f t="shared" si="16"/>
        <v>0</v>
      </c>
      <c r="T37" s="27"/>
      <c r="U37" s="27"/>
      <c r="V37" s="27"/>
      <c r="W37" s="27"/>
      <c r="X37" s="27"/>
      <c r="Y37" s="27"/>
      <c r="Z37" s="27"/>
      <c r="AA37" s="27"/>
      <c r="AB37" s="27"/>
      <c r="AC37" s="27"/>
    </row>
    <row r="38" spans="1:29" s="26" customFormat="1" ht="47.25" customHeight="1" x14ac:dyDescent="0.25">
      <c r="A38" s="28"/>
      <c r="B38" s="41">
        <v>28</v>
      </c>
      <c r="C38" s="71" t="s">
        <v>71</v>
      </c>
      <c r="D38" s="71" t="s">
        <v>90</v>
      </c>
      <c r="E38" s="65" t="s">
        <v>121</v>
      </c>
      <c r="F38" s="76" t="s">
        <v>20</v>
      </c>
      <c r="G38" s="72">
        <v>442.96</v>
      </c>
      <c r="H38" s="73">
        <v>40</v>
      </c>
      <c r="I38" s="56">
        <f t="shared" si="2"/>
        <v>17718.399999999998</v>
      </c>
      <c r="J38" s="27"/>
      <c r="K38" s="29">
        <f t="shared" si="0"/>
        <v>28</v>
      </c>
      <c r="L38" s="32" t="str">
        <f t="shared" si="1"/>
        <v>Масло моторное Shell Helix Ultra  SAE 5W-40  API SL/CF</v>
      </c>
      <c r="M38" s="71" t="s">
        <v>90</v>
      </c>
      <c r="N38" s="33"/>
      <c r="O38" s="84" t="s">
        <v>20</v>
      </c>
      <c r="P38" s="34">
        <f t="shared" si="14"/>
        <v>442.96</v>
      </c>
      <c r="Q38" s="30"/>
      <c r="R38" s="35">
        <f t="shared" si="15"/>
        <v>40</v>
      </c>
      <c r="S38" s="70">
        <f t="shared" si="16"/>
        <v>0</v>
      </c>
      <c r="T38" s="27"/>
      <c r="U38" s="27"/>
      <c r="V38" s="27"/>
      <c r="W38" s="27"/>
      <c r="X38" s="27"/>
      <c r="Y38" s="27"/>
      <c r="Z38" s="27"/>
      <c r="AA38" s="27"/>
      <c r="AB38" s="27"/>
      <c r="AC38" s="27"/>
    </row>
    <row r="39" spans="1:29" s="26" customFormat="1" ht="29.25" customHeight="1" x14ac:dyDescent="0.25">
      <c r="A39" s="28"/>
      <c r="B39" s="41">
        <v>29</v>
      </c>
      <c r="C39" s="71" t="s">
        <v>34</v>
      </c>
      <c r="D39" s="71" t="s">
        <v>51</v>
      </c>
      <c r="E39" s="65" t="s">
        <v>122</v>
      </c>
      <c r="F39" s="76" t="s">
        <v>20</v>
      </c>
      <c r="G39" s="72">
        <v>60.87</v>
      </c>
      <c r="H39" s="73">
        <v>200</v>
      </c>
      <c r="I39" s="56">
        <f t="shared" si="2"/>
        <v>12174</v>
      </c>
      <c r="J39" s="27"/>
      <c r="K39" s="29">
        <f t="shared" ref="K39:K53" si="17">B39</f>
        <v>29</v>
      </c>
      <c r="L39" s="32" t="str">
        <f t="shared" ref="L39:L53" si="18">C39</f>
        <v>Масло моторное М-10Г2</v>
      </c>
      <c r="M39" s="71" t="s">
        <v>51</v>
      </c>
      <c r="N39" s="33"/>
      <c r="O39" s="84" t="s">
        <v>20</v>
      </c>
      <c r="P39" s="34">
        <f t="shared" si="14"/>
        <v>60.87</v>
      </c>
      <c r="Q39" s="30"/>
      <c r="R39" s="35">
        <f t="shared" si="15"/>
        <v>200</v>
      </c>
      <c r="S39" s="70">
        <f t="shared" si="16"/>
        <v>0</v>
      </c>
      <c r="T39" s="27"/>
      <c r="U39" s="27"/>
      <c r="V39" s="27"/>
      <c r="W39" s="27"/>
      <c r="X39" s="27"/>
      <c r="Y39" s="27"/>
      <c r="Z39" s="27"/>
      <c r="AA39" s="27"/>
      <c r="AB39" s="27"/>
      <c r="AC39" s="27"/>
    </row>
    <row r="40" spans="1:29" s="26" customFormat="1" ht="18" customHeight="1" x14ac:dyDescent="0.25">
      <c r="A40" s="28"/>
      <c r="B40" s="41">
        <v>30</v>
      </c>
      <c r="C40" s="71" t="s">
        <v>35</v>
      </c>
      <c r="D40" s="71" t="s">
        <v>52</v>
      </c>
      <c r="E40" s="65" t="s">
        <v>122</v>
      </c>
      <c r="F40" s="76" t="s">
        <v>20</v>
      </c>
      <c r="G40" s="72">
        <v>63.86</v>
      </c>
      <c r="H40" s="74">
        <v>2110</v>
      </c>
      <c r="I40" s="56">
        <f t="shared" si="2"/>
        <v>134744.6</v>
      </c>
      <c r="J40" s="27"/>
      <c r="K40" s="29">
        <f t="shared" si="17"/>
        <v>30</v>
      </c>
      <c r="L40" s="32" t="str">
        <f t="shared" si="18"/>
        <v>Масло моторное М-10ДМ</v>
      </c>
      <c r="M40" s="71" t="s">
        <v>52</v>
      </c>
      <c r="N40" s="33"/>
      <c r="O40" s="84" t="s">
        <v>20</v>
      </c>
      <c r="P40" s="34">
        <f t="shared" si="14"/>
        <v>63.86</v>
      </c>
      <c r="Q40" s="30"/>
      <c r="R40" s="35">
        <f t="shared" si="15"/>
        <v>2110</v>
      </c>
      <c r="S40" s="70">
        <f t="shared" si="16"/>
        <v>0</v>
      </c>
      <c r="T40" s="27"/>
      <c r="U40" s="27"/>
      <c r="V40" s="27"/>
      <c r="W40" s="27"/>
      <c r="X40" s="27"/>
      <c r="Y40" s="27"/>
      <c r="Z40" s="27"/>
      <c r="AA40" s="27"/>
      <c r="AB40" s="27"/>
      <c r="AC40" s="27"/>
    </row>
    <row r="41" spans="1:29" s="26" customFormat="1" ht="21" customHeight="1" x14ac:dyDescent="0.25">
      <c r="A41" s="28"/>
      <c r="B41" s="41">
        <v>31</v>
      </c>
      <c r="C41" s="71" t="s">
        <v>72</v>
      </c>
      <c r="D41" s="71" t="s">
        <v>91</v>
      </c>
      <c r="E41" s="65" t="s">
        <v>122</v>
      </c>
      <c r="F41" s="76" t="s">
        <v>20</v>
      </c>
      <c r="G41" s="72">
        <v>76.900000000000006</v>
      </c>
      <c r="H41" s="75">
        <v>430.5</v>
      </c>
      <c r="I41" s="56">
        <f t="shared" si="2"/>
        <v>33105.450000000004</v>
      </c>
      <c r="J41" s="27"/>
      <c r="K41" s="29">
        <f t="shared" si="17"/>
        <v>31</v>
      </c>
      <c r="L41" s="32" t="str">
        <f t="shared" si="18"/>
        <v>Масло моторное М-6з/10В</v>
      </c>
      <c r="M41" s="71" t="s">
        <v>91</v>
      </c>
      <c r="N41" s="33"/>
      <c r="O41" s="84" t="s">
        <v>20</v>
      </c>
      <c r="P41" s="34">
        <f>G41</f>
        <v>76.900000000000006</v>
      </c>
      <c r="Q41" s="30"/>
      <c r="R41" s="35">
        <f>H41</f>
        <v>430.5</v>
      </c>
      <c r="S41" s="70">
        <f>Q41*R41</f>
        <v>0</v>
      </c>
      <c r="T41" s="27"/>
      <c r="U41" s="27"/>
      <c r="V41" s="27"/>
      <c r="W41" s="27"/>
      <c r="X41" s="27"/>
      <c r="Y41" s="27"/>
      <c r="Z41" s="27"/>
      <c r="AA41" s="27"/>
      <c r="AB41" s="27"/>
      <c r="AC41" s="27"/>
    </row>
    <row r="42" spans="1:29" s="26" customFormat="1" ht="19.5" customHeight="1" x14ac:dyDescent="0.25">
      <c r="A42" s="28"/>
      <c r="B42" s="41">
        <v>32</v>
      </c>
      <c r="C42" s="71" t="s">
        <v>36</v>
      </c>
      <c r="D42" s="71" t="s">
        <v>53</v>
      </c>
      <c r="E42" s="65" t="s">
        <v>122</v>
      </c>
      <c r="F42" s="76" t="s">
        <v>20</v>
      </c>
      <c r="G42" s="72">
        <v>72.84</v>
      </c>
      <c r="H42" s="74">
        <v>2749</v>
      </c>
      <c r="I42" s="56">
        <f t="shared" si="2"/>
        <v>200237.16</v>
      </c>
      <c r="J42" s="27"/>
      <c r="K42" s="29">
        <f t="shared" si="17"/>
        <v>32</v>
      </c>
      <c r="L42" s="32" t="str">
        <f t="shared" si="18"/>
        <v>Масло моторное М-8В</v>
      </c>
      <c r="M42" s="71" t="s">
        <v>53</v>
      </c>
      <c r="N42" s="33"/>
      <c r="O42" s="84" t="s">
        <v>20</v>
      </c>
      <c r="P42" s="34">
        <f t="shared" ref="P42:P48" si="19">G42</f>
        <v>72.84</v>
      </c>
      <c r="Q42" s="30"/>
      <c r="R42" s="35">
        <f t="shared" ref="R42:R48" si="20">H42</f>
        <v>2749</v>
      </c>
      <c r="S42" s="70">
        <f t="shared" ref="S42:S48" si="21">Q42*R42</f>
        <v>0</v>
      </c>
      <c r="T42" s="27"/>
      <c r="U42" s="27"/>
      <c r="V42" s="27"/>
      <c r="W42" s="27"/>
      <c r="X42" s="27"/>
      <c r="Y42" s="27"/>
      <c r="Z42" s="27"/>
      <c r="AA42" s="27"/>
      <c r="AB42" s="27"/>
      <c r="AC42" s="27"/>
    </row>
    <row r="43" spans="1:29" s="26" customFormat="1" ht="19.5" customHeight="1" x14ac:dyDescent="0.25">
      <c r="A43" s="28"/>
      <c r="B43" s="41">
        <v>33</v>
      </c>
      <c r="C43" s="71" t="s">
        <v>37</v>
      </c>
      <c r="D43" s="71" t="s">
        <v>54</v>
      </c>
      <c r="E43" s="65" t="s">
        <v>122</v>
      </c>
      <c r="F43" s="76" t="s">
        <v>20</v>
      </c>
      <c r="G43" s="72">
        <v>67.2</v>
      </c>
      <c r="H43" s="73">
        <v>200</v>
      </c>
      <c r="I43" s="56">
        <f t="shared" si="2"/>
        <v>13440</v>
      </c>
      <c r="J43" s="27"/>
      <c r="K43" s="29">
        <f t="shared" si="17"/>
        <v>33</v>
      </c>
      <c r="L43" s="32" t="str">
        <f t="shared" si="18"/>
        <v>Масло моторное М-8Г2к</v>
      </c>
      <c r="M43" s="71" t="s">
        <v>54</v>
      </c>
      <c r="N43" s="33"/>
      <c r="O43" s="84" t="s">
        <v>20</v>
      </c>
      <c r="P43" s="34">
        <f t="shared" si="19"/>
        <v>67.2</v>
      </c>
      <c r="Q43" s="30"/>
      <c r="R43" s="35">
        <f t="shared" si="20"/>
        <v>200</v>
      </c>
      <c r="S43" s="70">
        <f t="shared" si="21"/>
        <v>0</v>
      </c>
      <c r="T43" s="27"/>
      <c r="U43" s="27"/>
      <c r="V43" s="27"/>
      <c r="W43" s="27"/>
      <c r="X43" s="27"/>
      <c r="Y43" s="27"/>
      <c r="Z43" s="27"/>
      <c r="AA43" s="27"/>
      <c r="AB43" s="27"/>
      <c r="AC43" s="27"/>
    </row>
    <row r="44" spans="1:29" s="26" customFormat="1" ht="50.25" customHeight="1" x14ac:dyDescent="0.25">
      <c r="A44" s="28"/>
      <c r="B44" s="41">
        <v>34</v>
      </c>
      <c r="C44" s="71" t="s">
        <v>73</v>
      </c>
      <c r="D44" s="71" t="s">
        <v>135</v>
      </c>
      <c r="E44" s="65" t="s">
        <v>121</v>
      </c>
      <c r="F44" s="76" t="s">
        <v>20</v>
      </c>
      <c r="G44" s="72">
        <v>688.03</v>
      </c>
      <c r="H44" s="73">
        <v>40</v>
      </c>
      <c r="I44" s="56">
        <f t="shared" si="2"/>
        <v>27521.199999999997</v>
      </c>
      <c r="J44" s="27"/>
      <c r="K44" s="29">
        <f t="shared" si="17"/>
        <v>34</v>
      </c>
      <c r="L44" s="32" t="str">
        <f t="shared" si="18"/>
        <v>Масло моторное минеральное Original Japan Toyota Motor Oil 0w20 SN</v>
      </c>
      <c r="M44" s="71" t="s">
        <v>135</v>
      </c>
      <c r="N44" s="33"/>
      <c r="O44" s="84" t="s">
        <v>20</v>
      </c>
      <c r="P44" s="34">
        <f t="shared" si="19"/>
        <v>688.03</v>
      </c>
      <c r="Q44" s="30"/>
      <c r="R44" s="35">
        <f t="shared" si="20"/>
        <v>40</v>
      </c>
      <c r="S44" s="70">
        <f t="shared" si="21"/>
        <v>0</v>
      </c>
      <c r="T44" s="27"/>
      <c r="U44" s="27"/>
      <c r="V44" s="27"/>
      <c r="W44" s="27"/>
      <c r="X44" s="27"/>
      <c r="Y44" s="27"/>
      <c r="Z44" s="27"/>
      <c r="AA44" s="27"/>
      <c r="AB44" s="27"/>
      <c r="AC44" s="27"/>
    </row>
    <row r="45" spans="1:29" s="26" customFormat="1" ht="45" x14ac:dyDescent="0.25">
      <c r="A45" s="28"/>
      <c r="B45" s="41">
        <v>35</v>
      </c>
      <c r="C45" s="71" t="s">
        <v>74</v>
      </c>
      <c r="D45" s="71" t="s">
        <v>92</v>
      </c>
      <c r="E45" s="65" t="s">
        <v>122</v>
      </c>
      <c r="F45" s="76" t="s">
        <v>20</v>
      </c>
      <c r="G45" s="72">
        <v>87.16</v>
      </c>
      <c r="H45" s="74">
        <v>1100</v>
      </c>
      <c r="I45" s="56">
        <f t="shared" si="2"/>
        <v>95876</v>
      </c>
      <c r="J45" s="27"/>
      <c r="K45" s="29">
        <f t="shared" si="17"/>
        <v>35</v>
      </c>
      <c r="L45" s="32" t="str">
        <f t="shared" si="18"/>
        <v>Масло моторное Роснефть Maximum 10W40 SL/CF</v>
      </c>
      <c r="M45" s="71" t="s">
        <v>92</v>
      </c>
      <c r="N45" s="33"/>
      <c r="O45" s="84" t="s">
        <v>20</v>
      </c>
      <c r="P45" s="34">
        <f t="shared" si="19"/>
        <v>87.16</v>
      </c>
      <c r="Q45" s="30"/>
      <c r="R45" s="35">
        <f t="shared" si="20"/>
        <v>1100</v>
      </c>
      <c r="S45" s="70">
        <f t="shared" si="21"/>
        <v>0</v>
      </c>
      <c r="T45" s="27"/>
      <c r="U45" s="27"/>
      <c r="V45" s="27"/>
      <c r="W45" s="27"/>
      <c r="X45" s="27"/>
      <c r="Y45" s="27"/>
      <c r="Z45" s="27"/>
      <c r="AA45" s="27"/>
      <c r="AB45" s="27"/>
      <c r="AC45" s="27"/>
    </row>
    <row r="46" spans="1:29" s="26" customFormat="1" ht="45" x14ac:dyDescent="0.25">
      <c r="A46" s="28"/>
      <c r="B46" s="41">
        <v>36</v>
      </c>
      <c r="C46" s="71" t="s">
        <v>75</v>
      </c>
      <c r="D46" s="71" t="s">
        <v>93</v>
      </c>
      <c r="E46" s="65" t="s">
        <v>122</v>
      </c>
      <c r="F46" s="76" t="s">
        <v>20</v>
      </c>
      <c r="G46" s="72">
        <v>87.16</v>
      </c>
      <c r="H46" s="73">
        <v>600</v>
      </c>
      <c r="I46" s="56">
        <f t="shared" si="2"/>
        <v>52296</v>
      </c>
      <c r="J46" s="27"/>
      <c r="K46" s="29">
        <f t="shared" si="17"/>
        <v>36</v>
      </c>
      <c r="L46" s="32" t="str">
        <f t="shared" si="18"/>
        <v>Масло моторное Роснефть Maximum Diesel 10w40 CF-4/SJ</v>
      </c>
      <c r="M46" s="71" t="s">
        <v>93</v>
      </c>
      <c r="N46" s="33"/>
      <c r="O46" s="84" t="s">
        <v>20</v>
      </c>
      <c r="P46" s="34">
        <f t="shared" si="19"/>
        <v>87.16</v>
      </c>
      <c r="Q46" s="30"/>
      <c r="R46" s="35">
        <f t="shared" si="20"/>
        <v>600</v>
      </c>
      <c r="S46" s="70">
        <f t="shared" si="21"/>
        <v>0</v>
      </c>
      <c r="T46" s="27"/>
      <c r="U46" s="27"/>
      <c r="V46" s="27"/>
      <c r="W46" s="27"/>
      <c r="X46" s="27"/>
      <c r="Y46" s="27"/>
      <c r="Z46" s="27"/>
      <c r="AA46" s="27"/>
      <c r="AB46" s="27"/>
      <c r="AC46" s="27"/>
    </row>
    <row r="47" spans="1:29" s="26" customFormat="1" ht="40.5" customHeight="1" x14ac:dyDescent="0.25">
      <c r="A47" s="28"/>
      <c r="B47" s="41">
        <v>37</v>
      </c>
      <c r="C47" s="71" t="s">
        <v>76</v>
      </c>
      <c r="D47" s="71" t="s">
        <v>94</v>
      </c>
      <c r="E47" s="65" t="s">
        <v>122</v>
      </c>
      <c r="F47" s="76" t="s">
        <v>20</v>
      </c>
      <c r="G47" s="72">
        <v>87.16</v>
      </c>
      <c r="H47" s="73">
        <v>645</v>
      </c>
      <c r="I47" s="56">
        <f t="shared" si="2"/>
        <v>56218.2</v>
      </c>
      <c r="J47" s="27"/>
      <c r="K47" s="29">
        <f t="shared" si="17"/>
        <v>37</v>
      </c>
      <c r="L47" s="32" t="str">
        <f t="shared" si="18"/>
        <v>Масло моторное Роснефть Optimum 10W40 SG/CD</v>
      </c>
      <c r="M47" s="71" t="s">
        <v>94</v>
      </c>
      <c r="N47" s="33"/>
      <c r="O47" s="84" t="s">
        <v>20</v>
      </c>
      <c r="P47" s="34">
        <f t="shared" si="19"/>
        <v>87.16</v>
      </c>
      <c r="Q47" s="30"/>
      <c r="R47" s="35">
        <f t="shared" si="20"/>
        <v>645</v>
      </c>
      <c r="S47" s="70">
        <f t="shared" si="21"/>
        <v>0</v>
      </c>
      <c r="T47" s="27"/>
      <c r="U47" s="27"/>
      <c r="V47" s="27"/>
      <c r="W47" s="27"/>
      <c r="X47" s="27"/>
      <c r="Y47" s="27"/>
      <c r="Z47" s="27"/>
      <c r="AA47" s="27"/>
      <c r="AB47" s="27"/>
      <c r="AC47" s="27"/>
    </row>
    <row r="48" spans="1:29" s="26" customFormat="1" ht="30" x14ac:dyDescent="0.25">
      <c r="A48" s="28"/>
      <c r="B48" s="41">
        <v>38</v>
      </c>
      <c r="C48" s="71" t="s">
        <v>38</v>
      </c>
      <c r="D48" s="71" t="s">
        <v>95</v>
      </c>
      <c r="E48" s="65" t="s">
        <v>126</v>
      </c>
      <c r="F48" s="76" t="s">
        <v>20</v>
      </c>
      <c r="G48" s="72">
        <v>169.19</v>
      </c>
      <c r="H48" s="73">
        <v>553</v>
      </c>
      <c r="I48" s="56">
        <f t="shared" si="2"/>
        <v>93562.069999999992</v>
      </c>
      <c r="J48" s="27"/>
      <c r="K48" s="29">
        <f t="shared" si="17"/>
        <v>38</v>
      </c>
      <c r="L48" s="32" t="str">
        <f t="shared" si="18"/>
        <v>Масло трансмиссионное</v>
      </c>
      <c r="M48" s="71" t="s">
        <v>95</v>
      </c>
      <c r="N48" s="33"/>
      <c r="O48" s="84" t="s">
        <v>20</v>
      </c>
      <c r="P48" s="34">
        <f t="shared" si="19"/>
        <v>169.19</v>
      </c>
      <c r="Q48" s="30"/>
      <c r="R48" s="35">
        <f t="shared" si="20"/>
        <v>553</v>
      </c>
      <c r="S48" s="70">
        <f t="shared" si="21"/>
        <v>0</v>
      </c>
      <c r="T48" s="27"/>
      <c r="U48" s="27"/>
      <c r="V48" s="27"/>
      <c r="W48" s="27"/>
      <c r="X48" s="27"/>
      <c r="Y48" s="27"/>
      <c r="Z48" s="27"/>
      <c r="AA48" s="27"/>
      <c r="AB48" s="27"/>
      <c r="AC48" s="27"/>
    </row>
    <row r="49" spans="1:29" s="26" customFormat="1" ht="45" x14ac:dyDescent="0.25">
      <c r="A49" s="28"/>
      <c r="B49" s="41">
        <v>39</v>
      </c>
      <c r="C49" s="71" t="s">
        <v>38</v>
      </c>
      <c r="D49" s="71" t="s">
        <v>96</v>
      </c>
      <c r="E49" s="92" t="s">
        <v>123</v>
      </c>
      <c r="F49" s="76" t="s">
        <v>20</v>
      </c>
      <c r="G49" s="72">
        <v>532.17999999999995</v>
      </c>
      <c r="H49" s="73">
        <v>10</v>
      </c>
      <c r="I49" s="56">
        <f t="shared" si="2"/>
        <v>5321.7999999999993</v>
      </c>
      <c r="J49" s="27"/>
      <c r="K49" s="29">
        <f t="shared" si="17"/>
        <v>39</v>
      </c>
      <c r="L49" s="32" t="str">
        <f t="shared" si="18"/>
        <v>Масло трансмиссионное</v>
      </c>
      <c r="M49" s="71" t="s">
        <v>96</v>
      </c>
      <c r="N49" s="33"/>
      <c r="O49" s="84" t="s">
        <v>20</v>
      </c>
      <c r="P49" s="34">
        <f>G49</f>
        <v>532.17999999999995</v>
      </c>
      <c r="Q49" s="30"/>
      <c r="R49" s="35">
        <f>H49</f>
        <v>10</v>
      </c>
      <c r="S49" s="70">
        <f>Q49*R49</f>
        <v>0</v>
      </c>
      <c r="T49" s="27"/>
      <c r="U49" s="27"/>
      <c r="V49" s="27"/>
      <c r="W49" s="27"/>
      <c r="X49" s="27"/>
      <c r="Y49" s="27"/>
      <c r="Z49" s="27"/>
      <c r="AA49" s="27"/>
      <c r="AB49" s="27"/>
      <c r="AC49" s="27"/>
    </row>
    <row r="50" spans="1:29" s="26" customFormat="1" ht="36.75" customHeight="1" x14ac:dyDescent="0.25">
      <c r="A50" s="28"/>
      <c r="B50" s="41">
        <v>40</v>
      </c>
      <c r="C50" s="71" t="s">
        <v>39</v>
      </c>
      <c r="D50" s="71" t="s">
        <v>55</v>
      </c>
      <c r="E50" s="65" t="s">
        <v>122</v>
      </c>
      <c r="F50" s="76" t="s">
        <v>20</v>
      </c>
      <c r="G50" s="72">
        <v>94.33</v>
      </c>
      <c r="H50" s="73">
        <v>930</v>
      </c>
      <c r="I50" s="56">
        <f t="shared" si="2"/>
        <v>87726.9</v>
      </c>
      <c r="J50" s="27"/>
      <c r="K50" s="29">
        <f t="shared" si="17"/>
        <v>40</v>
      </c>
      <c r="L50" s="32" t="str">
        <f t="shared" si="18"/>
        <v>Масло трансмиссионное  Роснефть Kinetic 80W90 GL-5</v>
      </c>
      <c r="M50" s="71" t="s">
        <v>55</v>
      </c>
      <c r="N50" s="33"/>
      <c r="O50" s="84" t="s">
        <v>20</v>
      </c>
      <c r="P50" s="34">
        <f t="shared" ref="P50:P53" si="22">G50</f>
        <v>94.33</v>
      </c>
      <c r="Q50" s="30"/>
      <c r="R50" s="35">
        <f t="shared" ref="R50:R53" si="23">H50</f>
        <v>930</v>
      </c>
      <c r="S50" s="70">
        <f t="shared" ref="S50:S53" si="24">Q50*R50</f>
        <v>0</v>
      </c>
      <c r="T50" s="27"/>
      <c r="U50" s="27"/>
      <c r="V50" s="27"/>
      <c r="W50" s="27"/>
      <c r="X50" s="27"/>
      <c r="Y50" s="27"/>
      <c r="Z50" s="27"/>
      <c r="AA50" s="27"/>
      <c r="AB50" s="27"/>
      <c r="AC50" s="27"/>
    </row>
    <row r="51" spans="1:29" s="26" customFormat="1" ht="30" x14ac:dyDescent="0.25">
      <c r="A51" s="28"/>
      <c r="B51" s="41">
        <v>41</v>
      </c>
      <c r="C51" s="71" t="s">
        <v>77</v>
      </c>
      <c r="D51" s="71" t="s">
        <v>97</v>
      </c>
      <c r="E51" s="65" t="s">
        <v>122</v>
      </c>
      <c r="F51" s="76" t="s">
        <v>20</v>
      </c>
      <c r="G51" s="72">
        <v>115.87</v>
      </c>
      <c r="H51" s="73">
        <v>433</v>
      </c>
      <c r="I51" s="56">
        <f t="shared" si="2"/>
        <v>50171.71</v>
      </c>
      <c r="J51" s="27"/>
      <c r="K51" s="29">
        <f t="shared" si="17"/>
        <v>41</v>
      </c>
      <c r="L51" s="32" t="str">
        <f t="shared" si="18"/>
        <v>Масло трансмиссионное ZIC G-5 SAE 80W90</v>
      </c>
      <c r="M51" s="71" t="s">
        <v>97</v>
      </c>
      <c r="N51" s="33"/>
      <c r="O51" s="84" t="s">
        <v>20</v>
      </c>
      <c r="P51" s="34">
        <f t="shared" si="22"/>
        <v>115.87</v>
      </c>
      <c r="Q51" s="30"/>
      <c r="R51" s="35">
        <f t="shared" si="23"/>
        <v>433</v>
      </c>
      <c r="S51" s="70">
        <f t="shared" si="24"/>
        <v>0</v>
      </c>
      <c r="T51" s="27"/>
      <c r="U51" s="27"/>
      <c r="V51" s="27"/>
      <c r="W51" s="27"/>
      <c r="X51" s="27"/>
      <c r="Y51" s="27"/>
      <c r="Z51" s="27"/>
      <c r="AA51" s="27"/>
      <c r="AB51" s="27"/>
      <c r="AC51" s="27"/>
    </row>
    <row r="52" spans="1:29" s="26" customFormat="1" ht="30" x14ac:dyDescent="0.25">
      <c r="A52" s="28"/>
      <c r="B52" s="41">
        <v>42</v>
      </c>
      <c r="C52" s="71" t="s">
        <v>40</v>
      </c>
      <c r="D52" s="71" t="s">
        <v>56</v>
      </c>
      <c r="E52" s="65" t="s">
        <v>122</v>
      </c>
      <c r="F52" s="76" t="s">
        <v>20</v>
      </c>
      <c r="G52" s="72">
        <v>74.599999999999994</v>
      </c>
      <c r="H52" s="73">
        <v>600</v>
      </c>
      <c r="I52" s="56">
        <f t="shared" si="2"/>
        <v>44760</v>
      </c>
      <c r="J52" s="27"/>
      <c r="K52" s="29">
        <f t="shared" si="17"/>
        <v>42</v>
      </c>
      <c r="L52" s="32" t="str">
        <f t="shared" si="18"/>
        <v>Масло трансмиссионное ТСП-15К</v>
      </c>
      <c r="M52" s="71" t="s">
        <v>56</v>
      </c>
      <c r="N52" s="33"/>
      <c r="O52" s="84" t="s">
        <v>20</v>
      </c>
      <c r="P52" s="34">
        <f t="shared" si="22"/>
        <v>74.599999999999994</v>
      </c>
      <c r="Q52" s="30"/>
      <c r="R52" s="35">
        <f t="shared" si="23"/>
        <v>600</v>
      </c>
      <c r="S52" s="70">
        <f t="shared" si="24"/>
        <v>0</v>
      </c>
      <c r="T52" s="27"/>
      <c r="U52" s="27"/>
      <c r="V52" s="27"/>
      <c r="W52" s="27"/>
      <c r="X52" s="27"/>
      <c r="Y52" s="27"/>
      <c r="Z52" s="27"/>
      <c r="AA52" s="27"/>
      <c r="AB52" s="27"/>
      <c r="AC52" s="27"/>
    </row>
    <row r="53" spans="1:29" s="26" customFormat="1" ht="35.25" customHeight="1" x14ac:dyDescent="0.25">
      <c r="A53" s="28"/>
      <c r="B53" s="41">
        <v>43</v>
      </c>
      <c r="C53" s="71" t="s">
        <v>78</v>
      </c>
      <c r="D53" s="71" t="s">
        <v>98</v>
      </c>
      <c r="E53" s="92" t="s">
        <v>127</v>
      </c>
      <c r="F53" s="76" t="s">
        <v>63</v>
      </c>
      <c r="G53" s="72">
        <v>102.54</v>
      </c>
      <c r="H53" s="73">
        <v>10</v>
      </c>
      <c r="I53" s="56">
        <f t="shared" si="2"/>
        <v>1025.4000000000001</v>
      </c>
      <c r="J53" s="27"/>
      <c r="K53" s="29">
        <f t="shared" si="17"/>
        <v>43</v>
      </c>
      <c r="L53" s="32" t="str">
        <f t="shared" si="18"/>
        <v>Смазка Chevron Ulti-Plex Grease Synthetic EP NLGI 1.5</v>
      </c>
      <c r="M53" s="71" t="s">
        <v>98</v>
      </c>
      <c r="N53" s="33"/>
      <c r="O53" s="84" t="s">
        <v>63</v>
      </c>
      <c r="P53" s="34">
        <f t="shared" si="22"/>
        <v>102.54</v>
      </c>
      <c r="Q53" s="30"/>
      <c r="R53" s="35">
        <f t="shared" si="23"/>
        <v>10</v>
      </c>
      <c r="S53" s="70">
        <f t="shared" si="24"/>
        <v>0</v>
      </c>
      <c r="T53" s="27"/>
      <c r="U53" s="27"/>
      <c r="V53" s="27"/>
      <c r="W53" s="27"/>
      <c r="X53" s="27"/>
      <c r="Y53" s="27"/>
      <c r="Z53" s="27"/>
      <c r="AA53" s="27"/>
      <c r="AB53" s="27"/>
      <c r="AC53" s="27"/>
    </row>
    <row r="54" spans="1:29" s="40" customFormat="1" ht="14.25" x14ac:dyDescent="0.25">
      <c r="A54" s="36"/>
      <c r="B54" s="68"/>
      <c r="C54" s="37" t="s">
        <v>19</v>
      </c>
      <c r="D54" s="13"/>
      <c r="E54" s="61"/>
      <c r="F54" s="63"/>
      <c r="G54" s="66"/>
      <c r="H54" s="64"/>
      <c r="I54" s="39">
        <f>SUM(I11:I53)</f>
        <v>2942359.5660000001</v>
      </c>
      <c r="J54" s="15"/>
      <c r="K54" s="68"/>
      <c r="L54" s="62" t="str">
        <f t="shared" ref="L54" si="25">C54</f>
        <v>ИТОГО:</v>
      </c>
      <c r="M54" s="13"/>
      <c r="N54" s="43"/>
      <c r="O54" s="63"/>
      <c r="P54" s="14"/>
      <c r="Q54" s="38"/>
      <c r="R54" s="44"/>
      <c r="S54" s="39"/>
      <c r="T54" s="15"/>
      <c r="U54" s="15"/>
      <c r="V54" s="15"/>
      <c r="W54" s="15"/>
      <c r="X54" s="15"/>
      <c r="Y54" s="15"/>
      <c r="Z54" s="15"/>
      <c r="AA54" s="15"/>
      <c r="AB54" s="15"/>
      <c r="AC54" s="15"/>
    </row>
    <row r="55" spans="1:29" s="40" customFormat="1" ht="29.25" customHeight="1" x14ac:dyDescent="0.25">
      <c r="A55" s="36"/>
      <c r="B55" s="130" t="s">
        <v>102</v>
      </c>
      <c r="C55" s="131"/>
      <c r="D55" s="131"/>
      <c r="E55" s="131"/>
      <c r="F55" s="131"/>
      <c r="G55" s="131"/>
      <c r="H55" s="131"/>
      <c r="I55" s="133"/>
      <c r="J55" s="15"/>
      <c r="K55" s="97" t="s">
        <v>102</v>
      </c>
      <c r="L55" s="98"/>
      <c r="M55" s="98"/>
      <c r="N55" s="98"/>
      <c r="O55" s="98"/>
      <c r="P55" s="98"/>
      <c r="Q55" s="98"/>
      <c r="R55" s="98"/>
      <c r="S55" s="99"/>
      <c r="T55" s="15"/>
      <c r="U55" s="15"/>
      <c r="V55" s="15"/>
      <c r="W55" s="15"/>
      <c r="X55" s="15"/>
      <c r="Y55" s="15"/>
      <c r="Z55" s="15"/>
      <c r="AA55" s="15"/>
      <c r="AB55" s="15"/>
      <c r="AC55" s="15"/>
    </row>
    <row r="56" spans="1:29" s="26" customFormat="1" ht="30" x14ac:dyDescent="0.25">
      <c r="A56" s="28"/>
      <c r="B56" s="29">
        <v>1</v>
      </c>
      <c r="C56" s="71" t="s">
        <v>65</v>
      </c>
      <c r="D56" s="71" t="s">
        <v>79</v>
      </c>
      <c r="E56" s="93" t="s">
        <v>121</v>
      </c>
      <c r="F56" s="76" t="s">
        <v>20</v>
      </c>
      <c r="G56" s="72">
        <v>109.72</v>
      </c>
      <c r="H56" s="85">
        <v>40</v>
      </c>
      <c r="I56" s="31">
        <f t="shared" ref="I56:I86" si="26">G56*H56</f>
        <v>4388.8</v>
      </c>
      <c r="J56" s="27"/>
      <c r="K56" s="29">
        <f t="shared" ref="K56:K75" si="27">B56</f>
        <v>1</v>
      </c>
      <c r="L56" s="71" t="s">
        <v>65</v>
      </c>
      <c r="M56" s="71" t="s">
        <v>79</v>
      </c>
      <c r="N56" s="33"/>
      <c r="O56" s="76" t="s">
        <v>20</v>
      </c>
      <c r="P56" s="34">
        <f>G56</f>
        <v>109.72</v>
      </c>
      <c r="Q56" s="30"/>
      <c r="R56" s="85">
        <v>40</v>
      </c>
      <c r="S56" s="70">
        <f t="shared" ref="S56:S58" si="28">Q56*R56</f>
        <v>0</v>
      </c>
      <c r="T56" s="27"/>
      <c r="U56" s="27"/>
      <c r="V56" s="27"/>
      <c r="W56" s="27"/>
      <c r="X56" s="27"/>
      <c r="Y56" s="27"/>
      <c r="Z56" s="27"/>
      <c r="AA56" s="27"/>
      <c r="AB56" s="27"/>
      <c r="AC56" s="27"/>
    </row>
    <row r="57" spans="1:29" s="26" customFormat="1" ht="15" customHeight="1" x14ac:dyDescent="0.25">
      <c r="A57" s="28"/>
      <c r="B57" s="29">
        <v>2</v>
      </c>
      <c r="C57" s="71" t="s">
        <v>57</v>
      </c>
      <c r="D57" s="71" t="s">
        <v>80</v>
      </c>
      <c r="E57" s="93" t="s">
        <v>128</v>
      </c>
      <c r="F57" s="76" t="s">
        <v>20</v>
      </c>
      <c r="G57" s="72">
        <v>55.37</v>
      </c>
      <c r="H57" s="85">
        <v>200</v>
      </c>
      <c r="I57" s="31">
        <f t="shared" si="26"/>
        <v>11074</v>
      </c>
      <c r="J57" s="27"/>
      <c r="K57" s="29">
        <f t="shared" si="27"/>
        <v>2</v>
      </c>
      <c r="L57" s="71" t="s">
        <v>57</v>
      </c>
      <c r="M57" s="71" t="s">
        <v>80</v>
      </c>
      <c r="N57" s="33"/>
      <c r="O57" s="76" t="s">
        <v>20</v>
      </c>
      <c r="P57" s="34">
        <f>G57</f>
        <v>55.37</v>
      </c>
      <c r="Q57" s="30"/>
      <c r="R57" s="85">
        <v>200</v>
      </c>
      <c r="S57" s="70">
        <f t="shared" si="28"/>
        <v>0</v>
      </c>
      <c r="T57" s="27"/>
      <c r="U57" s="27"/>
      <c r="V57" s="27"/>
      <c r="W57" s="27"/>
      <c r="X57" s="27"/>
      <c r="Y57" s="27"/>
      <c r="Z57" s="27"/>
      <c r="AA57" s="27"/>
      <c r="AB57" s="27"/>
      <c r="AC57" s="27"/>
    </row>
    <row r="58" spans="1:29" s="26" customFormat="1" ht="20.25" customHeight="1" x14ac:dyDescent="0.25">
      <c r="A58" s="28"/>
      <c r="B58" s="29">
        <v>3</v>
      </c>
      <c r="C58" s="71" t="s">
        <v>57</v>
      </c>
      <c r="D58" s="71" t="s">
        <v>61</v>
      </c>
      <c r="E58" s="93" t="s">
        <v>128</v>
      </c>
      <c r="F58" s="76" t="s">
        <v>20</v>
      </c>
      <c r="G58" s="72">
        <v>55.37</v>
      </c>
      <c r="H58" s="85">
        <v>250</v>
      </c>
      <c r="I58" s="31">
        <f t="shared" si="26"/>
        <v>13842.5</v>
      </c>
      <c r="J58" s="27"/>
      <c r="K58" s="29">
        <f t="shared" si="27"/>
        <v>3</v>
      </c>
      <c r="L58" s="71" t="s">
        <v>57</v>
      </c>
      <c r="M58" s="71" t="s">
        <v>61</v>
      </c>
      <c r="N58" s="33"/>
      <c r="O58" s="76" t="s">
        <v>20</v>
      </c>
      <c r="P58" s="34">
        <f>G58</f>
        <v>55.37</v>
      </c>
      <c r="Q58" s="30"/>
      <c r="R58" s="85">
        <v>250</v>
      </c>
      <c r="S58" s="70">
        <f t="shared" si="28"/>
        <v>0</v>
      </c>
      <c r="T58" s="27"/>
      <c r="U58" s="27"/>
      <c r="V58" s="27"/>
      <c r="W58" s="27"/>
      <c r="X58" s="27"/>
      <c r="Y58" s="27"/>
      <c r="Z58" s="27"/>
      <c r="AA58" s="27"/>
      <c r="AB58" s="27"/>
      <c r="AC58" s="27"/>
    </row>
    <row r="59" spans="1:29" s="26" customFormat="1" ht="15" customHeight="1" x14ac:dyDescent="0.25">
      <c r="A59" s="28"/>
      <c r="B59" s="29">
        <v>4</v>
      </c>
      <c r="C59" s="71" t="s">
        <v>58</v>
      </c>
      <c r="D59" s="71" t="s">
        <v>62</v>
      </c>
      <c r="E59" s="93" t="s">
        <v>117</v>
      </c>
      <c r="F59" s="76" t="s">
        <v>20</v>
      </c>
      <c r="G59" s="72">
        <v>52.3</v>
      </c>
      <c r="H59" s="85">
        <v>800</v>
      </c>
      <c r="I59" s="31">
        <f t="shared" si="26"/>
        <v>41840</v>
      </c>
      <c r="J59" s="27"/>
      <c r="K59" s="29">
        <f t="shared" si="27"/>
        <v>4</v>
      </c>
      <c r="L59" s="71" t="s">
        <v>58</v>
      </c>
      <c r="M59" s="71" t="s">
        <v>62</v>
      </c>
      <c r="N59" s="33"/>
      <c r="O59" s="76" t="s">
        <v>20</v>
      </c>
      <c r="P59" s="34">
        <f t="shared" ref="P59:P62" si="29">G59</f>
        <v>52.3</v>
      </c>
      <c r="Q59" s="30"/>
      <c r="R59" s="85">
        <v>800</v>
      </c>
      <c r="S59" s="70">
        <f t="shared" ref="S59:S62" si="30">Q59*R59</f>
        <v>0</v>
      </c>
      <c r="T59" s="27"/>
      <c r="U59" s="27"/>
      <c r="V59" s="27"/>
      <c r="W59" s="27"/>
      <c r="X59" s="27"/>
      <c r="Y59" s="27"/>
      <c r="Z59" s="27"/>
      <c r="AA59" s="27"/>
      <c r="AB59" s="27"/>
      <c r="AC59" s="27"/>
    </row>
    <row r="60" spans="1:29" s="26" customFormat="1" ht="15" customHeight="1" x14ac:dyDescent="0.25">
      <c r="A60" s="28"/>
      <c r="B60" s="29">
        <v>5</v>
      </c>
      <c r="C60" s="71" t="s">
        <v>24</v>
      </c>
      <c r="D60" s="71" t="s">
        <v>41</v>
      </c>
      <c r="E60" s="93" t="s">
        <v>118</v>
      </c>
      <c r="F60" s="76" t="s">
        <v>20</v>
      </c>
      <c r="G60" s="72">
        <v>112.38</v>
      </c>
      <c r="H60" s="85">
        <v>200</v>
      </c>
      <c r="I60" s="31">
        <f t="shared" si="26"/>
        <v>22476</v>
      </c>
      <c r="J60" s="27"/>
      <c r="K60" s="29">
        <f t="shared" si="27"/>
        <v>5</v>
      </c>
      <c r="L60" s="71" t="s">
        <v>24</v>
      </c>
      <c r="M60" s="71" t="s">
        <v>41</v>
      </c>
      <c r="N60" s="33"/>
      <c r="O60" s="76" t="s">
        <v>20</v>
      </c>
      <c r="P60" s="34">
        <f t="shared" si="29"/>
        <v>112.38</v>
      </c>
      <c r="Q60" s="30"/>
      <c r="R60" s="85">
        <v>200</v>
      </c>
      <c r="S60" s="70">
        <f t="shared" si="30"/>
        <v>0</v>
      </c>
      <c r="T60" s="27"/>
      <c r="U60" s="27"/>
      <c r="V60" s="27"/>
      <c r="W60" s="27"/>
      <c r="X60" s="27"/>
      <c r="Y60" s="27"/>
      <c r="Z60" s="27"/>
      <c r="AA60" s="27"/>
      <c r="AB60" s="27"/>
      <c r="AC60" s="27"/>
    </row>
    <row r="61" spans="1:29" s="26" customFormat="1" ht="30" x14ac:dyDescent="0.25">
      <c r="A61" s="28"/>
      <c r="B61" s="29">
        <v>6</v>
      </c>
      <c r="C61" s="71" t="s">
        <v>103</v>
      </c>
      <c r="D61" s="71" t="s">
        <v>109</v>
      </c>
      <c r="E61" s="93" t="s">
        <v>118</v>
      </c>
      <c r="F61" s="76" t="s">
        <v>20</v>
      </c>
      <c r="G61" s="72">
        <v>70.27</v>
      </c>
      <c r="H61" s="86">
        <v>1450</v>
      </c>
      <c r="I61" s="31">
        <f t="shared" si="26"/>
        <v>101891.5</v>
      </c>
      <c r="J61" s="27"/>
      <c r="K61" s="29">
        <f t="shared" si="27"/>
        <v>6</v>
      </c>
      <c r="L61" s="71" t="s">
        <v>103</v>
      </c>
      <c r="M61" s="71" t="s">
        <v>109</v>
      </c>
      <c r="N61" s="33"/>
      <c r="O61" s="76" t="s">
        <v>20</v>
      </c>
      <c r="P61" s="34">
        <f t="shared" si="29"/>
        <v>70.27</v>
      </c>
      <c r="Q61" s="30"/>
      <c r="R61" s="86">
        <v>1450</v>
      </c>
      <c r="S61" s="70">
        <f t="shared" si="30"/>
        <v>0</v>
      </c>
      <c r="T61" s="27"/>
      <c r="U61" s="27"/>
      <c r="V61" s="27"/>
      <c r="W61" s="27"/>
      <c r="X61" s="27"/>
      <c r="Y61" s="27"/>
      <c r="Z61" s="27"/>
      <c r="AA61" s="27"/>
      <c r="AB61" s="27"/>
      <c r="AC61" s="27"/>
    </row>
    <row r="62" spans="1:29" s="26" customFormat="1" x14ac:dyDescent="0.25">
      <c r="A62" s="28"/>
      <c r="B62" s="29">
        <v>7</v>
      </c>
      <c r="C62" s="71" t="s">
        <v>25</v>
      </c>
      <c r="D62" s="71" t="s">
        <v>42</v>
      </c>
      <c r="E62" s="93" t="s">
        <v>129</v>
      </c>
      <c r="F62" s="76" t="s">
        <v>18</v>
      </c>
      <c r="G62" s="72">
        <v>131.16</v>
      </c>
      <c r="H62" s="87">
        <v>300.06</v>
      </c>
      <c r="I62" s="31">
        <f t="shared" si="26"/>
        <v>39355.869599999998</v>
      </c>
      <c r="J62" s="27"/>
      <c r="K62" s="29">
        <f t="shared" si="27"/>
        <v>7</v>
      </c>
      <c r="L62" s="71" t="s">
        <v>25</v>
      </c>
      <c r="M62" s="71" t="s">
        <v>42</v>
      </c>
      <c r="N62" s="33"/>
      <c r="O62" s="76" t="s">
        <v>18</v>
      </c>
      <c r="P62" s="34">
        <f t="shared" si="29"/>
        <v>131.16</v>
      </c>
      <c r="Q62" s="30"/>
      <c r="R62" s="87">
        <v>300.06</v>
      </c>
      <c r="S62" s="70">
        <f t="shared" si="30"/>
        <v>0</v>
      </c>
      <c r="T62" s="27"/>
      <c r="U62" s="27"/>
      <c r="V62" s="27"/>
      <c r="W62" s="27"/>
      <c r="X62" s="27"/>
      <c r="Y62" s="27"/>
      <c r="Z62" s="27"/>
      <c r="AA62" s="27"/>
      <c r="AB62" s="27"/>
      <c r="AC62" s="27"/>
    </row>
    <row r="63" spans="1:29" s="26" customFormat="1" ht="15" customHeight="1" x14ac:dyDescent="0.25">
      <c r="A63" s="28"/>
      <c r="B63" s="29">
        <v>8</v>
      </c>
      <c r="C63" s="71" t="s">
        <v>104</v>
      </c>
      <c r="D63" s="71" t="s">
        <v>110</v>
      </c>
      <c r="E63" s="93" t="s">
        <v>116</v>
      </c>
      <c r="F63" s="76" t="s">
        <v>20</v>
      </c>
      <c r="G63" s="72">
        <v>118.95</v>
      </c>
      <c r="H63" s="85">
        <v>10</v>
      </c>
      <c r="I63" s="31">
        <f t="shared" si="26"/>
        <v>1189.5</v>
      </c>
      <c r="J63" s="27"/>
      <c r="K63" s="29">
        <f t="shared" si="27"/>
        <v>8</v>
      </c>
      <c r="L63" s="71" t="s">
        <v>104</v>
      </c>
      <c r="M63" s="71" t="s">
        <v>110</v>
      </c>
      <c r="N63" s="33"/>
      <c r="O63" s="76" t="s">
        <v>20</v>
      </c>
      <c r="P63" s="34">
        <f t="shared" ref="P63:P65" si="31">G63</f>
        <v>118.95</v>
      </c>
      <c r="Q63" s="30"/>
      <c r="R63" s="85">
        <v>10</v>
      </c>
      <c r="S63" s="70">
        <f t="shared" ref="S63:S65" si="32">Q63*R63</f>
        <v>0</v>
      </c>
      <c r="T63" s="27"/>
      <c r="U63" s="27"/>
      <c r="V63" s="27"/>
      <c r="W63" s="27"/>
      <c r="X63" s="27"/>
      <c r="Y63" s="27"/>
      <c r="Z63" s="27"/>
      <c r="AA63" s="27"/>
      <c r="AB63" s="27"/>
      <c r="AC63" s="27"/>
    </row>
    <row r="64" spans="1:29" s="26" customFormat="1" ht="30" x14ac:dyDescent="0.25">
      <c r="A64" s="28"/>
      <c r="B64" s="29">
        <v>9</v>
      </c>
      <c r="C64" s="71" t="s">
        <v>105</v>
      </c>
      <c r="D64" s="71" t="s">
        <v>111</v>
      </c>
      <c r="E64" s="93" t="s">
        <v>121</v>
      </c>
      <c r="F64" s="76" t="s">
        <v>20</v>
      </c>
      <c r="G64" s="72">
        <v>95.84</v>
      </c>
      <c r="H64" s="85">
        <v>100</v>
      </c>
      <c r="I64" s="31">
        <f t="shared" si="26"/>
        <v>9584</v>
      </c>
      <c r="J64" s="27"/>
      <c r="K64" s="29">
        <f t="shared" si="27"/>
        <v>9</v>
      </c>
      <c r="L64" s="71" t="s">
        <v>105</v>
      </c>
      <c r="M64" s="71" t="s">
        <v>111</v>
      </c>
      <c r="N64" s="33"/>
      <c r="O64" s="76" t="s">
        <v>20</v>
      </c>
      <c r="P64" s="34">
        <f t="shared" si="31"/>
        <v>95.84</v>
      </c>
      <c r="Q64" s="30"/>
      <c r="R64" s="85">
        <v>100</v>
      </c>
      <c r="S64" s="70">
        <f t="shared" si="32"/>
        <v>0</v>
      </c>
      <c r="T64" s="27"/>
      <c r="U64" s="27"/>
      <c r="V64" s="27"/>
      <c r="W64" s="27"/>
      <c r="X64" s="27"/>
      <c r="Y64" s="27"/>
      <c r="Z64" s="27"/>
      <c r="AA64" s="27"/>
      <c r="AB64" s="27"/>
      <c r="AC64" s="27"/>
    </row>
    <row r="65" spans="1:29" s="26" customFormat="1" ht="18" customHeight="1" x14ac:dyDescent="0.25">
      <c r="A65" s="28"/>
      <c r="B65" s="29">
        <v>10</v>
      </c>
      <c r="C65" s="71" t="s">
        <v>27</v>
      </c>
      <c r="D65" s="71" t="s">
        <v>43</v>
      </c>
      <c r="E65" s="93" t="s">
        <v>122</v>
      </c>
      <c r="F65" s="76" t="s">
        <v>20</v>
      </c>
      <c r="G65" s="72">
        <v>79.75</v>
      </c>
      <c r="H65" s="85">
        <v>430</v>
      </c>
      <c r="I65" s="31">
        <f t="shared" si="26"/>
        <v>34292.5</v>
      </c>
      <c r="J65" s="27"/>
      <c r="K65" s="29">
        <f t="shared" si="27"/>
        <v>10</v>
      </c>
      <c r="L65" s="71" t="s">
        <v>27</v>
      </c>
      <c r="M65" s="71" t="s">
        <v>43</v>
      </c>
      <c r="N65" s="33"/>
      <c r="O65" s="76" t="s">
        <v>20</v>
      </c>
      <c r="P65" s="34">
        <f t="shared" si="31"/>
        <v>79.75</v>
      </c>
      <c r="Q65" s="30"/>
      <c r="R65" s="85">
        <v>430</v>
      </c>
      <c r="S65" s="70">
        <f t="shared" si="32"/>
        <v>0</v>
      </c>
      <c r="T65" s="27"/>
      <c r="U65" s="27"/>
      <c r="V65" s="27"/>
      <c r="W65" s="27"/>
      <c r="X65" s="27"/>
      <c r="Y65" s="27"/>
      <c r="Z65" s="27"/>
      <c r="AA65" s="27"/>
      <c r="AB65" s="27"/>
      <c r="AC65" s="27"/>
    </row>
    <row r="66" spans="1:29" s="26" customFormat="1" ht="24" customHeight="1" x14ac:dyDescent="0.25">
      <c r="A66" s="28"/>
      <c r="B66" s="29">
        <v>11</v>
      </c>
      <c r="C66" s="71" t="s">
        <v>28</v>
      </c>
      <c r="D66" s="71" t="s">
        <v>44</v>
      </c>
      <c r="E66" s="93" t="s">
        <v>122</v>
      </c>
      <c r="F66" s="76" t="s">
        <v>20</v>
      </c>
      <c r="G66" s="72">
        <v>73.27</v>
      </c>
      <c r="H66" s="85">
        <v>910</v>
      </c>
      <c r="I66" s="31">
        <f t="shared" si="26"/>
        <v>66675.7</v>
      </c>
      <c r="J66" s="27"/>
      <c r="K66" s="29">
        <f t="shared" si="27"/>
        <v>11</v>
      </c>
      <c r="L66" s="71" t="s">
        <v>28</v>
      </c>
      <c r="M66" s="71" t="s">
        <v>44</v>
      </c>
      <c r="N66" s="33"/>
      <c r="O66" s="76" t="s">
        <v>20</v>
      </c>
      <c r="P66" s="34">
        <f>G66</f>
        <v>73.27</v>
      </c>
      <c r="Q66" s="30"/>
      <c r="R66" s="85">
        <v>910</v>
      </c>
      <c r="S66" s="70">
        <f>Q66*R66</f>
        <v>0</v>
      </c>
      <c r="T66" s="27"/>
      <c r="U66" s="27"/>
      <c r="V66" s="27"/>
      <c r="W66" s="27"/>
      <c r="X66" s="27"/>
      <c r="Y66" s="27"/>
      <c r="Z66" s="27"/>
      <c r="AA66" s="27"/>
      <c r="AB66" s="27"/>
      <c r="AC66" s="27"/>
    </row>
    <row r="67" spans="1:29" s="26" customFormat="1" ht="21.75" customHeight="1" x14ac:dyDescent="0.25">
      <c r="A67" s="28"/>
      <c r="B67" s="29">
        <v>12</v>
      </c>
      <c r="C67" s="71" t="s">
        <v>59</v>
      </c>
      <c r="D67" s="71" t="s">
        <v>45</v>
      </c>
      <c r="E67" s="93" t="s">
        <v>122</v>
      </c>
      <c r="F67" s="76" t="s">
        <v>20</v>
      </c>
      <c r="G67" s="72">
        <v>76.319999999999993</v>
      </c>
      <c r="H67" s="86">
        <v>1296</v>
      </c>
      <c r="I67" s="31">
        <f t="shared" si="26"/>
        <v>98910.719999999987</v>
      </c>
      <c r="J67" s="27"/>
      <c r="K67" s="29">
        <f t="shared" si="27"/>
        <v>12</v>
      </c>
      <c r="L67" s="71" t="s">
        <v>59</v>
      </c>
      <c r="M67" s="71" t="s">
        <v>45</v>
      </c>
      <c r="N67" s="33"/>
      <c r="O67" s="76" t="s">
        <v>20</v>
      </c>
      <c r="P67" s="34">
        <f t="shared" ref="P67:P70" si="33">G67</f>
        <v>76.319999999999993</v>
      </c>
      <c r="Q67" s="30"/>
      <c r="R67" s="86">
        <v>1296</v>
      </c>
      <c r="S67" s="70">
        <f t="shared" ref="S67:S70" si="34">Q67*R67</f>
        <v>0</v>
      </c>
      <c r="T67" s="27"/>
      <c r="U67" s="27"/>
      <c r="V67" s="27"/>
      <c r="W67" s="27"/>
      <c r="X67" s="27"/>
      <c r="Y67" s="27"/>
      <c r="Z67" s="27"/>
      <c r="AA67" s="27"/>
      <c r="AB67" s="27"/>
      <c r="AC67" s="27"/>
    </row>
    <row r="68" spans="1:29" s="26" customFormat="1" ht="22.5" customHeight="1" x14ac:dyDescent="0.25">
      <c r="A68" s="28"/>
      <c r="B68" s="29">
        <v>13</v>
      </c>
      <c r="C68" s="71" t="s">
        <v>60</v>
      </c>
      <c r="D68" s="71" t="s">
        <v>46</v>
      </c>
      <c r="E68" s="93" t="s">
        <v>122</v>
      </c>
      <c r="F68" s="76" t="s">
        <v>20</v>
      </c>
      <c r="G68" s="72">
        <v>70.87</v>
      </c>
      <c r="H68" s="85">
        <v>645</v>
      </c>
      <c r="I68" s="31">
        <f t="shared" si="26"/>
        <v>45711.15</v>
      </c>
      <c r="J68" s="27"/>
      <c r="K68" s="29">
        <f t="shared" si="27"/>
        <v>13</v>
      </c>
      <c r="L68" s="71" t="s">
        <v>60</v>
      </c>
      <c r="M68" s="71" t="s">
        <v>46</v>
      </c>
      <c r="N68" s="33"/>
      <c r="O68" s="76" t="s">
        <v>20</v>
      </c>
      <c r="P68" s="34">
        <f t="shared" si="33"/>
        <v>70.87</v>
      </c>
      <c r="Q68" s="30"/>
      <c r="R68" s="85">
        <v>645</v>
      </c>
      <c r="S68" s="70">
        <f t="shared" si="34"/>
        <v>0</v>
      </c>
      <c r="T68" s="27"/>
      <c r="U68" s="27"/>
      <c r="V68" s="27"/>
      <c r="W68" s="27"/>
      <c r="X68" s="27"/>
      <c r="Y68" s="27"/>
      <c r="Z68" s="27"/>
      <c r="AA68" s="27"/>
      <c r="AB68" s="27"/>
      <c r="AC68" s="27"/>
    </row>
    <row r="69" spans="1:29" s="26" customFormat="1" ht="39" customHeight="1" x14ac:dyDescent="0.25">
      <c r="A69" s="28"/>
      <c r="B69" s="29">
        <v>14</v>
      </c>
      <c r="C69" s="71" t="s">
        <v>66</v>
      </c>
      <c r="D69" s="71" t="s">
        <v>85</v>
      </c>
      <c r="E69" s="93" t="s">
        <v>123</v>
      </c>
      <c r="F69" s="76" t="s">
        <v>20</v>
      </c>
      <c r="G69" s="72">
        <v>92.28</v>
      </c>
      <c r="H69" s="85">
        <v>138</v>
      </c>
      <c r="I69" s="31">
        <f t="shared" si="26"/>
        <v>12734.64</v>
      </c>
      <c r="J69" s="27"/>
      <c r="K69" s="29">
        <f t="shared" si="27"/>
        <v>14</v>
      </c>
      <c r="L69" s="71" t="s">
        <v>66</v>
      </c>
      <c r="M69" s="71" t="s">
        <v>85</v>
      </c>
      <c r="N69" s="33"/>
      <c r="O69" s="76" t="s">
        <v>20</v>
      </c>
      <c r="P69" s="34">
        <f t="shared" si="33"/>
        <v>92.28</v>
      </c>
      <c r="Q69" s="30"/>
      <c r="R69" s="85">
        <v>138</v>
      </c>
      <c r="S69" s="70">
        <f t="shared" si="34"/>
        <v>0</v>
      </c>
      <c r="T69" s="27"/>
      <c r="U69" s="27"/>
      <c r="V69" s="27"/>
      <c r="W69" s="27"/>
      <c r="X69" s="27"/>
      <c r="Y69" s="27"/>
      <c r="Z69" s="27"/>
      <c r="AA69" s="27"/>
      <c r="AB69" s="27"/>
      <c r="AC69" s="27"/>
    </row>
    <row r="70" spans="1:29" s="26" customFormat="1" ht="21.75" customHeight="1" x14ac:dyDescent="0.25">
      <c r="A70" s="28"/>
      <c r="B70" s="29">
        <v>15</v>
      </c>
      <c r="C70" s="71" t="s">
        <v>31</v>
      </c>
      <c r="D70" s="71" t="s">
        <v>86</v>
      </c>
      <c r="E70" s="93" t="s">
        <v>122</v>
      </c>
      <c r="F70" s="76" t="s">
        <v>20</v>
      </c>
      <c r="G70" s="72">
        <v>203.03</v>
      </c>
      <c r="H70" s="85">
        <v>916</v>
      </c>
      <c r="I70" s="31">
        <f t="shared" si="26"/>
        <v>185975.48</v>
      </c>
      <c r="J70" s="27"/>
      <c r="K70" s="29">
        <f t="shared" si="27"/>
        <v>15</v>
      </c>
      <c r="L70" s="71" t="s">
        <v>31</v>
      </c>
      <c r="M70" s="71" t="s">
        <v>86</v>
      </c>
      <c r="N70" s="33"/>
      <c r="O70" s="76" t="s">
        <v>20</v>
      </c>
      <c r="P70" s="34">
        <f t="shared" si="33"/>
        <v>203.03</v>
      </c>
      <c r="Q70" s="30"/>
      <c r="R70" s="85">
        <v>916</v>
      </c>
      <c r="S70" s="70">
        <f t="shared" si="34"/>
        <v>0</v>
      </c>
      <c r="T70" s="27"/>
      <c r="U70" s="27"/>
      <c r="V70" s="27"/>
      <c r="W70" s="27"/>
      <c r="X70" s="27"/>
      <c r="Y70" s="27"/>
      <c r="Z70" s="27"/>
      <c r="AA70" s="27"/>
      <c r="AB70" s="27"/>
      <c r="AC70" s="27"/>
    </row>
    <row r="71" spans="1:29" s="26" customFormat="1" ht="36.75" customHeight="1" x14ac:dyDescent="0.25">
      <c r="A71" s="28"/>
      <c r="B71" s="29">
        <v>16</v>
      </c>
      <c r="C71" s="71" t="s">
        <v>31</v>
      </c>
      <c r="D71" s="71" t="s">
        <v>87</v>
      </c>
      <c r="E71" s="93" t="s">
        <v>122</v>
      </c>
      <c r="F71" s="76" t="s">
        <v>20</v>
      </c>
      <c r="G71" s="72">
        <v>92.28</v>
      </c>
      <c r="H71" s="86">
        <v>3895</v>
      </c>
      <c r="I71" s="31">
        <f t="shared" si="26"/>
        <v>359430.6</v>
      </c>
      <c r="J71" s="27"/>
      <c r="K71" s="29">
        <f t="shared" si="27"/>
        <v>16</v>
      </c>
      <c r="L71" s="71" t="s">
        <v>31</v>
      </c>
      <c r="M71" s="71" t="s">
        <v>87</v>
      </c>
      <c r="N71" s="33"/>
      <c r="O71" s="76" t="s">
        <v>20</v>
      </c>
      <c r="P71" s="34">
        <f>G71</f>
        <v>92.28</v>
      </c>
      <c r="Q71" s="30"/>
      <c r="R71" s="86">
        <v>3895</v>
      </c>
      <c r="S71" s="70">
        <f>Q71*R71</f>
        <v>0</v>
      </c>
      <c r="T71" s="27"/>
      <c r="U71" s="27"/>
      <c r="V71" s="27"/>
      <c r="W71" s="27"/>
      <c r="X71" s="27"/>
      <c r="Y71" s="27"/>
      <c r="Z71" s="27"/>
      <c r="AA71" s="27"/>
      <c r="AB71" s="27"/>
      <c r="AC71" s="27"/>
    </row>
    <row r="72" spans="1:29" s="26" customFormat="1" ht="39" customHeight="1" x14ac:dyDescent="0.25">
      <c r="A72" s="28"/>
      <c r="B72" s="29">
        <v>17</v>
      </c>
      <c r="C72" s="71" t="s">
        <v>68</v>
      </c>
      <c r="D72" s="71" t="s">
        <v>88</v>
      </c>
      <c r="E72" s="93" t="s">
        <v>122</v>
      </c>
      <c r="F72" s="76" t="s">
        <v>20</v>
      </c>
      <c r="G72" s="72">
        <v>98.43</v>
      </c>
      <c r="H72" s="85">
        <v>400</v>
      </c>
      <c r="I72" s="31">
        <f t="shared" si="26"/>
        <v>39372</v>
      </c>
      <c r="J72" s="27"/>
      <c r="K72" s="29">
        <f t="shared" si="27"/>
        <v>17</v>
      </c>
      <c r="L72" s="71" t="s">
        <v>68</v>
      </c>
      <c r="M72" s="71" t="s">
        <v>88</v>
      </c>
      <c r="N72" s="33"/>
      <c r="O72" s="76" t="s">
        <v>20</v>
      </c>
      <c r="P72" s="34">
        <f t="shared" ref="P72:P74" si="35">G72</f>
        <v>98.43</v>
      </c>
      <c r="Q72" s="30"/>
      <c r="R72" s="85">
        <v>400</v>
      </c>
      <c r="S72" s="70">
        <f t="shared" ref="S72:S74" si="36">Q72*R72</f>
        <v>0</v>
      </c>
      <c r="T72" s="27"/>
      <c r="U72" s="27"/>
      <c r="V72" s="27"/>
      <c r="W72" s="27"/>
      <c r="X72" s="27"/>
      <c r="Y72" s="27"/>
      <c r="Z72" s="27"/>
      <c r="AA72" s="27"/>
      <c r="AB72" s="27"/>
      <c r="AC72" s="27"/>
    </row>
    <row r="73" spans="1:29" s="26" customFormat="1" ht="33.75" customHeight="1" x14ac:dyDescent="0.25">
      <c r="A73" s="28"/>
      <c r="B73" s="29">
        <v>18</v>
      </c>
      <c r="C73" s="71" t="s">
        <v>32</v>
      </c>
      <c r="D73" s="71" t="s">
        <v>49</v>
      </c>
      <c r="E73" s="93" t="s">
        <v>122</v>
      </c>
      <c r="F73" s="76" t="s">
        <v>20</v>
      </c>
      <c r="G73" s="72">
        <v>222.8</v>
      </c>
      <c r="H73" s="86">
        <v>1066</v>
      </c>
      <c r="I73" s="31">
        <f t="shared" si="26"/>
        <v>237504.80000000002</v>
      </c>
      <c r="J73" s="27"/>
      <c r="K73" s="29">
        <f t="shared" si="27"/>
        <v>18</v>
      </c>
      <c r="L73" s="71" t="s">
        <v>32</v>
      </c>
      <c r="M73" s="71" t="s">
        <v>49</v>
      </c>
      <c r="N73" s="33"/>
      <c r="O73" s="76" t="s">
        <v>20</v>
      </c>
      <c r="P73" s="34">
        <f t="shared" si="35"/>
        <v>222.8</v>
      </c>
      <c r="Q73" s="30"/>
      <c r="R73" s="86">
        <v>1066</v>
      </c>
      <c r="S73" s="70">
        <f t="shared" si="36"/>
        <v>0</v>
      </c>
      <c r="T73" s="27"/>
      <c r="U73" s="27"/>
      <c r="V73" s="27"/>
      <c r="W73" s="27"/>
      <c r="X73" s="27"/>
      <c r="Y73" s="27"/>
      <c r="Z73" s="27"/>
      <c r="AA73" s="27"/>
      <c r="AB73" s="27"/>
      <c r="AC73" s="27"/>
    </row>
    <row r="74" spans="1:29" s="26" customFormat="1" ht="48" customHeight="1" x14ac:dyDescent="0.25">
      <c r="A74" s="28"/>
      <c r="B74" s="29">
        <v>19</v>
      </c>
      <c r="C74" s="71" t="s">
        <v>70</v>
      </c>
      <c r="D74" s="71" t="s">
        <v>134</v>
      </c>
      <c r="E74" s="93" t="s">
        <v>117</v>
      </c>
      <c r="F74" s="76" t="s">
        <v>20</v>
      </c>
      <c r="G74" s="72">
        <v>297.36</v>
      </c>
      <c r="H74" s="85">
        <v>100</v>
      </c>
      <c r="I74" s="31">
        <f t="shared" si="26"/>
        <v>29736</v>
      </c>
      <c r="J74" s="27"/>
      <c r="K74" s="29">
        <f t="shared" si="27"/>
        <v>19</v>
      </c>
      <c r="L74" s="71" t="s">
        <v>70</v>
      </c>
      <c r="M74" s="71" t="s">
        <v>134</v>
      </c>
      <c r="N74" s="33"/>
      <c r="O74" s="76" t="s">
        <v>20</v>
      </c>
      <c r="P74" s="34">
        <f t="shared" si="35"/>
        <v>297.36</v>
      </c>
      <c r="Q74" s="30"/>
      <c r="R74" s="85">
        <v>100</v>
      </c>
      <c r="S74" s="70">
        <f t="shared" si="36"/>
        <v>0</v>
      </c>
      <c r="T74" s="27"/>
      <c r="U74" s="27"/>
      <c r="V74" s="27"/>
      <c r="W74" s="27"/>
      <c r="X74" s="27"/>
      <c r="Y74" s="27"/>
      <c r="Z74" s="27"/>
      <c r="AA74" s="27"/>
      <c r="AB74" s="27"/>
      <c r="AC74" s="27"/>
    </row>
    <row r="75" spans="1:29" s="26" customFormat="1" ht="24" customHeight="1" x14ac:dyDescent="0.25">
      <c r="A75" s="28"/>
      <c r="B75" s="29">
        <v>20</v>
      </c>
      <c r="C75" s="71" t="s">
        <v>35</v>
      </c>
      <c r="D75" s="71" t="s">
        <v>52</v>
      </c>
      <c r="E75" s="93" t="s">
        <v>122</v>
      </c>
      <c r="F75" s="76" t="s">
        <v>20</v>
      </c>
      <c r="G75" s="72">
        <v>63.86</v>
      </c>
      <c r="H75" s="85">
        <v>850</v>
      </c>
      <c r="I75" s="31">
        <f t="shared" si="26"/>
        <v>54281</v>
      </c>
      <c r="J75" s="27"/>
      <c r="K75" s="29">
        <f t="shared" si="27"/>
        <v>20</v>
      </c>
      <c r="L75" s="71" t="s">
        <v>35</v>
      </c>
      <c r="M75" s="71" t="s">
        <v>52</v>
      </c>
      <c r="N75" s="33"/>
      <c r="O75" s="76" t="s">
        <v>20</v>
      </c>
      <c r="P75" s="34">
        <f t="shared" ref="P75:P77" si="37">G75</f>
        <v>63.86</v>
      </c>
      <c r="Q75" s="30"/>
      <c r="R75" s="85">
        <v>850</v>
      </c>
      <c r="S75" s="70">
        <f t="shared" ref="S75:S77" si="38">Q75*R75</f>
        <v>0</v>
      </c>
      <c r="T75" s="27"/>
      <c r="U75" s="27"/>
      <c r="V75" s="27"/>
      <c r="W75" s="27"/>
      <c r="X75" s="27"/>
      <c r="Y75" s="27"/>
      <c r="Z75" s="27"/>
      <c r="AA75" s="27"/>
      <c r="AB75" s="27"/>
      <c r="AC75" s="27"/>
    </row>
    <row r="76" spans="1:29" s="26" customFormat="1" ht="27" customHeight="1" x14ac:dyDescent="0.25">
      <c r="A76" s="28"/>
      <c r="B76" s="29">
        <v>21</v>
      </c>
      <c r="C76" s="71" t="s">
        <v>72</v>
      </c>
      <c r="D76" s="71" t="s">
        <v>91</v>
      </c>
      <c r="E76" s="93" t="s">
        <v>122</v>
      </c>
      <c r="F76" s="76" t="s">
        <v>20</v>
      </c>
      <c r="G76" s="72">
        <v>76.900000000000006</v>
      </c>
      <c r="H76" s="85">
        <v>430</v>
      </c>
      <c r="I76" s="31">
        <f t="shared" si="26"/>
        <v>33067</v>
      </c>
      <c r="J76" s="27"/>
      <c r="K76" s="29">
        <f t="shared" ref="K76:K86" si="39">B76</f>
        <v>21</v>
      </c>
      <c r="L76" s="71" t="s">
        <v>72</v>
      </c>
      <c r="M76" s="71" t="s">
        <v>91</v>
      </c>
      <c r="N76" s="33"/>
      <c r="O76" s="76" t="s">
        <v>20</v>
      </c>
      <c r="P76" s="34">
        <f t="shared" si="37"/>
        <v>76.900000000000006</v>
      </c>
      <c r="Q76" s="30"/>
      <c r="R76" s="85">
        <v>430</v>
      </c>
      <c r="S76" s="70">
        <f t="shared" si="38"/>
        <v>0</v>
      </c>
      <c r="T76" s="27"/>
      <c r="U76" s="27"/>
      <c r="V76" s="27"/>
      <c r="W76" s="27"/>
      <c r="X76" s="27"/>
      <c r="Y76" s="27"/>
      <c r="Z76" s="27"/>
      <c r="AA76" s="27"/>
      <c r="AB76" s="27"/>
      <c r="AC76" s="27"/>
    </row>
    <row r="77" spans="1:29" s="26" customFormat="1" ht="23.25" customHeight="1" x14ac:dyDescent="0.25">
      <c r="A77" s="28"/>
      <c r="B77" s="29">
        <v>22</v>
      </c>
      <c r="C77" s="71" t="s">
        <v>36</v>
      </c>
      <c r="D77" s="71" t="s">
        <v>53</v>
      </c>
      <c r="E77" s="93" t="s">
        <v>122</v>
      </c>
      <c r="F77" s="76" t="s">
        <v>20</v>
      </c>
      <c r="G77" s="72">
        <v>72.84</v>
      </c>
      <c r="H77" s="86">
        <v>1100</v>
      </c>
      <c r="I77" s="31">
        <f t="shared" si="26"/>
        <v>80124</v>
      </c>
      <c r="J77" s="27"/>
      <c r="K77" s="29">
        <f t="shared" si="39"/>
        <v>22</v>
      </c>
      <c r="L77" s="71" t="s">
        <v>36</v>
      </c>
      <c r="M77" s="71" t="s">
        <v>53</v>
      </c>
      <c r="N77" s="33"/>
      <c r="O77" s="76" t="s">
        <v>20</v>
      </c>
      <c r="P77" s="34">
        <f t="shared" si="37"/>
        <v>72.84</v>
      </c>
      <c r="Q77" s="30"/>
      <c r="R77" s="86">
        <v>1100</v>
      </c>
      <c r="S77" s="70">
        <f t="shared" si="38"/>
        <v>0</v>
      </c>
      <c r="T77" s="27"/>
      <c r="U77" s="27"/>
      <c r="V77" s="27"/>
      <c r="W77" s="27"/>
      <c r="X77" s="27"/>
      <c r="Y77" s="27"/>
      <c r="Z77" s="27"/>
      <c r="AA77" s="27"/>
      <c r="AB77" s="27"/>
      <c r="AC77" s="27"/>
    </row>
    <row r="78" spans="1:29" s="26" customFormat="1" ht="34.5" customHeight="1" x14ac:dyDescent="0.25">
      <c r="A78" s="28"/>
      <c r="B78" s="29">
        <v>23</v>
      </c>
      <c r="C78" s="71" t="s">
        <v>74</v>
      </c>
      <c r="D78" s="71" t="s">
        <v>92</v>
      </c>
      <c r="E78" s="93" t="s">
        <v>122</v>
      </c>
      <c r="F78" s="76" t="s">
        <v>20</v>
      </c>
      <c r="G78" s="72">
        <v>87.16</v>
      </c>
      <c r="H78" s="86">
        <v>1530</v>
      </c>
      <c r="I78" s="31">
        <f t="shared" si="26"/>
        <v>133354.79999999999</v>
      </c>
      <c r="J78" s="27"/>
      <c r="K78" s="29">
        <f t="shared" si="39"/>
        <v>23</v>
      </c>
      <c r="L78" s="71" t="s">
        <v>74</v>
      </c>
      <c r="M78" s="71" t="s">
        <v>92</v>
      </c>
      <c r="N78" s="33"/>
      <c r="O78" s="76" t="s">
        <v>20</v>
      </c>
      <c r="P78" s="34">
        <f>G78</f>
        <v>87.16</v>
      </c>
      <c r="Q78" s="30"/>
      <c r="R78" s="86">
        <v>1530</v>
      </c>
      <c r="S78" s="70">
        <f>Q78*R78</f>
        <v>0</v>
      </c>
      <c r="T78" s="27"/>
      <c r="U78" s="27"/>
      <c r="V78" s="27"/>
      <c r="W78" s="27"/>
      <c r="X78" s="27"/>
      <c r="Y78" s="27"/>
      <c r="Z78" s="27"/>
      <c r="AA78" s="27"/>
      <c r="AB78" s="27"/>
      <c r="AC78" s="27"/>
    </row>
    <row r="79" spans="1:29" s="26" customFormat="1" ht="50.25" customHeight="1" x14ac:dyDescent="0.25">
      <c r="A79" s="28"/>
      <c r="B79" s="29">
        <v>24</v>
      </c>
      <c r="C79" s="71" t="s">
        <v>75</v>
      </c>
      <c r="D79" s="71" t="s">
        <v>93</v>
      </c>
      <c r="E79" s="93" t="s">
        <v>122</v>
      </c>
      <c r="F79" s="76" t="s">
        <v>20</v>
      </c>
      <c r="G79" s="72">
        <v>87.16</v>
      </c>
      <c r="H79" s="85">
        <v>400</v>
      </c>
      <c r="I79" s="31">
        <f t="shared" si="26"/>
        <v>34864</v>
      </c>
      <c r="J79" s="27"/>
      <c r="K79" s="29">
        <f t="shared" si="39"/>
        <v>24</v>
      </c>
      <c r="L79" s="71" t="s">
        <v>75</v>
      </c>
      <c r="M79" s="71" t="s">
        <v>93</v>
      </c>
      <c r="N79" s="33"/>
      <c r="O79" s="76" t="s">
        <v>20</v>
      </c>
      <c r="P79" s="34">
        <f t="shared" ref="P79" si="40">G79</f>
        <v>87.16</v>
      </c>
      <c r="Q79" s="30"/>
      <c r="R79" s="85">
        <v>400</v>
      </c>
      <c r="S79" s="70">
        <f t="shared" ref="S79:S86" si="41">Q79*R79</f>
        <v>0</v>
      </c>
      <c r="T79" s="27"/>
      <c r="U79" s="27"/>
      <c r="V79" s="27"/>
      <c r="W79" s="27"/>
      <c r="X79" s="27"/>
      <c r="Y79" s="27"/>
      <c r="Z79" s="27"/>
      <c r="AA79" s="27"/>
      <c r="AB79" s="27"/>
      <c r="AC79" s="27"/>
    </row>
    <row r="80" spans="1:29" s="26" customFormat="1" ht="34.5" customHeight="1" x14ac:dyDescent="0.25">
      <c r="A80" s="28"/>
      <c r="B80" s="29">
        <v>25</v>
      </c>
      <c r="C80" s="71" t="s">
        <v>106</v>
      </c>
      <c r="D80" s="71" t="s">
        <v>112</v>
      </c>
      <c r="E80" s="93" t="s">
        <v>121</v>
      </c>
      <c r="F80" s="76" t="s">
        <v>20</v>
      </c>
      <c r="G80" s="72">
        <v>144.58000000000001</v>
      </c>
      <c r="H80" s="85">
        <v>50</v>
      </c>
      <c r="I80" s="31">
        <f t="shared" si="26"/>
        <v>7229.0000000000009</v>
      </c>
      <c r="J80" s="27"/>
      <c r="K80" s="29">
        <f t="shared" si="39"/>
        <v>25</v>
      </c>
      <c r="L80" s="71" t="s">
        <v>106</v>
      </c>
      <c r="M80" s="71" t="s">
        <v>112</v>
      </c>
      <c r="N80" s="33"/>
      <c r="O80" s="76" t="s">
        <v>20</v>
      </c>
      <c r="P80" s="34">
        <f>G80</f>
        <v>144.58000000000001</v>
      </c>
      <c r="Q80" s="30"/>
      <c r="R80" s="85">
        <v>50</v>
      </c>
      <c r="S80" s="70">
        <f t="shared" si="41"/>
        <v>0</v>
      </c>
      <c r="T80" s="27"/>
      <c r="U80" s="27"/>
      <c r="V80" s="27"/>
      <c r="W80" s="27"/>
      <c r="X80" s="27"/>
      <c r="Y80" s="27"/>
      <c r="Z80" s="27"/>
      <c r="AA80" s="27"/>
      <c r="AB80" s="27"/>
      <c r="AC80" s="27"/>
    </row>
    <row r="81" spans="1:29" s="26" customFormat="1" ht="24.75" customHeight="1" x14ac:dyDescent="0.25">
      <c r="A81" s="28"/>
      <c r="B81" s="29">
        <v>26</v>
      </c>
      <c r="C81" s="71" t="s">
        <v>38</v>
      </c>
      <c r="D81" s="71" t="s">
        <v>95</v>
      </c>
      <c r="E81" s="93" t="s">
        <v>122</v>
      </c>
      <c r="F81" s="76" t="s">
        <v>20</v>
      </c>
      <c r="G81" s="72">
        <v>169.19</v>
      </c>
      <c r="H81" s="85">
        <v>433</v>
      </c>
      <c r="I81" s="31">
        <f t="shared" si="26"/>
        <v>73259.27</v>
      </c>
      <c r="J81" s="27"/>
      <c r="K81" s="29">
        <f t="shared" si="39"/>
        <v>26</v>
      </c>
      <c r="L81" s="71" t="s">
        <v>38</v>
      </c>
      <c r="M81" s="71" t="s">
        <v>95</v>
      </c>
      <c r="N81" s="33"/>
      <c r="O81" s="76" t="s">
        <v>20</v>
      </c>
      <c r="P81" s="34">
        <f>G81</f>
        <v>169.19</v>
      </c>
      <c r="Q81" s="30"/>
      <c r="R81" s="85">
        <v>433</v>
      </c>
      <c r="S81" s="70">
        <f t="shared" si="41"/>
        <v>0</v>
      </c>
      <c r="T81" s="27"/>
      <c r="U81" s="27"/>
      <c r="V81" s="27"/>
      <c r="W81" s="27"/>
      <c r="X81" s="27"/>
      <c r="Y81" s="27"/>
      <c r="Z81" s="27"/>
      <c r="AA81" s="27"/>
      <c r="AB81" s="27"/>
      <c r="AC81" s="27"/>
    </row>
    <row r="82" spans="1:29" s="26" customFormat="1" ht="35.25" customHeight="1" x14ac:dyDescent="0.25">
      <c r="A82" s="28"/>
      <c r="B82" s="29">
        <v>27</v>
      </c>
      <c r="C82" s="71" t="s">
        <v>77</v>
      </c>
      <c r="D82" s="71" t="s">
        <v>97</v>
      </c>
      <c r="E82" s="93" t="s">
        <v>117</v>
      </c>
      <c r="F82" s="76" t="s">
        <v>20</v>
      </c>
      <c r="G82" s="72">
        <v>115.87</v>
      </c>
      <c r="H82" s="85">
        <v>433</v>
      </c>
      <c r="I82" s="31">
        <f t="shared" si="26"/>
        <v>50171.71</v>
      </c>
      <c r="J82" s="27"/>
      <c r="K82" s="29">
        <f t="shared" si="39"/>
        <v>27</v>
      </c>
      <c r="L82" s="71" t="s">
        <v>77</v>
      </c>
      <c r="M82" s="71" t="s">
        <v>97</v>
      </c>
      <c r="N82" s="33"/>
      <c r="O82" s="76" t="s">
        <v>20</v>
      </c>
      <c r="P82" s="34">
        <f t="shared" ref="P82:P86" si="42">G82</f>
        <v>115.87</v>
      </c>
      <c r="Q82" s="30"/>
      <c r="R82" s="85">
        <v>433</v>
      </c>
      <c r="S82" s="70">
        <f t="shared" si="41"/>
        <v>0</v>
      </c>
      <c r="T82" s="27"/>
      <c r="U82" s="27"/>
      <c r="V82" s="27"/>
      <c r="W82" s="27"/>
      <c r="X82" s="27"/>
      <c r="Y82" s="27"/>
      <c r="Z82" s="27"/>
      <c r="AA82" s="27"/>
      <c r="AB82" s="27"/>
      <c r="AC82" s="27"/>
    </row>
    <row r="83" spans="1:29" s="26" customFormat="1" ht="32.25" customHeight="1" x14ac:dyDescent="0.25">
      <c r="A83" s="28"/>
      <c r="B83" s="29">
        <v>28</v>
      </c>
      <c r="C83" s="71" t="s">
        <v>40</v>
      </c>
      <c r="D83" s="71" t="s">
        <v>56</v>
      </c>
      <c r="E83" s="93" t="s">
        <v>122</v>
      </c>
      <c r="F83" s="76" t="s">
        <v>20</v>
      </c>
      <c r="G83" s="72">
        <v>74.599999999999994</v>
      </c>
      <c r="H83" s="85">
        <v>600</v>
      </c>
      <c r="I83" s="31">
        <f t="shared" si="26"/>
        <v>44760</v>
      </c>
      <c r="J83" s="27"/>
      <c r="K83" s="29">
        <f t="shared" si="39"/>
        <v>28</v>
      </c>
      <c r="L83" s="71" t="s">
        <v>40</v>
      </c>
      <c r="M83" s="71" t="s">
        <v>56</v>
      </c>
      <c r="N83" s="33"/>
      <c r="O83" s="76" t="s">
        <v>20</v>
      </c>
      <c r="P83" s="34">
        <f t="shared" si="42"/>
        <v>74.599999999999994</v>
      </c>
      <c r="Q83" s="30"/>
      <c r="R83" s="85">
        <v>600</v>
      </c>
      <c r="S83" s="70">
        <f t="shared" si="41"/>
        <v>0</v>
      </c>
      <c r="T83" s="27"/>
      <c r="U83" s="27"/>
      <c r="V83" s="27"/>
      <c r="W83" s="27"/>
      <c r="X83" s="27"/>
      <c r="Y83" s="27"/>
      <c r="Z83" s="27"/>
      <c r="AA83" s="27"/>
      <c r="AB83" s="27"/>
      <c r="AC83" s="27"/>
    </row>
    <row r="84" spans="1:29" s="26" customFormat="1" ht="24" customHeight="1" x14ac:dyDescent="0.25">
      <c r="A84" s="28"/>
      <c r="B84" s="29">
        <v>29</v>
      </c>
      <c r="C84" s="71" t="s">
        <v>107</v>
      </c>
      <c r="D84" s="71" t="s">
        <v>113</v>
      </c>
      <c r="E84" s="93" t="s">
        <v>118</v>
      </c>
      <c r="F84" s="76" t="s">
        <v>20</v>
      </c>
      <c r="G84" s="72">
        <v>55</v>
      </c>
      <c r="H84" s="85">
        <v>50</v>
      </c>
      <c r="I84" s="31">
        <f t="shared" si="26"/>
        <v>2750</v>
      </c>
      <c r="J84" s="27"/>
      <c r="K84" s="29">
        <f t="shared" si="39"/>
        <v>29</v>
      </c>
      <c r="L84" s="71" t="s">
        <v>107</v>
      </c>
      <c r="M84" s="71" t="s">
        <v>113</v>
      </c>
      <c r="N84" s="33"/>
      <c r="O84" s="76" t="s">
        <v>20</v>
      </c>
      <c r="P84" s="34">
        <f t="shared" si="42"/>
        <v>55</v>
      </c>
      <c r="Q84" s="30"/>
      <c r="R84" s="85">
        <v>50</v>
      </c>
      <c r="S84" s="70">
        <f t="shared" si="41"/>
        <v>0</v>
      </c>
      <c r="T84" s="27"/>
      <c r="U84" s="27"/>
      <c r="V84" s="27"/>
      <c r="W84" s="27"/>
      <c r="X84" s="27"/>
      <c r="Y84" s="27"/>
      <c r="Z84" s="27"/>
      <c r="AA84" s="27"/>
      <c r="AB84" s="27"/>
      <c r="AC84" s="27"/>
    </row>
    <row r="85" spans="1:29" s="26" customFormat="1" ht="30" x14ac:dyDescent="0.25">
      <c r="A85" s="28"/>
      <c r="B85" s="29">
        <v>30</v>
      </c>
      <c r="C85" s="71" t="s">
        <v>108</v>
      </c>
      <c r="D85" s="71" t="s">
        <v>114</v>
      </c>
      <c r="E85" s="93" t="s">
        <v>130</v>
      </c>
      <c r="F85" s="76" t="s">
        <v>63</v>
      </c>
      <c r="G85" s="72">
        <v>242.92</v>
      </c>
      <c r="H85" s="85">
        <v>10</v>
      </c>
      <c r="I85" s="31">
        <f t="shared" si="26"/>
        <v>2429.1999999999998</v>
      </c>
      <c r="J85" s="27"/>
      <c r="K85" s="29">
        <f t="shared" si="39"/>
        <v>30</v>
      </c>
      <c r="L85" s="71" t="s">
        <v>108</v>
      </c>
      <c r="M85" s="71" t="s">
        <v>114</v>
      </c>
      <c r="N85" s="33"/>
      <c r="O85" s="76" t="s">
        <v>63</v>
      </c>
      <c r="P85" s="34">
        <f t="shared" si="42"/>
        <v>242.92</v>
      </c>
      <c r="Q85" s="30"/>
      <c r="R85" s="85">
        <v>10</v>
      </c>
      <c r="S85" s="70">
        <f t="shared" si="41"/>
        <v>0</v>
      </c>
      <c r="T85" s="27"/>
      <c r="U85" s="27"/>
      <c r="V85" s="27"/>
      <c r="W85" s="27"/>
      <c r="X85" s="27"/>
      <c r="Y85" s="27"/>
      <c r="Z85" s="27"/>
      <c r="AA85" s="27"/>
      <c r="AB85" s="27"/>
      <c r="AC85" s="27"/>
    </row>
    <row r="86" spans="1:29" s="26" customFormat="1" ht="52.5" customHeight="1" x14ac:dyDescent="0.25">
      <c r="A86" s="28"/>
      <c r="B86" s="29">
        <v>31</v>
      </c>
      <c r="C86" s="71" t="s">
        <v>78</v>
      </c>
      <c r="D86" s="71" t="s">
        <v>98</v>
      </c>
      <c r="E86" s="94" t="s">
        <v>127</v>
      </c>
      <c r="F86" s="76" t="s">
        <v>63</v>
      </c>
      <c r="G86" s="72">
        <v>101.82</v>
      </c>
      <c r="H86" s="89">
        <v>30</v>
      </c>
      <c r="I86" s="31">
        <f t="shared" si="26"/>
        <v>3054.6</v>
      </c>
      <c r="J86" s="27"/>
      <c r="K86" s="29">
        <f t="shared" si="39"/>
        <v>31</v>
      </c>
      <c r="L86" s="71" t="s">
        <v>78</v>
      </c>
      <c r="M86" s="71" t="s">
        <v>98</v>
      </c>
      <c r="N86" s="33"/>
      <c r="O86" s="76" t="s">
        <v>63</v>
      </c>
      <c r="P86" s="34">
        <f t="shared" si="42"/>
        <v>101.82</v>
      </c>
      <c r="Q86" s="30"/>
      <c r="R86" s="91">
        <v>30</v>
      </c>
      <c r="S86" s="70">
        <f t="shared" si="41"/>
        <v>0</v>
      </c>
      <c r="T86" s="27"/>
      <c r="U86" s="27"/>
      <c r="V86" s="27"/>
      <c r="W86" s="27"/>
      <c r="X86" s="27"/>
      <c r="Y86" s="27"/>
      <c r="Z86" s="27"/>
      <c r="AA86" s="27"/>
      <c r="AB86" s="27"/>
      <c r="AC86" s="27"/>
    </row>
    <row r="87" spans="1:29" s="40" customFormat="1" ht="14.25" x14ac:dyDescent="0.25">
      <c r="A87" s="36"/>
      <c r="B87" s="68"/>
      <c r="C87" s="37" t="s">
        <v>19</v>
      </c>
      <c r="D87" s="13"/>
      <c r="E87" s="61"/>
      <c r="F87" s="63"/>
      <c r="G87" s="66"/>
      <c r="H87" s="88"/>
      <c r="I87" s="39">
        <f>SUM(I56:I86)</f>
        <v>1875330.3396000003</v>
      </c>
      <c r="J87" s="15"/>
      <c r="K87" s="68"/>
      <c r="L87" s="62" t="str">
        <f t="shared" ref="L87" si="43">C87</f>
        <v>ИТОГО:</v>
      </c>
      <c r="M87" s="13"/>
      <c r="N87" s="43"/>
      <c r="O87" s="63"/>
      <c r="P87" s="14"/>
      <c r="Q87" s="38"/>
      <c r="R87" s="90"/>
      <c r="S87" s="39"/>
      <c r="T87" s="15"/>
      <c r="U87" s="15"/>
      <c r="V87" s="15"/>
      <c r="W87" s="15"/>
      <c r="X87" s="15"/>
      <c r="Y87" s="15"/>
      <c r="Z87" s="15"/>
      <c r="AA87" s="15"/>
      <c r="AB87" s="15"/>
      <c r="AC87" s="15"/>
    </row>
    <row r="88" spans="1:29" s="48" customFormat="1" ht="21" customHeight="1" thickBot="1" x14ac:dyDescent="0.3">
      <c r="A88" s="45"/>
      <c r="B88" s="107" t="s">
        <v>7</v>
      </c>
      <c r="C88" s="108"/>
      <c r="D88" s="108"/>
      <c r="E88" s="108"/>
      <c r="F88" s="108"/>
      <c r="G88" s="108"/>
      <c r="H88" s="109"/>
      <c r="I88" s="83">
        <f>I87+I54</f>
        <v>4817689.9056000002</v>
      </c>
      <c r="J88" s="47"/>
      <c r="K88" s="127" t="s">
        <v>7</v>
      </c>
      <c r="L88" s="128"/>
      <c r="M88" s="128"/>
      <c r="N88" s="128"/>
      <c r="O88" s="128"/>
      <c r="P88" s="128"/>
      <c r="Q88" s="128"/>
      <c r="R88" s="129"/>
      <c r="S88" s="46">
        <f>SUM(S11:S87)</f>
        <v>0</v>
      </c>
      <c r="T88" s="47"/>
      <c r="U88" s="47"/>
      <c r="V88" s="47"/>
      <c r="W88" s="47"/>
      <c r="X88" s="47"/>
      <c r="Y88" s="47"/>
      <c r="Z88" s="47"/>
      <c r="AA88" s="47"/>
      <c r="AB88" s="47"/>
      <c r="AC88" s="47"/>
    </row>
    <row r="89" spans="1:29" s="53" customFormat="1" ht="15" customHeight="1" x14ac:dyDescent="0.25">
      <c r="A89" s="49"/>
      <c r="B89" s="118" t="s">
        <v>17</v>
      </c>
      <c r="C89" s="119"/>
      <c r="D89" s="119"/>
      <c r="E89" s="119"/>
      <c r="F89" s="119"/>
      <c r="G89" s="119"/>
      <c r="H89" s="67">
        <v>0.2</v>
      </c>
      <c r="I89" s="51">
        <f>I88*H89</f>
        <v>963537.98112000013</v>
      </c>
      <c r="J89" s="52"/>
      <c r="K89" s="120" t="s">
        <v>17</v>
      </c>
      <c r="L89" s="121"/>
      <c r="M89" s="121"/>
      <c r="N89" s="121"/>
      <c r="O89" s="121"/>
      <c r="P89" s="121"/>
      <c r="Q89" s="121"/>
      <c r="R89" s="50">
        <v>0.2</v>
      </c>
      <c r="S89" s="51">
        <f>S88*R89</f>
        <v>0</v>
      </c>
      <c r="T89" s="52"/>
      <c r="U89" s="52"/>
      <c r="V89" s="52"/>
      <c r="W89" s="52"/>
      <c r="X89" s="52"/>
      <c r="Y89" s="52"/>
      <c r="Z89" s="52"/>
      <c r="AA89" s="52"/>
      <c r="AB89" s="52"/>
      <c r="AC89" s="52"/>
    </row>
    <row r="90" spans="1:29" s="53" customFormat="1" ht="15.75" customHeight="1" thickBot="1" x14ac:dyDescent="0.3">
      <c r="A90" s="49"/>
      <c r="B90" s="110" t="s">
        <v>8</v>
      </c>
      <c r="C90" s="111"/>
      <c r="D90" s="111"/>
      <c r="E90" s="111"/>
      <c r="F90" s="111"/>
      <c r="G90" s="111"/>
      <c r="H90" s="112"/>
      <c r="I90" s="54">
        <f>I88+I89</f>
        <v>5781227.8867199998</v>
      </c>
      <c r="J90" s="52"/>
      <c r="K90" s="110" t="s">
        <v>8</v>
      </c>
      <c r="L90" s="111"/>
      <c r="M90" s="111"/>
      <c r="N90" s="111"/>
      <c r="O90" s="111"/>
      <c r="P90" s="111"/>
      <c r="Q90" s="111"/>
      <c r="R90" s="112"/>
      <c r="S90" s="54">
        <f>S88+S89</f>
        <v>0</v>
      </c>
      <c r="T90" s="52"/>
      <c r="U90" s="52"/>
      <c r="V90" s="52"/>
      <c r="W90" s="52"/>
      <c r="X90" s="52"/>
      <c r="Y90" s="52"/>
      <c r="Z90" s="52"/>
      <c r="AA90" s="52"/>
      <c r="AB90" s="52"/>
      <c r="AC90" s="52"/>
    </row>
    <row r="91" spans="1:29" s="11" customFormat="1" ht="15.75" customHeight="1" x14ac:dyDescent="0.25">
      <c r="A91" s="5"/>
      <c r="B91" s="6"/>
      <c r="C91" s="24"/>
      <c r="D91" s="6"/>
      <c r="E91" s="6"/>
      <c r="F91" s="77"/>
      <c r="G91" s="77"/>
      <c r="H91" s="79"/>
      <c r="I91" s="7"/>
      <c r="J91" s="8"/>
      <c r="K91" s="9"/>
      <c r="L91" s="9"/>
      <c r="M91" s="9"/>
      <c r="N91" s="9"/>
      <c r="O91" s="81"/>
      <c r="P91" s="81"/>
      <c r="Q91" s="81"/>
      <c r="R91" s="82"/>
      <c r="S91" s="10"/>
      <c r="T91" s="8"/>
      <c r="U91" s="8"/>
      <c r="V91" s="8"/>
      <c r="W91" s="8"/>
      <c r="X91" s="8"/>
      <c r="Y91" s="8"/>
      <c r="Z91" s="8"/>
      <c r="AA91" s="8"/>
      <c r="AB91" s="8"/>
      <c r="AC91" s="8"/>
    </row>
    <row r="92" spans="1:29" ht="18" customHeight="1" x14ac:dyDescent="0.25">
      <c r="B92" s="100" t="s">
        <v>136</v>
      </c>
      <c r="C92" s="101"/>
      <c r="D92" s="101"/>
      <c r="E92" s="101"/>
      <c r="F92" s="101"/>
      <c r="G92" s="101"/>
      <c r="H92" s="101"/>
      <c r="I92" s="102"/>
      <c r="AC92" s="1"/>
    </row>
  </sheetData>
  <mergeCells count="19">
    <mergeCell ref="K10:S10"/>
    <mergeCell ref="B10:I10"/>
    <mergeCell ref="B55:I55"/>
    <mergeCell ref="K5:S5"/>
    <mergeCell ref="K55:S55"/>
    <mergeCell ref="B92:I92"/>
    <mergeCell ref="B1:S1"/>
    <mergeCell ref="B3:G3"/>
    <mergeCell ref="B88:H88"/>
    <mergeCell ref="B90:H90"/>
    <mergeCell ref="B4:I4"/>
    <mergeCell ref="B7:I7"/>
    <mergeCell ref="K90:R90"/>
    <mergeCell ref="B89:G89"/>
    <mergeCell ref="K89:Q89"/>
    <mergeCell ref="C9:I9"/>
    <mergeCell ref="K9:S9"/>
    <mergeCell ref="K7:S7"/>
    <mergeCell ref="K88:R88"/>
  </mergeCells>
  <pageMargins left="0.70866141732283472" right="0.70866141732283472" top="0.74803149606299213" bottom="0.74803149606299213" header="0.31496062992125984" footer="0.31496062992125984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ПЭС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Хахулина Виктория Сергеевна</cp:lastModifiedBy>
  <cp:lastPrinted>2018-11-06T04:31:20Z</cp:lastPrinted>
  <dcterms:created xsi:type="dcterms:W3CDTF">2018-05-22T01:14:50Z</dcterms:created>
  <dcterms:modified xsi:type="dcterms:W3CDTF">2019-10-10T02:03:59Z</dcterms:modified>
</cp:coreProperties>
</file>