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8901 К не МСП рамка\"/>
    </mc:Choice>
  </mc:AlternateContent>
  <bookViews>
    <workbookView xWindow="0" yWindow="0" windowWidth="26805" windowHeight="11460"/>
  </bookViews>
  <sheets>
    <sheet name="Структура НМЦ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" i="1" l="1"/>
  <c r="Q110" i="1"/>
  <c r="Q109" i="1"/>
  <c r="Q108" i="1"/>
  <c r="Q107" i="1"/>
  <c r="G109" i="1"/>
  <c r="G108" i="1"/>
  <c r="G107" i="1"/>
  <c r="N95" i="1" l="1"/>
  <c r="P95" i="1"/>
  <c r="Q95" i="1" s="1"/>
  <c r="N96" i="1"/>
  <c r="P96" i="1"/>
  <c r="Q96" i="1"/>
  <c r="N97" i="1"/>
  <c r="P97" i="1"/>
  <c r="Q97" i="1"/>
  <c r="N98" i="1"/>
  <c r="P98" i="1"/>
  <c r="Q98" i="1"/>
  <c r="N99" i="1"/>
  <c r="P99" i="1"/>
  <c r="Q99" i="1" s="1"/>
  <c r="N100" i="1"/>
  <c r="P100" i="1"/>
  <c r="Q100" i="1"/>
  <c r="N101" i="1"/>
  <c r="P101" i="1"/>
  <c r="Q101" i="1"/>
  <c r="N102" i="1"/>
  <c r="P102" i="1"/>
  <c r="Q102" i="1"/>
  <c r="N103" i="1"/>
  <c r="P103" i="1"/>
  <c r="Q103" i="1" s="1"/>
  <c r="N104" i="1"/>
  <c r="P104" i="1"/>
  <c r="Q104" i="1"/>
  <c r="N105" i="1"/>
  <c r="P105" i="1"/>
  <c r="Q105" i="1"/>
  <c r="N106" i="1"/>
  <c r="P106" i="1"/>
  <c r="Q106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J95" i="1"/>
  <c r="J96" i="1"/>
  <c r="J97" i="1"/>
  <c r="J98" i="1"/>
  <c r="J99" i="1"/>
  <c r="J100" i="1"/>
  <c r="J101" i="1"/>
  <c r="J102" i="1"/>
  <c r="J103" i="1"/>
  <c r="J104" i="1"/>
  <c r="J105" i="1"/>
  <c r="I95" i="1"/>
  <c r="I96" i="1"/>
  <c r="I97" i="1"/>
  <c r="I98" i="1"/>
  <c r="I99" i="1"/>
  <c r="I100" i="1"/>
  <c r="I101" i="1"/>
  <c r="I102" i="1"/>
  <c r="I103" i="1"/>
  <c r="I104" i="1"/>
  <c r="I105" i="1"/>
  <c r="G95" i="1"/>
  <c r="G96" i="1"/>
  <c r="G97" i="1"/>
  <c r="G98" i="1"/>
  <c r="G99" i="1"/>
  <c r="G100" i="1"/>
  <c r="G101" i="1"/>
  <c r="G102" i="1"/>
  <c r="G103" i="1"/>
  <c r="G104" i="1"/>
  <c r="G105" i="1"/>
  <c r="G106" i="1"/>
  <c r="G8" i="1"/>
  <c r="I8" i="1"/>
  <c r="J8" i="1"/>
  <c r="M8" i="1"/>
  <c r="N8" i="1"/>
  <c r="P8" i="1"/>
  <c r="Q8" i="1"/>
  <c r="G9" i="1"/>
  <c r="I9" i="1"/>
  <c r="J9" i="1"/>
  <c r="M9" i="1"/>
  <c r="N9" i="1"/>
  <c r="P9" i="1"/>
  <c r="Q9" i="1"/>
  <c r="G10" i="1"/>
  <c r="I10" i="1"/>
  <c r="J10" i="1"/>
  <c r="M10" i="1"/>
  <c r="N10" i="1"/>
  <c r="P10" i="1"/>
  <c r="Q10" i="1" s="1"/>
  <c r="B105" i="1"/>
  <c r="B106" i="1"/>
  <c r="B9" i="1" l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P28" i="1"/>
  <c r="Q28" i="1" s="1"/>
  <c r="N28" i="1"/>
  <c r="M28" i="1"/>
  <c r="J28" i="1"/>
  <c r="G28" i="1"/>
  <c r="P27" i="1"/>
  <c r="Q27" i="1" s="1"/>
  <c r="N27" i="1"/>
  <c r="M27" i="1"/>
  <c r="J27" i="1"/>
  <c r="G27" i="1"/>
  <c r="P26" i="1"/>
  <c r="Q26" i="1" s="1"/>
  <c r="N26" i="1"/>
  <c r="M26" i="1"/>
  <c r="J26" i="1"/>
  <c r="G26" i="1"/>
  <c r="P25" i="1"/>
  <c r="Q25" i="1" s="1"/>
  <c r="N25" i="1"/>
  <c r="M25" i="1"/>
  <c r="J25" i="1"/>
  <c r="G25" i="1"/>
  <c r="P24" i="1"/>
  <c r="Q24" i="1" s="1"/>
  <c r="N24" i="1"/>
  <c r="M24" i="1"/>
  <c r="J24" i="1"/>
  <c r="G24" i="1"/>
  <c r="P23" i="1"/>
  <c r="Q23" i="1" s="1"/>
  <c r="N23" i="1"/>
  <c r="M23" i="1"/>
  <c r="J23" i="1"/>
  <c r="G23" i="1"/>
  <c r="P22" i="1"/>
  <c r="Q22" i="1" s="1"/>
  <c r="N22" i="1"/>
  <c r="M22" i="1"/>
  <c r="J22" i="1"/>
  <c r="G22" i="1"/>
  <c r="P21" i="1"/>
  <c r="Q21" i="1" s="1"/>
  <c r="N21" i="1"/>
  <c r="M21" i="1"/>
  <c r="J21" i="1"/>
  <c r="G21" i="1"/>
  <c r="P20" i="1"/>
  <c r="Q20" i="1" s="1"/>
  <c r="N20" i="1"/>
  <c r="M20" i="1"/>
  <c r="J20" i="1"/>
  <c r="G20" i="1"/>
  <c r="P19" i="1"/>
  <c r="Q19" i="1" s="1"/>
  <c r="N19" i="1"/>
  <c r="M19" i="1"/>
  <c r="J19" i="1"/>
  <c r="G19" i="1"/>
  <c r="P18" i="1"/>
  <c r="Q18" i="1" s="1"/>
  <c r="N18" i="1"/>
  <c r="M18" i="1"/>
  <c r="J18" i="1"/>
  <c r="G18" i="1"/>
  <c r="P17" i="1"/>
  <c r="Q17" i="1" s="1"/>
  <c r="N17" i="1"/>
  <c r="M17" i="1"/>
  <c r="J17" i="1"/>
  <c r="G17" i="1"/>
  <c r="P16" i="1"/>
  <c r="Q16" i="1" s="1"/>
  <c r="N16" i="1"/>
  <c r="M16" i="1"/>
  <c r="J16" i="1"/>
  <c r="G16" i="1"/>
  <c r="P15" i="1"/>
  <c r="Q15" i="1" s="1"/>
  <c r="N15" i="1"/>
  <c r="M15" i="1"/>
  <c r="J15" i="1"/>
  <c r="G15" i="1"/>
  <c r="P42" i="1"/>
  <c r="Q42" i="1" s="1"/>
  <c r="N42" i="1"/>
  <c r="M42" i="1"/>
  <c r="J42" i="1"/>
  <c r="G42" i="1"/>
  <c r="P41" i="1"/>
  <c r="Q41" i="1" s="1"/>
  <c r="N41" i="1"/>
  <c r="M41" i="1"/>
  <c r="J41" i="1"/>
  <c r="G41" i="1"/>
  <c r="P40" i="1"/>
  <c r="Q40" i="1" s="1"/>
  <c r="N40" i="1"/>
  <c r="M40" i="1"/>
  <c r="J40" i="1"/>
  <c r="G40" i="1"/>
  <c r="P39" i="1"/>
  <c r="Q39" i="1" s="1"/>
  <c r="N39" i="1"/>
  <c r="M39" i="1"/>
  <c r="J39" i="1"/>
  <c r="G39" i="1"/>
  <c r="P38" i="1"/>
  <c r="Q38" i="1" s="1"/>
  <c r="N38" i="1"/>
  <c r="M38" i="1"/>
  <c r="J38" i="1"/>
  <c r="G38" i="1"/>
  <c r="P37" i="1"/>
  <c r="Q37" i="1" s="1"/>
  <c r="N37" i="1"/>
  <c r="M37" i="1"/>
  <c r="J37" i="1"/>
  <c r="G37" i="1"/>
  <c r="P36" i="1"/>
  <c r="Q36" i="1" s="1"/>
  <c r="N36" i="1"/>
  <c r="M36" i="1"/>
  <c r="J36" i="1"/>
  <c r="G36" i="1"/>
  <c r="P35" i="1"/>
  <c r="Q35" i="1" s="1"/>
  <c r="N35" i="1"/>
  <c r="M35" i="1"/>
  <c r="J35" i="1"/>
  <c r="G35" i="1"/>
  <c r="P34" i="1"/>
  <c r="Q34" i="1" s="1"/>
  <c r="N34" i="1"/>
  <c r="M34" i="1"/>
  <c r="J34" i="1"/>
  <c r="G34" i="1"/>
  <c r="P33" i="1"/>
  <c r="Q33" i="1" s="1"/>
  <c r="N33" i="1"/>
  <c r="M33" i="1"/>
  <c r="J33" i="1"/>
  <c r="G33" i="1"/>
  <c r="P32" i="1"/>
  <c r="Q32" i="1" s="1"/>
  <c r="N32" i="1"/>
  <c r="M32" i="1"/>
  <c r="J32" i="1"/>
  <c r="G32" i="1"/>
  <c r="P31" i="1"/>
  <c r="Q31" i="1" s="1"/>
  <c r="N31" i="1"/>
  <c r="M31" i="1"/>
  <c r="J31" i="1"/>
  <c r="G31" i="1"/>
  <c r="P30" i="1"/>
  <c r="Q30" i="1" s="1"/>
  <c r="N30" i="1"/>
  <c r="M30" i="1"/>
  <c r="J30" i="1"/>
  <c r="G30" i="1"/>
  <c r="P29" i="1"/>
  <c r="Q29" i="1" s="1"/>
  <c r="N29" i="1"/>
  <c r="M29" i="1"/>
  <c r="J29" i="1"/>
  <c r="G29" i="1"/>
  <c r="G43" i="1"/>
  <c r="J43" i="1"/>
  <c r="M43" i="1"/>
  <c r="N43" i="1"/>
  <c r="P43" i="1"/>
  <c r="Q43" i="1" s="1"/>
  <c r="G44" i="1"/>
  <c r="J44" i="1"/>
  <c r="M44" i="1"/>
  <c r="N44" i="1"/>
  <c r="P44" i="1"/>
  <c r="Q44" i="1" s="1"/>
  <c r="G45" i="1"/>
  <c r="J45" i="1"/>
  <c r="M45" i="1"/>
  <c r="N45" i="1"/>
  <c r="P45" i="1"/>
  <c r="Q45" i="1" s="1"/>
  <c r="G46" i="1"/>
  <c r="J46" i="1"/>
  <c r="M46" i="1"/>
  <c r="N46" i="1"/>
  <c r="P46" i="1"/>
  <c r="Q46" i="1" s="1"/>
  <c r="G47" i="1"/>
  <c r="J47" i="1"/>
  <c r="M47" i="1"/>
  <c r="N47" i="1"/>
  <c r="P47" i="1"/>
  <c r="Q47" i="1" s="1"/>
  <c r="G48" i="1"/>
  <c r="J48" i="1"/>
  <c r="M48" i="1"/>
  <c r="N48" i="1"/>
  <c r="P48" i="1"/>
  <c r="Q48" i="1" s="1"/>
  <c r="G49" i="1"/>
  <c r="J49" i="1"/>
  <c r="M49" i="1"/>
  <c r="N49" i="1"/>
  <c r="P49" i="1"/>
  <c r="Q49" i="1" s="1"/>
  <c r="G50" i="1"/>
  <c r="J50" i="1"/>
  <c r="M50" i="1"/>
  <c r="N50" i="1"/>
  <c r="P50" i="1"/>
  <c r="Q50" i="1" s="1"/>
  <c r="G51" i="1"/>
  <c r="J51" i="1"/>
  <c r="M51" i="1"/>
  <c r="N51" i="1"/>
  <c r="P51" i="1"/>
  <c r="Q51" i="1" s="1"/>
  <c r="G52" i="1"/>
  <c r="J52" i="1"/>
  <c r="M52" i="1"/>
  <c r="N52" i="1"/>
  <c r="P52" i="1"/>
  <c r="Q52" i="1" s="1"/>
  <c r="G53" i="1"/>
  <c r="J53" i="1"/>
  <c r="M53" i="1"/>
  <c r="N53" i="1"/>
  <c r="P53" i="1"/>
  <c r="Q53" i="1" s="1"/>
  <c r="G54" i="1"/>
  <c r="J54" i="1"/>
  <c r="M54" i="1"/>
  <c r="N54" i="1"/>
  <c r="P54" i="1"/>
  <c r="Q54" i="1" s="1"/>
  <c r="G55" i="1"/>
  <c r="J55" i="1"/>
  <c r="M55" i="1"/>
  <c r="N55" i="1"/>
  <c r="P55" i="1"/>
  <c r="Q55" i="1" s="1"/>
  <c r="G56" i="1"/>
  <c r="J56" i="1"/>
  <c r="M56" i="1"/>
  <c r="N56" i="1"/>
  <c r="P56" i="1"/>
  <c r="Q56" i="1" s="1"/>
  <c r="I15" i="1" l="1"/>
  <c r="I16" i="1" l="1"/>
  <c r="I17" i="1" l="1"/>
  <c r="P70" i="1"/>
  <c r="Q70" i="1" s="1"/>
  <c r="N70" i="1"/>
  <c r="M70" i="1"/>
  <c r="J70" i="1"/>
  <c r="G70" i="1"/>
  <c r="P69" i="1"/>
  <c r="Q69" i="1" s="1"/>
  <c r="N69" i="1"/>
  <c r="M69" i="1"/>
  <c r="J69" i="1"/>
  <c r="G69" i="1"/>
  <c r="P68" i="1"/>
  <c r="Q68" i="1" s="1"/>
  <c r="N68" i="1"/>
  <c r="M68" i="1"/>
  <c r="J68" i="1"/>
  <c r="G68" i="1"/>
  <c r="P67" i="1"/>
  <c r="Q67" i="1" s="1"/>
  <c r="N67" i="1"/>
  <c r="M67" i="1"/>
  <c r="J67" i="1"/>
  <c r="G67" i="1"/>
  <c r="P66" i="1"/>
  <c r="Q66" i="1" s="1"/>
  <c r="N66" i="1"/>
  <c r="M66" i="1"/>
  <c r="J66" i="1"/>
  <c r="G66" i="1"/>
  <c r="P65" i="1"/>
  <c r="Q65" i="1" s="1"/>
  <c r="N65" i="1"/>
  <c r="M65" i="1"/>
  <c r="J65" i="1"/>
  <c r="G65" i="1"/>
  <c r="P64" i="1"/>
  <c r="Q64" i="1" s="1"/>
  <c r="N64" i="1"/>
  <c r="M64" i="1"/>
  <c r="J64" i="1"/>
  <c r="G64" i="1"/>
  <c r="P63" i="1"/>
  <c r="Q63" i="1" s="1"/>
  <c r="N63" i="1"/>
  <c r="M63" i="1"/>
  <c r="J63" i="1"/>
  <c r="G63" i="1"/>
  <c r="P62" i="1"/>
  <c r="Q62" i="1" s="1"/>
  <c r="N62" i="1"/>
  <c r="M62" i="1"/>
  <c r="J62" i="1"/>
  <c r="G62" i="1"/>
  <c r="P61" i="1"/>
  <c r="Q61" i="1" s="1"/>
  <c r="N61" i="1"/>
  <c r="M61" i="1"/>
  <c r="J61" i="1"/>
  <c r="G61" i="1"/>
  <c r="P60" i="1"/>
  <c r="Q60" i="1" s="1"/>
  <c r="N60" i="1"/>
  <c r="M60" i="1"/>
  <c r="J60" i="1"/>
  <c r="G60" i="1"/>
  <c r="P59" i="1"/>
  <c r="Q59" i="1" s="1"/>
  <c r="N59" i="1"/>
  <c r="M59" i="1"/>
  <c r="J59" i="1"/>
  <c r="G59" i="1"/>
  <c r="P58" i="1"/>
  <c r="Q58" i="1" s="1"/>
  <c r="N58" i="1"/>
  <c r="M58" i="1"/>
  <c r="J58" i="1"/>
  <c r="G58" i="1"/>
  <c r="P57" i="1"/>
  <c r="Q57" i="1" s="1"/>
  <c r="N57" i="1"/>
  <c r="M57" i="1"/>
  <c r="J57" i="1"/>
  <c r="G57" i="1"/>
  <c r="P84" i="1"/>
  <c r="Q84" i="1" s="1"/>
  <c r="N84" i="1"/>
  <c r="M84" i="1"/>
  <c r="J84" i="1"/>
  <c r="G84" i="1"/>
  <c r="P83" i="1"/>
  <c r="Q83" i="1" s="1"/>
  <c r="N83" i="1"/>
  <c r="M83" i="1"/>
  <c r="J83" i="1"/>
  <c r="G83" i="1"/>
  <c r="P82" i="1"/>
  <c r="Q82" i="1" s="1"/>
  <c r="N82" i="1"/>
  <c r="M82" i="1"/>
  <c r="J82" i="1"/>
  <c r="G82" i="1"/>
  <c r="P81" i="1"/>
  <c r="Q81" i="1" s="1"/>
  <c r="N81" i="1"/>
  <c r="M81" i="1"/>
  <c r="J81" i="1"/>
  <c r="G81" i="1"/>
  <c r="P80" i="1"/>
  <c r="Q80" i="1" s="1"/>
  <c r="N80" i="1"/>
  <c r="M80" i="1"/>
  <c r="J80" i="1"/>
  <c r="G80" i="1"/>
  <c r="P79" i="1"/>
  <c r="Q79" i="1" s="1"/>
  <c r="N79" i="1"/>
  <c r="M79" i="1"/>
  <c r="J79" i="1"/>
  <c r="G79" i="1"/>
  <c r="P78" i="1"/>
  <c r="Q78" i="1" s="1"/>
  <c r="N78" i="1"/>
  <c r="M78" i="1"/>
  <c r="J78" i="1"/>
  <c r="G78" i="1"/>
  <c r="P77" i="1"/>
  <c r="Q77" i="1" s="1"/>
  <c r="N77" i="1"/>
  <c r="M77" i="1"/>
  <c r="J77" i="1"/>
  <c r="G77" i="1"/>
  <c r="P76" i="1"/>
  <c r="Q76" i="1" s="1"/>
  <c r="N76" i="1"/>
  <c r="M76" i="1"/>
  <c r="J76" i="1"/>
  <c r="G76" i="1"/>
  <c r="P75" i="1"/>
  <c r="Q75" i="1" s="1"/>
  <c r="N75" i="1"/>
  <c r="M75" i="1"/>
  <c r="J75" i="1"/>
  <c r="G75" i="1"/>
  <c r="P74" i="1"/>
  <c r="Q74" i="1" s="1"/>
  <c r="N74" i="1"/>
  <c r="M74" i="1"/>
  <c r="J74" i="1"/>
  <c r="G74" i="1"/>
  <c r="P73" i="1"/>
  <c r="Q73" i="1" s="1"/>
  <c r="N73" i="1"/>
  <c r="M73" i="1"/>
  <c r="J73" i="1"/>
  <c r="G73" i="1"/>
  <c r="P72" i="1"/>
  <c r="Q72" i="1" s="1"/>
  <c r="N72" i="1"/>
  <c r="M72" i="1"/>
  <c r="J72" i="1"/>
  <c r="G72" i="1"/>
  <c r="P71" i="1"/>
  <c r="Q71" i="1" s="1"/>
  <c r="N71" i="1"/>
  <c r="M71" i="1"/>
  <c r="J71" i="1"/>
  <c r="G71" i="1"/>
  <c r="P86" i="1"/>
  <c r="Q86" i="1" s="1"/>
  <c r="N86" i="1"/>
  <c r="M86" i="1"/>
  <c r="J86" i="1"/>
  <c r="G86" i="1"/>
  <c r="P85" i="1"/>
  <c r="Q85" i="1" s="1"/>
  <c r="N85" i="1"/>
  <c r="M85" i="1"/>
  <c r="J85" i="1"/>
  <c r="G85" i="1"/>
  <c r="P14" i="1"/>
  <c r="Q14" i="1" s="1"/>
  <c r="N14" i="1"/>
  <c r="M14" i="1"/>
  <c r="J14" i="1"/>
  <c r="I14" i="1"/>
  <c r="G14" i="1"/>
  <c r="P13" i="1"/>
  <c r="Q13" i="1" s="1"/>
  <c r="N13" i="1"/>
  <c r="M13" i="1"/>
  <c r="J13" i="1"/>
  <c r="I13" i="1"/>
  <c r="G13" i="1"/>
  <c r="P12" i="1"/>
  <c r="Q12" i="1" s="1"/>
  <c r="N12" i="1"/>
  <c r="M12" i="1"/>
  <c r="J12" i="1"/>
  <c r="I12" i="1"/>
  <c r="G12" i="1"/>
  <c r="P11" i="1"/>
  <c r="Q11" i="1" s="1"/>
  <c r="N11" i="1"/>
  <c r="M11" i="1"/>
  <c r="J11" i="1"/>
  <c r="I11" i="1"/>
  <c r="G11" i="1"/>
  <c r="P94" i="1"/>
  <c r="Q94" i="1" s="1"/>
  <c r="N94" i="1"/>
  <c r="J94" i="1"/>
  <c r="G94" i="1"/>
  <c r="P93" i="1"/>
  <c r="Q93" i="1" s="1"/>
  <c r="N93" i="1"/>
  <c r="M93" i="1"/>
  <c r="J93" i="1"/>
  <c r="G93" i="1"/>
  <c r="P92" i="1"/>
  <c r="Q92" i="1" s="1"/>
  <c r="N92" i="1"/>
  <c r="M92" i="1"/>
  <c r="J92" i="1"/>
  <c r="G92" i="1"/>
  <c r="P91" i="1"/>
  <c r="Q91" i="1" s="1"/>
  <c r="N91" i="1"/>
  <c r="M91" i="1"/>
  <c r="J91" i="1"/>
  <c r="G91" i="1"/>
  <c r="P90" i="1"/>
  <c r="Q90" i="1" s="1"/>
  <c r="N90" i="1"/>
  <c r="M90" i="1"/>
  <c r="J90" i="1"/>
  <c r="G90" i="1"/>
  <c r="P89" i="1"/>
  <c r="Q89" i="1" s="1"/>
  <c r="N89" i="1"/>
  <c r="M89" i="1"/>
  <c r="J89" i="1"/>
  <c r="G89" i="1"/>
  <c r="P88" i="1"/>
  <c r="Q88" i="1" s="1"/>
  <c r="N88" i="1"/>
  <c r="M88" i="1"/>
  <c r="J88" i="1"/>
  <c r="G88" i="1"/>
  <c r="P87" i="1"/>
  <c r="Q87" i="1" s="1"/>
  <c r="N87" i="1"/>
  <c r="M87" i="1"/>
  <c r="J87" i="1"/>
  <c r="G87" i="1"/>
  <c r="I18" i="1" l="1"/>
  <c r="I19" i="1" l="1"/>
  <c r="J106" i="1"/>
  <c r="I20" i="1" l="1"/>
  <c r="I21" i="1" l="1"/>
  <c r="I22" i="1" l="1"/>
  <c r="I23" i="1" l="1"/>
  <c r="I24" i="1" l="1"/>
  <c r="I25" i="1" l="1"/>
  <c r="I26" i="1" l="1"/>
  <c r="I27" i="1" l="1"/>
  <c r="I28" i="1" l="1"/>
  <c r="I29" i="1" l="1"/>
  <c r="I30" i="1" l="1"/>
  <c r="I31" i="1" l="1"/>
  <c r="I32" i="1" l="1"/>
  <c r="I33" i="1" l="1"/>
  <c r="I34" i="1" l="1"/>
  <c r="I35" i="1" l="1"/>
  <c r="I36" i="1" l="1"/>
  <c r="I37" i="1" l="1"/>
  <c r="I38" i="1" l="1"/>
  <c r="I39" i="1" l="1"/>
  <c r="I40" i="1" l="1"/>
  <c r="I41" i="1" l="1"/>
  <c r="I42" i="1" l="1"/>
  <c r="I43" i="1" l="1"/>
  <c r="I44" i="1" l="1"/>
  <c r="I45" i="1" l="1"/>
  <c r="I46" i="1" l="1"/>
  <c r="I47" i="1" l="1"/>
  <c r="I48" i="1" l="1"/>
  <c r="I49" i="1" l="1"/>
  <c r="I50" i="1" l="1"/>
  <c r="I51" i="1" l="1"/>
  <c r="I52" i="1" l="1"/>
  <c r="I53" i="1" l="1"/>
  <c r="I54" i="1" l="1"/>
  <c r="I55" i="1" l="1"/>
  <c r="I56" i="1" l="1"/>
  <c r="I57" i="1" l="1"/>
  <c r="I58" i="1" l="1"/>
  <c r="I59" i="1" l="1"/>
  <c r="I60" i="1" l="1"/>
  <c r="I61" i="1" l="1"/>
  <c r="I62" i="1" l="1"/>
  <c r="I63" i="1" l="1"/>
  <c r="I64" i="1" l="1"/>
  <c r="I65" i="1" l="1"/>
  <c r="I66" i="1" l="1"/>
  <c r="I67" i="1" l="1"/>
  <c r="I68" i="1" l="1"/>
  <c r="I69" i="1" l="1"/>
  <c r="I70" i="1" l="1"/>
  <c r="I71" i="1" l="1"/>
  <c r="I72" i="1" l="1"/>
  <c r="I73" i="1" l="1"/>
  <c r="I74" i="1" l="1"/>
  <c r="I75" i="1" l="1"/>
  <c r="I76" i="1" l="1"/>
  <c r="I77" i="1" l="1"/>
  <c r="I78" i="1" l="1"/>
  <c r="I79" i="1" l="1"/>
  <c r="I80" i="1" l="1"/>
  <c r="I81" i="1" l="1"/>
  <c r="I82" i="1" l="1"/>
  <c r="I83" i="1" l="1"/>
  <c r="I84" i="1" l="1"/>
  <c r="I85" i="1" l="1"/>
  <c r="I86" i="1" l="1"/>
  <c r="I87" i="1" l="1"/>
  <c r="I88" i="1" l="1"/>
  <c r="I89" i="1" l="1"/>
  <c r="I90" i="1" l="1"/>
  <c r="I91" i="1" l="1"/>
  <c r="I92" i="1" l="1"/>
  <c r="I93" i="1" l="1"/>
  <c r="I106" i="1" l="1"/>
  <c r="I94" i="1"/>
</calcChain>
</file>

<file path=xl/sharedStrings.xml><?xml version="1.0" encoding="utf-8"?>
<sst xmlns="http://schemas.openxmlformats.org/spreadsheetml/2006/main" count="227" uniqueCount="134">
  <si>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</si>
  <si>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</si>
  <si>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</si>
  <si>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</si>
  <si>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</si>
  <si>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</si>
  <si>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</si>
  <si>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</si>
  <si>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</si>
  <si>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</si>
  <si>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</si>
  <si>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</si>
  <si>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</si>
  <si>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</si>
  <si>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Установка одностоечной опоры 6(10) кВ</t>
  </si>
  <si>
    <t>1 опора</t>
  </si>
  <si>
    <t>Установка одностоечной опоры с 1 подкосом 6(10) кВ</t>
  </si>
  <si>
    <t>Установка одностоечной опоры с 2 подкосами 6(10) кВ</t>
  </si>
  <si>
    <t>Подвеска провода АС-50 (6-10 кВ)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</si>
  <si>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</si>
  <si>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</si>
  <si>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</si>
  <si>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</si>
  <si>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1 переход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</si>
  <si>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</si>
  <si>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</si>
  <si>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</si>
  <si>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</si>
  <si>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</si>
  <si>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</si>
  <si>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3*95 + 1*70</t>
  </si>
  <si>
    <t>Подвеска провода СИП2А 3*95 + 1*70 по сущ.опорам</t>
  </si>
  <si>
    <t>Переход ВЛ-0,4 кВ через  автодорогу 2-3 кат.</t>
  </si>
  <si>
    <t>Переход ВЛ-0,4 кВ через  автодорогу 1-2 кат.</t>
  </si>
  <si>
    <t>Ответвление к зданию ВЛ 0,4 кВ в 2 провода</t>
  </si>
  <si>
    <t>Ответвление к зданию ВЛ 0,4 кВ в 4 провода</t>
  </si>
  <si>
    <t>Довеска фазных проводов АС на существующие опоры 0,4 кВ</t>
  </si>
  <si>
    <t xml:space="preserve">1 км </t>
  </si>
  <si>
    <t>Строительство КЛ-0,4 кВ</t>
  </si>
  <si>
    <t>Строительство КЛ - 6(10) кВ</t>
  </si>
  <si>
    <t>Строительство СТП-25 кВА</t>
  </si>
  <si>
    <t>Строительство СТП-40 кВА</t>
  </si>
  <si>
    <t>Строительство СТП-63 кВА</t>
  </si>
  <si>
    <t>Строительство СТП-100 кВА</t>
  </si>
  <si>
    <t>Строительство СТП-160 кВА</t>
  </si>
  <si>
    <t>Строительство КТПН-160 кВА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</si>
  <si>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</si>
  <si>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</si>
  <si>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</si>
  <si>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</si>
  <si>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</si>
  <si>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</si>
  <si>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</si>
  <si>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</si>
  <si>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</si>
  <si>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</si>
  <si>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</si>
  <si>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Установка АВ-0,4 кВ</t>
  </si>
  <si>
    <t>Установка рубильника 0,4 кВ</t>
  </si>
  <si>
    <t>Установка ТТ 0,4 кВ</t>
  </si>
  <si>
    <t>1 компл. (3 фазы)</t>
  </si>
  <si>
    <t>Монтаж ошиновки</t>
  </si>
  <si>
    <t>10 м</t>
  </si>
  <si>
    <t>Чистка просеки</t>
  </si>
  <si>
    <t>1 Га</t>
  </si>
  <si>
    <t>Валка ОСД</t>
  </si>
  <si>
    <t>1 дерево</t>
  </si>
  <si>
    <t>Подрезка крон</t>
  </si>
  <si>
    <t xml:space="preserve">Демонтаж одностоечной ж/б опоры </t>
  </si>
  <si>
    <t xml:space="preserve">Демонтаж одностоечной ж/б опоры с 1 подкосом </t>
  </si>
  <si>
    <t xml:space="preserve">Демонтаж одностоечной ж/б опоры с 2 подкосами 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</si>
  <si>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</si>
  <si>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</si>
  <si>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одностоечной опоры с 2 подкосами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</si>
  <si>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</si>
  <si>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</si>
  <si>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</si>
  <si>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</si>
  <si>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РЛНД</t>
  </si>
  <si>
    <t>Демонтаж ТМГ</t>
  </si>
  <si>
    <t>Демонтаж АВ</t>
  </si>
  <si>
    <t>Демонтаж рубильника 0,4 кВ</t>
  </si>
  <si>
    <t>Демонтаж ТТ</t>
  </si>
  <si>
    <t>Демонтаж ошиновки</t>
  </si>
  <si>
    <t>Переход КЛ-6 кВ методом ГНБ</t>
  </si>
  <si>
    <t>100 м</t>
  </si>
  <si>
    <t>Переход КЛ-0,4 кВ методом ГНБ</t>
  </si>
  <si>
    <t>Перебазировка  (БКМ)</t>
  </si>
  <si>
    <t>Перебазировка  (АГП)</t>
  </si>
  <si>
    <t>1 объект</t>
  </si>
  <si>
    <t>1000 м</t>
  </si>
  <si>
    <t>Производитель</t>
  </si>
  <si>
    <t>Переход ВЛ-6(10) кВ через  автодорогу 2-3 кат. (30м)</t>
  </si>
  <si>
    <t>Переход ВЛ-6(10) кВ через  автодорогу 1-2 кат. (30м)</t>
  </si>
  <si>
    <t>Переход ВЛ-6(10) кВ через  водную преграду (50м)</t>
  </si>
  <si>
    <t>Подвеска провода СИП2А 3*35 + 1*50</t>
  </si>
  <si>
    <t>Подвеска провода СИП2А 3*50 + 1*50</t>
  </si>
  <si>
    <t>Подвеска провода СИП2А 3*70 + 1*50</t>
  </si>
  <si>
    <t>Подвеска провода СИП2А 3*35 + 1*50 по сущ.опорам</t>
  </si>
  <si>
    <t>Подвеска провода СИП2А 3*50 + 1*50 по сущ.опорам</t>
  </si>
  <si>
    <t>Подвеска провода СИП2А 3*70 + 1*50 по сущ.опорам</t>
  </si>
  <si>
    <t>Строительство КМТП-100 кВА</t>
  </si>
  <si>
    <t>Строительство КМТП-160 кВА</t>
  </si>
  <si>
    <t>Строительство КМТП-250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</si>
  <si>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</si>
  <si>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</si>
  <si>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</si>
  <si>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</si>
  <si>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Строительство КТПН-2х1000 кВА</t>
  </si>
  <si>
    <t>2 шт.</t>
  </si>
  <si>
    <t>Перебазировка (Кран 6,3 т)</t>
  </si>
  <si>
    <t>Перебазировка (Бортовая 10 т)</t>
  </si>
  <si>
    <t>Перебазировка  (УАЗ)</t>
  </si>
  <si>
    <t>ПИР - ВЛ 0,4 кВ длиной до 1 км</t>
  </si>
  <si>
    <t>ПИР - ВЛ 6(10) кВ длиной до 1 км</t>
  </si>
  <si>
    <t>ПИР - ВЛ 0,4 кВ длиной свыше 1 км</t>
  </si>
  <si>
    <t>ПИР - ВЛ 6(10) кВ длинойсвыше 1 км</t>
  </si>
  <si>
    <t>ПИР - КЛ длиной до 500 м</t>
  </si>
  <si>
    <t>ПИР - КЛ длиной свыше 500 м</t>
  </si>
  <si>
    <t>ПИР - КЛ длиной свыше 1000 до 5000 м</t>
  </si>
  <si>
    <t>ПИР - КМТП(СТП) 6(10)/0,4 кВ до 160 кВА</t>
  </si>
  <si>
    <t>ПИР - КТПН</t>
  </si>
  <si>
    <t>ПИР - Прокол методом ГНБ</t>
  </si>
  <si>
    <t>Топографо-геодезические работы (незастроенная территория)</t>
  </si>
  <si>
    <t>Топографо-геодезические работы (застроенная территория)</t>
  </si>
  <si>
    <t>Изготовление сихемы КПТ (ЛЭП 0,4-10 кВ до 300 м)</t>
  </si>
  <si>
    <t>Изготовление сихемы КПТ (ЛЭП 0,4-10 кВ свыше 300 м)</t>
  </si>
  <si>
    <t>Изготовление сихемы КПТ (КТПН 6(10)/0,4 кВ)</t>
  </si>
  <si>
    <t xml:space="preserve">Средняя арифметическая стоимость  всех видов работ (УКАЗЫВАЕТСЯ НА ЭТП): </t>
  </si>
  <si>
    <t>ИТОГО без НДС, руб.</t>
  </si>
  <si>
    <t>Кроме того, НДС, руб.</t>
  </si>
  <si>
    <t>ИТОГО с НДС, руб.</t>
  </si>
  <si>
    <t xml:space="preserve">Средняя арифметическая стоимость  всех видов работ, руб. без НДС (УКАЗЫВАЕТСЯ НА ЭТП): </t>
  </si>
  <si>
    <t>Приложение №8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</si>
</sst>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00206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0000"/>
        <bgColor indexed="64"/>
      </patternFill>
    </fill>
  </fills>
  <borders count="43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206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rgb="FF002060"/>
      </bottom>
      <diagonal/>
    </border>
    <border>
      <left/>
      <right style="thin">
        <color rgb="FF002060"/>
      </right>
      <top style="medium">
        <color indexed="64"/>
      </top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5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4" fontId="7" fillId="2" borderId="6" xfId="0" applyNumberFormat="1" applyFont="1" applyFill="1" applyBorder="1" applyAlignment="1" applyProtection="1">
      <alignment horizontal="center" vertical="top" wrapText="1"/>
      <protection locked="0"/>
    </xf>
    <xf numFmtId="49" fontId="7" fillId="2" borderId="6" xfId="0" applyNumberFormat="1" applyFont="1" applyFill="1" applyBorder="1" applyAlignment="1" applyProtection="1">
      <alignment horizontal="left" vertical="top" wrapText="1"/>
      <protection locked="0"/>
    </xf>
    <xf numFmtId="0" fontId="4" fillId="5" borderId="5" xfId="0" applyFont="1" applyFill="1" applyBorder="1" applyAlignment="1">
      <alignment horizontal="center"/>
    </xf>
    <xf numFmtId="49" fontId="2" fillId="5" borderId="12" xfId="0" applyNumberFormat="1" applyFont="1" applyFill="1" applyBorder="1" applyAlignment="1">
      <alignment horizontal="left" vertical="top" wrapText="1"/>
    </xf>
    <xf numFmtId="3" fontId="2" fillId="5" borderId="6" xfId="0" applyNumberFormat="1" applyFont="1" applyFill="1" applyBorder="1" applyAlignment="1">
      <alignment horizontal="center" vertical="top" wrapText="1"/>
    </xf>
    <xf numFmtId="4" fontId="2" fillId="5" borderId="7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5" borderId="6" xfId="0" applyNumberFormat="1" applyFont="1" applyFill="1" applyBorder="1" applyAlignment="1">
      <alignment horizontal="center" vertical="top" wrapText="1"/>
    </xf>
    <xf numFmtId="4" fontId="10" fillId="4" borderId="2" xfId="0" applyNumberFormat="1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left" vertical="center" wrapText="1"/>
    </xf>
    <xf numFmtId="0" fontId="11" fillId="0" borderId="19" xfId="0" applyFont="1" applyFill="1" applyBorder="1" applyAlignment="1">
      <alignment horizontal="left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left" vertical="center" wrapText="1"/>
    </xf>
    <xf numFmtId="0" fontId="11" fillId="0" borderId="21" xfId="0" applyFont="1" applyFill="1" applyBorder="1" applyAlignment="1">
      <alignment horizontal="left" vertical="center" wrapText="1"/>
    </xf>
    <xf numFmtId="1" fontId="9" fillId="0" borderId="17" xfId="0" applyNumberFormat="1" applyFont="1" applyBorder="1" applyAlignment="1">
      <alignment horizontal="center" vertical="center"/>
    </xf>
    <xf numFmtId="164" fontId="11" fillId="0" borderId="16" xfId="0" applyNumberFormat="1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center"/>
    </xf>
    <xf numFmtId="0" fontId="11" fillId="0" borderId="27" xfId="0" applyFont="1" applyFill="1" applyBorder="1" applyAlignment="1">
      <alignment horizontal="left" vertical="center" wrapText="1"/>
    </xf>
    <xf numFmtId="0" fontId="11" fillId="0" borderId="28" xfId="0" applyFont="1" applyFill="1" applyBorder="1" applyAlignment="1">
      <alignment horizontal="left" vertical="center" wrapText="1"/>
    </xf>
    <xf numFmtId="164" fontId="11" fillId="0" borderId="28" xfId="0" applyNumberFormat="1" applyFont="1" applyFill="1" applyBorder="1" applyAlignment="1">
      <alignment horizontal="center" vertical="center" wrapText="1"/>
    </xf>
    <xf numFmtId="1" fontId="9" fillId="0" borderId="29" xfId="0" applyNumberFormat="1" applyFont="1" applyBorder="1" applyAlignment="1">
      <alignment horizontal="center" vertical="center"/>
    </xf>
    <xf numFmtId="4" fontId="7" fillId="5" borderId="30" xfId="0" applyNumberFormat="1" applyFont="1" applyFill="1" applyBorder="1" applyAlignment="1" applyProtection="1">
      <alignment horizontal="center" vertical="top" wrapText="1"/>
    </xf>
    <xf numFmtId="0" fontId="4" fillId="0" borderId="31" xfId="0" applyFont="1" applyBorder="1" applyAlignment="1">
      <alignment horizontal="center"/>
    </xf>
    <xf numFmtId="4" fontId="7" fillId="5" borderId="32" xfId="0" applyNumberFormat="1" applyFont="1" applyFill="1" applyBorder="1" applyAlignment="1" applyProtection="1">
      <alignment horizontal="center" vertical="top" wrapText="1"/>
    </xf>
    <xf numFmtId="164" fontId="11" fillId="0" borderId="19" xfId="0" applyNumberFormat="1" applyFont="1" applyFill="1" applyBorder="1" applyAlignment="1">
      <alignment horizontal="center" vertical="center" wrapText="1"/>
    </xf>
    <xf numFmtId="0" fontId="11" fillId="0" borderId="33" xfId="0" applyFont="1" applyFill="1" applyBorder="1" applyAlignment="1">
      <alignment horizontal="left" vertical="center" wrapText="1"/>
    </xf>
    <xf numFmtId="0" fontId="11" fillId="0" borderId="24" xfId="0" applyFont="1" applyFill="1" applyBorder="1" applyAlignment="1">
      <alignment horizontal="left" vertical="center" wrapText="1"/>
    </xf>
    <xf numFmtId="164" fontId="11" fillId="0" borderId="24" xfId="0" applyNumberFormat="1" applyFont="1" applyFill="1" applyBorder="1" applyAlignment="1">
      <alignment horizontal="center" vertical="center" wrapText="1"/>
    </xf>
    <xf numFmtId="4" fontId="10" fillId="6" borderId="2" xfId="0" applyNumberFormat="1" applyFont="1" applyFill="1" applyBorder="1" applyAlignment="1">
      <alignment horizontal="center" vertical="center" wrapText="1"/>
    </xf>
    <xf numFmtId="4" fontId="2" fillId="4" borderId="37" xfId="0" applyNumberFormat="1" applyFont="1" applyFill="1" applyBorder="1" applyAlignment="1">
      <alignment horizontal="center" vertical="top" wrapText="1"/>
    </xf>
    <xf numFmtId="4" fontId="1" fillId="4" borderId="13" xfId="0" applyNumberFormat="1" applyFont="1" applyFill="1" applyBorder="1" applyAlignment="1">
      <alignment horizontal="center" vertical="center" wrapText="1"/>
    </xf>
    <xf numFmtId="4" fontId="13" fillId="4" borderId="8" xfId="0" applyNumberFormat="1" applyFont="1" applyFill="1" applyBorder="1" applyAlignment="1" applyProtection="1">
      <alignment horizontal="right" vertical="center" wrapText="1"/>
    </xf>
    <xf numFmtId="4" fontId="13" fillId="4" borderId="9" xfId="0" applyNumberFormat="1" applyFont="1" applyFill="1" applyBorder="1" applyAlignment="1" applyProtection="1">
      <alignment horizontal="right" vertical="center" wrapText="1"/>
    </xf>
    <xf numFmtId="4" fontId="13" fillId="4" borderId="10" xfId="0" applyNumberFormat="1" applyFont="1" applyFill="1" applyBorder="1" applyAlignment="1" applyProtection="1">
      <alignment horizontal="right" vertical="center" wrapText="1"/>
    </xf>
    <xf numFmtId="4" fontId="13" fillId="4" borderId="34" xfId="0" applyNumberFormat="1" applyFont="1" applyFill="1" applyBorder="1" applyAlignment="1" applyProtection="1">
      <alignment horizontal="right" vertical="center" wrapText="1"/>
    </xf>
    <xf numFmtId="4" fontId="13" fillId="4" borderId="35" xfId="0" applyNumberFormat="1" applyFont="1" applyFill="1" applyBorder="1" applyAlignment="1" applyProtection="1">
      <alignment horizontal="right" vertical="center" wrapText="1"/>
    </xf>
    <xf numFmtId="4" fontId="13" fillId="4" borderId="36" xfId="0" applyNumberFormat="1" applyFont="1" applyFill="1" applyBorder="1" applyAlignment="1" applyProtection="1">
      <alignment horizontal="right" vertical="center" wrapText="1"/>
    </xf>
    <xf numFmtId="4" fontId="7" fillId="4" borderId="26" xfId="0" applyNumberFormat="1" applyFont="1" applyFill="1" applyBorder="1" applyAlignment="1" applyProtection="1">
      <alignment horizontal="right" vertical="top" wrapText="1"/>
    </xf>
    <xf numFmtId="4" fontId="7" fillId="4" borderId="38" xfId="0" applyNumberFormat="1" applyFont="1" applyFill="1" applyBorder="1" applyAlignment="1" applyProtection="1">
      <alignment horizontal="right" vertical="top" wrapText="1"/>
    </xf>
    <xf numFmtId="0" fontId="0" fillId="0" borderId="39" xfId="0" applyBorder="1" applyAlignment="1">
      <alignment vertical="top" wrapText="1"/>
    </xf>
    <xf numFmtId="4" fontId="7" fillId="4" borderId="40" xfId="0" applyNumberFormat="1" applyFont="1" applyFill="1" applyBorder="1" applyAlignment="1" applyProtection="1">
      <alignment horizontal="right" vertical="top" wrapText="1"/>
    </xf>
    <xf numFmtId="4" fontId="7" fillId="4" borderId="41" xfId="0" applyNumberFormat="1" applyFont="1" applyFill="1" applyBorder="1" applyAlignment="1" applyProtection="1">
      <alignment horizontal="right" vertical="top" wrapText="1"/>
    </xf>
    <xf numFmtId="4" fontId="7" fillId="4" borderId="42" xfId="0" applyNumberFormat="1" applyFont="1" applyFill="1" applyBorder="1" applyAlignment="1" applyProtection="1">
      <alignment horizontal="right" vertical="top" wrapText="1"/>
    </xf>
    <xf numFmtId="4" fontId="13" fillId="4" borderId="16" xfId="0" applyNumberFormat="1" applyFont="1" applyFill="1" applyBorder="1" applyAlignment="1" applyProtection="1">
      <alignment horizontal="right" vertical="center" wrapText="1"/>
    </xf>
    <xf numFmtId="0" fontId="12" fillId="0" borderId="16" xfId="0" applyFont="1" applyBorder="1" applyAlignment="1">
      <alignment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0" fontId="0" fillId="0" borderId="16" xfId="0" applyFont="1" applyBorder="1" applyAlignment="1">
      <alignment vertical="top" wrapText="1"/>
    </xf>
    <xf numFmtId="0" fontId="0" fillId="0" borderId="16" xfId="0" applyFont="1" applyBorder="1" applyAlignment="1">
      <alignment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0"/>
  <sheetViews>
    <sheetView tabSelected="1" zoomScaleNormal="100" workbookViewId="0">
      <selection activeCell="B2" sqref="B2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10.42578125" customWidth="1"/>
    <col min="5" max="5" width="17.140625" customWidth="1"/>
    <col min="6" max="6" width="13.4257812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64" t="s">
        <v>133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0" customHeight="1" thickBot="1" x14ac:dyDescent="0.3">
      <c r="B3" s="61" t="s">
        <v>9</v>
      </c>
      <c r="C3" s="62"/>
      <c r="D3" s="62"/>
      <c r="E3" s="65"/>
      <c r="F3" s="17">
        <v>19600000</v>
      </c>
      <c r="G3" s="15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9.75" customHeight="1" thickBot="1" x14ac:dyDescent="0.3">
      <c r="B4" s="70" t="s">
        <v>128</v>
      </c>
      <c r="C4" s="71"/>
      <c r="D4" s="71"/>
      <c r="E4" s="72"/>
      <c r="F4" s="41">
        <f>G107/B106</f>
        <v>432831.3808080809</v>
      </c>
      <c r="G4" s="15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32.25" customHeight="1" thickBot="1" x14ac:dyDescent="0.3">
      <c r="B6" s="66" t="s">
        <v>10</v>
      </c>
      <c r="C6" s="65"/>
      <c r="D6" s="67"/>
      <c r="E6" s="67"/>
      <c r="F6" s="68"/>
      <c r="G6" s="69"/>
      <c r="H6" s="3"/>
      <c r="I6" s="61" t="s">
        <v>3</v>
      </c>
      <c r="J6" s="62"/>
      <c r="K6" s="62"/>
      <c r="L6" s="62"/>
      <c r="M6" s="62"/>
      <c r="N6" s="62"/>
      <c r="O6" s="62"/>
      <c r="P6" s="62"/>
      <c r="Q6" s="63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15.5" thickBot="1" x14ac:dyDescent="0.3">
      <c r="B7" s="26" t="s">
        <v>4</v>
      </c>
      <c r="C7" s="21" t="s">
        <v>0</v>
      </c>
      <c r="D7" s="27" t="s">
        <v>6</v>
      </c>
      <c r="E7" s="27" t="s">
        <v>7</v>
      </c>
      <c r="F7" s="18" t="s">
        <v>5</v>
      </c>
      <c r="G7" s="28" t="s">
        <v>8</v>
      </c>
      <c r="H7" s="1"/>
      <c r="I7" s="5" t="s">
        <v>4</v>
      </c>
      <c r="J7" s="6" t="s">
        <v>1</v>
      </c>
      <c r="K7" s="7" t="s">
        <v>11</v>
      </c>
      <c r="L7" s="6" t="s">
        <v>91</v>
      </c>
      <c r="M7" s="6" t="s">
        <v>6</v>
      </c>
      <c r="N7" s="7" t="s">
        <v>7</v>
      </c>
      <c r="O7" s="7" t="s">
        <v>12</v>
      </c>
      <c r="P7" s="7" t="s">
        <v>5</v>
      </c>
      <c r="Q7" s="8" t="s">
        <v>13</v>
      </c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29.25" customHeight="1" x14ac:dyDescent="0.25">
      <c r="A8" s="4"/>
      <c r="B8" s="29">
        <v>1</v>
      </c>
      <c r="C8" s="30" t="s">
        <v>14</v>
      </c>
      <c r="D8" s="31" t="s">
        <v>15</v>
      </c>
      <c r="E8" s="32">
        <v>32631</v>
      </c>
      <c r="F8" s="33">
        <v>1</v>
      </c>
      <c r="G8" s="34">
        <f>E8*F8</f>
        <v>32631</v>
      </c>
      <c r="H8" s="1"/>
      <c r="I8" s="11">
        <f>B8</f>
        <v>1</v>
      </c>
      <c r="J8" s="12" t="str">
        <f>C8</f>
        <v>Установка одностоечной опоры 6(10) кВ</v>
      </c>
      <c r="K8" s="10"/>
      <c r="L8" s="10"/>
      <c r="M8" s="13" t="str">
        <f>D8</f>
        <v>1 опора</v>
      </c>
      <c r="N8" s="16">
        <f>E8</f>
        <v>32631</v>
      </c>
      <c r="O8" s="9"/>
      <c r="P8" s="13">
        <f>F8</f>
        <v>1</v>
      </c>
      <c r="Q8" s="14">
        <f>O8*P8</f>
        <v>0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38.25" x14ac:dyDescent="0.25">
      <c r="A9" s="4"/>
      <c r="B9" s="35">
        <f>B8+1</f>
        <v>2</v>
      </c>
      <c r="C9" s="22" t="s">
        <v>16</v>
      </c>
      <c r="D9" s="19" t="s">
        <v>15</v>
      </c>
      <c r="E9" s="25">
        <v>67173</v>
      </c>
      <c r="F9" s="24">
        <v>1</v>
      </c>
      <c r="G9" s="36">
        <f t="shared" ref="G9:G86" si="0">E9*F9</f>
        <v>67173</v>
      </c>
      <c r="H9" s="1"/>
      <c r="I9" s="11">
        <f t="shared" ref="I9:I86" si="1">B9</f>
        <v>2</v>
      </c>
      <c r="J9" s="12" t="str">
        <f t="shared" ref="J9:J86" si="2">C9</f>
        <v>Установка одностоечной опоры с 1 подкосом 6(10) кВ</v>
      </c>
      <c r="K9" s="10"/>
      <c r="L9" s="10"/>
      <c r="M9" s="13" t="str">
        <f t="shared" ref="M9:M86" si="3">D9</f>
        <v>1 опора</v>
      </c>
      <c r="N9" s="16">
        <f t="shared" ref="N9:N86" si="4">E9</f>
        <v>67173</v>
      </c>
      <c r="O9" s="9"/>
      <c r="P9" s="13">
        <f t="shared" ref="P9:P86" si="5">F9</f>
        <v>1</v>
      </c>
      <c r="Q9" s="14">
        <f t="shared" ref="Q9:Q86" si="6"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38.25" x14ac:dyDescent="0.25">
      <c r="A10" s="4"/>
      <c r="B10" s="35">
        <f t="shared" ref="B10:B73" si="7">B9+1</f>
        <v>3</v>
      </c>
      <c r="C10" s="22" t="s">
        <v>17</v>
      </c>
      <c r="D10" s="19" t="s">
        <v>15</v>
      </c>
      <c r="E10" s="25">
        <v>87609</v>
      </c>
      <c r="F10" s="24">
        <v>1</v>
      </c>
      <c r="G10" s="36">
        <f t="shared" si="0"/>
        <v>87609</v>
      </c>
      <c r="H10" s="1"/>
      <c r="I10" s="11">
        <f t="shared" si="1"/>
        <v>3</v>
      </c>
      <c r="J10" s="12" t="str">
        <f t="shared" si="2"/>
        <v>Установка одностоечной опоры с 2 подкосами 6(10) кВ</v>
      </c>
      <c r="K10" s="10"/>
      <c r="L10" s="10"/>
      <c r="M10" s="13" t="str">
        <f t="shared" si="3"/>
        <v>1 опора</v>
      </c>
      <c r="N10" s="16">
        <f t="shared" si="4"/>
        <v>87609</v>
      </c>
      <c r="O10" s="9"/>
      <c r="P10" s="13">
        <f t="shared" si="5"/>
        <v>1</v>
      </c>
      <c r="Q10" s="14">
        <f t="shared" si="6"/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38.25" x14ac:dyDescent="0.25">
      <c r="A11" s="4"/>
      <c r="B11" s="35">
        <f t="shared" si="7"/>
        <v>4</v>
      </c>
      <c r="C11" s="22" t="s">
        <v>18</v>
      </c>
      <c r="D11" s="19" t="s">
        <v>19</v>
      </c>
      <c r="E11" s="25">
        <v>273592</v>
      </c>
      <c r="F11" s="24">
        <v>1</v>
      </c>
      <c r="G11" s="36">
        <f t="shared" si="0"/>
        <v>273592</v>
      </c>
      <c r="H11" s="1"/>
      <c r="I11" s="11">
        <f t="shared" si="1"/>
        <v>4</v>
      </c>
      <c r="J11" s="12" t="str">
        <f t="shared" si="2"/>
        <v>Подвеска провода АС-50 (6-10 кВ)</v>
      </c>
      <c r="K11" s="10"/>
      <c r="L11" s="10"/>
      <c r="M11" s="13" t="str">
        <f t="shared" si="3"/>
        <v>1 км (3 провода)</v>
      </c>
      <c r="N11" s="16">
        <f t="shared" si="4"/>
        <v>273592</v>
      </c>
      <c r="O11" s="9"/>
      <c r="P11" s="13">
        <f t="shared" si="5"/>
        <v>1</v>
      </c>
      <c r="Q11" s="14">
        <f t="shared" si="6"/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38.25" x14ac:dyDescent="0.25">
      <c r="A12" s="4"/>
      <c r="B12" s="35">
        <f t="shared" si="7"/>
        <v>5</v>
      </c>
      <c r="C12" s="22" t="s">
        <v>20</v>
      </c>
      <c r="D12" s="19" t="s">
        <v>19</v>
      </c>
      <c r="E12" s="25">
        <v>338943</v>
      </c>
      <c r="F12" s="24">
        <v>1</v>
      </c>
      <c r="G12" s="36">
        <f t="shared" si="0"/>
        <v>338943</v>
      </c>
      <c r="H12" s="1"/>
      <c r="I12" s="11">
        <f t="shared" si="1"/>
        <v>5</v>
      </c>
      <c r="J12" s="12" t="str">
        <f t="shared" si="2"/>
        <v>Подвеска провода СИП3 1*50</v>
      </c>
      <c r="K12" s="10"/>
      <c r="L12" s="10"/>
      <c r="M12" s="13" t="str">
        <f t="shared" si="3"/>
        <v>1 км (3 провода)</v>
      </c>
      <c r="N12" s="16">
        <f t="shared" si="4"/>
        <v>338943</v>
      </c>
      <c r="O12" s="9"/>
      <c r="P12" s="13">
        <f t="shared" si="5"/>
        <v>1</v>
      </c>
      <c r="Q12" s="14">
        <f t="shared" si="6"/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8.25" x14ac:dyDescent="0.25">
      <c r="A13" s="4"/>
      <c r="B13" s="35">
        <f t="shared" si="7"/>
        <v>6</v>
      </c>
      <c r="C13" s="22" t="s">
        <v>21</v>
      </c>
      <c r="D13" s="19" t="s">
        <v>19</v>
      </c>
      <c r="E13" s="25">
        <v>416419</v>
      </c>
      <c r="F13" s="24">
        <v>1</v>
      </c>
      <c r="G13" s="36">
        <f t="shared" si="0"/>
        <v>416419</v>
      </c>
      <c r="H13" s="1"/>
      <c r="I13" s="11">
        <f t="shared" si="1"/>
        <v>6</v>
      </c>
      <c r="J13" s="12" t="str">
        <f t="shared" si="2"/>
        <v>Подвеска провода СИП3 1*70</v>
      </c>
      <c r="K13" s="10"/>
      <c r="L13" s="10"/>
      <c r="M13" s="13" t="str">
        <f t="shared" si="3"/>
        <v>1 км (3 провода)</v>
      </c>
      <c r="N13" s="16">
        <f t="shared" si="4"/>
        <v>416419</v>
      </c>
      <c r="O13" s="9"/>
      <c r="P13" s="13">
        <f t="shared" si="5"/>
        <v>1</v>
      </c>
      <c r="Q13" s="14">
        <f t="shared" si="6"/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38.25" x14ac:dyDescent="0.25">
      <c r="A14" s="4"/>
      <c r="B14" s="35">
        <f t="shared" si="7"/>
        <v>7</v>
      </c>
      <c r="C14" s="22" t="s">
        <v>22</v>
      </c>
      <c r="D14" s="19" t="s">
        <v>19</v>
      </c>
      <c r="E14" s="25">
        <v>506972</v>
      </c>
      <c r="F14" s="24">
        <v>1</v>
      </c>
      <c r="G14" s="36">
        <f t="shared" si="0"/>
        <v>506972</v>
      </c>
      <c r="H14" s="1"/>
      <c r="I14" s="11">
        <f t="shared" si="1"/>
        <v>7</v>
      </c>
      <c r="J14" s="12" t="str">
        <f t="shared" si="2"/>
        <v>Подвеска провода СИП3 1*95</v>
      </c>
      <c r="K14" s="10"/>
      <c r="L14" s="10"/>
      <c r="M14" s="13" t="str">
        <f t="shared" si="3"/>
        <v>1 км (3 провода)</v>
      </c>
      <c r="N14" s="16">
        <f t="shared" si="4"/>
        <v>506972</v>
      </c>
      <c r="O14" s="9"/>
      <c r="P14" s="13">
        <f t="shared" si="5"/>
        <v>1</v>
      </c>
      <c r="Q14" s="14">
        <f t="shared" si="6"/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38.25" x14ac:dyDescent="0.25">
      <c r="A15" s="4"/>
      <c r="B15" s="35">
        <f t="shared" si="7"/>
        <v>8</v>
      </c>
      <c r="C15" s="22" t="s">
        <v>92</v>
      </c>
      <c r="D15" s="19" t="s">
        <v>23</v>
      </c>
      <c r="E15" s="25">
        <v>29788</v>
      </c>
      <c r="F15" s="24">
        <v>1</v>
      </c>
      <c r="G15" s="36">
        <f t="shared" ref="G15:G28" si="8">E15*F15</f>
        <v>29788</v>
      </c>
      <c r="H15" s="1"/>
      <c r="I15" s="11">
        <f t="shared" ref="I15:I28" si="9">B15</f>
        <v>8</v>
      </c>
      <c r="J15" s="12" t="str">
        <f t="shared" ref="J15:J28" si="10">C15</f>
        <v>Переход ВЛ-6(10) кВ через  автодорогу 2-3 кат. (30м)</v>
      </c>
      <c r="K15" s="10"/>
      <c r="L15" s="10"/>
      <c r="M15" s="13" t="str">
        <f t="shared" ref="M15:M28" si="11">D15</f>
        <v>1 переход</v>
      </c>
      <c r="N15" s="16">
        <f t="shared" ref="N15:N28" si="12">E15</f>
        <v>29788</v>
      </c>
      <c r="O15" s="9"/>
      <c r="P15" s="13">
        <f t="shared" ref="P15:P28" si="13">F15</f>
        <v>1</v>
      </c>
      <c r="Q15" s="14">
        <f t="shared" ref="Q15:Q28" si="14">O15*P15</f>
        <v>0</v>
      </c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38.25" x14ac:dyDescent="0.25">
      <c r="A16" s="4"/>
      <c r="B16" s="35">
        <f t="shared" si="7"/>
        <v>9</v>
      </c>
      <c r="C16" s="22" t="s">
        <v>93</v>
      </c>
      <c r="D16" s="19" t="s">
        <v>23</v>
      </c>
      <c r="E16" s="25">
        <v>25426</v>
      </c>
      <c r="F16" s="24">
        <v>1</v>
      </c>
      <c r="G16" s="36">
        <f t="shared" si="8"/>
        <v>25426</v>
      </c>
      <c r="H16" s="1"/>
      <c r="I16" s="11">
        <f t="shared" si="9"/>
        <v>9</v>
      </c>
      <c r="J16" s="12" t="str">
        <f t="shared" si="10"/>
        <v>Переход ВЛ-6(10) кВ через  автодорогу 1-2 кат. (30м)</v>
      </c>
      <c r="K16" s="10"/>
      <c r="L16" s="10"/>
      <c r="M16" s="13" t="str">
        <f t="shared" si="11"/>
        <v>1 переход</v>
      </c>
      <c r="N16" s="16">
        <f t="shared" si="12"/>
        <v>25426</v>
      </c>
      <c r="O16" s="9"/>
      <c r="P16" s="13">
        <f t="shared" si="13"/>
        <v>1</v>
      </c>
      <c r="Q16" s="14">
        <f t="shared" si="14"/>
        <v>0</v>
      </c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38.25" x14ac:dyDescent="0.25">
      <c r="A17" s="4"/>
      <c r="B17" s="35">
        <f t="shared" si="7"/>
        <v>10</v>
      </c>
      <c r="C17" s="22" t="s">
        <v>94</v>
      </c>
      <c r="D17" s="19" t="s">
        <v>23</v>
      </c>
      <c r="E17" s="25">
        <v>36616</v>
      </c>
      <c r="F17" s="24">
        <v>1</v>
      </c>
      <c r="G17" s="36">
        <f t="shared" si="8"/>
        <v>36616</v>
      </c>
      <c r="H17" s="1"/>
      <c r="I17" s="11">
        <f t="shared" si="9"/>
        <v>10</v>
      </c>
      <c r="J17" s="12" t="str">
        <f t="shared" si="10"/>
        <v>Переход ВЛ-6(10) кВ через  водную преграду (50м)</v>
      </c>
      <c r="K17" s="10"/>
      <c r="L17" s="10"/>
      <c r="M17" s="13" t="str">
        <f t="shared" si="11"/>
        <v>1 переход</v>
      </c>
      <c r="N17" s="16">
        <f t="shared" si="12"/>
        <v>36616</v>
      </c>
      <c r="O17" s="9"/>
      <c r="P17" s="13">
        <f t="shared" si="13"/>
        <v>1</v>
      </c>
      <c r="Q17" s="14">
        <f t="shared" si="14"/>
        <v>0</v>
      </c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x14ac:dyDescent="0.25">
      <c r="A18" s="4"/>
      <c r="B18" s="35">
        <f t="shared" si="7"/>
        <v>11</v>
      </c>
      <c r="C18" s="22" t="s">
        <v>24</v>
      </c>
      <c r="D18" s="19" t="s">
        <v>25</v>
      </c>
      <c r="E18" s="25">
        <v>29980</v>
      </c>
      <c r="F18" s="24">
        <v>1</v>
      </c>
      <c r="G18" s="36">
        <f t="shared" si="8"/>
        <v>29980</v>
      </c>
      <c r="H18" s="1"/>
      <c r="I18" s="11">
        <f t="shared" si="9"/>
        <v>11</v>
      </c>
      <c r="J18" s="12" t="str">
        <f t="shared" si="10"/>
        <v>Установка РЛНД</v>
      </c>
      <c r="K18" s="10"/>
      <c r="L18" s="10"/>
      <c r="M18" s="13" t="str">
        <f t="shared" si="11"/>
        <v>1 шт.</v>
      </c>
      <c r="N18" s="16">
        <f t="shared" si="12"/>
        <v>29980</v>
      </c>
      <c r="O18" s="9"/>
      <c r="P18" s="13">
        <f t="shared" si="13"/>
        <v>1</v>
      </c>
      <c r="Q18" s="14">
        <f t="shared" si="14"/>
        <v>0</v>
      </c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25.5" x14ac:dyDescent="0.25">
      <c r="A19" s="4"/>
      <c r="B19" s="35">
        <f t="shared" si="7"/>
        <v>12</v>
      </c>
      <c r="C19" s="22" t="s">
        <v>26</v>
      </c>
      <c r="D19" s="19" t="s">
        <v>15</v>
      </c>
      <c r="E19" s="25">
        <v>20290</v>
      </c>
      <c r="F19" s="24">
        <v>1</v>
      </c>
      <c r="G19" s="36">
        <f t="shared" si="8"/>
        <v>20290</v>
      </c>
      <c r="H19" s="1"/>
      <c r="I19" s="11">
        <f t="shared" si="9"/>
        <v>12</v>
      </c>
      <c r="J19" s="12" t="str">
        <f t="shared" si="10"/>
        <v>Установка одностоечной опоры 0,4 кВ</v>
      </c>
      <c r="K19" s="10"/>
      <c r="L19" s="10"/>
      <c r="M19" s="13" t="str">
        <f t="shared" si="11"/>
        <v>1 опора</v>
      </c>
      <c r="N19" s="16">
        <f t="shared" si="12"/>
        <v>20290</v>
      </c>
      <c r="O19" s="9"/>
      <c r="P19" s="13">
        <f t="shared" si="13"/>
        <v>1</v>
      </c>
      <c r="Q19" s="14">
        <f t="shared" si="14"/>
        <v>0</v>
      </c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25.5" x14ac:dyDescent="0.25">
      <c r="A20" s="4"/>
      <c r="B20" s="35">
        <f t="shared" si="7"/>
        <v>13</v>
      </c>
      <c r="C20" s="22" t="s">
        <v>27</v>
      </c>
      <c r="D20" s="19" t="s">
        <v>15</v>
      </c>
      <c r="E20" s="25">
        <v>41857</v>
      </c>
      <c r="F20" s="24">
        <v>1</v>
      </c>
      <c r="G20" s="36">
        <f t="shared" si="8"/>
        <v>41857</v>
      </c>
      <c r="H20" s="1"/>
      <c r="I20" s="11">
        <f t="shared" si="9"/>
        <v>13</v>
      </c>
      <c r="J20" s="12" t="str">
        <f t="shared" si="10"/>
        <v>Установка одностоечной опоры с 1 подкосом 0,4 кВ</v>
      </c>
      <c r="K20" s="10"/>
      <c r="L20" s="10"/>
      <c r="M20" s="13" t="str">
        <f t="shared" si="11"/>
        <v>1 опора</v>
      </c>
      <c r="N20" s="16">
        <f t="shared" si="12"/>
        <v>41857</v>
      </c>
      <c r="O20" s="9"/>
      <c r="P20" s="13">
        <f t="shared" si="13"/>
        <v>1</v>
      </c>
      <c r="Q20" s="14">
        <f t="shared" si="14"/>
        <v>0</v>
      </c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25.5" x14ac:dyDescent="0.25">
      <c r="A21" s="4"/>
      <c r="B21" s="35">
        <f t="shared" si="7"/>
        <v>14</v>
      </c>
      <c r="C21" s="22" t="s">
        <v>28</v>
      </c>
      <c r="D21" s="19" t="s">
        <v>15</v>
      </c>
      <c r="E21" s="25">
        <v>60170</v>
      </c>
      <c r="F21" s="24">
        <v>1</v>
      </c>
      <c r="G21" s="36">
        <f t="shared" si="8"/>
        <v>60170</v>
      </c>
      <c r="H21" s="1"/>
      <c r="I21" s="11">
        <f t="shared" si="9"/>
        <v>14</v>
      </c>
      <c r="J21" s="12" t="str">
        <f t="shared" si="10"/>
        <v>Установка одностоечной опоры с 2 подкосами 0,4 кВ</v>
      </c>
      <c r="K21" s="10"/>
      <c r="L21" s="10"/>
      <c r="M21" s="13" t="str">
        <f t="shared" si="11"/>
        <v>1 опора</v>
      </c>
      <c r="N21" s="16">
        <f t="shared" si="12"/>
        <v>60170</v>
      </c>
      <c r="O21" s="9"/>
      <c r="P21" s="13">
        <f t="shared" si="13"/>
        <v>1</v>
      </c>
      <c r="Q21" s="14">
        <f t="shared" si="14"/>
        <v>0</v>
      </c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25.5" x14ac:dyDescent="0.25">
      <c r="A22" s="4"/>
      <c r="B22" s="35">
        <f t="shared" si="7"/>
        <v>15</v>
      </c>
      <c r="C22" s="22" t="s">
        <v>95</v>
      </c>
      <c r="D22" s="19" t="s">
        <v>29</v>
      </c>
      <c r="E22" s="25">
        <v>310874</v>
      </c>
      <c r="F22" s="24">
        <v>1</v>
      </c>
      <c r="G22" s="36">
        <f t="shared" si="8"/>
        <v>310874</v>
      </c>
      <c r="H22" s="1"/>
      <c r="I22" s="11">
        <f t="shared" si="9"/>
        <v>15</v>
      </c>
      <c r="J22" s="12" t="str">
        <f t="shared" si="10"/>
        <v>Подвеска провода СИП2А 3*35 + 1*50</v>
      </c>
      <c r="K22" s="10"/>
      <c r="L22" s="10"/>
      <c r="M22" s="13" t="str">
        <f t="shared" si="11"/>
        <v>1 км</v>
      </c>
      <c r="N22" s="16">
        <f t="shared" si="12"/>
        <v>310874</v>
      </c>
      <c r="O22" s="9"/>
      <c r="P22" s="13">
        <f t="shared" si="13"/>
        <v>1</v>
      </c>
      <c r="Q22" s="14">
        <f t="shared" si="14"/>
        <v>0</v>
      </c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25.5" x14ac:dyDescent="0.25">
      <c r="A23" s="4"/>
      <c r="B23" s="35">
        <f t="shared" si="7"/>
        <v>16</v>
      </c>
      <c r="C23" s="22" t="s">
        <v>96</v>
      </c>
      <c r="D23" s="19" t="s">
        <v>29</v>
      </c>
      <c r="E23" s="25">
        <v>347980</v>
      </c>
      <c r="F23" s="24">
        <v>1</v>
      </c>
      <c r="G23" s="36">
        <f t="shared" si="8"/>
        <v>347980</v>
      </c>
      <c r="H23" s="1"/>
      <c r="I23" s="11">
        <f t="shared" si="9"/>
        <v>16</v>
      </c>
      <c r="J23" s="12" t="str">
        <f t="shared" si="10"/>
        <v>Подвеска провода СИП2А 3*50 + 1*50</v>
      </c>
      <c r="K23" s="10"/>
      <c r="L23" s="10"/>
      <c r="M23" s="13" t="str">
        <f t="shared" si="11"/>
        <v>1 км</v>
      </c>
      <c r="N23" s="16">
        <f t="shared" si="12"/>
        <v>347980</v>
      </c>
      <c r="O23" s="9"/>
      <c r="P23" s="13">
        <f t="shared" si="13"/>
        <v>1</v>
      </c>
      <c r="Q23" s="14">
        <f t="shared" si="14"/>
        <v>0</v>
      </c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25.5" x14ac:dyDescent="0.25">
      <c r="A24" s="4"/>
      <c r="B24" s="35">
        <f t="shared" si="7"/>
        <v>17</v>
      </c>
      <c r="C24" s="22" t="s">
        <v>97</v>
      </c>
      <c r="D24" s="19" t="s">
        <v>29</v>
      </c>
      <c r="E24" s="25">
        <v>427005</v>
      </c>
      <c r="F24" s="24">
        <v>1</v>
      </c>
      <c r="G24" s="36">
        <f t="shared" si="8"/>
        <v>427005</v>
      </c>
      <c r="H24" s="1"/>
      <c r="I24" s="11">
        <f t="shared" si="9"/>
        <v>17</v>
      </c>
      <c r="J24" s="12" t="str">
        <f t="shared" si="10"/>
        <v>Подвеска провода СИП2А 3*70 + 1*50</v>
      </c>
      <c r="K24" s="10"/>
      <c r="L24" s="10"/>
      <c r="M24" s="13" t="str">
        <f t="shared" si="11"/>
        <v>1 км</v>
      </c>
      <c r="N24" s="16">
        <f t="shared" si="12"/>
        <v>427005</v>
      </c>
      <c r="O24" s="9"/>
      <c r="P24" s="13">
        <f t="shared" si="13"/>
        <v>1</v>
      </c>
      <c r="Q24" s="14">
        <f t="shared" si="14"/>
        <v>0</v>
      </c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25.5" x14ac:dyDescent="0.25">
      <c r="A25" s="4"/>
      <c r="B25" s="35">
        <f t="shared" si="7"/>
        <v>18</v>
      </c>
      <c r="C25" s="22" t="s">
        <v>30</v>
      </c>
      <c r="D25" s="19" t="s">
        <v>29</v>
      </c>
      <c r="E25" s="25">
        <v>519167</v>
      </c>
      <c r="F25" s="24">
        <v>1</v>
      </c>
      <c r="G25" s="36">
        <f t="shared" si="8"/>
        <v>519167</v>
      </c>
      <c r="H25" s="1"/>
      <c r="I25" s="11">
        <f t="shared" si="9"/>
        <v>18</v>
      </c>
      <c r="J25" s="12" t="str">
        <f t="shared" si="10"/>
        <v>Подвеска провода СИП2А 3*95 + 1*70</v>
      </c>
      <c r="K25" s="10"/>
      <c r="L25" s="10"/>
      <c r="M25" s="13" t="str">
        <f t="shared" si="11"/>
        <v>1 км</v>
      </c>
      <c r="N25" s="16">
        <f t="shared" si="12"/>
        <v>519167</v>
      </c>
      <c r="O25" s="9"/>
      <c r="P25" s="13">
        <f t="shared" si="13"/>
        <v>1</v>
      </c>
      <c r="Q25" s="14">
        <f t="shared" si="14"/>
        <v>0</v>
      </c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25.5" x14ac:dyDescent="0.25">
      <c r="A26" s="4"/>
      <c r="B26" s="35">
        <f t="shared" si="7"/>
        <v>19</v>
      </c>
      <c r="C26" s="22" t="s">
        <v>98</v>
      </c>
      <c r="D26" s="19" t="s">
        <v>29</v>
      </c>
      <c r="E26" s="25">
        <v>416840</v>
      </c>
      <c r="F26" s="24">
        <v>1</v>
      </c>
      <c r="G26" s="36">
        <f t="shared" si="8"/>
        <v>416840</v>
      </c>
      <c r="H26" s="1"/>
      <c r="I26" s="11">
        <f t="shared" si="9"/>
        <v>19</v>
      </c>
      <c r="J26" s="12" t="str">
        <f t="shared" si="10"/>
        <v>Подвеска провода СИП2А 3*35 + 1*50 по сущ.опорам</v>
      </c>
      <c r="K26" s="10"/>
      <c r="L26" s="10"/>
      <c r="M26" s="13" t="str">
        <f t="shared" si="11"/>
        <v>1 км</v>
      </c>
      <c r="N26" s="16">
        <f t="shared" si="12"/>
        <v>416840</v>
      </c>
      <c r="O26" s="9"/>
      <c r="P26" s="13">
        <f t="shared" si="13"/>
        <v>1</v>
      </c>
      <c r="Q26" s="14">
        <f t="shared" si="14"/>
        <v>0</v>
      </c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25.5" x14ac:dyDescent="0.25">
      <c r="A27" s="4"/>
      <c r="B27" s="35">
        <f t="shared" si="7"/>
        <v>20</v>
      </c>
      <c r="C27" s="22" t="s">
        <v>99</v>
      </c>
      <c r="D27" s="19" t="s">
        <v>29</v>
      </c>
      <c r="E27" s="25">
        <v>453947</v>
      </c>
      <c r="F27" s="24">
        <v>1</v>
      </c>
      <c r="G27" s="36">
        <f t="shared" si="8"/>
        <v>453947</v>
      </c>
      <c r="H27" s="1"/>
      <c r="I27" s="11">
        <f t="shared" si="9"/>
        <v>20</v>
      </c>
      <c r="J27" s="12" t="str">
        <f t="shared" si="10"/>
        <v>Подвеска провода СИП2А 3*50 + 1*50 по сущ.опорам</v>
      </c>
      <c r="K27" s="10"/>
      <c r="L27" s="10"/>
      <c r="M27" s="13" t="str">
        <f t="shared" si="11"/>
        <v>1 км</v>
      </c>
      <c r="N27" s="16">
        <f t="shared" si="12"/>
        <v>453947</v>
      </c>
      <c r="O27" s="9"/>
      <c r="P27" s="13">
        <f t="shared" si="13"/>
        <v>1</v>
      </c>
      <c r="Q27" s="14">
        <f t="shared" si="14"/>
        <v>0</v>
      </c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25.5" x14ac:dyDescent="0.25">
      <c r="A28" s="4"/>
      <c r="B28" s="35">
        <f t="shared" si="7"/>
        <v>21</v>
      </c>
      <c r="C28" s="22" t="s">
        <v>100</v>
      </c>
      <c r="D28" s="19" t="s">
        <v>29</v>
      </c>
      <c r="E28" s="25">
        <v>483969</v>
      </c>
      <c r="F28" s="24">
        <v>1</v>
      </c>
      <c r="G28" s="36">
        <f t="shared" si="8"/>
        <v>483969</v>
      </c>
      <c r="H28" s="1"/>
      <c r="I28" s="11">
        <f t="shared" si="9"/>
        <v>21</v>
      </c>
      <c r="J28" s="12" t="str">
        <f t="shared" si="10"/>
        <v>Подвеска провода СИП2А 3*70 + 1*50 по сущ.опорам</v>
      </c>
      <c r="K28" s="10"/>
      <c r="L28" s="10"/>
      <c r="M28" s="13" t="str">
        <f t="shared" si="11"/>
        <v>1 км</v>
      </c>
      <c r="N28" s="16">
        <f t="shared" si="12"/>
        <v>483969</v>
      </c>
      <c r="O28" s="9"/>
      <c r="P28" s="13">
        <f t="shared" si="13"/>
        <v>1</v>
      </c>
      <c r="Q28" s="14">
        <f t="shared" si="14"/>
        <v>0</v>
      </c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25.5" x14ac:dyDescent="0.25">
      <c r="A29" s="4"/>
      <c r="B29" s="35">
        <f t="shared" si="7"/>
        <v>22</v>
      </c>
      <c r="C29" s="22" t="s">
        <v>31</v>
      </c>
      <c r="D29" s="19" t="s">
        <v>29</v>
      </c>
      <c r="E29" s="25">
        <v>625134</v>
      </c>
      <c r="F29" s="24">
        <v>1</v>
      </c>
      <c r="G29" s="36">
        <f t="shared" si="0"/>
        <v>625134</v>
      </c>
      <c r="H29" s="1"/>
      <c r="I29" s="11">
        <f t="shared" si="1"/>
        <v>22</v>
      </c>
      <c r="J29" s="12" t="str">
        <f t="shared" si="2"/>
        <v>Подвеска провода СИП2А 3*95 + 1*70 по сущ.опорам</v>
      </c>
      <c r="K29" s="10"/>
      <c r="L29" s="10"/>
      <c r="M29" s="13" t="str">
        <f t="shared" si="3"/>
        <v>1 км</v>
      </c>
      <c r="N29" s="16">
        <f t="shared" si="4"/>
        <v>625134</v>
      </c>
      <c r="O29" s="9"/>
      <c r="P29" s="13">
        <f t="shared" si="5"/>
        <v>1</v>
      </c>
      <c r="Q29" s="14">
        <f t="shared" si="6"/>
        <v>0</v>
      </c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38.25" x14ac:dyDescent="0.25">
      <c r="A30" s="4"/>
      <c r="B30" s="35">
        <f t="shared" si="7"/>
        <v>23</v>
      </c>
      <c r="C30" s="22" t="s">
        <v>32</v>
      </c>
      <c r="D30" s="19" t="s">
        <v>23</v>
      </c>
      <c r="E30" s="25">
        <v>18413</v>
      </c>
      <c r="F30" s="24">
        <v>1</v>
      </c>
      <c r="G30" s="36">
        <f t="shared" si="0"/>
        <v>18413</v>
      </c>
      <c r="H30" s="1"/>
      <c r="I30" s="11">
        <f t="shared" si="1"/>
        <v>23</v>
      </c>
      <c r="J30" s="12" t="str">
        <f t="shared" si="2"/>
        <v>Переход ВЛ-0,4 кВ через  автодорогу 2-3 кат.</v>
      </c>
      <c r="K30" s="10"/>
      <c r="L30" s="10"/>
      <c r="M30" s="13" t="str">
        <f t="shared" si="3"/>
        <v>1 переход</v>
      </c>
      <c r="N30" s="16">
        <f t="shared" si="4"/>
        <v>18413</v>
      </c>
      <c r="O30" s="9"/>
      <c r="P30" s="13">
        <f t="shared" si="5"/>
        <v>1</v>
      </c>
      <c r="Q30" s="14">
        <f t="shared" si="6"/>
        <v>0</v>
      </c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38.25" x14ac:dyDescent="0.25">
      <c r="A31" s="4"/>
      <c r="B31" s="35">
        <f>B30+1</f>
        <v>24</v>
      </c>
      <c r="C31" s="22" t="s">
        <v>33</v>
      </c>
      <c r="D31" s="19" t="s">
        <v>23</v>
      </c>
      <c r="E31" s="25">
        <v>27849</v>
      </c>
      <c r="F31" s="24">
        <v>1</v>
      </c>
      <c r="G31" s="36">
        <f t="shared" si="0"/>
        <v>27849</v>
      </c>
      <c r="H31" s="1"/>
      <c r="I31" s="11">
        <f t="shared" si="1"/>
        <v>24</v>
      </c>
      <c r="J31" s="12" t="str">
        <f t="shared" si="2"/>
        <v>Переход ВЛ-0,4 кВ через  автодорогу 1-2 кат.</v>
      </c>
      <c r="K31" s="10"/>
      <c r="L31" s="10"/>
      <c r="M31" s="13" t="str">
        <f t="shared" si="3"/>
        <v>1 переход</v>
      </c>
      <c r="N31" s="16">
        <f t="shared" si="4"/>
        <v>27849</v>
      </c>
      <c r="O31" s="9"/>
      <c r="P31" s="13">
        <f t="shared" si="5"/>
        <v>1</v>
      </c>
      <c r="Q31" s="14">
        <f t="shared" si="6"/>
        <v>0</v>
      </c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25.5" x14ac:dyDescent="0.25">
      <c r="A32" s="4"/>
      <c r="B32" s="35">
        <f t="shared" si="7"/>
        <v>25</v>
      </c>
      <c r="C32" s="22" t="s">
        <v>34</v>
      </c>
      <c r="D32" s="19" t="s">
        <v>25</v>
      </c>
      <c r="E32" s="25">
        <v>2277</v>
      </c>
      <c r="F32" s="24">
        <v>1</v>
      </c>
      <c r="G32" s="36">
        <f t="shared" si="0"/>
        <v>2277</v>
      </c>
      <c r="H32" s="1"/>
      <c r="I32" s="11">
        <f t="shared" si="1"/>
        <v>25</v>
      </c>
      <c r="J32" s="12" t="str">
        <f t="shared" si="2"/>
        <v>Ответвление к зданию ВЛ 0,4 кВ в 2 провода</v>
      </c>
      <c r="K32" s="10"/>
      <c r="L32" s="10"/>
      <c r="M32" s="13" t="str">
        <f t="shared" si="3"/>
        <v>1 шт.</v>
      </c>
      <c r="N32" s="16">
        <f t="shared" si="4"/>
        <v>2277</v>
      </c>
      <c r="O32" s="9"/>
      <c r="P32" s="13">
        <f t="shared" si="5"/>
        <v>1</v>
      </c>
      <c r="Q32" s="14">
        <f t="shared" si="6"/>
        <v>0</v>
      </c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25.5" x14ac:dyDescent="0.25">
      <c r="A33" s="4"/>
      <c r="B33" s="35">
        <f t="shared" si="7"/>
        <v>26</v>
      </c>
      <c r="C33" s="22" t="s">
        <v>35</v>
      </c>
      <c r="D33" s="19" t="s">
        <v>25</v>
      </c>
      <c r="E33" s="25">
        <v>3459</v>
      </c>
      <c r="F33" s="24">
        <v>1</v>
      </c>
      <c r="G33" s="36">
        <f t="shared" si="0"/>
        <v>3459</v>
      </c>
      <c r="H33" s="1"/>
      <c r="I33" s="11">
        <f t="shared" si="1"/>
        <v>26</v>
      </c>
      <c r="J33" s="12" t="str">
        <f t="shared" si="2"/>
        <v>Ответвление к зданию ВЛ 0,4 кВ в 4 провода</v>
      </c>
      <c r="K33" s="10"/>
      <c r="L33" s="10"/>
      <c r="M33" s="13" t="str">
        <f t="shared" si="3"/>
        <v>1 шт.</v>
      </c>
      <c r="N33" s="16">
        <f t="shared" si="4"/>
        <v>3459</v>
      </c>
      <c r="O33" s="9"/>
      <c r="P33" s="13">
        <f t="shared" si="5"/>
        <v>1</v>
      </c>
      <c r="Q33" s="14">
        <f t="shared" si="6"/>
        <v>0</v>
      </c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38.25" x14ac:dyDescent="0.25">
      <c r="A34" s="4"/>
      <c r="B34" s="35">
        <f t="shared" si="7"/>
        <v>27</v>
      </c>
      <c r="C34" s="22" t="s">
        <v>36</v>
      </c>
      <c r="D34" s="19" t="s">
        <v>37</v>
      </c>
      <c r="E34" s="25">
        <v>177750</v>
      </c>
      <c r="F34" s="24">
        <v>1</v>
      </c>
      <c r="G34" s="36">
        <f t="shared" si="0"/>
        <v>177750</v>
      </c>
      <c r="H34" s="1"/>
      <c r="I34" s="11">
        <f t="shared" si="1"/>
        <v>27</v>
      </c>
      <c r="J34" s="12" t="str">
        <f t="shared" si="2"/>
        <v>Довеска фазных проводов АС на существующие опоры 0,4 кВ</v>
      </c>
      <c r="K34" s="10"/>
      <c r="L34" s="10"/>
      <c r="M34" s="13" t="str">
        <f t="shared" si="3"/>
        <v xml:space="preserve">1 км </v>
      </c>
      <c r="N34" s="16">
        <f t="shared" si="4"/>
        <v>177750</v>
      </c>
      <c r="O34" s="9"/>
      <c r="P34" s="13">
        <f t="shared" si="5"/>
        <v>1</v>
      </c>
      <c r="Q34" s="14">
        <f t="shared" si="6"/>
        <v>0</v>
      </c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x14ac:dyDescent="0.25">
      <c r="A35" s="4"/>
      <c r="B35" s="35">
        <f t="shared" si="7"/>
        <v>28</v>
      </c>
      <c r="C35" s="22" t="s">
        <v>38</v>
      </c>
      <c r="D35" s="19" t="s">
        <v>29</v>
      </c>
      <c r="E35" s="25">
        <v>2382220</v>
      </c>
      <c r="F35" s="24">
        <v>1</v>
      </c>
      <c r="G35" s="36">
        <f t="shared" si="0"/>
        <v>2382220</v>
      </c>
      <c r="H35" s="1"/>
      <c r="I35" s="11">
        <f t="shared" si="1"/>
        <v>28</v>
      </c>
      <c r="J35" s="12" t="str">
        <f t="shared" si="2"/>
        <v>Строительство КЛ-0,4 кВ</v>
      </c>
      <c r="K35" s="10"/>
      <c r="L35" s="10"/>
      <c r="M35" s="13" t="str">
        <f t="shared" si="3"/>
        <v>1 км</v>
      </c>
      <c r="N35" s="16">
        <f t="shared" si="4"/>
        <v>2382220</v>
      </c>
      <c r="O35" s="9"/>
      <c r="P35" s="13">
        <f t="shared" si="5"/>
        <v>1</v>
      </c>
      <c r="Q35" s="14">
        <f t="shared" si="6"/>
        <v>0</v>
      </c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x14ac:dyDescent="0.25">
      <c r="A36" s="4"/>
      <c r="B36" s="35">
        <f t="shared" si="7"/>
        <v>29</v>
      </c>
      <c r="C36" s="22" t="s">
        <v>39</v>
      </c>
      <c r="D36" s="19" t="s">
        <v>29</v>
      </c>
      <c r="E36" s="25">
        <v>2697761</v>
      </c>
      <c r="F36" s="24">
        <v>1</v>
      </c>
      <c r="G36" s="36">
        <f t="shared" si="0"/>
        <v>2697761</v>
      </c>
      <c r="H36" s="1"/>
      <c r="I36" s="11">
        <f t="shared" si="1"/>
        <v>29</v>
      </c>
      <c r="J36" s="12" t="str">
        <f t="shared" si="2"/>
        <v>Строительство КЛ - 6(10) кВ</v>
      </c>
      <c r="K36" s="10"/>
      <c r="L36" s="10"/>
      <c r="M36" s="13" t="str">
        <f t="shared" si="3"/>
        <v>1 км</v>
      </c>
      <c r="N36" s="16">
        <f t="shared" si="4"/>
        <v>2697761</v>
      </c>
      <c r="O36" s="9"/>
      <c r="P36" s="13">
        <f t="shared" si="5"/>
        <v>1</v>
      </c>
      <c r="Q36" s="14">
        <f t="shared" si="6"/>
        <v>0</v>
      </c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x14ac:dyDescent="0.25">
      <c r="A37" s="4"/>
      <c r="B37" s="35">
        <f t="shared" si="7"/>
        <v>30</v>
      </c>
      <c r="C37" s="22" t="s">
        <v>40</v>
      </c>
      <c r="D37" s="19" t="s">
        <v>25</v>
      </c>
      <c r="E37" s="25">
        <v>364590</v>
      </c>
      <c r="F37" s="24">
        <v>1</v>
      </c>
      <c r="G37" s="36">
        <f t="shared" si="0"/>
        <v>364590</v>
      </c>
      <c r="H37" s="1"/>
      <c r="I37" s="11">
        <f t="shared" si="1"/>
        <v>30</v>
      </c>
      <c r="J37" s="12" t="str">
        <f t="shared" si="2"/>
        <v>Строительство СТП-25 кВА</v>
      </c>
      <c r="K37" s="10"/>
      <c r="L37" s="10"/>
      <c r="M37" s="13" t="str">
        <f t="shared" si="3"/>
        <v>1 шт.</v>
      </c>
      <c r="N37" s="16">
        <f t="shared" si="4"/>
        <v>364590</v>
      </c>
      <c r="O37" s="9"/>
      <c r="P37" s="13">
        <f t="shared" si="5"/>
        <v>1</v>
      </c>
      <c r="Q37" s="14">
        <f t="shared" si="6"/>
        <v>0</v>
      </c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x14ac:dyDescent="0.25">
      <c r="A38" s="4"/>
      <c r="B38" s="35">
        <f t="shared" si="7"/>
        <v>31</v>
      </c>
      <c r="C38" s="22" t="s">
        <v>41</v>
      </c>
      <c r="D38" s="19" t="s">
        <v>25</v>
      </c>
      <c r="E38" s="25">
        <v>409769</v>
      </c>
      <c r="F38" s="24">
        <v>1</v>
      </c>
      <c r="G38" s="36">
        <f t="shared" si="0"/>
        <v>409769</v>
      </c>
      <c r="H38" s="1"/>
      <c r="I38" s="11">
        <f t="shared" si="1"/>
        <v>31</v>
      </c>
      <c r="J38" s="12" t="str">
        <f t="shared" si="2"/>
        <v>Строительство СТП-40 кВА</v>
      </c>
      <c r="K38" s="10"/>
      <c r="L38" s="10"/>
      <c r="M38" s="13" t="str">
        <f t="shared" si="3"/>
        <v>1 шт.</v>
      </c>
      <c r="N38" s="16">
        <f t="shared" si="4"/>
        <v>409769</v>
      </c>
      <c r="O38" s="9"/>
      <c r="P38" s="13">
        <f t="shared" si="5"/>
        <v>1</v>
      </c>
      <c r="Q38" s="14">
        <f t="shared" si="6"/>
        <v>0</v>
      </c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x14ac:dyDescent="0.25">
      <c r="A39" s="4"/>
      <c r="B39" s="35">
        <f t="shared" si="7"/>
        <v>32</v>
      </c>
      <c r="C39" s="22" t="s">
        <v>42</v>
      </c>
      <c r="D39" s="19" t="s">
        <v>25</v>
      </c>
      <c r="E39" s="25">
        <v>560900</v>
      </c>
      <c r="F39" s="24">
        <v>1</v>
      </c>
      <c r="G39" s="36">
        <f t="shared" si="0"/>
        <v>560900</v>
      </c>
      <c r="H39" s="1"/>
      <c r="I39" s="11">
        <f t="shared" si="1"/>
        <v>32</v>
      </c>
      <c r="J39" s="12" t="str">
        <f t="shared" si="2"/>
        <v>Строительство СТП-63 кВА</v>
      </c>
      <c r="K39" s="10"/>
      <c r="L39" s="10"/>
      <c r="M39" s="13" t="str">
        <f t="shared" si="3"/>
        <v>1 шт.</v>
      </c>
      <c r="N39" s="16">
        <f t="shared" si="4"/>
        <v>560900</v>
      </c>
      <c r="O39" s="9"/>
      <c r="P39" s="13">
        <f t="shared" si="5"/>
        <v>1</v>
      </c>
      <c r="Q39" s="14">
        <f t="shared" si="6"/>
        <v>0</v>
      </c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x14ac:dyDescent="0.25">
      <c r="A40" s="4"/>
      <c r="B40" s="35">
        <f t="shared" si="7"/>
        <v>33</v>
      </c>
      <c r="C40" s="22" t="s">
        <v>43</v>
      </c>
      <c r="D40" s="19" t="s">
        <v>25</v>
      </c>
      <c r="E40" s="25">
        <v>573004</v>
      </c>
      <c r="F40" s="24">
        <v>1</v>
      </c>
      <c r="G40" s="36">
        <f t="shared" si="0"/>
        <v>573004</v>
      </c>
      <c r="H40" s="1"/>
      <c r="I40" s="11">
        <f t="shared" si="1"/>
        <v>33</v>
      </c>
      <c r="J40" s="12" t="str">
        <f t="shared" si="2"/>
        <v>Строительство СТП-100 кВА</v>
      </c>
      <c r="K40" s="10"/>
      <c r="L40" s="10"/>
      <c r="M40" s="13" t="str">
        <f t="shared" si="3"/>
        <v>1 шт.</v>
      </c>
      <c r="N40" s="16">
        <f t="shared" si="4"/>
        <v>573004</v>
      </c>
      <c r="O40" s="9"/>
      <c r="P40" s="13">
        <f t="shared" si="5"/>
        <v>1</v>
      </c>
      <c r="Q40" s="14">
        <f t="shared" si="6"/>
        <v>0</v>
      </c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x14ac:dyDescent="0.25">
      <c r="A41" s="4"/>
      <c r="B41" s="35">
        <f t="shared" si="7"/>
        <v>34</v>
      </c>
      <c r="C41" s="22" t="s">
        <v>44</v>
      </c>
      <c r="D41" s="19" t="s">
        <v>25</v>
      </c>
      <c r="E41" s="25">
        <v>675287</v>
      </c>
      <c r="F41" s="24">
        <v>1</v>
      </c>
      <c r="G41" s="36">
        <f t="shared" si="0"/>
        <v>675287</v>
      </c>
      <c r="H41" s="1"/>
      <c r="I41" s="11">
        <f t="shared" si="1"/>
        <v>34</v>
      </c>
      <c r="J41" s="12" t="str">
        <f t="shared" si="2"/>
        <v>Строительство СТП-160 кВА</v>
      </c>
      <c r="K41" s="10"/>
      <c r="L41" s="10"/>
      <c r="M41" s="13" t="str">
        <f t="shared" si="3"/>
        <v>1 шт.</v>
      </c>
      <c r="N41" s="16">
        <f t="shared" si="4"/>
        <v>675287</v>
      </c>
      <c r="O41" s="9"/>
      <c r="P41" s="13">
        <f t="shared" si="5"/>
        <v>1</v>
      </c>
      <c r="Q41" s="14">
        <f t="shared" si="6"/>
        <v>0</v>
      </c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25.5" x14ac:dyDescent="0.25">
      <c r="A42" s="4"/>
      <c r="B42" s="35">
        <f t="shared" si="7"/>
        <v>35</v>
      </c>
      <c r="C42" s="22" t="s">
        <v>101</v>
      </c>
      <c r="D42" s="19" t="s">
        <v>25</v>
      </c>
      <c r="E42" s="25">
        <v>639513</v>
      </c>
      <c r="F42" s="24">
        <v>1</v>
      </c>
      <c r="G42" s="36">
        <f t="shared" si="0"/>
        <v>639513</v>
      </c>
      <c r="H42" s="1"/>
      <c r="I42" s="11">
        <f t="shared" si="1"/>
        <v>35</v>
      </c>
      <c r="J42" s="12" t="str">
        <f t="shared" si="2"/>
        <v>Строительство КМТП-100 кВА</v>
      </c>
      <c r="K42" s="10"/>
      <c r="L42" s="10"/>
      <c r="M42" s="13" t="str">
        <f t="shared" si="3"/>
        <v>1 шт.</v>
      </c>
      <c r="N42" s="16">
        <f t="shared" si="4"/>
        <v>639513</v>
      </c>
      <c r="O42" s="9"/>
      <c r="P42" s="13">
        <f t="shared" si="5"/>
        <v>1</v>
      </c>
      <c r="Q42" s="14">
        <f t="shared" si="6"/>
        <v>0</v>
      </c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25.5" x14ac:dyDescent="0.25">
      <c r="A43" s="4"/>
      <c r="B43" s="35">
        <f t="shared" si="7"/>
        <v>36</v>
      </c>
      <c r="C43" s="22" t="s">
        <v>102</v>
      </c>
      <c r="D43" s="19" t="s">
        <v>25</v>
      </c>
      <c r="E43" s="25">
        <v>681590</v>
      </c>
      <c r="F43" s="24">
        <v>1</v>
      </c>
      <c r="G43" s="36">
        <f t="shared" ref="G43:G56" si="15">E43*F43</f>
        <v>681590</v>
      </c>
      <c r="H43" s="1"/>
      <c r="I43" s="11">
        <f t="shared" ref="I43:I56" si="16">B43</f>
        <v>36</v>
      </c>
      <c r="J43" s="12" t="str">
        <f t="shared" ref="J43:J56" si="17">C43</f>
        <v>Строительство КМТП-160 кВА</v>
      </c>
      <c r="K43" s="10"/>
      <c r="L43" s="10"/>
      <c r="M43" s="13" t="str">
        <f t="shared" ref="M43:M56" si="18">D43</f>
        <v>1 шт.</v>
      </c>
      <c r="N43" s="16">
        <f t="shared" ref="N43:N56" si="19">E43</f>
        <v>681590</v>
      </c>
      <c r="O43" s="9"/>
      <c r="P43" s="13">
        <f t="shared" ref="P43:P56" si="20">F43</f>
        <v>1</v>
      </c>
      <c r="Q43" s="14">
        <f t="shared" ref="Q43:Q56" si="21">O43*P43</f>
        <v>0</v>
      </c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25.5" x14ac:dyDescent="0.25">
      <c r="A44" s="4"/>
      <c r="B44" s="35">
        <f t="shared" si="7"/>
        <v>37</v>
      </c>
      <c r="C44" s="22" t="s">
        <v>103</v>
      </c>
      <c r="D44" s="19" t="s">
        <v>25</v>
      </c>
      <c r="E44" s="25">
        <v>731249</v>
      </c>
      <c r="F44" s="24">
        <v>1</v>
      </c>
      <c r="G44" s="36">
        <f t="shared" si="15"/>
        <v>731249</v>
      </c>
      <c r="H44" s="1"/>
      <c r="I44" s="11">
        <f t="shared" si="16"/>
        <v>37</v>
      </c>
      <c r="J44" s="12" t="str">
        <f t="shared" si="17"/>
        <v>Строительство КМТП-250 кВА</v>
      </c>
      <c r="K44" s="10"/>
      <c r="L44" s="10"/>
      <c r="M44" s="13" t="str">
        <f t="shared" si="18"/>
        <v>1 шт.</v>
      </c>
      <c r="N44" s="16">
        <f t="shared" si="19"/>
        <v>731249</v>
      </c>
      <c r="O44" s="9"/>
      <c r="P44" s="13">
        <f t="shared" si="20"/>
        <v>1</v>
      </c>
      <c r="Q44" s="14">
        <f t="shared" si="21"/>
        <v>0</v>
      </c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x14ac:dyDescent="0.25">
      <c r="A45" s="4"/>
      <c r="B45" s="35">
        <f t="shared" si="7"/>
        <v>38</v>
      </c>
      <c r="C45" s="22" t="s">
        <v>45</v>
      </c>
      <c r="D45" s="19" t="s">
        <v>25</v>
      </c>
      <c r="E45" s="25">
        <v>885459</v>
      </c>
      <c r="F45" s="24">
        <v>1</v>
      </c>
      <c r="G45" s="36">
        <f t="shared" si="15"/>
        <v>885459</v>
      </c>
      <c r="H45" s="1"/>
      <c r="I45" s="11">
        <f t="shared" si="16"/>
        <v>38</v>
      </c>
      <c r="J45" s="12" t="str">
        <f t="shared" si="17"/>
        <v>Строительство КТПН-160 кВА</v>
      </c>
      <c r="K45" s="10"/>
      <c r="L45" s="10"/>
      <c r="M45" s="13" t="str">
        <f t="shared" si="18"/>
        <v>1 шт.</v>
      </c>
      <c r="N45" s="16">
        <f t="shared" si="19"/>
        <v>885459</v>
      </c>
      <c r="O45" s="9"/>
      <c r="P45" s="13">
        <f t="shared" si="20"/>
        <v>1</v>
      </c>
      <c r="Q45" s="14">
        <f t="shared" si="21"/>
        <v>0</v>
      </c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x14ac:dyDescent="0.25">
      <c r="A46" s="4"/>
      <c r="B46" s="35">
        <f t="shared" si="7"/>
        <v>39</v>
      </c>
      <c r="C46" s="22" t="s">
        <v>46</v>
      </c>
      <c r="D46" s="19" t="s">
        <v>25</v>
      </c>
      <c r="E46" s="25">
        <v>931658</v>
      </c>
      <c r="F46" s="24">
        <v>1</v>
      </c>
      <c r="G46" s="36">
        <f t="shared" si="15"/>
        <v>931658</v>
      </c>
      <c r="H46" s="1"/>
      <c r="I46" s="11">
        <f t="shared" si="16"/>
        <v>39</v>
      </c>
      <c r="J46" s="12" t="str">
        <f t="shared" si="17"/>
        <v>Строительство КТПН-250 кВА</v>
      </c>
      <c r="K46" s="10"/>
      <c r="L46" s="10"/>
      <c r="M46" s="13" t="str">
        <f t="shared" si="18"/>
        <v>1 шт.</v>
      </c>
      <c r="N46" s="16">
        <f t="shared" si="19"/>
        <v>931658</v>
      </c>
      <c r="O46" s="9"/>
      <c r="P46" s="13">
        <f t="shared" si="20"/>
        <v>1</v>
      </c>
      <c r="Q46" s="14">
        <f t="shared" si="21"/>
        <v>0</v>
      </c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x14ac:dyDescent="0.25">
      <c r="A47" s="4"/>
      <c r="B47" s="35">
        <f t="shared" si="7"/>
        <v>40</v>
      </c>
      <c r="C47" s="22" t="s">
        <v>47</v>
      </c>
      <c r="D47" s="19" t="s">
        <v>25</v>
      </c>
      <c r="E47" s="25">
        <v>1051846</v>
      </c>
      <c r="F47" s="24">
        <v>1</v>
      </c>
      <c r="G47" s="36">
        <f t="shared" si="15"/>
        <v>1051846</v>
      </c>
      <c r="H47" s="1"/>
      <c r="I47" s="11">
        <f t="shared" si="16"/>
        <v>40</v>
      </c>
      <c r="J47" s="12" t="str">
        <f t="shared" si="17"/>
        <v>Строительство КТПН-400 кВА</v>
      </c>
      <c r="K47" s="10"/>
      <c r="L47" s="10"/>
      <c r="M47" s="13" t="str">
        <f t="shared" si="18"/>
        <v>1 шт.</v>
      </c>
      <c r="N47" s="16">
        <f t="shared" si="19"/>
        <v>1051846</v>
      </c>
      <c r="O47" s="9"/>
      <c r="P47" s="13">
        <f t="shared" si="20"/>
        <v>1</v>
      </c>
      <c r="Q47" s="14">
        <f t="shared" si="21"/>
        <v>0</v>
      </c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x14ac:dyDescent="0.25">
      <c r="A48" s="4"/>
      <c r="B48" s="35">
        <f t="shared" si="7"/>
        <v>41</v>
      </c>
      <c r="C48" s="22" t="s">
        <v>48</v>
      </c>
      <c r="D48" s="19" t="s">
        <v>25</v>
      </c>
      <c r="E48" s="25">
        <v>1157354</v>
      </c>
      <c r="F48" s="24">
        <v>1</v>
      </c>
      <c r="G48" s="36">
        <f t="shared" si="15"/>
        <v>1157354</v>
      </c>
      <c r="H48" s="1"/>
      <c r="I48" s="11">
        <f t="shared" si="16"/>
        <v>41</v>
      </c>
      <c r="J48" s="12" t="str">
        <f t="shared" si="17"/>
        <v>Строительство КТПН-630 кВА</v>
      </c>
      <c r="K48" s="10"/>
      <c r="L48" s="10"/>
      <c r="M48" s="13" t="str">
        <f t="shared" si="18"/>
        <v>1 шт.</v>
      </c>
      <c r="N48" s="16">
        <f t="shared" si="19"/>
        <v>1157354</v>
      </c>
      <c r="O48" s="9"/>
      <c r="P48" s="13">
        <f t="shared" si="20"/>
        <v>1</v>
      </c>
      <c r="Q48" s="14">
        <f t="shared" si="21"/>
        <v>0</v>
      </c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25.5" x14ac:dyDescent="0.25">
      <c r="A49" s="4"/>
      <c r="B49" s="35">
        <f>B48+1</f>
        <v>42</v>
      </c>
      <c r="C49" s="22" t="s">
        <v>104</v>
      </c>
      <c r="D49" s="19" t="s">
        <v>25</v>
      </c>
      <c r="E49" s="25">
        <v>1479769</v>
      </c>
      <c r="F49" s="24">
        <v>1</v>
      </c>
      <c r="G49" s="36">
        <f t="shared" si="15"/>
        <v>1479769</v>
      </c>
      <c r="H49" s="1"/>
      <c r="I49" s="11">
        <f t="shared" si="16"/>
        <v>42</v>
      </c>
      <c r="J49" s="12" t="str">
        <f t="shared" si="17"/>
        <v>Строительство КТПН-1000 кВА</v>
      </c>
      <c r="K49" s="10"/>
      <c r="L49" s="10"/>
      <c r="M49" s="13" t="str">
        <f t="shared" si="18"/>
        <v>1 шт.</v>
      </c>
      <c r="N49" s="16">
        <f t="shared" si="19"/>
        <v>1479769</v>
      </c>
      <c r="O49" s="9"/>
      <c r="P49" s="13">
        <f t="shared" si="20"/>
        <v>1</v>
      </c>
      <c r="Q49" s="14">
        <f t="shared" si="21"/>
        <v>0</v>
      </c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25.5" x14ac:dyDescent="0.25">
      <c r="A50" s="4"/>
      <c r="B50" s="35">
        <f t="shared" si="7"/>
        <v>43</v>
      </c>
      <c r="C50" s="22" t="s">
        <v>105</v>
      </c>
      <c r="D50" s="19" t="s">
        <v>25</v>
      </c>
      <c r="E50" s="25">
        <v>2796354</v>
      </c>
      <c r="F50" s="24">
        <v>1</v>
      </c>
      <c r="G50" s="36">
        <f t="shared" si="15"/>
        <v>2796354</v>
      </c>
      <c r="H50" s="1"/>
      <c r="I50" s="11">
        <f t="shared" si="16"/>
        <v>43</v>
      </c>
      <c r="J50" s="12" t="str">
        <f t="shared" si="17"/>
        <v>Строительство КТПН-2х250 кВА</v>
      </c>
      <c r="K50" s="10"/>
      <c r="L50" s="10"/>
      <c r="M50" s="13" t="str">
        <f t="shared" si="18"/>
        <v>1 шт.</v>
      </c>
      <c r="N50" s="16">
        <f t="shared" si="19"/>
        <v>2796354</v>
      </c>
      <c r="O50" s="9"/>
      <c r="P50" s="13">
        <f t="shared" si="20"/>
        <v>1</v>
      </c>
      <c r="Q50" s="14">
        <f t="shared" si="21"/>
        <v>0</v>
      </c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25.5" x14ac:dyDescent="0.25">
      <c r="A51" s="4"/>
      <c r="B51" s="35">
        <f t="shared" si="7"/>
        <v>44</v>
      </c>
      <c r="C51" s="22" t="s">
        <v>106</v>
      </c>
      <c r="D51" s="19" t="s">
        <v>25</v>
      </c>
      <c r="E51" s="25">
        <v>3153964</v>
      </c>
      <c r="F51" s="24">
        <v>1</v>
      </c>
      <c r="G51" s="36">
        <f t="shared" si="15"/>
        <v>3153964</v>
      </c>
      <c r="H51" s="1"/>
      <c r="I51" s="11">
        <f t="shared" si="16"/>
        <v>44</v>
      </c>
      <c r="J51" s="12" t="str">
        <f t="shared" si="17"/>
        <v>Строительство КТПН-2х400 кВА</v>
      </c>
      <c r="K51" s="10"/>
      <c r="L51" s="10"/>
      <c r="M51" s="13" t="str">
        <f t="shared" si="18"/>
        <v>1 шт.</v>
      </c>
      <c r="N51" s="16">
        <f t="shared" si="19"/>
        <v>3153964</v>
      </c>
      <c r="O51" s="9"/>
      <c r="P51" s="13">
        <f t="shared" si="20"/>
        <v>1</v>
      </c>
      <c r="Q51" s="14">
        <f t="shared" si="21"/>
        <v>0</v>
      </c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25.5" x14ac:dyDescent="0.25">
      <c r="A52" s="4"/>
      <c r="B52" s="35">
        <f t="shared" si="7"/>
        <v>45</v>
      </c>
      <c r="C52" s="22" t="s">
        <v>107</v>
      </c>
      <c r="D52" s="19" t="s">
        <v>25</v>
      </c>
      <c r="E52" s="25">
        <v>3411188</v>
      </c>
      <c r="F52" s="24">
        <v>1</v>
      </c>
      <c r="G52" s="36">
        <f t="shared" si="15"/>
        <v>3411188</v>
      </c>
      <c r="H52" s="1"/>
      <c r="I52" s="11">
        <f t="shared" si="16"/>
        <v>45</v>
      </c>
      <c r="J52" s="12" t="str">
        <f t="shared" si="17"/>
        <v>Строительство КТПН-2х630 кВА</v>
      </c>
      <c r="K52" s="10"/>
      <c r="L52" s="10"/>
      <c r="M52" s="13" t="str">
        <f t="shared" si="18"/>
        <v>1 шт.</v>
      </c>
      <c r="N52" s="16">
        <f t="shared" si="19"/>
        <v>3411188</v>
      </c>
      <c r="O52" s="9"/>
      <c r="P52" s="13">
        <f t="shared" si="20"/>
        <v>1</v>
      </c>
      <c r="Q52" s="14">
        <f t="shared" si="21"/>
        <v>0</v>
      </c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25.5" x14ac:dyDescent="0.25">
      <c r="A53" s="4"/>
      <c r="B53" s="35">
        <f t="shared" si="7"/>
        <v>46</v>
      </c>
      <c r="C53" s="22" t="s">
        <v>108</v>
      </c>
      <c r="D53" s="19" t="s">
        <v>109</v>
      </c>
      <c r="E53" s="25">
        <v>4246785</v>
      </c>
      <c r="F53" s="24">
        <v>1</v>
      </c>
      <c r="G53" s="36">
        <f t="shared" si="15"/>
        <v>4246785</v>
      </c>
      <c r="H53" s="1"/>
      <c r="I53" s="11">
        <f t="shared" si="16"/>
        <v>46</v>
      </c>
      <c r="J53" s="12" t="str">
        <f t="shared" si="17"/>
        <v>Строительство КТПН-2х1000 кВА</v>
      </c>
      <c r="K53" s="10"/>
      <c r="L53" s="10"/>
      <c r="M53" s="13" t="str">
        <f t="shared" si="18"/>
        <v>2 шт.</v>
      </c>
      <c r="N53" s="16">
        <f t="shared" si="19"/>
        <v>4246785</v>
      </c>
      <c r="O53" s="9"/>
      <c r="P53" s="13">
        <f t="shared" si="20"/>
        <v>1</v>
      </c>
      <c r="Q53" s="14">
        <f t="shared" si="21"/>
        <v>0</v>
      </c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x14ac:dyDescent="0.25">
      <c r="A54" s="4"/>
      <c r="B54" s="35">
        <f t="shared" si="7"/>
        <v>47</v>
      </c>
      <c r="C54" s="22" t="s">
        <v>49</v>
      </c>
      <c r="D54" s="19" t="s">
        <v>25</v>
      </c>
      <c r="E54" s="25">
        <v>161956</v>
      </c>
      <c r="F54" s="24">
        <v>1</v>
      </c>
      <c r="G54" s="36">
        <f t="shared" si="15"/>
        <v>161956</v>
      </c>
      <c r="H54" s="1"/>
      <c r="I54" s="11">
        <f t="shared" si="16"/>
        <v>47</v>
      </c>
      <c r="J54" s="12" t="str">
        <f t="shared" si="17"/>
        <v>Установка ТМГ-40 кВА</v>
      </c>
      <c r="K54" s="10"/>
      <c r="L54" s="10"/>
      <c r="M54" s="13" t="str">
        <f t="shared" si="18"/>
        <v>1 шт.</v>
      </c>
      <c r="N54" s="16">
        <f t="shared" si="19"/>
        <v>161956</v>
      </c>
      <c r="O54" s="9"/>
      <c r="P54" s="13">
        <f t="shared" si="20"/>
        <v>1</v>
      </c>
      <c r="Q54" s="14">
        <f t="shared" si="21"/>
        <v>0</v>
      </c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x14ac:dyDescent="0.25">
      <c r="A55" s="4"/>
      <c r="B55" s="35">
        <f t="shared" si="7"/>
        <v>48</v>
      </c>
      <c r="C55" s="22" t="s">
        <v>50</v>
      </c>
      <c r="D55" s="19" t="s">
        <v>25</v>
      </c>
      <c r="E55" s="25">
        <v>188765</v>
      </c>
      <c r="F55" s="24">
        <v>1</v>
      </c>
      <c r="G55" s="36">
        <f t="shared" si="15"/>
        <v>188765</v>
      </c>
      <c r="H55" s="1"/>
      <c r="I55" s="11">
        <f t="shared" si="16"/>
        <v>48</v>
      </c>
      <c r="J55" s="12" t="str">
        <f t="shared" si="17"/>
        <v>Установка ТМГ-63 кВА</v>
      </c>
      <c r="K55" s="10"/>
      <c r="L55" s="10"/>
      <c r="M55" s="13" t="str">
        <f t="shared" si="18"/>
        <v>1 шт.</v>
      </c>
      <c r="N55" s="16">
        <f t="shared" si="19"/>
        <v>188765</v>
      </c>
      <c r="O55" s="9"/>
      <c r="P55" s="13">
        <f t="shared" si="20"/>
        <v>1</v>
      </c>
      <c r="Q55" s="14">
        <f t="shared" si="21"/>
        <v>0</v>
      </c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x14ac:dyDescent="0.25">
      <c r="A56" s="4"/>
      <c r="B56" s="35">
        <f t="shared" si="7"/>
        <v>49</v>
      </c>
      <c r="C56" s="22" t="s">
        <v>51</v>
      </c>
      <c r="D56" s="19" t="s">
        <v>25</v>
      </c>
      <c r="E56" s="25">
        <v>215575</v>
      </c>
      <c r="F56" s="24">
        <v>1</v>
      </c>
      <c r="G56" s="36">
        <f t="shared" si="15"/>
        <v>215575</v>
      </c>
      <c r="H56" s="1"/>
      <c r="I56" s="11">
        <f t="shared" si="16"/>
        <v>49</v>
      </c>
      <c r="J56" s="12" t="str">
        <f t="shared" si="17"/>
        <v>Установка ТМГ-100 кВА</v>
      </c>
      <c r="K56" s="10"/>
      <c r="L56" s="10"/>
      <c r="M56" s="13" t="str">
        <f t="shared" si="18"/>
        <v>1 шт.</v>
      </c>
      <c r="N56" s="16">
        <f t="shared" si="19"/>
        <v>215575</v>
      </c>
      <c r="O56" s="9"/>
      <c r="P56" s="13">
        <f t="shared" si="20"/>
        <v>1</v>
      </c>
      <c r="Q56" s="14">
        <f t="shared" si="21"/>
        <v>0</v>
      </c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x14ac:dyDescent="0.25">
      <c r="A57" s="4"/>
      <c r="B57" s="35">
        <f t="shared" si="7"/>
        <v>50</v>
      </c>
      <c r="C57" s="22" t="s">
        <v>52</v>
      </c>
      <c r="D57" s="19" t="s">
        <v>25</v>
      </c>
      <c r="E57" s="25">
        <v>237021</v>
      </c>
      <c r="F57" s="24">
        <v>1</v>
      </c>
      <c r="G57" s="36">
        <f t="shared" si="0"/>
        <v>237021</v>
      </c>
      <c r="H57" s="1"/>
      <c r="I57" s="11">
        <f t="shared" si="1"/>
        <v>50</v>
      </c>
      <c r="J57" s="12" t="str">
        <f t="shared" si="2"/>
        <v>Установка ТМГ-160 кВА</v>
      </c>
      <c r="K57" s="10"/>
      <c r="L57" s="10"/>
      <c r="M57" s="13" t="str">
        <f t="shared" si="3"/>
        <v>1 шт.</v>
      </c>
      <c r="N57" s="16">
        <f t="shared" si="4"/>
        <v>237021</v>
      </c>
      <c r="O57" s="9"/>
      <c r="P57" s="13">
        <f t="shared" si="5"/>
        <v>1</v>
      </c>
      <c r="Q57" s="14">
        <f t="shared" si="6"/>
        <v>0</v>
      </c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x14ac:dyDescent="0.25">
      <c r="A58" s="4"/>
      <c r="B58" s="35">
        <f t="shared" si="7"/>
        <v>51</v>
      </c>
      <c r="C58" s="22" t="s">
        <v>53</v>
      </c>
      <c r="D58" s="19" t="s">
        <v>25</v>
      </c>
      <c r="E58" s="25">
        <v>290640</v>
      </c>
      <c r="F58" s="24">
        <v>1</v>
      </c>
      <c r="G58" s="36">
        <f t="shared" si="0"/>
        <v>290640</v>
      </c>
      <c r="H58" s="1"/>
      <c r="I58" s="11">
        <f t="shared" si="1"/>
        <v>51</v>
      </c>
      <c r="J58" s="12" t="str">
        <f t="shared" si="2"/>
        <v>Установка ТМГ-250 кВА</v>
      </c>
      <c r="K58" s="10"/>
      <c r="L58" s="10"/>
      <c r="M58" s="13" t="str">
        <f t="shared" si="3"/>
        <v>1 шт.</v>
      </c>
      <c r="N58" s="16">
        <f t="shared" si="4"/>
        <v>290640</v>
      </c>
      <c r="O58" s="9"/>
      <c r="P58" s="13">
        <f t="shared" si="5"/>
        <v>1</v>
      </c>
      <c r="Q58" s="14">
        <f t="shared" si="6"/>
        <v>0</v>
      </c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x14ac:dyDescent="0.25">
      <c r="A59" s="4"/>
      <c r="B59" s="35">
        <f t="shared" si="7"/>
        <v>52</v>
      </c>
      <c r="C59" s="22" t="s">
        <v>54</v>
      </c>
      <c r="D59" s="19" t="s">
        <v>25</v>
      </c>
      <c r="E59" s="25">
        <v>366995</v>
      </c>
      <c r="F59" s="24">
        <v>1</v>
      </c>
      <c r="G59" s="36">
        <f t="shared" si="0"/>
        <v>366995</v>
      </c>
      <c r="H59" s="1"/>
      <c r="I59" s="11">
        <f t="shared" si="1"/>
        <v>52</v>
      </c>
      <c r="J59" s="12" t="str">
        <f t="shared" si="2"/>
        <v>Установка ТМГ-400 кВА</v>
      </c>
      <c r="K59" s="10"/>
      <c r="L59" s="10"/>
      <c r="M59" s="13" t="str">
        <f t="shared" si="3"/>
        <v>1 шт.</v>
      </c>
      <c r="N59" s="16">
        <f t="shared" si="4"/>
        <v>366995</v>
      </c>
      <c r="O59" s="9"/>
      <c r="P59" s="13">
        <f t="shared" si="5"/>
        <v>1</v>
      </c>
      <c r="Q59" s="14">
        <f t="shared" si="6"/>
        <v>0</v>
      </c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x14ac:dyDescent="0.25">
      <c r="A60" s="4"/>
      <c r="B60" s="35">
        <f t="shared" si="7"/>
        <v>53</v>
      </c>
      <c r="C60" s="22" t="s">
        <v>55</v>
      </c>
      <c r="D60" s="19" t="s">
        <v>25</v>
      </c>
      <c r="E60" s="25">
        <v>452785</v>
      </c>
      <c r="F60" s="24">
        <v>1</v>
      </c>
      <c r="G60" s="36">
        <f t="shared" si="0"/>
        <v>452785</v>
      </c>
      <c r="H60" s="1"/>
      <c r="I60" s="11">
        <f t="shared" si="1"/>
        <v>53</v>
      </c>
      <c r="J60" s="12" t="str">
        <f t="shared" si="2"/>
        <v>Установка ТМГ-630 кВА</v>
      </c>
      <c r="K60" s="10"/>
      <c r="L60" s="10"/>
      <c r="M60" s="13" t="str">
        <f t="shared" si="3"/>
        <v>1 шт.</v>
      </c>
      <c r="N60" s="16">
        <f t="shared" si="4"/>
        <v>452785</v>
      </c>
      <c r="O60" s="9"/>
      <c r="P60" s="13">
        <f t="shared" si="5"/>
        <v>1</v>
      </c>
      <c r="Q60" s="14">
        <f t="shared" si="6"/>
        <v>0</v>
      </c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x14ac:dyDescent="0.25">
      <c r="A61" s="4"/>
      <c r="B61" s="35">
        <f t="shared" si="7"/>
        <v>54</v>
      </c>
      <c r="C61" s="22" t="s">
        <v>56</v>
      </c>
      <c r="D61" s="19" t="s">
        <v>25</v>
      </c>
      <c r="E61" s="25">
        <v>728029</v>
      </c>
      <c r="F61" s="24">
        <v>1</v>
      </c>
      <c r="G61" s="36">
        <f t="shared" si="0"/>
        <v>728029</v>
      </c>
      <c r="H61" s="1"/>
      <c r="I61" s="11">
        <f t="shared" si="1"/>
        <v>54</v>
      </c>
      <c r="J61" s="12" t="str">
        <f t="shared" si="2"/>
        <v>Установка ТМГ-1000 кВА</v>
      </c>
      <c r="K61" s="10"/>
      <c r="L61" s="10"/>
      <c r="M61" s="13" t="str">
        <f t="shared" si="3"/>
        <v>1 шт.</v>
      </c>
      <c r="N61" s="16">
        <f t="shared" si="4"/>
        <v>728029</v>
      </c>
      <c r="O61" s="9"/>
      <c r="P61" s="13">
        <f t="shared" si="5"/>
        <v>1</v>
      </c>
      <c r="Q61" s="14">
        <f t="shared" si="6"/>
        <v>0</v>
      </c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x14ac:dyDescent="0.25">
      <c r="A62" s="4"/>
      <c r="B62" s="35">
        <f t="shared" si="7"/>
        <v>55</v>
      </c>
      <c r="C62" s="22" t="s">
        <v>57</v>
      </c>
      <c r="D62" s="19" t="s">
        <v>25</v>
      </c>
      <c r="E62" s="25">
        <v>14273</v>
      </c>
      <c r="F62" s="24">
        <v>1</v>
      </c>
      <c r="G62" s="36">
        <f t="shared" si="0"/>
        <v>14273</v>
      </c>
      <c r="H62" s="1"/>
      <c r="I62" s="11">
        <f t="shared" si="1"/>
        <v>55</v>
      </c>
      <c r="J62" s="12" t="str">
        <f t="shared" si="2"/>
        <v>Установка АВ-0,4 кВ</v>
      </c>
      <c r="K62" s="10"/>
      <c r="L62" s="10"/>
      <c r="M62" s="13" t="str">
        <f t="shared" si="3"/>
        <v>1 шт.</v>
      </c>
      <c r="N62" s="16">
        <f t="shared" si="4"/>
        <v>14273</v>
      </c>
      <c r="O62" s="9"/>
      <c r="P62" s="13">
        <f t="shared" si="5"/>
        <v>1</v>
      </c>
      <c r="Q62" s="14">
        <f t="shared" si="6"/>
        <v>0</v>
      </c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25.5" x14ac:dyDescent="0.25">
      <c r="A63" s="4"/>
      <c r="B63" s="35">
        <f t="shared" si="7"/>
        <v>56</v>
      </c>
      <c r="C63" s="22" t="s">
        <v>58</v>
      </c>
      <c r="D63" s="19" t="s">
        <v>25</v>
      </c>
      <c r="E63" s="25">
        <v>14180</v>
      </c>
      <c r="F63" s="24">
        <v>1</v>
      </c>
      <c r="G63" s="36">
        <f t="shared" si="0"/>
        <v>14180</v>
      </c>
      <c r="H63" s="1"/>
      <c r="I63" s="11">
        <f t="shared" si="1"/>
        <v>56</v>
      </c>
      <c r="J63" s="12" t="str">
        <f t="shared" si="2"/>
        <v>Установка рубильника 0,4 кВ</v>
      </c>
      <c r="K63" s="10"/>
      <c r="L63" s="10"/>
      <c r="M63" s="13" t="str">
        <f t="shared" si="3"/>
        <v>1 шт.</v>
      </c>
      <c r="N63" s="16">
        <f t="shared" si="4"/>
        <v>14180</v>
      </c>
      <c r="O63" s="9"/>
      <c r="P63" s="13">
        <f t="shared" si="5"/>
        <v>1</v>
      </c>
      <c r="Q63" s="14">
        <f t="shared" si="6"/>
        <v>0</v>
      </c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51" x14ac:dyDescent="0.25">
      <c r="A64" s="4"/>
      <c r="B64" s="35">
        <f t="shared" si="7"/>
        <v>57</v>
      </c>
      <c r="C64" s="22" t="s">
        <v>59</v>
      </c>
      <c r="D64" s="19" t="s">
        <v>60</v>
      </c>
      <c r="E64" s="25">
        <v>10061</v>
      </c>
      <c r="F64" s="24">
        <v>1</v>
      </c>
      <c r="G64" s="36">
        <f t="shared" si="0"/>
        <v>10061</v>
      </c>
      <c r="H64" s="1"/>
      <c r="I64" s="11">
        <f t="shared" si="1"/>
        <v>57</v>
      </c>
      <c r="J64" s="12" t="str">
        <f t="shared" si="2"/>
        <v>Установка ТТ 0,4 кВ</v>
      </c>
      <c r="K64" s="10"/>
      <c r="L64" s="10"/>
      <c r="M64" s="13" t="str">
        <f t="shared" si="3"/>
        <v>1 компл. (3 фазы)</v>
      </c>
      <c r="N64" s="16">
        <f t="shared" si="4"/>
        <v>10061</v>
      </c>
      <c r="O64" s="9"/>
      <c r="P64" s="13">
        <f t="shared" si="5"/>
        <v>1</v>
      </c>
      <c r="Q64" s="14">
        <f t="shared" si="6"/>
        <v>0</v>
      </c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x14ac:dyDescent="0.25">
      <c r="A65" s="4"/>
      <c r="B65" s="35">
        <f t="shared" si="7"/>
        <v>58</v>
      </c>
      <c r="C65" s="22" t="s">
        <v>61</v>
      </c>
      <c r="D65" s="19" t="s">
        <v>62</v>
      </c>
      <c r="E65" s="25">
        <v>62310</v>
      </c>
      <c r="F65" s="24">
        <v>1</v>
      </c>
      <c r="G65" s="36">
        <f t="shared" si="0"/>
        <v>62310</v>
      </c>
      <c r="H65" s="1"/>
      <c r="I65" s="11">
        <f t="shared" si="1"/>
        <v>58</v>
      </c>
      <c r="J65" s="12" t="str">
        <f t="shared" si="2"/>
        <v>Монтаж ошиновки</v>
      </c>
      <c r="K65" s="10"/>
      <c r="L65" s="10"/>
      <c r="M65" s="13" t="str">
        <f t="shared" si="3"/>
        <v>10 м</v>
      </c>
      <c r="N65" s="16">
        <f t="shared" si="4"/>
        <v>62310</v>
      </c>
      <c r="O65" s="9"/>
      <c r="P65" s="13">
        <f t="shared" si="5"/>
        <v>1</v>
      </c>
      <c r="Q65" s="14">
        <f t="shared" si="6"/>
        <v>0</v>
      </c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x14ac:dyDescent="0.25">
      <c r="A66" s="4"/>
      <c r="B66" s="35">
        <f t="shared" si="7"/>
        <v>59</v>
      </c>
      <c r="C66" s="22" t="s">
        <v>63</v>
      </c>
      <c r="D66" s="19" t="s">
        <v>64</v>
      </c>
      <c r="E66" s="25">
        <v>475758</v>
      </c>
      <c r="F66" s="24">
        <v>1</v>
      </c>
      <c r="G66" s="36">
        <f t="shared" si="0"/>
        <v>475758</v>
      </c>
      <c r="H66" s="1"/>
      <c r="I66" s="11">
        <f t="shared" si="1"/>
        <v>59</v>
      </c>
      <c r="J66" s="12" t="str">
        <f t="shared" si="2"/>
        <v>Чистка просеки</v>
      </c>
      <c r="K66" s="10"/>
      <c r="L66" s="10"/>
      <c r="M66" s="13" t="str">
        <f t="shared" si="3"/>
        <v>1 Га</v>
      </c>
      <c r="N66" s="16">
        <f t="shared" si="4"/>
        <v>475758</v>
      </c>
      <c r="O66" s="9"/>
      <c r="P66" s="13">
        <f t="shared" si="5"/>
        <v>1</v>
      </c>
      <c r="Q66" s="14">
        <f t="shared" si="6"/>
        <v>0</v>
      </c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25.5" x14ac:dyDescent="0.25">
      <c r="A67" s="4"/>
      <c r="B67" s="35">
        <f t="shared" si="7"/>
        <v>60</v>
      </c>
      <c r="C67" s="22" t="s">
        <v>65</v>
      </c>
      <c r="D67" s="19" t="s">
        <v>66</v>
      </c>
      <c r="E67" s="25">
        <v>2117</v>
      </c>
      <c r="F67" s="24">
        <v>1</v>
      </c>
      <c r="G67" s="36">
        <f t="shared" si="0"/>
        <v>2117</v>
      </c>
      <c r="H67" s="1"/>
      <c r="I67" s="11">
        <f t="shared" si="1"/>
        <v>60</v>
      </c>
      <c r="J67" s="12" t="str">
        <f t="shared" si="2"/>
        <v>Валка ОСД</v>
      </c>
      <c r="K67" s="10"/>
      <c r="L67" s="10"/>
      <c r="M67" s="13" t="str">
        <f t="shared" si="3"/>
        <v>1 дерево</v>
      </c>
      <c r="N67" s="16">
        <f t="shared" si="4"/>
        <v>2117</v>
      </c>
      <c r="O67" s="9"/>
      <c r="P67" s="13">
        <f t="shared" si="5"/>
        <v>1</v>
      </c>
      <c r="Q67" s="14">
        <f t="shared" si="6"/>
        <v>0</v>
      </c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25.5" x14ac:dyDescent="0.25">
      <c r="A68" s="4"/>
      <c r="B68" s="35">
        <f t="shared" si="7"/>
        <v>61</v>
      </c>
      <c r="C68" s="22" t="s">
        <v>67</v>
      </c>
      <c r="D68" s="19" t="s">
        <v>66</v>
      </c>
      <c r="E68" s="25">
        <v>884</v>
      </c>
      <c r="F68" s="24">
        <v>1</v>
      </c>
      <c r="G68" s="36">
        <f t="shared" si="0"/>
        <v>884</v>
      </c>
      <c r="H68" s="1"/>
      <c r="I68" s="11">
        <f t="shared" si="1"/>
        <v>61</v>
      </c>
      <c r="J68" s="12" t="str">
        <f t="shared" si="2"/>
        <v>Подрезка крон</v>
      </c>
      <c r="K68" s="10"/>
      <c r="L68" s="10"/>
      <c r="M68" s="13" t="str">
        <f t="shared" si="3"/>
        <v>1 дерево</v>
      </c>
      <c r="N68" s="16">
        <f t="shared" si="4"/>
        <v>884</v>
      </c>
      <c r="O68" s="9"/>
      <c r="P68" s="13">
        <f t="shared" si="5"/>
        <v>1</v>
      </c>
      <c r="Q68" s="14">
        <f t="shared" si="6"/>
        <v>0</v>
      </c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25.5" x14ac:dyDescent="0.25">
      <c r="A69" s="4"/>
      <c r="B69" s="35">
        <f t="shared" si="7"/>
        <v>62</v>
      </c>
      <c r="C69" s="22" t="s">
        <v>68</v>
      </c>
      <c r="D69" s="19" t="s">
        <v>15</v>
      </c>
      <c r="E69" s="25">
        <v>3390</v>
      </c>
      <c r="F69" s="24">
        <v>1</v>
      </c>
      <c r="G69" s="36">
        <f t="shared" si="0"/>
        <v>3390</v>
      </c>
      <c r="H69" s="1"/>
      <c r="I69" s="11">
        <f t="shared" si="1"/>
        <v>62</v>
      </c>
      <c r="J69" s="12" t="str">
        <f t="shared" si="2"/>
        <v xml:space="preserve">Демонтаж одностоечной ж/б опоры </v>
      </c>
      <c r="K69" s="10"/>
      <c r="L69" s="10"/>
      <c r="M69" s="13" t="str">
        <f t="shared" si="3"/>
        <v>1 опора</v>
      </c>
      <c r="N69" s="16">
        <f t="shared" si="4"/>
        <v>3390</v>
      </c>
      <c r="O69" s="9"/>
      <c r="P69" s="13">
        <f t="shared" si="5"/>
        <v>1</v>
      </c>
      <c r="Q69" s="14">
        <f t="shared" si="6"/>
        <v>0</v>
      </c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25.5" x14ac:dyDescent="0.25">
      <c r="A70" s="4"/>
      <c r="B70" s="35">
        <f>B69+1</f>
        <v>63</v>
      </c>
      <c r="C70" s="22" t="s">
        <v>69</v>
      </c>
      <c r="D70" s="19" t="s">
        <v>15</v>
      </c>
      <c r="E70" s="25">
        <v>7463</v>
      </c>
      <c r="F70" s="24">
        <v>1</v>
      </c>
      <c r="G70" s="36">
        <f t="shared" si="0"/>
        <v>7463</v>
      </c>
      <c r="H70" s="1"/>
      <c r="I70" s="11">
        <f t="shared" si="1"/>
        <v>63</v>
      </c>
      <c r="J70" s="12" t="str">
        <f t="shared" si="2"/>
        <v xml:space="preserve">Демонтаж одностоечной ж/б опоры с 1 подкосом </v>
      </c>
      <c r="K70" s="10"/>
      <c r="L70" s="10"/>
      <c r="M70" s="13" t="str">
        <f t="shared" si="3"/>
        <v>1 опора</v>
      </c>
      <c r="N70" s="16">
        <f t="shared" si="4"/>
        <v>7463</v>
      </c>
      <c r="O70" s="9"/>
      <c r="P70" s="13">
        <f t="shared" si="5"/>
        <v>1</v>
      </c>
      <c r="Q70" s="14">
        <f t="shared" si="6"/>
        <v>0</v>
      </c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25.5" x14ac:dyDescent="0.25">
      <c r="A71" s="4"/>
      <c r="B71" s="35">
        <f t="shared" si="7"/>
        <v>64</v>
      </c>
      <c r="C71" s="22" t="s">
        <v>70</v>
      </c>
      <c r="D71" s="19" t="s">
        <v>15</v>
      </c>
      <c r="E71" s="25">
        <v>12878</v>
      </c>
      <c r="F71" s="24">
        <v>1</v>
      </c>
      <c r="G71" s="36">
        <f t="shared" ref="G71:G84" si="22">E71*F71</f>
        <v>12878</v>
      </c>
      <c r="H71" s="1"/>
      <c r="I71" s="11">
        <f t="shared" ref="I71:I84" si="23">B71</f>
        <v>64</v>
      </c>
      <c r="J71" s="12" t="str">
        <f t="shared" ref="J71:J84" si="24">C71</f>
        <v xml:space="preserve">Демонтаж одностоечной ж/б опоры с 2 подкосами </v>
      </c>
      <c r="K71" s="10"/>
      <c r="L71" s="10"/>
      <c r="M71" s="13" t="str">
        <f t="shared" ref="M71:M84" si="25">D71</f>
        <v>1 опора</v>
      </c>
      <c r="N71" s="16">
        <f t="shared" ref="N71:N84" si="26">E71</f>
        <v>12878</v>
      </c>
      <c r="O71" s="9"/>
      <c r="P71" s="13">
        <f t="shared" ref="P71:P84" si="27">F71</f>
        <v>1</v>
      </c>
      <c r="Q71" s="14">
        <f t="shared" ref="Q71:Q84" si="28">O71*P71</f>
        <v>0</v>
      </c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25.5" x14ac:dyDescent="0.25">
      <c r="A72" s="4"/>
      <c r="B72" s="35">
        <f t="shared" si="7"/>
        <v>65</v>
      </c>
      <c r="C72" s="22" t="s">
        <v>71</v>
      </c>
      <c r="D72" s="19" t="s">
        <v>15</v>
      </c>
      <c r="E72" s="25">
        <v>5559</v>
      </c>
      <c r="F72" s="24">
        <v>1</v>
      </c>
      <c r="G72" s="36">
        <f t="shared" si="22"/>
        <v>5559</v>
      </c>
      <c r="H72" s="1"/>
      <c r="I72" s="11">
        <f t="shared" si="23"/>
        <v>65</v>
      </c>
      <c r="J72" s="12" t="str">
        <f t="shared" si="24"/>
        <v>Демонтаж одностоечной опоры (с приставками)</v>
      </c>
      <c r="K72" s="10"/>
      <c r="L72" s="10"/>
      <c r="M72" s="13" t="str">
        <f t="shared" si="25"/>
        <v>1 опора</v>
      </c>
      <c r="N72" s="16">
        <f t="shared" si="26"/>
        <v>5559</v>
      </c>
      <c r="O72" s="9"/>
      <c r="P72" s="13">
        <f t="shared" si="27"/>
        <v>1</v>
      </c>
      <c r="Q72" s="14">
        <f t="shared" si="28"/>
        <v>0</v>
      </c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38.25" x14ac:dyDescent="0.25">
      <c r="A73" s="4"/>
      <c r="B73" s="35">
        <f t="shared" si="7"/>
        <v>66</v>
      </c>
      <c r="C73" s="22" t="s">
        <v>72</v>
      </c>
      <c r="D73" s="19" t="s">
        <v>15</v>
      </c>
      <c r="E73" s="25">
        <v>11093</v>
      </c>
      <c r="F73" s="24">
        <v>1</v>
      </c>
      <c r="G73" s="36">
        <f t="shared" si="22"/>
        <v>11093</v>
      </c>
      <c r="H73" s="1"/>
      <c r="I73" s="11">
        <f t="shared" si="23"/>
        <v>66</v>
      </c>
      <c r="J73" s="12" t="str">
        <f t="shared" si="24"/>
        <v>Демонтаж одностоечной опоры с 1 подкосом (с приставками)</v>
      </c>
      <c r="K73" s="10"/>
      <c r="L73" s="10"/>
      <c r="M73" s="13" t="str">
        <f t="shared" si="25"/>
        <v>1 опора</v>
      </c>
      <c r="N73" s="16">
        <f t="shared" si="26"/>
        <v>11093</v>
      </c>
      <c r="O73" s="9"/>
      <c r="P73" s="13">
        <f t="shared" si="27"/>
        <v>1</v>
      </c>
      <c r="Q73" s="14">
        <f t="shared" si="28"/>
        <v>0</v>
      </c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38.25" x14ac:dyDescent="0.25">
      <c r="A74" s="4"/>
      <c r="B74" s="35">
        <f t="shared" ref="B74:B83" si="29">B73+1</f>
        <v>67</v>
      </c>
      <c r="C74" s="22" t="s">
        <v>73</v>
      </c>
      <c r="D74" s="19" t="s">
        <v>15</v>
      </c>
      <c r="E74" s="25">
        <v>16936</v>
      </c>
      <c r="F74" s="24">
        <v>1</v>
      </c>
      <c r="G74" s="36">
        <f t="shared" si="22"/>
        <v>16936</v>
      </c>
      <c r="H74" s="1"/>
      <c r="I74" s="11">
        <f t="shared" si="23"/>
        <v>67</v>
      </c>
      <c r="J74" s="12" t="str">
        <f t="shared" si="24"/>
        <v>Демонтаж одностоечной опоры с 2 подкосами (с приставками)</v>
      </c>
      <c r="K74" s="10"/>
      <c r="L74" s="10"/>
      <c r="M74" s="13" t="str">
        <f t="shared" si="25"/>
        <v>1 опора</v>
      </c>
      <c r="N74" s="16">
        <f t="shared" si="26"/>
        <v>16936</v>
      </c>
      <c r="O74" s="9"/>
      <c r="P74" s="13">
        <f t="shared" si="27"/>
        <v>1</v>
      </c>
      <c r="Q74" s="14">
        <f t="shared" si="28"/>
        <v>0</v>
      </c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25.5" x14ac:dyDescent="0.25">
      <c r="A75" s="4"/>
      <c r="B75" s="35">
        <f t="shared" si="29"/>
        <v>68</v>
      </c>
      <c r="C75" s="22" t="s">
        <v>74</v>
      </c>
      <c r="D75" s="19" t="s">
        <v>15</v>
      </c>
      <c r="E75" s="25">
        <v>2168</v>
      </c>
      <c r="F75" s="24">
        <v>1</v>
      </c>
      <c r="G75" s="36">
        <f t="shared" si="22"/>
        <v>2168</v>
      </c>
      <c r="H75" s="1"/>
      <c r="I75" s="11">
        <f t="shared" si="23"/>
        <v>68</v>
      </c>
      <c r="J75" s="12" t="str">
        <f t="shared" si="24"/>
        <v>Демонтаж провода ВЛ-0,4 кВ</v>
      </c>
      <c r="K75" s="10"/>
      <c r="L75" s="10"/>
      <c r="M75" s="13" t="str">
        <f t="shared" si="25"/>
        <v>1 опора</v>
      </c>
      <c r="N75" s="16">
        <f t="shared" si="26"/>
        <v>2168</v>
      </c>
      <c r="O75" s="9"/>
      <c r="P75" s="13">
        <f t="shared" si="27"/>
        <v>1</v>
      </c>
      <c r="Q75" s="14">
        <f t="shared" si="28"/>
        <v>0</v>
      </c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25.5" x14ac:dyDescent="0.25">
      <c r="A76" s="4"/>
      <c r="B76" s="35">
        <f t="shared" si="29"/>
        <v>69</v>
      </c>
      <c r="C76" s="22" t="s">
        <v>75</v>
      </c>
      <c r="D76" s="19" t="s">
        <v>15</v>
      </c>
      <c r="E76" s="25">
        <v>2817</v>
      </c>
      <c r="F76" s="24">
        <v>1</v>
      </c>
      <c r="G76" s="36">
        <f t="shared" si="22"/>
        <v>2817</v>
      </c>
      <c r="H76" s="1"/>
      <c r="I76" s="11">
        <f t="shared" si="23"/>
        <v>69</v>
      </c>
      <c r="J76" s="12" t="str">
        <f t="shared" si="24"/>
        <v>Демонтаж провода ВЛ-6(10) кВ</v>
      </c>
      <c r="K76" s="10"/>
      <c r="L76" s="10"/>
      <c r="M76" s="13" t="str">
        <f t="shared" si="25"/>
        <v>1 опора</v>
      </c>
      <c r="N76" s="16">
        <f t="shared" si="26"/>
        <v>2817</v>
      </c>
      <c r="O76" s="9"/>
      <c r="P76" s="13">
        <f t="shared" si="27"/>
        <v>1</v>
      </c>
      <c r="Q76" s="14">
        <f t="shared" si="28"/>
        <v>0</v>
      </c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x14ac:dyDescent="0.25">
      <c r="A77" s="4"/>
      <c r="B77" s="35">
        <f t="shared" si="29"/>
        <v>70</v>
      </c>
      <c r="C77" s="22" t="s">
        <v>76</v>
      </c>
      <c r="D77" s="19" t="s">
        <v>25</v>
      </c>
      <c r="E77" s="25">
        <v>56323</v>
      </c>
      <c r="F77" s="24">
        <v>1</v>
      </c>
      <c r="G77" s="36">
        <f t="shared" si="22"/>
        <v>56323</v>
      </c>
      <c r="H77" s="1"/>
      <c r="I77" s="11">
        <f t="shared" si="23"/>
        <v>70</v>
      </c>
      <c r="J77" s="12" t="str">
        <f t="shared" si="24"/>
        <v>Демонтаж СТП</v>
      </c>
      <c r="K77" s="10"/>
      <c r="L77" s="10"/>
      <c r="M77" s="13" t="str">
        <f t="shared" si="25"/>
        <v>1 шт.</v>
      </c>
      <c r="N77" s="16">
        <f t="shared" si="26"/>
        <v>56323</v>
      </c>
      <c r="O77" s="9"/>
      <c r="P77" s="13">
        <f t="shared" si="27"/>
        <v>1</v>
      </c>
      <c r="Q77" s="14">
        <f t="shared" si="28"/>
        <v>0</v>
      </c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x14ac:dyDescent="0.25">
      <c r="A78" s="4"/>
      <c r="B78" s="35">
        <f t="shared" si="29"/>
        <v>71</v>
      </c>
      <c r="C78" s="22" t="s">
        <v>77</v>
      </c>
      <c r="D78" s="19" t="s">
        <v>25</v>
      </c>
      <c r="E78" s="25">
        <v>79562</v>
      </c>
      <c r="F78" s="24">
        <v>1</v>
      </c>
      <c r="G78" s="36">
        <f t="shared" si="22"/>
        <v>79562</v>
      </c>
      <c r="H78" s="1"/>
      <c r="I78" s="11">
        <f t="shared" si="23"/>
        <v>71</v>
      </c>
      <c r="J78" s="12" t="str">
        <f t="shared" si="24"/>
        <v>Демонтаж КТПН</v>
      </c>
      <c r="K78" s="10"/>
      <c r="L78" s="10"/>
      <c r="M78" s="13" t="str">
        <f t="shared" si="25"/>
        <v>1 шт.</v>
      </c>
      <c r="N78" s="16">
        <f t="shared" si="26"/>
        <v>79562</v>
      </c>
      <c r="O78" s="9"/>
      <c r="P78" s="13">
        <f t="shared" si="27"/>
        <v>1</v>
      </c>
      <c r="Q78" s="14">
        <f t="shared" si="28"/>
        <v>0</v>
      </c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x14ac:dyDescent="0.25">
      <c r="A79" s="4"/>
      <c r="B79" s="35">
        <f t="shared" si="29"/>
        <v>72</v>
      </c>
      <c r="C79" s="22" t="s">
        <v>78</v>
      </c>
      <c r="D79" s="19" t="s">
        <v>25</v>
      </c>
      <c r="E79" s="25">
        <v>7733</v>
      </c>
      <c r="F79" s="24">
        <v>1</v>
      </c>
      <c r="G79" s="36">
        <f t="shared" si="22"/>
        <v>7733</v>
      </c>
      <c r="H79" s="1"/>
      <c r="I79" s="11">
        <f t="shared" si="23"/>
        <v>72</v>
      </c>
      <c r="J79" s="12" t="str">
        <f t="shared" si="24"/>
        <v>Демонтаж РЛНД</v>
      </c>
      <c r="K79" s="10"/>
      <c r="L79" s="10"/>
      <c r="M79" s="13" t="str">
        <f t="shared" si="25"/>
        <v>1 шт.</v>
      </c>
      <c r="N79" s="16">
        <f t="shared" si="26"/>
        <v>7733</v>
      </c>
      <c r="O79" s="9"/>
      <c r="P79" s="13">
        <f t="shared" si="27"/>
        <v>1</v>
      </c>
      <c r="Q79" s="14">
        <f t="shared" si="28"/>
        <v>0</v>
      </c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x14ac:dyDescent="0.25">
      <c r="A80" s="4"/>
      <c r="B80" s="35">
        <f t="shared" si="29"/>
        <v>73</v>
      </c>
      <c r="C80" s="22" t="s">
        <v>79</v>
      </c>
      <c r="D80" s="19" t="s">
        <v>25</v>
      </c>
      <c r="E80" s="25">
        <v>36748</v>
      </c>
      <c r="F80" s="24">
        <v>1</v>
      </c>
      <c r="G80" s="36">
        <f t="shared" si="22"/>
        <v>36748</v>
      </c>
      <c r="H80" s="1"/>
      <c r="I80" s="11">
        <f t="shared" si="23"/>
        <v>73</v>
      </c>
      <c r="J80" s="12" t="str">
        <f t="shared" si="24"/>
        <v>Демонтаж ТМГ</v>
      </c>
      <c r="K80" s="10"/>
      <c r="L80" s="10"/>
      <c r="M80" s="13" t="str">
        <f t="shared" si="25"/>
        <v>1 шт.</v>
      </c>
      <c r="N80" s="16">
        <f t="shared" si="26"/>
        <v>36748</v>
      </c>
      <c r="O80" s="9"/>
      <c r="P80" s="13">
        <f t="shared" si="27"/>
        <v>1</v>
      </c>
      <c r="Q80" s="14">
        <f t="shared" si="28"/>
        <v>0</v>
      </c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x14ac:dyDescent="0.25">
      <c r="A81" s="4"/>
      <c r="B81" s="35">
        <f t="shared" si="29"/>
        <v>74</v>
      </c>
      <c r="C81" s="22" t="s">
        <v>80</v>
      </c>
      <c r="D81" s="19" t="s">
        <v>25</v>
      </c>
      <c r="E81" s="25">
        <v>2684</v>
      </c>
      <c r="F81" s="24">
        <v>1</v>
      </c>
      <c r="G81" s="36">
        <f t="shared" si="22"/>
        <v>2684</v>
      </c>
      <c r="H81" s="1"/>
      <c r="I81" s="11">
        <f t="shared" si="23"/>
        <v>74</v>
      </c>
      <c r="J81" s="12" t="str">
        <f t="shared" si="24"/>
        <v>Демонтаж АВ</v>
      </c>
      <c r="K81" s="10"/>
      <c r="L81" s="10"/>
      <c r="M81" s="13" t="str">
        <f t="shared" si="25"/>
        <v>1 шт.</v>
      </c>
      <c r="N81" s="16">
        <f t="shared" si="26"/>
        <v>2684</v>
      </c>
      <c r="O81" s="9"/>
      <c r="P81" s="13">
        <f t="shared" si="27"/>
        <v>1</v>
      </c>
      <c r="Q81" s="14">
        <f t="shared" si="28"/>
        <v>0</v>
      </c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25.5" x14ac:dyDescent="0.25">
      <c r="A82" s="4"/>
      <c r="B82" s="35">
        <f t="shared" si="29"/>
        <v>75</v>
      </c>
      <c r="C82" s="22" t="s">
        <v>81</v>
      </c>
      <c r="D82" s="19" t="s">
        <v>25</v>
      </c>
      <c r="E82" s="25">
        <v>7064</v>
      </c>
      <c r="F82" s="24">
        <v>1</v>
      </c>
      <c r="G82" s="36">
        <f t="shared" si="22"/>
        <v>7064</v>
      </c>
      <c r="H82" s="1"/>
      <c r="I82" s="11">
        <f t="shared" si="23"/>
        <v>75</v>
      </c>
      <c r="J82" s="12" t="str">
        <f t="shared" si="24"/>
        <v>Демонтаж рубильника 0,4 кВ</v>
      </c>
      <c r="K82" s="10"/>
      <c r="L82" s="10"/>
      <c r="M82" s="13" t="str">
        <f t="shared" si="25"/>
        <v>1 шт.</v>
      </c>
      <c r="N82" s="16">
        <f t="shared" si="26"/>
        <v>7064</v>
      </c>
      <c r="O82" s="9"/>
      <c r="P82" s="13">
        <f t="shared" si="27"/>
        <v>1</v>
      </c>
      <c r="Q82" s="14">
        <f t="shared" si="28"/>
        <v>0</v>
      </c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51" x14ac:dyDescent="0.25">
      <c r="A83" s="4"/>
      <c r="B83" s="35">
        <f t="shared" si="29"/>
        <v>76</v>
      </c>
      <c r="C83" s="22" t="s">
        <v>82</v>
      </c>
      <c r="D83" s="19" t="s">
        <v>60</v>
      </c>
      <c r="E83" s="25">
        <v>5488</v>
      </c>
      <c r="F83" s="24">
        <v>1</v>
      </c>
      <c r="G83" s="36">
        <f t="shared" si="22"/>
        <v>5488</v>
      </c>
      <c r="H83" s="1"/>
      <c r="I83" s="11">
        <f t="shared" si="23"/>
        <v>76</v>
      </c>
      <c r="J83" s="12" t="str">
        <f t="shared" si="24"/>
        <v>Демонтаж ТТ</v>
      </c>
      <c r="K83" s="10"/>
      <c r="L83" s="10"/>
      <c r="M83" s="13" t="str">
        <f t="shared" si="25"/>
        <v>1 компл. (3 фазы)</v>
      </c>
      <c r="N83" s="16">
        <f t="shared" si="26"/>
        <v>5488</v>
      </c>
      <c r="O83" s="9"/>
      <c r="P83" s="13">
        <f t="shared" si="27"/>
        <v>1</v>
      </c>
      <c r="Q83" s="14">
        <f t="shared" si="28"/>
        <v>0</v>
      </c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x14ac:dyDescent="0.25">
      <c r="A84" s="4"/>
      <c r="B84" s="35">
        <f>B83+1</f>
        <v>77</v>
      </c>
      <c r="C84" s="22" t="s">
        <v>83</v>
      </c>
      <c r="D84" s="19" t="s">
        <v>62</v>
      </c>
      <c r="E84" s="25">
        <v>21418</v>
      </c>
      <c r="F84" s="24">
        <v>1</v>
      </c>
      <c r="G84" s="36">
        <f t="shared" si="22"/>
        <v>21418</v>
      </c>
      <c r="H84" s="1"/>
      <c r="I84" s="11">
        <f t="shared" si="23"/>
        <v>77</v>
      </c>
      <c r="J84" s="12" t="str">
        <f t="shared" si="24"/>
        <v>Демонтаж ошиновки</v>
      </c>
      <c r="K84" s="10"/>
      <c r="L84" s="10"/>
      <c r="M84" s="13" t="str">
        <f t="shared" si="25"/>
        <v>10 м</v>
      </c>
      <c r="N84" s="16">
        <f t="shared" si="26"/>
        <v>21418</v>
      </c>
      <c r="O84" s="9"/>
      <c r="P84" s="13">
        <f t="shared" si="27"/>
        <v>1</v>
      </c>
      <c r="Q84" s="14">
        <f t="shared" si="28"/>
        <v>0</v>
      </c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25.5" x14ac:dyDescent="0.25">
      <c r="A85" s="4"/>
      <c r="B85" s="35">
        <f t="shared" ref="B85:B92" si="30">B84+1</f>
        <v>78</v>
      </c>
      <c r="C85" s="22" t="s">
        <v>86</v>
      </c>
      <c r="D85" s="19" t="s">
        <v>85</v>
      </c>
      <c r="E85" s="25">
        <v>1950491</v>
      </c>
      <c r="F85" s="24">
        <v>1</v>
      </c>
      <c r="G85" s="36">
        <f t="shared" si="0"/>
        <v>1950491</v>
      </c>
      <c r="H85" s="1"/>
      <c r="I85" s="11">
        <f t="shared" si="1"/>
        <v>78</v>
      </c>
      <c r="J85" s="12" t="str">
        <f t="shared" si="2"/>
        <v>Переход КЛ-0,4 кВ методом ГНБ</v>
      </c>
      <c r="K85" s="10"/>
      <c r="L85" s="10"/>
      <c r="M85" s="13" t="str">
        <f t="shared" si="3"/>
        <v>100 м</v>
      </c>
      <c r="N85" s="16">
        <f t="shared" si="4"/>
        <v>1950491</v>
      </c>
      <c r="O85" s="9"/>
      <c r="P85" s="13">
        <f t="shared" si="5"/>
        <v>1</v>
      </c>
      <c r="Q85" s="14">
        <f t="shared" si="6"/>
        <v>0</v>
      </c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25.5" x14ac:dyDescent="0.25">
      <c r="A86" s="4"/>
      <c r="B86" s="35">
        <f t="shared" si="30"/>
        <v>79</v>
      </c>
      <c r="C86" s="22" t="s">
        <v>84</v>
      </c>
      <c r="D86" s="19" t="s">
        <v>85</v>
      </c>
      <c r="E86" s="25">
        <v>1985180</v>
      </c>
      <c r="F86" s="24">
        <v>1</v>
      </c>
      <c r="G86" s="36">
        <f t="shared" si="0"/>
        <v>1985180</v>
      </c>
      <c r="H86" s="1"/>
      <c r="I86" s="11">
        <f t="shared" si="1"/>
        <v>79</v>
      </c>
      <c r="J86" s="12" t="str">
        <f t="shared" si="2"/>
        <v>Переход КЛ-6 кВ методом ГНБ</v>
      </c>
      <c r="K86" s="10"/>
      <c r="L86" s="10"/>
      <c r="M86" s="13" t="str">
        <f t="shared" si="3"/>
        <v>100 м</v>
      </c>
      <c r="N86" s="16">
        <f t="shared" si="4"/>
        <v>1985180</v>
      </c>
      <c r="O86" s="9"/>
      <c r="P86" s="13">
        <f t="shared" si="5"/>
        <v>1</v>
      </c>
      <c r="Q86" s="14">
        <f t="shared" si="6"/>
        <v>0</v>
      </c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x14ac:dyDescent="0.25">
      <c r="A87" s="4"/>
      <c r="B87" s="35">
        <f t="shared" si="30"/>
        <v>80</v>
      </c>
      <c r="C87" s="22" t="s">
        <v>110</v>
      </c>
      <c r="D87" s="19" t="s">
        <v>29</v>
      </c>
      <c r="E87" s="25">
        <v>17</v>
      </c>
      <c r="F87" s="24">
        <v>1</v>
      </c>
      <c r="G87" s="36">
        <f t="shared" ref="G87:G106" si="31">E87*F87</f>
        <v>17</v>
      </c>
      <c r="H87" s="1"/>
      <c r="I87" s="11">
        <f t="shared" ref="I87:I105" si="32">B87</f>
        <v>80</v>
      </c>
      <c r="J87" s="12" t="str">
        <f t="shared" ref="J87:J105" si="33">C87</f>
        <v>Перебазировка (Кран 6,3 т)</v>
      </c>
      <c r="K87" s="10"/>
      <c r="L87" s="10"/>
      <c r="M87" s="13" t="str">
        <f t="shared" ref="M87:M106" si="34">D87</f>
        <v>1 км</v>
      </c>
      <c r="N87" s="16">
        <f t="shared" ref="N87:N94" si="35">E87</f>
        <v>17</v>
      </c>
      <c r="O87" s="9"/>
      <c r="P87" s="13">
        <f t="shared" ref="P87:P94" si="36">F87</f>
        <v>1</v>
      </c>
      <c r="Q87" s="14">
        <f t="shared" ref="Q87:Q94" si="37">O87*P87</f>
        <v>0</v>
      </c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25.5" x14ac:dyDescent="0.25">
      <c r="A88" s="4"/>
      <c r="B88" s="35">
        <f t="shared" si="30"/>
        <v>81</v>
      </c>
      <c r="C88" s="22" t="s">
        <v>111</v>
      </c>
      <c r="D88" s="19" t="s">
        <v>29</v>
      </c>
      <c r="E88" s="25">
        <v>18</v>
      </c>
      <c r="F88" s="24">
        <v>1</v>
      </c>
      <c r="G88" s="36">
        <f t="shared" si="31"/>
        <v>18</v>
      </c>
      <c r="H88" s="1"/>
      <c r="I88" s="11">
        <f t="shared" si="32"/>
        <v>81</v>
      </c>
      <c r="J88" s="12" t="str">
        <f t="shared" si="33"/>
        <v>Перебазировка (Бортовая 10 т)</v>
      </c>
      <c r="K88" s="10"/>
      <c r="L88" s="10"/>
      <c r="M88" s="13" t="str">
        <f t="shared" si="34"/>
        <v>1 км</v>
      </c>
      <c r="N88" s="16">
        <f t="shared" si="35"/>
        <v>18</v>
      </c>
      <c r="O88" s="9"/>
      <c r="P88" s="13">
        <f t="shared" si="36"/>
        <v>1</v>
      </c>
      <c r="Q88" s="14">
        <f t="shared" si="37"/>
        <v>0</v>
      </c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x14ac:dyDescent="0.25">
      <c r="A89" s="4"/>
      <c r="B89" s="35">
        <f t="shared" si="30"/>
        <v>82</v>
      </c>
      <c r="C89" s="22" t="s">
        <v>87</v>
      </c>
      <c r="D89" s="19" t="s">
        <v>29</v>
      </c>
      <c r="E89" s="25">
        <v>25</v>
      </c>
      <c r="F89" s="24">
        <v>1</v>
      </c>
      <c r="G89" s="36">
        <f t="shared" si="31"/>
        <v>25</v>
      </c>
      <c r="H89" s="1"/>
      <c r="I89" s="11">
        <f t="shared" si="32"/>
        <v>82</v>
      </c>
      <c r="J89" s="12" t="str">
        <f t="shared" si="33"/>
        <v>Перебазировка  (БКМ)</v>
      </c>
      <c r="K89" s="10"/>
      <c r="L89" s="10"/>
      <c r="M89" s="13" t="str">
        <f t="shared" si="34"/>
        <v>1 км</v>
      </c>
      <c r="N89" s="16">
        <f t="shared" si="35"/>
        <v>25</v>
      </c>
      <c r="O89" s="9"/>
      <c r="P89" s="13">
        <f t="shared" si="36"/>
        <v>1</v>
      </c>
      <c r="Q89" s="14">
        <f t="shared" si="37"/>
        <v>0</v>
      </c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x14ac:dyDescent="0.25">
      <c r="A90" s="4"/>
      <c r="B90" s="35">
        <f t="shared" si="30"/>
        <v>83</v>
      </c>
      <c r="C90" s="22" t="s">
        <v>88</v>
      </c>
      <c r="D90" s="19" t="s">
        <v>29</v>
      </c>
      <c r="E90" s="25">
        <v>16</v>
      </c>
      <c r="F90" s="24">
        <v>1</v>
      </c>
      <c r="G90" s="36">
        <f t="shared" si="31"/>
        <v>16</v>
      </c>
      <c r="H90" s="1"/>
      <c r="I90" s="11">
        <f t="shared" si="32"/>
        <v>83</v>
      </c>
      <c r="J90" s="12" t="str">
        <f t="shared" si="33"/>
        <v>Перебазировка  (АГП)</v>
      </c>
      <c r="K90" s="10"/>
      <c r="L90" s="10"/>
      <c r="M90" s="13" t="str">
        <f t="shared" si="34"/>
        <v>1 км</v>
      </c>
      <c r="N90" s="16">
        <f t="shared" si="35"/>
        <v>16</v>
      </c>
      <c r="O90" s="9"/>
      <c r="P90" s="13">
        <f t="shared" si="36"/>
        <v>1</v>
      </c>
      <c r="Q90" s="14">
        <f t="shared" si="37"/>
        <v>0</v>
      </c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x14ac:dyDescent="0.25">
      <c r="A91" s="4"/>
      <c r="B91" s="35">
        <f t="shared" si="30"/>
        <v>84</v>
      </c>
      <c r="C91" s="22" t="s">
        <v>112</v>
      </c>
      <c r="D91" s="19" t="s">
        <v>29</v>
      </c>
      <c r="E91" s="25">
        <v>21</v>
      </c>
      <c r="F91" s="24">
        <v>1</v>
      </c>
      <c r="G91" s="36">
        <f t="shared" si="31"/>
        <v>21</v>
      </c>
      <c r="H91" s="1"/>
      <c r="I91" s="11">
        <f t="shared" si="32"/>
        <v>84</v>
      </c>
      <c r="J91" s="12" t="str">
        <f t="shared" si="33"/>
        <v>Перебазировка  (УАЗ)</v>
      </c>
      <c r="K91" s="10"/>
      <c r="L91" s="10"/>
      <c r="M91" s="13" t="str">
        <f t="shared" si="34"/>
        <v>1 км</v>
      </c>
      <c r="N91" s="16">
        <f t="shared" si="35"/>
        <v>21</v>
      </c>
      <c r="O91" s="9"/>
      <c r="P91" s="13">
        <f t="shared" si="36"/>
        <v>1</v>
      </c>
      <c r="Q91" s="14">
        <f t="shared" si="37"/>
        <v>0</v>
      </c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25.5" x14ac:dyDescent="0.25">
      <c r="A92" s="4"/>
      <c r="B92" s="35">
        <f t="shared" si="30"/>
        <v>85</v>
      </c>
      <c r="C92" s="22" t="s">
        <v>113</v>
      </c>
      <c r="D92" s="19" t="s">
        <v>89</v>
      </c>
      <c r="E92" s="25">
        <v>37430.358333333337</v>
      </c>
      <c r="F92" s="24">
        <v>1</v>
      </c>
      <c r="G92" s="36">
        <f t="shared" si="31"/>
        <v>37430.358333333337</v>
      </c>
      <c r="H92" s="1"/>
      <c r="I92" s="11">
        <f t="shared" si="32"/>
        <v>85</v>
      </c>
      <c r="J92" s="12" t="str">
        <f t="shared" si="33"/>
        <v>ПИР - ВЛ 0,4 кВ длиной до 1 км</v>
      </c>
      <c r="K92" s="10"/>
      <c r="L92" s="10"/>
      <c r="M92" s="13" t="str">
        <f t="shared" si="34"/>
        <v>1 объект</v>
      </c>
      <c r="N92" s="16">
        <f t="shared" si="35"/>
        <v>37430.358333333337</v>
      </c>
      <c r="O92" s="9"/>
      <c r="P92" s="13">
        <f t="shared" si="36"/>
        <v>1</v>
      </c>
      <c r="Q92" s="14">
        <f t="shared" si="37"/>
        <v>0</v>
      </c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25.5" x14ac:dyDescent="0.25">
      <c r="A93" s="4"/>
      <c r="B93" s="35">
        <f>B92+1</f>
        <v>86</v>
      </c>
      <c r="C93" s="22" t="s">
        <v>114</v>
      </c>
      <c r="D93" s="19" t="s">
        <v>89</v>
      </c>
      <c r="E93" s="25">
        <v>46687.85</v>
      </c>
      <c r="F93" s="24">
        <v>1</v>
      </c>
      <c r="G93" s="36">
        <f t="shared" si="31"/>
        <v>46687.85</v>
      </c>
      <c r="H93" s="1"/>
      <c r="I93" s="11">
        <f t="shared" si="32"/>
        <v>86</v>
      </c>
      <c r="J93" s="12" t="str">
        <f t="shared" si="33"/>
        <v>ПИР - ВЛ 6(10) кВ длиной до 1 км</v>
      </c>
      <c r="K93" s="10"/>
      <c r="L93" s="10"/>
      <c r="M93" s="13" t="str">
        <f t="shared" si="34"/>
        <v>1 объект</v>
      </c>
      <c r="N93" s="16">
        <f t="shared" si="35"/>
        <v>46687.85</v>
      </c>
      <c r="O93" s="9"/>
      <c r="P93" s="13">
        <f t="shared" si="36"/>
        <v>1</v>
      </c>
      <c r="Q93" s="14">
        <f t="shared" si="37"/>
        <v>0</v>
      </c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25.5" x14ac:dyDescent="0.25">
      <c r="A94" s="4"/>
      <c r="B94" s="35">
        <f>B93+1</f>
        <v>87</v>
      </c>
      <c r="C94" s="22" t="s">
        <v>115</v>
      </c>
      <c r="D94" s="19" t="s">
        <v>90</v>
      </c>
      <c r="E94" s="25">
        <v>37430.358333333337</v>
      </c>
      <c r="F94" s="24">
        <v>1</v>
      </c>
      <c r="G94" s="36">
        <f t="shared" si="31"/>
        <v>37430.358333333337</v>
      </c>
      <c r="H94" s="1"/>
      <c r="I94" s="11">
        <f t="shared" si="32"/>
        <v>87</v>
      </c>
      <c r="J94" s="12" t="str">
        <f t="shared" si="33"/>
        <v>ПИР - ВЛ 0,4 кВ длиной свыше 1 км</v>
      </c>
      <c r="K94" s="10"/>
      <c r="L94" s="10"/>
      <c r="M94" s="13" t="str">
        <f t="shared" si="34"/>
        <v>1000 м</v>
      </c>
      <c r="N94" s="16">
        <f t="shared" si="35"/>
        <v>37430.358333333337</v>
      </c>
      <c r="O94" s="9"/>
      <c r="P94" s="13">
        <f t="shared" si="36"/>
        <v>1</v>
      </c>
      <c r="Q94" s="14">
        <f t="shared" si="37"/>
        <v>0</v>
      </c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25.5" x14ac:dyDescent="0.25">
      <c r="A95" s="4"/>
      <c r="B95" s="35">
        <f t="shared" ref="B95:B106" si="38">B94+1</f>
        <v>88</v>
      </c>
      <c r="C95" s="38" t="s">
        <v>116</v>
      </c>
      <c r="D95" s="39" t="s">
        <v>90</v>
      </c>
      <c r="E95" s="40">
        <v>46687.85</v>
      </c>
      <c r="F95" s="24">
        <v>1</v>
      </c>
      <c r="G95" s="36">
        <f t="shared" si="31"/>
        <v>46687.85</v>
      </c>
      <c r="H95" s="1"/>
      <c r="I95" s="11">
        <f t="shared" si="32"/>
        <v>88</v>
      </c>
      <c r="J95" s="12" t="str">
        <f t="shared" si="33"/>
        <v>ПИР - ВЛ 6(10) кВ длинойсвыше 1 км</v>
      </c>
      <c r="K95" s="10"/>
      <c r="L95" s="10"/>
      <c r="M95" s="13" t="str">
        <f t="shared" si="34"/>
        <v>1000 м</v>
      </c>
      <c r="N95" s="16">
        <f t="shared" ref="N95:N106" si="39">E95</f>
        <v>46687.85</v>
      </c>
      <c r="O95" s="9"/>
      <c r="P95" s="13">
        <f t="shared" ref="P95:P106" si="40">F95</f>
        <v>1</v>
      </c>
      <c r="Q95" s="14">
        <f t="shared" ref="Q95:Q106" si="41">O95*P95</f>
        <v>0</v>
      </c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x14ac:dyDescent="0.25">
      <c r="A96" s="4"/>
      <c r="B96" s="35">
        <f t="shared" si="38"/>
        <v>89</v>
      </c>
      <c r="C96" s="38" t="s">
        <v>117</v>
      </c>
      <c r="D96" s="39" t="s">
        <v>90</v>
      </c>
      <c r="E96" s="40">
        <v>35109.233333333337</v>
      </c>
      <c r="F96" s="24">
        <v>1</v>
      </c>
      <c r="G96" s="36">
        <f t="shared" si="31"/>
        <v>35109.233333333337</v>
      </c>
      <c r="H96" s="1"/>
      <c r="I96" s="11">
        <f t="shared" si="32"/>
        <v>89</v>
      </c>
      <c r="J96" s="12" t="str">
        <f t="shared" si="33"/>
        <v>ПИР - КЛ длиной до 500 м</v>
      </c>
      <c r="K96" s="10"/>
      <c r="L96" s="10"/>
      <c r="M96" s="13" t="str">
        <f t="shared" si="34"/>
        <v>1000 м</v>
      </c>
      <c r="N96" s="16">
        <f t="shared" si="39"/>
        <v>35109.233333333337</v>
      </c>
      <c r="O96" s="9"/>
      <c r="P96" s="13">
        <f t="shared" si="40"/>
        <v>1</v>
      </c>
      <c r="Q96" s="14">
        <f t="shared" si="41"/>
        <v>0</v>
      </c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25.5" x14ac:dyDescent="0.25">
      <c r="A97" s="4"/>
      <c r="B97" s="35">
        <f t="shared" si="38"/>
        <v>90</v>
      </c>
      <c r="C97" s="38" t="s">
        <v>118</v>
      </c>
      <c r="D97" s="39" t="s">
        <v>90</v>
      </c>
      <c r="E97" s="40">
        <v>37362.883333333331</v>
      </c>
      <c r="F97" s="24">
        <v>1</v>
      </c>
      <c r="G97" s="36">
        <f t="shared" si="31"/>
        <v>37362.883333333331</v>
      </c>
      <c r="H97" s="1"/>
      <c r="I97" s="11">
        <f t="shared" si="32"/>
        <v>90</v>
      </c>
      <c r="J97" s="12" t="str">
        <f t="shared" si="33"/>
        <v>ПИР - КЛ длиной свыше 500 м</v>
      </c>
      <c r="K97" s="10"/>
      <c r="L97" s="10"/>
      <c r="M97" s="13" t="str">
        <f t="shared" si="34"/>
        <v>1000 м</v>
      </c>
      <c r="N97" s="16">
        <f t="shared" si="39"/>
        <v>37362.883333333331</v>
      </c>
      <c r="O97" s="9"/>
      <c r="P97" s="13">
        <f t="shared" si="40"/>
        <v>1</v>
      </c>
      <c r="Q97" s="14">
        <f t="shared" si="41"/>
        <v>0</v>
      </c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25.5" x14ac:dyDescent="0.25">
      <c r="A98" s="4"/>
      <c r="B98" s="35">
        <f t="shared" si="38"/>
        <v>91</v>
      </c>
      <c r="C98" s="38" t="s">
        <v>119</v>
      </c>
      <c r="D98" s="39" t="s">
        <v>90</v>
      </c>
      <c r="E98" s="40">
        <v>55338.091666666674</v>
      </c>
      <c r="F98" s="24">
        <v>1</v>
      </c>
      <c r="G98" s="36">
        <f t="shared" si="31"/>
        <v>55338.091666666674</v>
      </c>
      <c r="H98" s="1"/>
      <c r="I98" s="11">
        <f t="shared" si="32"/>
        <v>91</v>
      </c>
      <c r="J98" s="12" t="str">
        <f t="shared" si="33"/>
        <v>ПИР - КЛ длиной свыше 1000 до 5000 м</v>
      </c>
      <c r="K98" s="10"/>
      <c r="L98" s="10"/>
      <c r="M98" s="13" t="str">
        <f t="shared" si="34"/>
        <v>1000 м</v>
      </c>
      <c r="N98" s="16">
        <f t="shared" si="39"/>
        <v>55338.091666666674</v>
      </c>
      <c r="O98" s="9"/>
      <c r="P98" s="13">
        <f t="shared" si="40"/>
        <v>1</v>
      </c>
      <c r="Q98" s="14">
        <f t="shared" si="41"/>
        <v>0</v>
      </c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25.5" x14ac:dyDescent="0.25">
      <c r="A99" s="4"/>
      <c r="B99" s="35">
        <f t="shared" si="38"/>
        <v>92</v>
      </c>
      <c r="C99" s="38" t="s">
        <v>120</v>
      </c>
      <c r="D99" s="39" t="s">
        <v>89</v>
      </c>
      <c r="E99" s="40">
        <v>14844.391666666668</v>
      </c>
      <c r="F99" s="24">
        <v>1</v>
      </c>
      <c r="G99" s="36">
        <f t="shared" si="31"/>
        <v>14844.391666666668</v>
      </c>
      <c r="H99" s="1"/>
      <c r="I99" s="11">
        <f t="shared" si="32"/>
        <v>92</v>
      </c>
      <c r="J99" s="12" t="str">
        <f t="shared" si="33"/>
        <v>ПИР - КМТП(СТП) 6(10)/0,4 кВ до 160 кВА</v>
      </c>
      <c r="K99" s="10"/>
      <c r="L99" s="10"/>
      <c r="M99" s="13" t="str">
        <f t="shared" si="34"/>
        <v>1 объект</v>
      </c>
      <c r="N99" s="16">
        <f t="shared" si="39"/>
        <v>14844.391666666668</v>
      </c>
      <c r="O99" s="9"/>
      <c r="P99" s="13">
        <f t="shared" si="40"/>
        <v>1</v>
      </c>
      <c r="Q99" s="14">
        <f t="shared" si="41"/>
        <v>0</v>
      </c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25.5" x14ac:dyDescent="0.25">
      <c r="A100" s="4"/>
      <c r="B100" s="35">
        <f>B99+1</f>
        <v>93</v>
      </c>
      <c r="C100" s="38" t="s">
        <v>121</v>
      </c>
      <c r="D100" s="39" t="s">
        <v>89</v>
      </c>
      <c r="E100" s="40">
        <v>46782.316666666666</v>
      </c>
      <c r="F100" s="24">
        <v>1</v>
      </c>
      <c r="G100" s="36">
        <f t="shared" si="31"/>
        <v>46782.316666666666</v>
      </c>
      <c r="H100" s="1"/>
      <c r="I100" s="11">
        <f t="shared" si="32"/>
        <v>93</v>
      </c>
      <c r="J100" s="12" t="str">
        <f t="shared" si="33"/>
        <v>ПИР - КТПН</v>
      </c>
      <c r="K100" s="10"/>
      <c r="L100" s="10"/>
      <c r="M100" s="13" t="str">
        <f t="shared" si="34"/>
        <v>1 объект</v>
      </c>
      <c r="N100" s="16">
        <f t="shared" si="39"/>
        <v>46782.316666666666</v>
      </c>
      <c r="O100" s="9"/>
      <c r="P100" s="13">
        <f t="shared" si="40"/>
        <v>1</v>
      </c>
      <c r="Q100" s="14">
        <f t="shared" si="41"/>
        <v>0</v>
      </c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x14ac:dyDescent="0.25">
      <c r="A101" s="4"/>
      <c r="B101" s="35">
        <f t="shared" si="38"/>
        <v>94</v>
      </c>
      <c r="C101" s="38" t="s">
        <v>122</v>
      </c>
      <c r="D101" s="39" t="s">
        <v>85</v>
      </c>
      <c r="E101" s="40">
        <v>295988.15833333333</v>
      </c>
      <c r="F101" s="24">
        <v>1</v>
      </c>
      <c r="G101" s="36">
        <f t="shared" si="31"/>
        <v>295988.15833333333</v>
      </c>
      <c r="H101" s="1"/>
      <c r="I101" s="11">
        <f t="shared" si="32"/>
        <v>94</v>
      </c>
      <c r="J101" s="12" t="str">
        <f t="shared" si="33"/>
        <v>ПИР - Прокол методом ГНБ</v>
      </c>
      <c r="K101" s="10"/>
      <c r="L101" s="10"/>
      <c r="M101" s="13" t="str">
        <f t="shared" si="34"/>
        <v>100 м</v>
      </c>
      <c r="N101" s="16">
        <f t="shared" si="39"/>
        <v>295988.15833333333</v>
      </c>
      <c r="O101" s="9"/>
      <c r="P101" s="13">
        <f t="shared" si="40"/>
        <v>1</v>
      </c>
      <c r="Q101" s="14">
        <f t="shared" si="41"/>
        <v>0</v>
      </c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38.25" x14ac:dyDescent="0.25">
      <c r="A102" s="4"/>
      <c r="B102" s="35">
        <f t="shared" si="38"/>
        <v>95</v>
      </c>
      <c r="C102" s="38" t="s">
        <v>123</v>
      </c>
      <c r="D102" s="39" t="s">
        <v>64</v>
      </c>
      <c r="E102" s="40">
        <v>44686.14166666667</v>
      </c>
      <c r="F102" s="24">
        <v>1</v>
      </c>
      <c r="G102" s="36">
        <f t="shared" si="31"/>
        <v>44686.14166666667</v>
      </c>
      <c r="H102" s="1"/>
      <c r="I102" s="11">
        <f t="shared" si="32"/>
        <v>95</v>
      </c>
      <c r="J102" s="12" t="str">
        <f t="shared" si="33"/>
        <v>Топографо-геодезические работы (незастроенная территория)</v>
      </c>
      <c r="K102" s="10"/>
      <c r="L102" s="10"/>
      <c r="M102" s="13" t="str">
        <f t="shared" si="34"/>
        <v>1 Га</v>
      </c>
      <c r="N102" s="16">
        <f t="shared" si="39"/>
        <v>44686.14166666667</v>
      </c>
      <c r="O102" s="9"/>
      <c r="P102" s="13">
        <f t="shared" si="40"/>
        <v>1</v>
      </c>
      <c r="Q102" s="14">
        <f t="shared" si="41"/>
        <v>0</v>
      </c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38.25" x14ac:dyDescent="0.25">
      <c r="A103" s="4"/>
      <c r="B103" s="35">
        <f t="shared" si="38"/>
        <v>96</v>
      </c>
      <c r="C103" s="38" t="s">
        <v>124</v>
      </c>
      <c r="D103" s="39" t="s">
        <v>64</v>
      </c>
      <c r="E103" s="40">
        <v>65894.975000000006</v>
      </c>
      <c r="F103" s="24">
        <v>1</v>
      </c>
      <c r="G103" s="36">
        <f t="shared" si="31"/>
        <v>65894.975000000006</v>
      </c>
      <c r="H103" s="1"/>
      <c r="I103" s="11">
        <f t="shared" si="32"/>
        <v>96</v>
      </c>
      <c r="J103" s="12" t="str">
        <f t="shared" si="33"/>
        <v>Топографо-геодезические работы (застроенная территория)</v>
      </c>
      <c r="K103" s="10"/>
      <c r="L103" s="10"/>
      <c r="M103" s="13" t="str">
        <f t="shared" si="34"/>
        <v>1 Га</v>
      </c>
      <c r="N103" s="16">
        <f t="shared" si="39"/>
        <v>65894.975000000006</v>
      </c>
      <c r="O103" s="9"/>
      <c r="P103" s="13">
        <f t="shared" si="40"/>
        <v>1</v>
      </c>
      <c r="Q103" s="14">
        <f t="shared" si="41"/>
        <v>0</v>
      </c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25.5" x14ac:dyDescent="0.25">
      <c r="A104" s="4"/>
      <c r="B104" s="35">
        <f t="shared" si="38"/>
        <v>97</v>
      </c>
      <c r="C104" s="38" t="s">
        <v>125</v>
      </c>
      <c r="D104" s="39" t="s">
        <v>89</v>
      </c>
      <c r="E104" s="40">
        <v>10759.1</v>
      </c>
      <c r="F104" s="24">
        <v>1</v>
      </c>
      <c r="G104" s="36">
        <f t="shared" si="31"/>
        <v>10759.1</v>
      </c>
      <c r="H104" s="1"/>
      <c r="I104" s="11">
        <f t="shared" si="32"/>
        <v>97</v>
      </c>
      <c r="J104" s="12" t="str">
        <f t="shared" si="33"/>
        <v>Изготовление сихемы КПТ (ЛЭП 0,4-10 кВ до 300 м)</v>
      </c>
      <c r="K104" s="10"/>
      <c r="L104" s="10"/>
      <c r="M104" s="13" t="str">
        <f t="shared" si="34"/>
        <v>1 объект</v>
      </c>
      <c r="N104" s="16">
        <f t="shared" si="39"/>
        <v>10759.1</v>
      </c>
      <c r="O104" s="9"/>
      <c r="P104" s="13">
        <f t="shared" si="40"/>
        <v>1</v>
      </c>
      <c r="Q104" s="14">
        <f t="shared" si="41"/>
        <v>0</v>
      </c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25.5" x14ac:dyDescent="0.25">
      <c r="A105" s="4"/>
      <c r="B105" s="35">
        <f t="shared" si="38"/>
        <v>98</v>
      </c>
      <c r="C105" s="38" t="s">
        <v>126</v>
      </c>
      <c r="D105" s="39" t="s">
        <v>90</v>
      </c>
      <c r="E105" s="40">
        <v>17354.066666666669</v>
      </c>
      <c r="F105" s="24">
        <v>1</v>
      </c>
      <c r="G105" s="36">
        <f t="shared" si="31"/>
        <v>17354.066666666669</v>
      </c>
      <c r="H105" s="1"/>
      <c r="I105" s="11">
        <f t="shared" si="32"/>
        <v>98</v>
      </c>
      <c r="J105" s="12" t="str">
        <f t="shared" si="33"/>
        <v>Изготовление сихемы КПТ (ЛЭП 0,4-10 кВ свыше 300 м)</v>
      </c>
      <c r="K105" s="10"/>
      <c r="L105" s="10"/>
      <c r="M105" s="13" t="str">
        <f t="shared" si="34"/>
        <v>1000 м</v>
      </c>
      <c r="N105" s="16">
        <f t="shared" si="39"/>
        <v>17354.066666666669</v>
      </c>
      <c r="O105" s="9"/>
      <c r="P105" s="13">
        <f t="shared" si="40"/>
        <v>1</v>
      </c>
      <c r="Q105" s="14">
        <f t="shared" si="41"/>
        <v>0</v>
      </c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26.25" thickBot="1" x14ac:dyDescent="0.3">
      <c r="A106" s="4"/>
      <c r="B106" s="35">
        <f t="shared" si="38"/>
        <v>99</v>
      </c>
      <c r="C106" s="23" t="s">
        <v>127</v>
      </c>
      <c r="D106" s="20" t="s">
        <v>89</v>
      </c>
      <c r="E106" s="37">
        <v>9119.9250000000011</v>
      </c>
      <c r="F106" s="24">
        <v>1</v>
      </c>
      <c r="G106" s="36">
        <f t="shared" si="31"/>
        <v>9119.9250000000011</v>
      </c>
      <c r="H106" s="1"/>
      <c r="I106" s="11">
        <f t="shared" ref="I106" si="42">B106</f>
        <v>99</v>
      </c>
      <c r="J106" s="12" t="str">
        <f t="shared" ref="J106" si="43">C106</f>
        <v>Изготовление сихемы КПТ (КТПН 6(10)/0,4 кВ)</v>
      </c>
      <c r="K106" s="10"/>
      <c r="L106" s="10"/>
      <c r="M106" s="13" t="str">
        <f t="shared" si="34"/>
        <v>1 объект</v>
      </c>
      <c r="N106" s="16">
        <f t="shared" si="39"/>
        <v>9119.9250000000011</v>
      </c>
      <c r="O106" s="9"/>
      <c r="P106" s="13">
        <f t="shared" si="40"/>
        <v>1</v>
      </c>
      <c r="Q106" s="14">
        <f t="shared" si="41"/>
        <v>0</v>
      </c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5.75" thickBot="1" x14ac:dyDescent="0.3">
      <c r="B107" s="47" t="s">
        <v>129</v>
      </c>
      <c r="C107" s="48"/>
      <c r="D107" s="48"/>
      <c r="E107" s="48"/>
      <c r="F107" s="49"/>
      <c r="G107" s="42">
        <f>SUM(G8:G106)</f>
        <v>42850306.70000001</v>
      </c>
      <c r="I107" s="56" t="s">
        <v>129</v>
      </c>
      <c r="J107" s="56"/>
      <c r="K107" s="56"/>
      <c r="L107" s="56"/>
      <c r="M107" s="56"/>
      <c r="N107" s="57"/>
      <c r="O107" s="57"/>
      <c r="P107" s="57"/>
      <c r="Q107" s="42">
        <f>SUM(Q8:Q106)</f>
        <v>0</v>
      </c>
    </row>
    <row r="108" spans="1:27" ht="15.75" thickBot="1" x14ac:dyDescent="0.3">
      <c r="B108" s="50" t="s">
        <v>130</v>
      </c>
      <c r="C108" s="51"/>
      <c r="D108" s="51"/>
      <c r="E108" s="51"/>
      <c r="F108" s="52"/>
      <c r="G108" s="42">
        <f>G107*20%</f>
        <v>8570061.3400000017</v>
      </c>
      <c r="I108" s="58" t="s">
        <v>130</v>
      </c>
      <c r="J108" s="58"/>
      <c r="K108" s="58"/>
      <c r="L108" s="58"/>
      <c r="M108" s="59"/>
      <c r="N108" s="60"/>
      <c r="O108" s="60"/>
      <c r="P108" s="60"/>
      <c r="Q108" s="42">
        <f>Q107*20%</f>
        <v>0</v>
      </c>
    </row>
    <row r="109" spans="1:27" ht="15.75" thickBot="1" x14ac:dyDescent="0.3">
      <c r="B109" s="53" t="s">
        <v>131</v>
      </c>
      <c r="C109" s="54"/>
      <c r="D109" s="54"/>
      <c r="E109" s="54"/>
      <c r="F109" s="55"/>
      <c r="G109" s="42">
        <f>G107+G108</f>
        <v>51420368.040000014</v>
      </c>
      <c r="I109" s="58" t="s">
        <v>131</v>
      </c>
      <c r="J109" s="58"/>
      <c r="K109" s="58"/>
      <c r="L109" s="58"/>
      <c r="M109" s="58"/>
      <c r="N109" s="60"/>
      <c r="O109" s="60"/>
      <c r="P109" s="60"/>
      <c r="Q109" s="42">
        <f>Q108+Q107</f>
        <v>0</v>
      </c>
    </row>
    <row r="110" spans="1:27" ht="15.75" thickBot="1" x14ac:dyDescent="0.3">
      <c r="I110" s="44" t="s">
        <v>132</v>
      </c>
      <c r="J110" s="45"/>
      <c r="K110" s="45"/>
      <c r="L110" s="45"/>
      <c r="M110" s="45"/>
      <c r="N110" s="45"/>
      <c r="O110" s="45"/>
      <c r="P110" s="46"/>
      <c r="Q110" s="43">
        <f>Q107/I106</f>
        <v>0</v>
      </c>
    </row>
  </sheetData>
  <mergeCells count="12">
    <mergeCell ref="I6:Q6"/>
    <mergeCell ref="B1:Q1"/>
    <mergeCell ref="B3:E3"/>
    <mergeCell ref="B6:G6"/>
    <mergeCell ref="B4:E4"/>
    <mergeCell ref="I110:P110"/>
    <mergeCell ref="B107:F107"/>
    <mergeCell ref="B108:F108"/>
    <mergeCell ref="B109:F109"/>
    <mergeCell ref="I107:P107"/>
    <mergeCell ref="I108:P108"/>
    <mergeCell ref="I109:P109"/>
  </mergeCells>
  <pageMargins left="0.7" right="0.7" top="0.75" bottom="0.75" header="0.3" footer="0.3"/>
  <pageSetup paperSize="9" orientation="portrait" r:id="rId1"/>
  <ignoredErrors>
    <ignoredError sqref="M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2019-10-17T08:38:16Z</dcterms:modified>
</cp:coreProperties>
</file>