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19\11208 ЗК не МСП\ЗД\Технические требования\"/>
    </mc:Choice>
  </mc:AlternateContent>
  <bookViews>
    <workbookView xWindow="0" yWindow="0" windowWidth="25305" windowHeight="10560"/>
  </bookViews>
  <sheets>
    <sheet name="ВЛ-0,4 кВ" sheetId="1" r:id="rId1"/>
  </sheets>
  <definedNames>
    <definedName name="_xlnm.Print_Area" localSheetId="0">'ВЛ-0,4 кВ'!$A$1:$H$27</definedName>
  </definedNames>
  <calcPr calcId="162913"/>
</workbook>
</file>

<file path=xl/calcChain.xml><?xml version="1.0" encoding="utf-8"?>
<calcChain xmlns="http://schemas.openxmlformats.org/spreadsheetml/2006/main">
  <c r="H18" i="1" l="1"/>
  <c r="G11" i="1"/>
  <c r="G10" i="1"/>
  <c r="G9" i="1"/>
  <c r="H9" i="1" s="1"/>
  <c r="G8" i="1" l="1"/>
  <c r="K9" i="1"/>
  <c r="K8" i="1"/>
  <c r="H8" i="1" l="1"/>
  <c r="G12" i="1"/>
  <c r="H11" i="1"/>
  <c r="H10" i="1" l="1"/>
  <c r="H12" i="1" s="1"/>
  <c r="H15" i="1" l="1"/>
  <c r="H16" i="1" s="1"/>
  <c r="H17" i="1" s="1"/>
  <c r="H19" i="1" s="1"/>
</calcChain>
</file>

<file path=xl/sharedStrings.xml><?xml version="1.0" encoding="utf-8"?>
<sst xmlns="http://schemas.openxmlformats.org/spreadsheetml/2006/main" count="51" uniqueCount="47">
  <si>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</si>
  <si>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</si>
  <si>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</si>
  <si>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</si>
  <si>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</si>
  <si>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</si>
  <si>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</si>
  <si>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</si>
  <si>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</si>
  <si>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</si>
  <si>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</si>
  <si>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</si>
  <si>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</si>
  <si>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</si>
  <si>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</si>
  <si>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</si>
  <si>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</si>
  <si>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</si>
  <si>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>Рассчитана на основании Приказа Минэкономразвития России от 18 января 2012г. №14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</si>
  <si>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</si>
  <si>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</si>
  <si>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</si>
  <si>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</si>
  <si>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</si>
  <si>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</si>
  <si>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</si>
  <si>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</si>
  <si>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</si>
  <si>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</si>
  <si>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</si>
  <si>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</si>
  <si>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>Объект:  В административном отношении объекты расположены на территории СП "Центральные ЭС" филиала АО "ДРСК" "Амурские ЭС"</t>
  </si>
  <si>
    <t>Подготовительные работы                         Ка=1+0,40*(98-1)=39,8       Кб=1+0,60*(196-1)=118</t>
  </si>
  <si>
    <t>ЗУ-98   Док. - 196</t>
  </si>
  <si>
    <t>5,6*39,8+1,6*118</t>
  </si>
  <si>
    <t>ЗУ-98   Прот. - 6,65 км.</t>
  </si>
  <si>
    <t>Составление разбивочного чертежа                                    (6,65 км)</t>
  </si>
  <si>
    <t>2,4*98+1,2*6,65</t>
  </si>
  <si>
    <t>4+1,6*196</t>
  </si>
  <si>
    <t>ЗУ-60</t>
  </si>
  <si>
    <t>8*60</t>
  </si>
  <si>
    <t>Внешний транспорт (расходы по внешнему транспорту при расстояниях до 25 км в сметах не предусматриваются)</t>
  </si>
  <si>
    <t>СБЦ 2004г. Таб.5 Примечание 1</t>
  </si>
  <si>
    <r>
      <t xml:space="preserve">СБЦ 2004г. Таб.4 </t>
    </r>
    <r>
      <rPr>
        <sz val="14"/>
        <color theme="1"/>
        <rFont val="Arial"/>
        <family val="2"/>
        <charset val="204"/>
      </rPr>
      <t>§3</t>
    </r>
  </si>
  <si>
    <t>665479,6*0,1375</t>
  </si>
  <si>
    <t>330*943</t>
  </si>
  <si>
    <t>330 руб. 00 коп. - цена нормативного чел.часа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</si>
</sst>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Arial"/>
      <family val="2"/>
      <charset val="204"/>
    </font>
    <font>
      <sz val="14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>
      <alignment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164" fontId="2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Fill="1"/>
    <xf numFmtId="0" fontId="5" fillId="0" borderId="0" xfId="0" applyFont="1" applyFill="1"/>
    <xf numFmtId="165" fontId="0" fillId="0" borderId="0" xfId="0" applyNumberFormat="1"/>
    <xf numFmtId="0" fontId="0" fillId="0" borderId="0" xfId="0"/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view="pageBreakPreview" topLeftCell="A10" zoomScaleNormal="100" zoomScaleSheetLayoutView="100" workbookViewId="0">
      <selection activeCell="B25" sqref="B25:F26"/>
    </sheetView>
  </sheetViews>
  <sheetFormatPr defaultRowHeight="15" x14ac:dyDescent="0.25"/>
  <cols>
    <col min="1" max="1" width="7" customWidth="1"/>
    <col min="2" max="2" width="52.42578125" customWidth="1"/>
    <col min="3" max="3" width="13" customWidth="1"/>
    <col min="4" max="4" width="10.5703125" customWidth="1"/>
    <col min="5" max="5" width="19.85546875" customWidth="1"/>
    <col min="6" max="6" width="22.140625" customWidth="1"/>
    <col min="7" max="7" width="16.7109375" customWidth="1"/>
    <col min="8" max="8" width="20.5703125" customWidth="1"/>
    <col min="9" max="9" width="9.140625" style="1" customWidth="1"/>
    <col min="10" max="12" width="9.140625" hidden="1" customWidth="1"/>
  </cols>
  <sheetData>
    <row r="1" spans="1:15" ht="18.75" customHeight="1" x14ac:dyDescent="0.25">
      <c r="A1" s="33" t="s">
        <v>16</v>
      </c>
      <c r="B1" s="33"/>
      <c r="C1" s="33"/>
      <c r="D1" s="33"/>
      <c r="E1" s="33"/>
      <c r="F1" s="33"/>
      <c r="G1" s="33"/>
      <c r="H1" s="33"/>
      <c r="I1" s="25"/>
      <c r="J1" s="25"/>
      <c r="K1" s="25"/>
      <c r="L1" s="25"/>
      <c r="M1" s="25"/>
      <c r="N1" s="25"/>
      <c r="O1" s="25"/>
    </row>
    <row r="2" spans="1:15" ht="15" customHeight="1" x14ac:dyDescent="0.25">
      <c r="A2" s="33" t="s">
        <v>30</v>
      </c>
      <c r="B2" s="33"/>
      <c r="C2" s="33"/>
      <c r="D2" s="33"/>
      <c r="E2" s="33"/>
      <c r="F2" s="33"/>
      <c r="G2" s="33"/>
      <c r="H2" s="33"/>
      <c r="I2" s="25"/>
      <c r="J2" s="25"/>
      <c r="K2" s="25"/>
      <c r="L2" s="25"/>
      <c r="M2" s="25"/>
      <c r="N2" s="25"/>
      <c r="O2" s="25"/>
    </row>
    <row r="3" spans="1:15" ht="44.25" customHeight="1" x14ac:dyDescent="0.25">
      <c r="A3" s="33"/>
      <c r="B3" s="33"/>
      <c r="C3" s="33"/>
      <c r="D3" s="33"/>
      <c r="E3" s="33"/>
      <c r="F3" s="33"/>
      <c r="G3" s="33"/>
      <c r="H3" s="33"/>
      <c r="I3" s="25"/>
      <c r="J3" s="25"/>
      <c r="K3" s="25"/>
      <c r="L3" s="25"/>
      <c r="M3" s="25"/>
      <c r="N3" s="25"/>
      <c r="O3" s="25"/>
    </row>
    <row r="4" spans="1:15" ht="18.75" x14ac:dyDescent="0.3">
      <c r="A4" s="26"/>
      <c r="B4" s="26"/>
      <c r="C4" s="26"/>
      <c r="D4" s="26"/>
      <c r="E4" s="26"/>
      <c r="F4" s="26"/>
      <c r="G4" s="26"/>
      <c r="H4" s="26"/>
      <c r="I4" s="25"/>
      <c r="J4" s="25"/>
      <c r="K4" s="25"/>
      <c r="L4" s="25"/>
      <c r="M4" s="25"/>
      <c r="N4" s="25"/>
      <c r="O4" s="25"/>
    </row>
    <row r="5" spans="1:15" ht="44.25" customHeight="1" x14ac:dyDescent="0.25">
      <c r="A5" s="33" t="s">
        <v>31</v>
      </c>
      <c r="B5" s="33"/>
      <c r="C5" s="33"/>
      <c r="D5" s="33"/>
      <c r="E5" s="33"/>
      <c r="F5" s="33"/>
      <c r="G5" s="33"/>
      <c r="H5" s="33"/>
      <c r="I5" s="25"/>
      <c r="J5" s="25"/>
      <c r="K5" s="25"/>
      <c r="L5" s="25"/>
      <c r="M5" s="25"/>
      <c r="N5" s="25"/>
      <c r="O5" s="25"/>
    </row>
    <row r="6" spans="1:15" ht="18.75" x14ac:dyDescent="0.3">
      <c r="A6" s="3"/>
      <c r="B6" s="3"/>
      <c r="C6" s="3"/>
      <c r="D6" s="3"/>
      <c r="E6" s="3"/>
      <c r="F6" s="3"/>
      <c r="G6" s="3"/>
      <c r="H6" s="3"/>
    </row>
    <row r="7" spans="1:15" ht="57" customHeight="1" x14ac:dyDescent="0.25">
      <c r="A7" s="4" t="s">
        <v>0</v>
      </c>
      <c r="B7" s="4" t="s">
        <v>1</v>
      </c>
      <c r="C7" s="4" t="s">
        <v>24</v>
      </c>
      <c r="D7" s="4" t="s">
        <v>23</v>
      </c>
      <c r="E7" s="5" t="s">
        <v>22</v>
      </c>
      <c r="F7" s="4" t="s">
        <v>25</v>
      </c>
      <c r="G7" s="5" t="s">
        <v>26</v>
      </c>
      <c r="H7" s="5" t="s">
        <v>28</v>
      </c>
    </row>
    <row r="8" spans="1:15" ht="56.25" x14ac:dyDescent="0.25">
      <c r="A8" s="4">
        <v>1</v>
      </c>
      <c r="B8" s="6" t="s">
        <v>32</v>
      </c>
      <c r="C8" s="7" t="s">
        <v>33</v>
      </c>
      <c r="D8" s="7" t="s">
        <v>2</v>
      </c>
      <c r="E8" s="7" t="s">
        <v>6</v>
      </c>
      <c r="F8" s="4" t="s">
        <v>34</v>
      </c>
      <c r="G8" s="8">
        <f>5.6*39.8+1.6*118</f>
        <v>411.67999999999995</v>
      </c>
      <c r="H8" s="9">
        <f>G8*H22</f>
        <v>135854.39999999999</v>
      </c>
      <c r="J8" s="2" t="s">
        <v>19</v>
      </c>
      <c r="K8">
        <f>1+0.4*(98-1)</f>
        <v>39.800000000000004</v>
      </c>
    </row>
    <row r="9" spans="1:15" ht="56.25" x14ac:dyDescent="0.25">
      <c r="A9" s="4">
        <v>2</v>
      </c>
      <c r="B9" s="6" t="s">
        <v>36</v>
      </c>
      <c r="C9" s="7" t="s">
        <v>35</v>
      </c>
      <c r="D9" s="7" t="s">
        <v>3</v>
      </c>
      <c r="E9" s="7" t="s">
        <v>7</v>
      </c>
      <c r="F9" s="4" t="s">
        <v>37</v>
      </c>
      <c r="G9" s="8">
        <f>2.4*98+1.2*6.65</f>
        <v>243.17999999999998</v>
      </c>
      <c r="H9" s="9">
        <f>G9*H22</f>
        <v>80249.399999999994</v>
      </c>
      <c r="J9" s="2" t="s">
        <v>20</v>
      </c>
      <c r="K9" s="24">
        <f>1+0.6*(196-1)</f>
        <v>118</v>
      </c>
    </row>
    <row r="10" spans="1:15" ht="56.25" x14ac:dyDescent="0.3">
      <c r="A10" s="4">
        <v>3</v>
      </c>
      <c r="B10" s="10" t="s">
        <v>29</v>
      </c>
      <c r="C10" s="7" t="s">
        <v>33</v>
      </c>
      <c r="D10" s="11" t="s">
        <v>2</v>
      </c>
      <c r="E10" s="11" t="s">
        <v>8</v>
      </c>
      <c r="F10" s="4" t="s">
        <v>38</v>
      </c>
      <c r="G10" s="8">
        <f>4+1.6*196</f>
        <v>317.60000000000002</v>
      </c>
      <c r="H10" s="9">
        <f>G10*H22</f>
        <v>104808.00000000001</v>
      </c>
    </row>
    <row r="11" spans="1:15" ht="18.75" x14ac:dyDescent="0.3">
      <c r="A11" s="4">
        <v>4</v>
      </c>
      <c r="B11" s="10" t="s">
        <v>4</v>
      </c>
      <c r="C11" s="7" t="s">
        <v>39</v>
      </c>
      <c r="D11" s="11" t="s">
        <v>2</v>
      </c>
      <c r="E11" s="11" t="s">
        <v>5</v>
      </c>
      <c r="F11" s="4" t="s">
        <v>40</v>
      </c>
      <c r="G11" s="8">
        <f>8*60</f>
        <v>480</v>
      </c>
      <c r="H11" s="9">
        <f>G11*H22</f>
        <v>158400</v>
      </c>
    </row>
    <row r="12" spans="1:15" ht="18.75" x14ac:dyDescent="0.3">
      <c r="A12" s="4"/>
      <c r="B12" s="12" t="s">
        <v>10</v>
      </c>
      <c r="C12" s="7"/>
      <c r="D12" s="11"/>
      <c r="E12" s="11"/>
      <c r="F12" s="4"/>
      <c r="G12" s="13">
        <f>SUM(G8:G11)</f>
        <v>1452.46</v>
      </c>
      <c r="H12" s="14">
        <f>SUM(H8:H11)</f>
        <v>479311.8</v>
      </c>
    </row>
    <row r="13" spans="1:15" ht="18.75" x14ac:dyDescent="0.3">
      <c r="A13" s="4"/>
      <c r="B13" s="12" t="s">
        <v>9</v>
      </c>
      <c r="C13" s="11"/>
      <c r="D13" s="11"/>
      <c r="E13" s="11"/>
      <c r="F13" s="4"/>
      <c r="G13" s="8"/>
      <c r="H13" s="9"/>
    </row>
    <row r="14" spans="1:15" ht="60.75" customHeight="1" x14ac:dyDescent="0.25">
      <c r="A14" s="4">
        <v>6</v>
      </c>
      <c r="B14" s="15" t="s">
        <v>41</v>
      </c>
      <c r="C14" s="11"/>
      <c r="D14" s="11" t="s">
        <v>11</v>
      </c>
      <c r="E14" s="7" t="s">
        <v>42</v>
      </c>
      <c r="F14" s="4"/>
      <c r="G14" s="8"/>
      <c r="H14" s="9"/>
    </row>
    <row r="15" spans="1:15" ht="39" customHeight="1" x14ac:dyDescent="0.25">
      <c r="A15" s="4">
        <v>7</v>
      </c>
      <c r="B15" s="15" t="s">
        <v>12</v>
      </c>
      <c r="C15" s="16">
        <v>13.75</v>
      </c>
      <c r="D15" s="11" t="s">
        <v>11</v>
      </c>
      <c r="E15" s="7" t="s">
        <v>43</v>
      </c>
      <c r="F15" s="4" t="s">
        <v>44</v>
      </c>
      <c r="G15" s="8"/>
      <c r="H15" s="9">
        <f>H12*0.1375</f>
        <v>65905.372499999998</v>
      </c>
    </row>
    <row r="16" spans="1:15" ht="18.75" x14ac:dyDescent="0.3">
      <c r="A16" s="4"/>
      <c r="B16" s="17" t="s">
        <v>13</v>
      </c>
      <c r="C16" s="11"/>
      <c r="D16" s="11"/>
      <c r="E16" s="11"/>
      <c r="F16" s="4"/>
      <c r="G16" s="8"/>
      <c r="H16" s="14">
        <f>SUM(H14:H15)</f>
        <v>65905.372499999998</v>
      </c>
    </row>
    <row r="17" spans="1:8" ht="18.75" x14ac:dyDescent="0.3">
      <c r="A17" s="4"/>
      <c r="B17" s="18"/>
      <c r="C17" s="19"/>
      <c r="D17" s="19"/>
      <c r="E17" s="19"/>
      <c r="F17" s="20" t="s">
        <v>27</v>
      </c>
      <c r="G17" s="18"/>
      <c r="H17" s="14">
        <f>H12+H16</f>
        <v>545217.17249999999</v>
      </c>
    </row>
    <row r="18" spans="1:8" ht="37.5" x14ac:dyDescent="0.25">
      <c r="A18" s="4">
        <v>8</v>
      </c>
      <c r="B18" s="8" t="s">
        <v>14</v>
      </c>
      <c r="C18" s="11">
        <v>330</v>
      </c>
      <c r="D18" s="11" t="s">
        <v>15</v>
      </c>
      <c r="E18" s="7" t="s">
        <v>21</v>
      </c>
      <c r="F18" s="31" t="s">
        <v>45</v>
      </c>
      <c r="G18" s="32"/>
      <c r="H18" s="9">
        <f>330*943</f>
        <v>311190</v>
      </c>
    </row>
    <row r="19" spans="1:8" ht="18.75" x14ac:dyDescent="0.3">
      <c r="A19" s="21"/>
      <c r="B19" s="18"/>
      <c r="C19" s="18"/>
      <c r="D19" s="18"/>
      <c r="E19" s="18"/>
      <c r="F19" s="18"/>
      <c r="G19" s="18"/>
      <c r="H19" s="14">
        <f>SUM(H18)+H17</f>
        <v>856407.17249999999</v>
      </c>
    </row>
    <row r="20" spans="1:8" s="1" customFormat="1" ht="18.75" x14ac:dyDescent="0.3">
      <c r="A20" s="22"/>
      <c r="B20" s="22"/>
      <c r="C20" s="22"/>
      <c r="D20" s="22"/>
      <c r="E20" s="22"/>
      <c r="F20" s="22"/>
      <c r="G20" s="22"/>
      <c r="H20" s="22"/>
    </row>
    <row r="21" spans="1:8" s="1" customFormat="1" ht="18.75" x14ac:dyDescent="0.3">
      <c r="A21" s="22"/>
      <c r="B21" s="3" t="s">
        <v>17</v>
      </c>
      <c r="C21" s="3"/>
      <c r="D21" s="3"/>
      <c r="E21" s="3"/>
      <c r="F21" s="3"/>
      <c r="G21" s="22"/>
      <c r="H21" s="22"/>
    </row>
    <row r="22" spans="1:8" s="1" customFormat="1" ht="18.75" x14ac:dyDescent="0.3">
      <c r="A22" s="22"/>
      <c r="B22" s="29" t="s">
        <v>46</v>
      </c>
      <c r="C22" s="29"/>
      <c r="D22" s="29"/>
      <c r="E22" s="29"/>
      <c r="F22" s="29"/>
      <c r="G22" s="22"/>
      <c r="H22" s="23">
        <v>330</v>
      </c>
    </row>
    <row r="23" spans="1:8" ht="18.75" x14ac:dyDescent="0.3">
      <c r="A23" s="3"/>
      <c r="B23" s="30" t="s">
        <v>18</v>
      </c>
      <c r="C23" s="30"/>
      <c r="D23" s="30"/>
      <c r="E23" s="30"/>
      <c r="F23" s="30"/>
      <c r="G23" s="3"/>
      <c r="H23" s="3"/>
    </row>
    <row r="24" spans="1:8" ht="18.75" x14ac:dyDescent="0.3">
      <c r="A24" s="3"/>
      <c r="B24" s="3"/>
      <c r="C24" s="3"/>
      <c r="D24" s="3"/>
      <c r="E24" s="3"/>
      <c r="F24" s="3"/>
      <c r="G24" s="3"/>
      <c r="H24" s="3"/>
    </row>
    <row r="25" spans="1:8" ht="23.25" customHeight="1" x14ac:dyDescent="0.3">
      <c r="A25" s="3"/>
      <c r="B25" s="3"/>
      <c r="C25" s="27"/>
      <c r="D25" s="27"/>
      <c r="E25" s="27"/>
      <c r="F25" s="3"/>
      <c r="G25" s="3"/>
      <c r="H25" s="3"/>
    </row>
    <row r="26" spans="1:8" ht="23.25" customHeight="1" x14ac:dyDescent="0.3">
      <c r="A26" s="3"/>
      <c r="B26" s="3"/>
      <c r="C26" s="28"/>
      <c r="D26" s="28"/>
      <c r="E26" s="28"/>
      <c r="F26" s="3"/>
      <c r="G26" s="3"/>
      <c r="H26" s="3"/>
    </row>
    <row r="27" spans="1:8" ht="18.75" x14ac:dyDescent="0.3">
      <c r="A27" s="3"/>
      <c r="B27" s="3"/>
      <c r="C27" s="3"/>
      <c r="D27" s="3"/>
      <c r="E27" s="3"/>
      <c r="F27" s="3"/>
      <c r="G27" s="3"/>
      <c r="H27" s="3"/>
    </row>
  </sheetData>
  <mergeCells count="8">
    <mergeCell ref="A1:H1"/>
    <mergeCell ref="A2:H3"/>
    <mergeCell ref="A5:H5"/>
    <mergeCell ref="C25:E25"/>
    <mergeCell ref="C26:E26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ВЛ-0,4 кВ</vt:lpstr>
      <vt:lpstr>'ВЛ-0,4 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Чуясова Елена Геннадьевна</cp:lastModifiedBy>
  <cp:lastPrinted>2019-08-23T00:55:02Z</cp:lastPrinted>
  <dcterms:created xsi:type="dcterms:W3CDTF">2016-07-15T05:22:56Z</dcterms:created>
  <dcterms:modified xsi:type="dcterms:W3CDTF">2019-09-12T02:32:31Z</dcterms:modified>
</cp:coreProperties>
</file>