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45" windowWidth="14310" windowHeight="121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3" i="1" l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22" i="1"/>
  <c r="M110" i="1"/>
  <c r="M111" i="1"/>
  <c r="M112" i="1"/>
  <c r="M113" i="1"/>
  <c r="M114" i="1"/>
  <c r="M115" i="1"/>
  <c r="M116" i="1"/>
  <c r="M117" i="1"/>
  <c r="M118" i="1"/>
  <c r="M119" i="1"/>
  <c r="M109" i="1"/>
  <c r="G110" i="1"/>
  <c r="G111" i="1"/>
  <c r="G112" i="1"/>
  <c r="G113" i="1"/>
  <c r="G114" i="1"/>
  <c r="G115" i="1"/>
  <c r="G116" i="1"/>
  <c r="G117" i="1"/>
  <c r="G118" i="1"/>
  <c r="G119" i="1"/>
  <c r="G109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85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62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41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10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62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41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P139" i="1" l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19" i="1"/>
  <c r="P118" i="1"/>
  <c r="P117" i="1"/>
  <c r="P116" i="1"/>
  <c r="P115" i="1"/>
  <c r="P114" i="1"/>
  <c r="P113" i="1"/>
  <c r="P112" i="1"/>
  <c r="P111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L106" i="1" l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G140" i="1" l="1"/>
  <c r="L119" i="1"/>
  <c r="L118" i="1"/>
  <c r="L117" i="1"/>
  <c r="L116" i="1"/>
  <c r="L115" i="1"/>
  <c r="L114" i="1"/>
  <c r="L113" i="1"/>
  <c r="L112" i="1"/>
  <c r="L111" i="1"/>
  <c r="L82" i="1" l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58" i="1" l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38" i="1" l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P138" i="1" l="1"/>
  <c r="P110" i="1"/>
  <c r="L110" i="1"/>
  <c r="P109" i="1"/>
  <c r="L109" i="1"/>
  <c r="P106" i="1"/>
  <c r="P105" i="1"/>
  <c r="P102" i="1"/>
  <c r="P100" i="1"/>
  <c r="P85" i="1"/>
  <c r="L85" i="1"/>
  <c r="P82" i="1"/>
  <c r="P81" i="1"/>
  <c r="P80" i="1"/>
  <c r="P79" i="1"/>
  <c r="P78" i="1"/>
  <c r="P77" i="1"/>
  <c r="P62" i="1"/>
  <c r="L62" i="1"/>
  <c r="P41" i="1"/>
  <c r="L41" i="1"/>
  <c r="J41" i="1"/>
  <c r="G107" i="1" l="1"/>
  <c r="G83" i="1"/>
  <c r="G59" i="1"/>
  <c r="G120" i="1"/>
  <c r="I11" i="1"/>
  <c r="I10" i="1"/>
  <c r="L11" i="1"/>
  <c r="L10" i="1"/>
  <c r="P141" i="1" l="1"/>
  <c r="P142" i="1" l="1"/>
  <c r="P143" i="1" s="1"/>
  <c r="G39" i="1"/>
  <c r="G141" i="1" s="1"/>
  <c r="G142" i="1" l="1"/>
  <c r="G143" i="1" s="1"/>
</calcChain>
</file>

<file path=xl/sharedStrings.xml><?xml version="1.0" encoding="utf-8"?>
<sst xmlns="http://schemas.openxmlformats.org/spreadsheetml/2006/main" count="412" uniqueCount="109">
  <si>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</si>
  <si>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</si>
  <si>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</si>
  <si>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</si>
  <si>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</si>
  <si>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</si>
  <si>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</si>
  <si>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</si>
  <si>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</si>
  <si>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</si>
  <si>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</si>
  <si>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</si>
  <si>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</si>
  <si>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</si>
  <si>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</si>
  <si>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</si>
  <si>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</si>
  <si>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</si>
  <si>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</si>
  <si>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</si>
  <si>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</si>
  <si>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</si>
  <si>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</si>
  <si>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</si>
  <si>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</si>
  <si>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</si>
  <si>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</si>
  <si>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</si>
  <si>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</si>
  <si>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</si>
  <si>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</si>
  <si>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</si>
  <si>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Приложение к Документации о закупке №231.1 СИЗ Указатели  – Структура НМЦ</t>
  </si>
  <si>
    <t>Устройство проверки указателя напряжения УПУН-1М</t>
  </si>
  <si>
    <t>Индикатор напряжения переносной ПИН-90М</t>
  </si>
  <si>
    <t>Индикатор скрытой проводки "ПОИСК"  ЭИ3007М</t>
  </si>
  <si>
    <t>Сигнализатор напряжения СНИКМ 6-10кВ</t>
  </si>
  <si>
    <t>Указатели напряжения УНН-1</t>
  </si>
  <si>
    <t>Указатель высокого напряжения универсальный  УВНУ ИТФ-10Д</t>
  </si>
  <si>
    <t>Указатель напряжения  УВН-10-110СЗ</t>
  </si>
  <si>
    <t>Указатель напряжения УВН-10</t>
  </si>
  <si>
    <t>Указатель напряжения УННО-1Н</t>
  </si>
  <si>
    <t>Указатель напряжения УВНКБ-6-35</t>
  </si>
  <si>
    <t>Указатель напряжения КВНКБ-10</t>
  </si>
  <si>
    <t>Указатель напряжения УВН-10СЗ</t>
  </si>
  <si>
    <t>Указатель напряжения УВНШ-6-10СЗ (телескоп)</t>
  </si>
  <si>
    <t>Указатель напряжения УВН 1СЗ ИП</t>
  </si>
  <si>
    <t>Указатель напряжения УВН-1Н ВЛ</t>
  </si>
  <si>
    <t>Указатель напряжения ЭЛИН-1СЗ</t>
  </si>
  <si>
    <t>Указатель напряжения УВНБУ-35-220</t>
  </si>
  <si>
    <t>Указатель напряжения УНК-0,4</t>
  </si>
  <si>
    <t>Указатель напряжения УНН-1СЗ ВЛ</t>
  </si>
  <si>
    <t>Указатель напряжения бесконтактный для ВЛ УВНБУ 6-35</t>
  </si>
  <si>
    <t>Указатель напряжения высоковольтный  УВН-90М-110С</t>
  </si>
  <si>
    <t>Указатель напряжения высоковольтный  УВН-90М-35С</t>
  </si>
  <si>
    <t>Указатель напряжения высоковольтный УВНУ-2М</t>
  </si>
  <si>
    <t>Указатель напряжения до 1000 В УННУ-1Н</t>
  </si>
  <si>
    <t>Указатель напряжения контактного типа Контакт 57Э до1Кв двухполюсной</t>
  </si>
  <si>
    <t>Указатель напряжения низковольтный УНВЛ-0,4</t>
  </si>
  <si>
    <t>Сигнализатор напряжения  СНИКМ 6-10кВ</t>
  </si>
  <si>
    <t>Сигнализатор напряжения индивидуальный касочный Сник 6-10кВ</t>
  </si>
  <si>
    <t xml:space="preserve">Указатель высокого напряжения   УВНКС-10 СЗ        </t>
  </si>
  <si>
    <t>Указатель напряжения УВН-10-110СЗ</t>
  </si>
  <si>
    <t>Указатель напряжения УВН-6-35СЗ</t>
  </si>
  <si>
    <t>Указатель напряжения УННО-1СЗ</t>
  </si>
  <si>
    <t>Указатель напряжения УННУ-1ВЛ</t>
  </si>
  <si>
    <t>Указатель напряжения УВНКБ-110</t>
  </si>
  <si>
    <t>Указатель напряжения УННУ-1НФ</t>
  </si>
  <si>
    <t>Указатель напряжения бесконтактный для ВЛ УВНБУ-6-35</t>
  </si>
  <si>
    <t>Указатель напряжения до 1 кВ УНВЛ-0,4М</t>
  </si>
  <si>
    <t>Указатель напряжения низковольтный  "Контакт"-53</t>
  </si>
  <si>
    <t>Указатель тока и напряжения УНТ-1000У</t>
  </si>
  <si>
    <t>Устройство проверки указателя напряжения УПУН-1Н</t>
  </si>
  <si>
    <t>Индикатор напряжения 220-380Вт ИНА-380</t>
  </si>
  <si>
    <t>Сигнализатор напряжения ИВА-Н</t>
  </si>
  <si>
    <t>УННУ-1ВЛ</t>
  </si>
  <si>
    <t>Указатель напряжения УВН 10-110СЗ</t>
  </si>
  <si>
    <t>Указатель напряжения УВН-35СЗ</t>
  </si>
  <si>
    <t>Указатель напряжения УННУ-1Н ВЛ</t>
  </si>
  <si>
    <t>Указатель напряжения УННО-1</t>
  </si>
  <si>
    <t>Указатель напряжения высоковольтный УВН-90М-110С</t>
  </si>
  <si>
    <t>Указатель напряжения высоковольтный УВН-90М-35С</t>
  </si>
  <si>
    <t>Указатель напряжения для проверки совпадения фаз УВНФ-10МК</t>
  </si>
  <si>
    <t>Указатель напряжения УВН 80-2М/1</t>
  </si>
  <si>
    <t>Указатель напряжения УВНИ-10СЗ</t>
  </si>
  <si>
    <t>Устройство проверки указателей напряжения УПУН 2001</t>
  </si>
  <si>
    <t>Сигнализатор напряжения ИНА-380</t>
  </si>
  <si>
    <t>Указатель напряжения УННСЗ-1ВЛ</t>
  </si>
  <si>
    <t>Указатель напряжения УННУ-1</t>
  </si>
  <si>
    <t>Указатель напряжения ЭЛИН-1СЗ ВЛ</t>
  </si>
  <si>
    <t>Указатель напряжения УНН 1СЗ ИП</t>
  </si>
  <si>
    <t>Указатель напряжения УВН-1 СЗ ВЛ</t>
  </si>
  <si>
    <t>Указатель напряжения для прверки совпадения фаз УВНФ-10СЗ</t>
  </si>
  <si>
    <t>Указатель напряжения контактного типа "Экивольта 35-110 К"</t>
  </si>
  <si>
    <t>указатель напряжения низковольтный УН-1М</t>
  </si>
  <si>
    <t>Устройство проверки указателей напряжения УПУН-2001</t>
  </si>
  <si>
    <t>Сигнализатор напряжения индивидуальный СНИН-К</t>
  </si>
  <si>
    <t>Указатель высокого напряжения универсальный УВНУ.ИТФ-10Д</t>
  </si>
  <si>
    <t xml:space="preserve">Указатель напряжения низковольтный УН-1Н </t>
  </si>
  <si>
    <t>Указатель напяжения УВНИ-10СЗ</t>
  </si>
  <si>
    <t>Сигнализатор напряжения индивидуальный касочный                   СНИК 6-10кВ</t>
  </si>
  <si>
    <t xml:space="preserve">Указатель высокого напряжения  УВНКС-10 СЗ         </t>
  </si>
  <si>
    <t>Указатель напряжения ЭЛИН-СЗ ВЛ</t>
  </si>
  <si>
    <t>Указатель напряжения бесконтактный для ВЛ  УВНБУ 6-35</t>
  </si>
  <si>
    <t>Указатель напряжения низковольтный "Контакт"-53</t>
  </si>
  <si>
    <t>Указатель напряжения УН-500М</t>
  </si>
  <si>
    <t>Указательнапряжения контактного типа до 1 кВ двухполюсной  Контакт 57Э</t>
  </si>
  <si>
    <t>Устройство проверки указателей напряжения  УПУН-2001</t>
  </si>
  <si>
    <t>Сигнализатор напряжения индивидуальный СНИН-К-6-110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</si>
</sst>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9" fontId="2" fillId="6" borderId="17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4" fillId="0" borderId="7" xfId="0" applyFont="1" applyBorder="1" applyAlignment="1">
      <alignment horizontal="center" vertical="top"/>
    </xf>
    <xf numFmtId="0" fontId="12" fillId="0" borderId="33" xfId="0" applyNumberFormat="1" applyFont="1" applyBorder="1" applyAlignment="1">
      <alignment horizontal="left" vertical="center" wrapText="1"/>
    </xf>
    <xf numFmtId="0" fontId="11" fillId="0" borderId="33" xfId="0" applyNumberFormat="1" applyFont="1" applyBorder="1" applyAlignment="1">
      <alignment vertical="center" wrapText="1"/>
    </xf>
    <xf numFmtId="0" fontId="13" fillId="0" borderId="33" xfId="0" applyNumberFormat="1" applyFont="1" applyBorder="1" applyAlignment="1">
      <alignment horizontal="right" vertical="center" wrapText="1"/>
    </xf>
    <xf numFmtId="0" fontId="12" fillId="0" borderId="34" xfId="0" applyNumberFormat="1" applyFont="1" applyBorder="1" applyAlignment="1">
      <alignment horizontal="left" vertical="center" wrapText="1"/>
    </xf>
    <xf numFmtId="0" fontId="12" fillId="0" borderId="36" xfId="0" applyNumberFormat="1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top"/>
    </xf>
    <xf numFmtId="4" fontId="12" fillId="0" borderId="33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3" fillId="0" borderId="33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/>
    <xf numFmtId="0" fontId="12" fillId="0" borderId="33" xfId="0" applyNumberFormat="1" applyFont="1" applyBorder="1" applyAlignment="1">
      <alignment vertical="center" wrapText="1"/>
    </xf>
    <xf numFmtId="4" fontId="12" fillId="0" borderId="33" xfId="0" applyNumberFormat="1" applyFont="1" applyBorder="1" applyAlignment="1">
      <alignment vertical="center" wrapText="1"/>
    </xf>
    <xf numFmtId="0" fontId="12" fillId="0" borderId="42" xfId="0" applyNumberFormat="1" applyFont="1" applyBorder="1" applyAlignment="1">
      <alignment horizontal="left"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6" xfId="0" applyNumberFormat="1" applyFont="1" applyBorder="1" applyAlignment="1">
      <alignment horizontal="left" vertical="top" wrapText="1"/>
    </xf>
    <xf numFmtId="0" fontId="15" fillId="0" borderId="33" xfId="0" applyNumberFormat="1" applyFont="1" applyBorder="1" applyAlignment="1">
      <alignment vertical="top" wrapText="1"/>
    </xf>
    <xf numFmtId="4" fontId="14" fillId="0" borderId="33" xfId="0" applyNumberFormat="1" applyFont="1" applyFill="1" applyBorder="1" applyAlignment="1">
      <alignment horizontal="center" vertical="top" wrapText="1"/>
    </xf>
    <xf numFmtId="0" fontId="15" fillId="0" borderId="33" xfId="0" applyNumberFormat="1" applyFont="1" applyBorder="1" applyAlignment="1">
      <alignment horizontal="right" vertical="top" wrapText="1"/>
    </xf>
    <xf numFmtId="2" fontId="15" fillId="0" borderId="33" xfId="0" applyNumberFormat="1" applyFont="1" applyFill="1" applyBorder="1" applyAlignment="1">
      <alignment horizontal="center" vertical="top" wrapText="1"/>
    </xf>
    <xf numFmtId="0" fontId="15" fillId="0" borderId="33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3" fontId="16" fillId="6" borderId="8" xfId="0" applyNumberFormat="1" applyFont="1" applyFill="1" applyBorder="1" applyAlignment="1">
      <alignment horizontal="center" vertical="top" wrapText="1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30" xfId="0" applyFont="1" applyBorder="1" applyAlignment="1">
      <alignment horizontal="center" vertical="top"/>
    </xf>
    <xf numFmtId="4" fontId="17" fillId="2" borderId="31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31" xfId="0" applyNumberFormat="1" applyFont="1" applyFill="1" applyBorder="1" applyAlignment="1" applyProtection="1">
      <alignment horizontal="left" vertical="top" wrapText="1"/>
      <protection locked="0"/>
    </xf>
    <xf numFmtId="4" fontId="16" fillId="6" borderId="32" xfId="0" applyNumberFormat="1" applyFont="1" applyFill="1" applyBorder="1" applyAlignment="1">
      <alignment horizontal="center" vertical="top" wrapText="1"/>
    </xf>
    <xf numFmtId="3" fontId="17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4" fillId="0" borderId="9" xfId="0" applyNumberFormat="1" applyFont="1" applyFill="1" applyBorder="1" applyAlignment="1" applyProtection="1">
      <alignment horizontal="center" vertical="top" wrapText="1"/>
    </xf>
    <xf numFmtId="0" fontId="16" fillId="0" borderId="33" xfId="0" applyFont="1" applyBorder="1" applyAlignment="1">
      <alignment horizontal="center" vertical="top"/>
    </xf>
    <xf numFmtId="0" fontId="13" fillId="0" borderId="33" xfId="0" applyNumberFormat="1" applyFont="1" applyBorder="1" applyAlignment="1">
      <alignment horizontal="left" vertical="top" wrapText="1" indent="2"/>
    </xf>
    <xf numFmtId="0" fontId="13" fillId="0" borderId="33" xfId="0" applyNumberFormat="1" applyFont="1" applyBorder="1" applyAlignment="1">
      <alignment horizontal="left" vertical="top" wrapText="1"/>
    </xf>
    <xf numFmtId="1" fontId="13" fillId="0" borderId="33" xfId="0" applyNumberFormat="1" applyFont="1" applyBorder="1" applyAlignment="1">
      <alignment horizontal="right" vertical="top"/>
    </xf>
    <xf numFmtId="4" fontId="13" fillId="0" borderId="33" xfId="0" applyNumberFormat="1" applyFont="1" applyBorder="1" applyAlignment="1">
      <alignment horizontal="right" vertical="top"/>
    </xf>
    <xf numFmtId="2" fontId="13" fillId="0" borderId="33" xfId="0" applyNumberFormat="1" applyFont="1" applyBorder="1" applyAlignment="1">
      <alignment horizontal="right" vertical="top"/>
    </xf>
    <xf numFmtId="49" fontId="20" fillId="6" borderId="16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right" vertical="top" wrapText="1"/>
    </xf>
    <xf numFmtId="4" fontId="20" fillId="0" borderId="0" xfId="0" applyNumberFormat="1" applyFont="1" applyAlignment="1">
      <alignment horizontal="right" vertical="top"/>
    </xf>
    <xf numFmtId="4" fontId="13" fillId="0" borderId="33" xfId="0" applyNumberFormat="1" applyFont="1" applyBorder="1" applyAlignment="1">
      <alignment horizontal="right" vertical="top" wrapText="1"/>
    </xf>
    <xf numFmtId="4" fontId="22" fillId="0" borderId="33" xfId="0" applyNumberFormat="1" applyFont="1" applyBorder="1" applyAlignment="1">
      <alignment horizontal="right" vertical="top" wrapText="1"/>
    </xf>
    <xf numFmtId="4" fontId="20" fillId="0" borderId="33" xfId="0" applyNumberFormat="1" applyFont="1" applyBorder="1" applyAlignment="1">
      <alignment horizontal="right" vertical="top"/>
    </xf>
    <xf numFmtId="4" fontId="20" fillId="0" borderId="33" xfId="0" applyNumberFormat="1" applyFont="1" applyBorder="1" applyAlignment="1">
      <alignment vertical="top"/>
    </xf>
    <xf numFmtId="4" fontId="23" fillId="2" borderId="43" xfId="0" applyNumberFormat="1" applyFont="1" applyFill="1" applyBorder="1" applyAlignment="1" applyProtection="1">
      <alignment horizontal="right" vertical="top" wrapText="1"/>
      <protection locked="0"/>
    </xf>
    <xf numFmtId="4" fontId="21" fillId="4" borderId="6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0" borderId="41" xfId="0" applyNumberFormat="1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10" fillId="7" borderId="37" xfId="0" applyNumberFormat="1" applyFont="1" applyFill="1" applyBorder="1" applyAlignment="1">
      <alignment horizontal="center" vertical="center" wrapText="1"/>
    </xf>
    <xf numFmtId="0" fontId="10" fillId="7" borderId="35" xfId="0" applyNumberFormat="1" applyFont="1" applyFill="1" applyBorder="1" applyAlignment="1">
      <alignment horizontal="center" vertical="center" wrapText="1"/>
    </xf>
    <xf numFmtId="0" fontId="10" fillId="7" borderId="36" xfId="0" applyNumberFormat="1" applyFont="1" applyFill="1" applyBorder="1" applyAlignment="1">
      <alignment horizontal="center" vertical="center" wrapText="1"/>
    </xf>
    <xf numFmtId="0" fontId="14" fillId="0" borderId="35" xfId="0" applyNumberFormat="1" applyFont="1" applyBorder="1" applyAlignment="1">
      <alignment horizontal="left" vertical="center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4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0" fontId="10" fillId="7" borderId="28" xfId="0" applyNumberFormat="1" applyFont="1" applyFill="1" applyBorder="1" applyAlignment="1">
      <alignment horizontal="center" vertical="center" wrapText="1"/>
    </xf>
    <xf numFmtId="0" fontId="10" fillId="7" borderId="29" xfId="0" applyNumberFormat="1" applyFont="1" applyFill="1" applyBorder="1" applyAlignment="1">
      <alignment horizontal="center" vertical="center" wrapText="1"/>
    </xf>
    <xf numFmtId="0" fontId="10" fillId="7" borderId="37" xfId="0" applyNumberFormat="1" applyFont="1" applyFill="1" applyBorder="1" applyAlignment="1">
      <alignment horizontal="center" vertical="top" wrapText="1"/>
    </xf>
    <xf numFmtId="0" fontId="10" fillId="7" borderId="35" xfId="0" applyNumberFormat="1" applyFont="1" applyFill="1" applyBorder="1" applyAlignment="1">
      <alignment horizontal="center" vertical="top" wrapText="1"/>
    </xf>
    <xf numFmtId="0" fontId="10" fillId="7" borderId="36" xfId="0" applyNumberFormat="1" applyFont="1" applyFill="1" applyBorder="1" applyAlignment="1">
      <alignment horizontal="center" vertical="top" wrapText="1"/>
    </xf>
    <xf numFmtId="0" fontId="10" fillId="7" borderId="34" xfId="0" applyNumberFormat="1" applyFont="1" applyFill="1" applyBorder="1" applyAlignment="1">
      <alignment horizontal="center" vertical="center" wrapText="1"/>
    </xf>
    <xf numFmtId="0" fontId="10" fillId="7" borderId="38" xfId="0" applyNumberFormat="1" applyFont="1" applyFill="1" applyBorder="1" applyAlignment="1">
      <alignment horizontal="center" vertical="center" wrapText="1"/>
    </xf>
    <xf numFmtId="0" fontId="14" fillId="0" borderId="37" xfId="0" applyNumberFormat="1" applyFont="1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2" fillId="0" borderId="39" xfId="0" applyNumberFormat="1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10" fillId="7" borderId="34" xfId="0" applyNumberFormat="1" applyFont="1" applyFill="1" applyBorder="1" applyAlignment="1">
      <alignment horizontal="center" vertical="top" wrapText="1"/>
    </xf>
    <xf numFmtId="0" fontId="12" fillId="0" borderId="34" xfId="0" applyNumberFormat="1" applyFont="1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4"/>
  <sheetViews>
    <sheetView tabSelected="1" topLeftCell="A12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6.42578125" customWidth="1"/>
    <col min="3" max="3" width="26.42578125" customWidth="1"/>
    <col min="4" max="4" width="7.140625" customWidth="1"/>
    <col min="5" max="5" width="11" style="70" customWidth="1"/>
    <col min="6" max="6" width="12.28515625" customWidth="1"/>
    <col min="7" max="7" width="13" customWidth="1"/>
    <col min="8" max="8" width="5.28515625" customWidth="1"/>
    <col min="9" max="9" width="6" customWidth="1"/>
    <col min="10" max="10" width="21.42578125" customWidth="1"/>
    <col min="11" max="11" width="9.85546875" customWidth="1"/>
    <col min="12" max="12" width="7.28515625" customWidth="1"/>
    <col min="13" max="13" width="10.7109375" customWidth="1"/>
    <col min="14" max="14" width="9.42578125" customWidth="1"/>
    <col min="15" max="15" width="7.5703125" customWidth="1"/>
    <col min="16" max="16" width="14.28515625" customWidth="1"/>
    <col min="17" max="17" width="9.140625" hidden="1" customWidth="1"/>
  </cols>
  <sheetData>
    <row r="1" spans="1:19" ht="34.5" customHeight="1" x14ac:dyDescent="0.25">
      <c r="A1" s="77" t="s">
        <v>32</v>
      </c>
      <c r="B1" s="78"/>
      <c r="C1" s="78"/>
      <c r="D1" s="78"/>
      <c r="E1" s="78"/>
      <c r="F1" s="78"/>
      <c r="G1" s="78"/>
      <c r="H1" s="68"/>
      <c r="I1" s="68"/>
      <c r="J1" s="68"/>
      <c r="K1" s="68"/>
      <c r="L1" s="68"/>
      <c r="M1" s="68"/>
      <c r="N1" s="68"/>
      <c r="O1" s="68"/>
      <c r="P1" s="68"/>
      <c r="Q1" s="2"/>
      <c r="R1" s="2"/>
      <c r="S1" s="2"/>
    </row>
    <row r="2" spans="1:19" ht="15.75" thickBot="1" x14ac:dyDescent="0.3">
      <c r="B2" s="1"/>
      <c r="C2" s="1"/>
      <c r="D2" s="1"/>
      <c r="E2" s="69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30" customHeight="1" thickBot="1" x14ac:dyDescent="0.3">
      <c r="B3" s="79" t="s">
        <v>26</v>
      </c>
      <c r="C3" s="80"/>
      <c r="D3" s="80"/>
      <c r="E3" s="85"/>
      <c r="F3" s="17">
        <v>1716293.93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28.5" customHeight="1" x14ac:dyDescent="0.25">
      <c r="B4" s="95"/>
      <c r="C4" s="95"/>
      <c r="D4" s="95"/>
      <c r="E4" s="95"/>
      <c r="F4" s="95"/>
      <c r="G4" s="9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4.25" customHeight="1" x14ac:dyDescent="0.25">
      <c r="B5" s="1"/>
      <c r="C5" s="1"/>
      <c r="D5" s="1"/>
      <c r="E5" s="6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.75" thickBot="1" x14ac:dyDescent="0.3">
      <c r="B6" s="1"/>
      <c r="C6" s="1"/>
      <c r="D6" s="1"/>
      <c r="E6" s="6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32.25" customHeight="1" thickBot="1" x14ac:dyDescent="0.3">
      <c r="B7" s="96" t="s">
        <v>11</v>
      </c>
      <c r="C7" s="85"/>
      <c r="D7" s="97"/>
      <c r="E7" s="97"/>
      <c r="F7" s="98"/>
      <c r="G7" s="99"/>
      <c r="H7" s="3"/>
      <c r="I7" s="79" t="s">
        <v>3</v>
      </c>
      <c r="J7" s="80"/>
      <c r="K7" s="80"/>
      <c r="L7" s="80"/>
      <c r="M7" s="80"/>
      <c r="N7" s="80"/>
      <c r="O7" s="80"/>
      <c r="P7" s="81"/>
      <c r="Q7" s="1"/>
      <c r="R7" s="1"/>
      <c r="S7" s="1"/>
    </row>
    <row r="8" spans="1:19" ht="255" x14ac:dyDescent="0.25">
      <c r="B8" s="5" t="s">
        <v>4</v>
      </c>
      <c r="C8" s="6" t="s">
        <v>0</v>
      </c>
      <c r="D8" s="6" t="s">
        <v>8</v>
      </c>
      <c r="E8" s="76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13</v>
      </c>
      <c r="L8" s="6" t="s">
        <v>8</v>
      </c>
      <c r="M8" s="7" t="s">
        <v>9</v>
      </c>
      <c r="N8" s="7" t="s">
        <v>14</v>
      </c>
      <c r="O8" s="7" t="s">
        <v>5</v>
      </c>
      <c r="P8" s="8" t="s">
        <v>15</v>
      </c>
      <c r="Q8" s="1"/>
      <c r="R8" s="1"/>
      <c r="S8" s="1"/>
    </row>
    <row r="9" spans="1:19" s="21" customFormat="1" ht="17.25" customHeight="1" x14ac:dyDescent="0.25">
      <c r="A9" s="102" t="s">
        <v>17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1:19" s="54" customFormat="1" ht="51" x14ac:dyDescent="0.25">
      <c r="A10" s="45"/>
      <c r="B10" s="46">
        <v>1</v>
      </c>
      <c r="C10" s="62" t="s">
        <v>34</v>
      </c>
      <c r="D10" s="63" t="s">
        <v>27</v>
      </c>
      <c r="E10" s="73">
        <v>630.66999999999996</v>
      </c>
      <c r="F10" s="64">
        <v>1</v>
      </c>
      <c r="G10" s="66">
        <f>E10*F10</f>
        <v>630.66999999999996</v>
      </c>
      <c r="H10" s="48"/>
      <c r="I10" s="49">
        <f>B10</f>
        <v>1</v>
      </c>
      <c r="J10" s="62" t="s">
        <v>34</v>
      </c>
      <c r="K10" s="50"/>
      <c r="L10" s="51" t="str">
        <f>D10</f>
        <v>шт</v>
      </c>
      <c r="M10" s="52">
        <f>E10</f>
        <v>630.66999999999996</v>
      </c>
      <c r="N10" s="47"/>
      <c r="O10" s="64">
        <v>1</v>
      </c>
      <c r="P10" s="53">
        <f>N10*O10</f>
        <v>0</v>
      </c>
      <c r="Q10" s="48"/>
      <c r="R10" s="48"/>
      <c r="S10" s="48"/>
    </row>
    <row r="11" spans="1:19" s="54" customFormat="1" ht="27" customHeight="1" x14ac:dyDescent="0.25">
      <c r="A11" s="45"/>
      <c r="B11" s="46">
        <v>2</v>
      </c>
      <c r="C11" s="62" t="s">
        <v>35</v>
      </c>
      <c r="D11" s="63" t="s">
        <v>27</v>
      </c>
      <c r="E11" s="73">
        <v>2266.9499999999998</v>
      </c>
      <c r="F11" s="64">
        <v>4</v>
      </c>
      <c r="G11" s="66">
        <f t="shared" ref="G11:G38" si="0">E11*F11</f>
        <v>9067.7999999999993</v>
      </c>
      <c r="H11" s="48"/>
      <c r="I11" s="49">
        <f>B11</f>
        <v>2</v>
      </c>
      <c r="J11" s="62" t="s">
        <v>35</v>
      </c>
      <c r="K11" s="50"/>
      <c r="L11" s="51" t="str">
        <f t="shared" ref="L11:L38" si="1">D11</f>
        <v>шт</v>
      </c>
      <c r="M11" s="52">
        <f t="shared" ref="M11:M38" si="2">E11</f>
        <v>2266.9499999999998</v>
      </c>
      <c r="N11" s="47"/>
      <c r="O11" s="64">
        <v>4</v>
      </c>
      <c r="P11" s="53">
        <f t="shared" ref="P11:P38" si="3">N11*O11</f>
        <v>0</v>
      </c>
      <c r="Q11" s="48"/>
      <c r="R11" s="48"/>
      <c r="S11" s="48"/>
    </row>
    <row r="12" spans="1:19" s="54" customFormat="1" ht="38.25" x14ac:dyDescent="0.25">
      <c r="A12" s="45"/>
      <c r="B12" s="46">
        <v>3</v>
      </c>
      <c r="C12" s="62" t="s">
        <v>36</v>
      </c>
      <c r="D12" s="63" t="s">
        <v>27</v>
      </c>
      <c r="E12" s="73">
        <v>1525.4235714285714</v>
      </c>
      <c r="F12" s="64">
        <v>14</v>
      </c>
      <c r="G12" s="66">
        <f t="shared" si="0"/>
        <v>21355.93</v>
      </c>
      <c r="H12" s="48"/>
      <c r="I12" s="46">
        <v>3</v>
      </c>
      <c r="J12" s="62" t="s">
        <v>36</v>
      </c>
      <c r="K12" s="50"/>
      <c r="L12" s="51" t="str">
        <f t="shared" si="1"/>
        <v>шт</v>
      </c>
      <c r="M12" s="52">
        <f t="shared" si="2"/>
        <v>1525.4235714285714</v>
      </c>
      <c r="N12" s="47"/>
      <c r="O12" s="64">
        <v>14</v>
      </c>
      <c r="P12" s="53">
        <f t="shared" si="3"/>
        <v>0</v>
      </c>
      <c r="Q12" s="48"/>
      <c r="R12" s="48"/>
      <c r="S12" s="48"/>
    </row>
    <row r="13" spans="1:19" s="54" customFormat="1" ht="25.5" x14ac:dyDescent="0.25">
      <c r="A13" s="45"/>
      <c r="B13" s="46">
        <v>4</v>
      </c>
      <c r="C13" s="62" t="s">
        <v>37</v>
      </c>
      <c r="D13" s="63" t="s">
        <v>27</v>
      </c>
      <c r="E13" s="73">
        <v>626.89555555555557</v>
      </c>
      <c r="F13" s="64">
        <v>9</v>
      </c>
      <c r="G13" s="66">
        <f t="shared" si="0"/>
        <v>5642.06</v>
      </c>
      <c r="H13" s="48"/>
      <c r="I13" s="46">
        <v>4</v>
      </c>
      <c r="J13" s="62" t="s">
        <v>37</v>
      </c>
      <c r="K13" s="50"/>
      <c r="L13" s="51" t="str">
        <f t="shared" si="1"/>
        <v>шт</v>
      </c>
      <c r="M13" s="52">
        <f t="shared" si="2"/>
        <v>626.89555555555557</v>
      </c>
      <c r="N13" s="47"/>
      <c r="O13" s="64">
        <v>9</v>
      </c>
      <c r="P13" s="53">
        <f t="shared" si="3"/>
        <v>0</v>
      </c>
      <c r="Q13" s="48"/>
      <c r="R13" s="48"/>
      <c r="S13" s="48"/>
    </row>
    <row r="14" spans="1:19" s="54" customFormat="1" ht="51" x14ac:dyDescent="0.25">
      <c r="A14" s="45"/>
      <c r="B14" s="46">
        <v>5</v>
      </c>
      <c r="C14" s="62" t="s">
        <v>38</v>
      </c>
      <c r="D14" s="63" t="s">
        <v>27</v>
      </c>
      <c r="E14" s="73">
        <v>3559.3216666666667</v>
      </c>
      <c r="F14" s="64">
        <v>6</v>
      </c>
      <c r="G14" s="66">
        <f t="shared" si="0"/>
        <v>21355.93</v>
      </c>
      <c r="H14" s="48"/>
      <c r="I14" s="46">
        <v>5</v>
      </c>
      <c r="J14" s="62" t="s">
        <v>38</v>
      </c>
      <c r="K14" s="50"/>
      <c r="L14" s="51" t="str">
        <f t="shared" si="1"/>
        <v>шт</v>
      </c>
      <c r="M14" s="52">
        <f t="shared" si="2"/>
        <v>3559.3216666666667</v>
      </c>
      <c r="N14" s="47"/>
      <c r="O14" s="64">
        <v>6</v>
      </c>
      <c r="P14" s="53">
        <f t="shared" si="3"/>
        <v>0</v>
      </c>
      <c r="Q14" s="48"/>
      <c r="R14" s="48"/>
      <c r="S14" s="48"/>
    </row>
    <row r="15" spans="1:19" s="54" customFormat="1" ht="38.25" x14ac:dyDescent="0.25">
      <c r="A15" s="45"/>
      <c r="B15" s="46">
        <v>6</v>
      </c>
      <c r="C15" s="62" t="s">
        <v>39</v>
      </c>
      <c r="D15" s="63" t="s">
        <v>27</v>
      </c>
      <c r="E15" s="73">
        <v>2357.63</v>
      </c>
      <c r="F15" s="64">
        <v>1</v>
      </c>
      <c r="G15" s="66">
        <f t="shared" si="0"/>
        <v>2357.63</v>
      </c>
      <c r="H15" s="48"/>
      <c r="I15" s="46">
        <v>6</v>
      </c>
      <c r="J15" s="62" t="s">
        <v>39</v>
      </c>
      <c r="K15" s="50"/>
      <c r="L15" s="51" t="str">
        <f t="shared" si="1"/>
        <v>шт</v>
      </c>
      <c r="M15" s="52">
        <f t="shared" si="2"/>
        <v>2357.63</v>
      </c>
      <c r="N15" s="47"/>
      <c r="O15" s="64">
        <v>1</v>
      </c>
      <c r="P15" s="53">
        <f t="shared" si="3"/>
        <v>0</v>
      </c>
      <c r="Q15" s="48"/>
      <c r="R15" s="48"/>
      <c r="S15" s="48"/>
    </row>
    <row r="16" spans="1:19" s="54" customFormat="1" ht="25.5" x14ac:dyDescent="0.25">
      <c r="A16" s="45"/>
      <c r="B16" s="46">
        <v>7</v>
      </c>
      <c r="C16" s="62" t="s">
        <v>40</v>
      </c>
      <c r="D16" s="63" t="s">
        <v>27</v>
      </c>
      <c r="E16" s="73">
        <v>997.45749999999998</v>
      </c>
      <c r="F16" s="64">
        <v>4</v>
      </c>
      <c r="G16" s="66">
        <f t="shared" si="0"/>
        <v>3989.83</v>
      </c>
      <c r="H16" s="48"/>
      <c r="I16" s="46">
        <v>7</v>
      </c>
      <c r="J16" s="62" t="s">
        <v>40</v>
      </c>
      <c r="K16" s="50"/>
      <c r="L16" s="51" t="str">
        <f t="shared" si="1"/>
        <v>шт</v>
      </c>
      <c r="M16" s="52">
        <f t="shared" si="2"/>
        <v>997.45749999999998</v>
      </c>
      <c r="N16" s="47"/>
      <c r="O16" s="64">
        <v>4</v>
      </c>
      <c r="P16" s="53">
        <f t="shared" si="3"/>
        <v>0</v>
      </c>
      <c r="Q16" s="48"/>
      <c r="R16" s="48"/>
      <c r="S16" s="48"/>
    </row>
    <row r="17" spans="1:19" s="54" customFormat="1" ht="38.25" x14ac:dyDescent="0.25">
      <c r="A17" s="45"/>
      <c r="B17" s="46">
        <v>8</v>
      </c>
      <c r="C17" s="62" t="s">
        <v>64</v>
      </c>
      <c r="D17" s="63" t="s">
        <v>27</v>
      </c>
      <c r="E17" s="73">
        <v>1904.2366666666667</v>
      </c>
      <c r="F17" s="64">
        <v>3</v>
      </c>
      <c r="G17" s="66">
        <f t="shared" si="0"/>
        <v>5712.71</v>
      </c>
      <c r="H17" s="48"/>
      <c r="I17" s="46">
        <v>8</v>
      </c>
      <c r="J17" s="62" t="s">
        <v>64</v>
      </c>
      <c r="K17" s="50"/>
      <c r="L17" s="51" t="str">
        <f t="shared" si="1"/>
        <v>шт</v>
      </c>
      <c r="M17" s="52">
        <f t="shared" si="2"/>
        <v>1904.2366666666667</v>
      </c>
      <c r="N17" s="47"/>
      <c r="O17" s="64">
        <v>3</v>
      </c>
      <c r="P17" s="53">
        <f t="shared" si="3"/>
        <v>0</v>
      </c>
      <c r="Q17" s="48"/>
      <c r="R17" s="48"/>
      <c r="S17" s="48"/>
    </row>
    <row r="18" spans="1:19" s="54" customFormat="1" ht="28.5" customHeight="1" x14ac:dyDescent="0.25">
      <c r="A18" s="45"/>
      <c r="B18" s="46">
        <v>9</v>
      </c>
      <c r="C18" s="62" t="s">
        <v>42</v>
      </c>
      <c r="D18" s="63" t="s">
        <v>27</v>
      </c>
      <c r="E18" s="73">
        <v>3627.12</v>
      </c>
      <c r="F18" s="64">
        <v>7</v>
      </c>
      <c r="G18" s="66">
        <f t="shared" si="0"/>
        <v>25389.84</v>
      </c>
      <c r="H18" s="48"/>
      <c r="I18" s="46">
        <v>9</v>
      </c>
      <c r="J18" s="62" t="s">
        <v>42</v>
      </c>
      <c r="K18" s="50"/>
      <c r="L18" s="51" t="str">
        <f t="shared" si="1"/>
        <v>шт</v>
      </c>
      <c r="M18" s="52">
        <f t="shared" si="2"/>
        <v>3627.12</v>
      </c>
      <c r="N18" s="47"/>
      <c r="O18" s="64">
        <v>7</v>
      </c>
      <c r="P18" s="53">
        <f t="shared" si="3"/>
        <v>0</v>
      </c>
      <c r="Q18" s="48"/>
      <c r="R18" s="48"/>
      <c r="S18" s="48"/>
    </row>
    <row r="19" spans="1:19" s="54" customFormat="1" ht="38.25" x14ac:dyDescent="0.25">
      <c r="A19" s="45"/>
      <c r="B19" s="46">
        <v>10</v>
      </c>
      <c r="C19" s="62" t="s">
        <v>43</v>
      </c>
      <c r="D19" s="63" t="s">
        <v>27</v>
      </c>
      <c r="E19" s="73">
        <v>3173.73</v>
      </c>
      <c r="F19" s="64">
        <v>2</v>
      </c>
      <c r="G19" s="66">
        <f t="shared" si="0"/>
        <v>6347.46</v>
      </c>
      <c r="H19" s="48"/>
      <c r="I19" s="46">
        <v>10</v>
      </c>
      <c r="J19" s="62" t="s">
        <v>43</v>
      </c>
      <c r="K19" s="50"/>
      <c r="L19" s="51" t="str">
        <f t="shared" si="1"/>
        <v>шт</v>
      </c>
      <c r="M19" s="52">
        <f t="shared" si="2"/>
        <v>3173.73</v>
      </c>
      <c r="N19" s="47"/>
      <c r="O19" s="64">
        <v>2</v>
      </c>
      <c r="P19" s="53">
        <f t="shared" si="3"/>
        <v>0</v>
      </c>
      <c r="Q19" s="48"/>
      <c r="R19" s="48"/>
      <c r="S19" s="48"/>
    </row>
    <row r="20" spans="1:19" s="54" customFormat="1" ht="38.25" x14ac:dyDescent="0.25">
      <c r="A20" s="45"/>
      <c r="B20" s="46">
        <v>11</v>
      </c>
      <c r="C20" s="62" t="s">
        <v>44</v>
      </c>
      <c r="D20" s="63" t="s">
        <v>27</v>
      </c>
      <c r="E20" s="73">
        <v>2085.5933333333332</v>
      </c>
      <c r="F20" s="64">
        <v>3</v>
      </c>
      <c r="G20" s="66">
        <f t="shared" si="0"/>
        <v>6256.78</v>
      </c>
      <c r="H20" s="48"/>
      <c r="I20" s="46">
        <v>11</v>
      </c>
      <c r="J20" s="62" t="s">
        <v>44</v>
      </c>
      <c r="K20" s="50"/>
      <c r="L20" s="51" t="str">
        <f t="shared" si="1"/>
        <v>шт</v>
      </c>
      <c r="M20" s="52">
        <f t="shared" si="2"/>
        <v>2085.5933333333332</v>
      </c>
      <c r="N20" s="47"/>
      <c r="O20" s="64">
        <v>3</v>
      </c>
      <c r="P20" s="53">
        <f t="shared" si="3"/>
        <v>0</v>
      </c>
      <c r="Q20" s="48"/>
      <c r="R20" s="48"/>
      <c r="S20" s="48"/>
    </row>
    <row r="21" spans="1:19" s="54" customFormat="1" ht="38.25" x14ac:dyDescent="0.25">
      <c r="A21" s="45"/>
      <c r="B21" s="46">
        <v>12</v>
      </c>
      <c r="C21" s="62" t="s">
        <v>45</v>
      </c>
      <c r="D21" s="63" t="s">
        <v>27</v>
      </c>
      <c r="E21" s="73">
        <v>5440.6779999999999</v>
      </c>
      <c r="F21" s="64">
        <v>5</v>
      </c>
      <c r="G21" s="66">
        <f t="shared" si="0"/>
        <v>27203.39</v>
      </c>
      <c r="H21" s="48"/>
      <c r="I21" s="46">
        <v>12</v>
      </c>
      <c r="J21" s="62" t="s">
        <v>45</v>
      </c>
      <c r="K21" s="50"/>
      <c r="L21" s="51" t="str">
        <f t="shared" si="1"/>
        <v>шт</v>
      </c>
      <c r="M21" s="52">
        <f t="shared" si="2"/>
        <v>5440.6779999999999</v>
      </c>
      <c r="N21" s="47"/>
      <c r="O21" s="64">
        <v>5</v>
      </c>
      <c r="P21" s="53">
        <f t="shared" si="3"/>
        <v>0</v>
      </c>
      <c r="Q21" s="48"/>
      <c r="R21" s="48"/>
      <c r="S21" s="48"/>
    </row>
    <row r="22" spans="1:19" s="54" customFormat="1" ht="38.25" x14ac:dyDescent="0.25">
      <c r="A22" s="45"/>
      <c r="B22" s="46">
        <v>13</v>
      </c>
      <c r="C22" s="62" t="s">
        <v>46</v>
      </c>
      <c r="D22" s="63" t="s">
        <v>27</v>
      </c>
      <c r="E22" s="73">
        <v>1450.848</v>
      </c>
      <c r="F22" s="64">
        <v>5</v>
      </c>
      <c r="G22" s="66">
        <f t="shared" si="0"/>
        <v>7254.24</v>
      </c>
      <c r="H22" s="48"/>
      <c r="I22" s="46">
        <v>13</v>
      </c>
      <c r="J22" s="62" t="s">
        <v>46</v>
      </c>
      <c r="K22" s="50"/>
      <c r="L22" s="51" t="str">
        <f t="shared" si="1"/>
        <v>шт</v>
      </c>
      <c r="M22" s="52">
        <f t="shared" si="2"/>
        <v>1450.848</v>
      </c>
      <c r="N22" s="47"/>
      <c r="O22" s="64">
        <v>5</v>
      </c>
      <c r="P22" s="53">
        <f t="shared" si="3"/>
        <v>0</v>
      </c>
      <c r="Q22" s="48"/>
      <c r="R22" s="48"/>
      <c r="S22" s="48"/>
    </row>
    <row r="23" spans="1:19" s="54" customFormat="1" ht="38.25" x14ac:dyDescent="0.25">
      <c r="A23" s="45"/>
      <c r="B23" s="46">
        <v>14</v>
      </c>
      <c r="C23" s="62" t="s">
        <v>47</v>
      </c>
      <c r="D23" s="63" t="s">
        <v>27</v>
      </c>
      <c r="E23" s="73">
        <v>1092.23</v>
      </c>
      <c r="F23" s="64">
        <v>1</v>
      </c>
      <c r="G23" s="66">
        <f t="shared" si="0"/>
        <v>1092.23</v>
      </c>
      <c r="H23" s="48"/>
      <c r="I23" s="46">
        <v>14</v>
      </c>
      <c r="J23" s="62" t="s">
        <v>47</v>
      </c>
      <c r="K23" s="50"/>
      <c r="L23" s="51" t="str">
        <f t="shared" si="1"/>
        <v>шт</v>
      </c>
      <c r="M23" s="52">
        <f t="shared" si="2"/>
        <v>1092.23</v>
      </c>
      <c r="N23" s="47"/>
      <c r="O23" s="64">
        <v>1</v>
      </c>
      <c r="P23" s="53">
        <f t="shared" si="3"/>
        <v>0</v>
      </c>
      <c r="Q23" s="48"/>
      <c r="R23" s="48"/>
      <c r="S23" s="48"/>
    </row>
    <row r="24" spans="1:19" s="54" customFormat="1" ht="38.25" x14ac:dyDescent="0.25">
      <c r="A24" s="45"/>
      <c r="B24" s="46">
        <v>15</v>
      </c>
      <c r="C24" s="62" t="s">
        <v>41</v>
      </c>
      <c r="D24" s="63" t="s">
        <v>27</v>
      </c>
      <c r="E24" s="73">
        <v>1923.55125</v>
      </c>
      <c r="F24" s="64">
        <v>8</v>
      </c>
      <c r="G24" s="66">
        <f t="shared" si="0"/>
        <v>15388.41</v>
      </c>
      <c r="H24" s="48"/>
      <c r="I24" s="46">
        <v>15</v>
      </c>
      <c r="J24" s="62" t="s">
        <v>41</v>
      </c>
      <c r="K24" s="50"/>
      <c r="L24" s="51" t="str">
        <f t="shared" si="1"/>
        <v>шт</v>
      </c>
      <c r="M24" s="52">
        <f t="shared" si="2"/>
        <v>1923.55125</v>
      </c>
      <c r="N24" s="47"/>
      <c r="O24" s="64">
        <v>8</v>
      </c>
      <c r="P24" s="53">
        <f t="shared" si="3"/>
        <v>0</v>
      </c>
      <c r="Q24" s="48"/>
      <c r="R24" s="48"/>
      <c r="S24" s="48"/>
    </row>
    <row r="25" spans="1:19" s="54" customFormat="1" ht="38.25" x14ac:dyDescent="0.25">
      <c r="A25" s="45"/>
      <c r="B25" s="46">
        <v>16</v>
      </c>
      <c r="C25" s="62" t="s">
        <v>48</v>
      </c>
      <c r="D25" s="63" t="s">
        <v>27</v>
      </c>
      <c r="E25" s="73">
        <v>1843.482</v>
      </c>
      <c r="F25" s="64">
        <v>15</v>
      </c>
      <c r="G25" s="66">
        <f t="shared" si="0"/>
        <v>27652.23</v>
      </c>
      <c r="H25" s="48"/>
      <c r="I25" s="46">
        <v>16</v>
      </c>
      <c r="J25" s="62" t="s">
        <v>48</v>
      </c>
      <c r="K25" s="50"/>
      <c r="L25" s="51" t="str">
        <f t="shared" si="1"/>
        <v>шт</v>
      </c>
      <c r="M25" s="52">
        <f t="shared" si="2"/>
        <v>1843.482</v>
      </c>
      <c r="N25" s="47"/>
      <c r="O25" s="64">
        <v>15</v>
      </c>
      <c r="P25" s="53">
        <f t="shared" si="3"/>
        <v>0</v>
      </c>
      <c r="Q25" s="48"/>
      <c r="R25" s="48"/>
      <c r="S25" s="48"/>
    </row>
    <row r="26" spans="1:19" s="54" customFormat="1" ht="38.25" x14ac:dyDescent="0.25">
      <c r="A26" s="45"/>
      <c r="B26" s="46">
        <v>17</v>
      </c>
      <c r="C26" s="62" t="s">
        <v>49</v>
      </c>
      <c r="D26" s="63" t="s">
        <v>27</v>
      </c>
      <c r="E26" s="73">
        <v>8234.1949999999997</v>
      </c>
      <c r="F26" s="64">
        <v>2</v>
      </c>
      <c r="G26" s="66">
        <f t="shared" si="0"/>
        <v>16468.39</v>
      </c>
      <c r="H26" s="48"/>
      <c r="I26" s="46">
        <v>17</v>
      </c>
      <c r="J26" s="62" t="s">
        <v>49</v>
      </c>
      <c r="K26" s="50"/>
      <c r="L26" s="51" t="str">
        <f t="shared" si="1"/>
        <v>шт</v>
      </c>
      <c r="M26" s="52">
        <f t="shared" si="2"/>
        <v>8234.1949999999997</v>
      </c>
      <c r="N26" s="47"/>
      <c r="O26" s="64">
        <v>2</v>
      </c>
      <c r="P26" s="53">
        <f t="shared" si="3"/>
        <v>0</v>
      </c>
      <c r="Q26" s="48"/>
      <c r="R26" s="48"/>
      <c r="S26" s="48"/>
    </row>
    <row r="27" spans="1:19" s="54" customFormat="1" ht="25.5" x14ac:dyDescent="0.25">
      <c r="A27" s="45"/>
      <c r="B27" s="46">
        <v>18</v>
      </c>
      <c r="C27" s="62" t="s">
        <v>50</v>
      </c>
      <c r="D27" s="63" t="s">
        <v>27</v>
      </c>
      <c r="E27" s="73">
        <v>1853.94</v>
      </c>
      <c r="F27" s="64">
        <v>8</v>
      </c>
      <c r="G27" s="66">
        <f t="shared" si="0"/>
        <v>14831.52</v>
      </c>
      <c r="H27" s="48"/>
      <c r="I27" s="46">
        <v>18</v>
      </c>
      <c r="J27" s="62" t="s">
        <v>50</v>
      </c>
      <c r="K27" s="50"/>
      <c r="L27" s="51" t="str">
        <f t="shared" si="1"/>
        <v>шт</v>
      </c>
      <c r="M27" s="52">
        <f t="shared" si="2"/>
        <v>1853.94</v>
      </c>
      <c r="N27" s="47"/>
      <c r="O27" s="64">
        <v>8</v>
      </c>
      <c r="P27" s="53">
        <f t="shared" si="3"/>
        <v>0</v>
      </c>
      <c r="Q27" s="48"/>
      <c r="R27" s="48"/>
      <c r="S27" s="48"/>
    </row>
    <row r="28" spans="1:19" s="54" customFormat="1" ht="38.25" x14ac:dyDescent="0.25">
      <c r="A28" s="45"/>
      <c r="B28" s="46">
        <v>19</v>
      </c>
      <c r="C28" s="62" t="s">
        <v>51</v>
      </c>
      <c r="D28" s="63" t="s">
        <v>27</v>
      </c>
      <c r="E28" s="73">
        <v>2716.71</v>
      </c>
      <c r="F28" s="64">
        <v>1</v>
      </c>
      <c r="G28" s="66">
        <f t="shared" si="0"/>
        <v>2716.71</v>
      </c>
      <c r="H28" s="48"/>
      <c r="I28" s="46">
        <v>19</v>
      </c>
      <c r="J28" s="62" t="s">
        <v>51</v>
      </c>
      <c r="K28" s="50"/>
      <c r="L28" s="51" t="str">
        <f t="shared" si="1"/>
        <v>шт</v>
      </c>
      <c r="M28" s="52">
        <f t="shared" si="2"/>
        <v>2716.71</v>
      </c>
      <c r="N28" s="47"/>
      <c r="O28" s="64">
        <v>1</v>
      </c>
      <c r="P28" s="53">
        <f t="shared" si="3"/>
        <v>0</v>
      </c>
      <c r="Q28" s="48"/>
      <c r="R28" s="48"/>
      <c r="S28" s="48"/>
    </row>
    <row r="29" spans="1:19" s="54" customFormat="1" ht="51" x14ac:dyDescent="0.25">
      <c r="A29" s="45"/>
      <c r="B29" s="46">
        <v>20</v>
      </c>
      <c r="C29" s="62" t="s">
        <v>52</v>
      </c>
      <c r="D29" s="63" t="s">
        <v>27</v>
      </c>
      <c r="E29" s="73">
        <v>5147.63</v>
      </c>
      <c r="F29" s="64">
        <v>1</v>
      </c>
      <c r="G29" s="66">
        <f t="shared" si="0"/>
        <v>5147.63</v>
      </c>
      <c r="H29" s="48"/>
      <c r="I29" s="46">
        <v>20</v>
      </c>
      <c r="J29" s="62" t="s">
        <v>52</v>
      </c>
      <c r="K29" s="50"/>
      <c r="L29" s="51" t="str">
        <f t="shared" si="1"/>
        <v>шт</v>
      </c>
      <c r="M29" s="52">
        <f t="shared" si="2"/>
        <v>5147.63</v>
      </c>
      <c r="N29" s="47"/>
      <c r="O29" s="64">
        <v>1</v>
      </c>
      <c r="P29" s="53">
        <f t="shared" si="3"/>
        <v>0</v>
      </c>
      <c r="Q29" s="48"/>
      <c r="R29" s="48"/>
      <c r="S29" s="48"/>
    </row>
    <row r="30" spans="1:19" s="54" customFormat="1" ht="51" x14ac:dyDescent="0.25">
      <c r="A30" s="45"/>
      <c r="B30" s="46">
        <v>21</v>
      </c>
      <c r="C30" s="62" t="s">
        <v>53</v>
      </c>
      <c r="D30" s="63" t="s">
        <v>27</v>
      </c>
      <c r="E30" s="73">
        <v>2778.5</v>
      </c>
      <c r="F30" s="64">
        <v>3</v>
      </c>
      <c r="G30" s="66">
        <f t="shared" si="0"/>
        <v>8335.5</v>
      </c>
      <c r="H30" s="48"/>
      <c r="I30" s="46">
        <v>21</v>
      </c>
      <c r="J30" s="62" t="s">
        <v>53</v>
      </c>
      <c r="K30" s="50"/>
      <c r="L30" s="51" t="str">
        <f t="shared" si="1"/>
        <v>шт</v>
      </c>
      <c r="M30" s="52">
        <f t="shared" si="2"/>
        <v>2778.5</v>
      </c>
      <c r="N30" s="47"/>
      <c r="O30" s="64">
        <v>3</v>
      </c>
      <c r="P30" s="53">
        <f t="shared" si="3"/>
        <v>0</v>
      </c>
      <c r="Q30" s="48"/>
      <c r="R30" s="48"/>
      <c r="S30" s="48"/>
    </row>
    <row r="31" spans="1:19" s="54" customFormat="1" ht="51" x14ac:dyDescent="0.25">
      <c r="A31" s="45"/>
      <c r="B31" s="46">
        <v>22</v>
      </c>
      <c r="C31" s="62" t="s">
        <v>54</v>
      </c>
      <c r="D31" s="63" t="s">
        <v>27</v>
      </c>
      <c r="E31" s="73">
        <v>2142.8566666666666</v>
      </c>
      <c r="F31" s="64">
        <v>3</v>
      </c>
      <c r="G31" s="66">
        <f t="shared" si="0"/>
        <v>6428.57</v>
      </c>
      <c r="H31" s="48"/>
      <c r="I31" s="46">
        <v>22</v>
      </c>
      <c r="J31" s="62" t="s">
        <v>54</v>
      </c>
      <c r="K31" s="50"/>
      <c r="L31" s="51" t="str">
        <f t="shared" si="1"/>
        <v>шт</v>
      </c>
      <c r="M31" s="52">
        <f t="shared" si="2"/>
        <v>2142.8566666666666</v>
      </c>
      <c r="N31" s="47"/>
      <c r="O31" s="64">
        <v>3</v>
      </c>
      <c r="P31" s="53">
        <f t="shared" si="3"/>
        <v>0</v>
      </c>
      <c r="Q31" s="48"/>
      <c r="R31" s="48"/>
      <c r="S31" s="48"/>
    </row>
    <row r="32" spans="1:19" s="54" customFormat="1" ht="51" x14ac:dyDescent="0.25">
      <c r="A32" s="45"/>
      <c r="B32" s="46">
        <v>23</v>
      </c>
      <c r="C32" s="62" t="s">
        <v>55</v>
      </c>
      <c r="D32" s="63" t="s">
        <v>27</v>
      </c>
      <c r="E32" s="73">
        <v>1020.77</v>
      </c>
      <c r="F32" s="64">
        <v>2</v>
      </c>
      <c r="G32" s="66">
        <f t="shared" si="0"/>
        <v>2041.54</v>
      </c>
      <c r="H32" s="48"/>
      <c r="I32" s="46">
        <v>23</v>
      </c>
      <c r="J32" s="62" t="s">
        <v>55</v>
      </c>
      <c r="K32" s="50"/>
      <c r="L32" s="51" t="str">
        <f t="shared" si="1"/>
        <v>шт</v>
      </c>
      <c r="M32" s="52">
        <f t="shared" si="2"/>
        <v>1020.77</v>
      </c>
      <c r="N32" s="47"/>
      <c r="O32" s="64">
        <v>2</v>
      </c>
      <c r="P32" s="53">
        <f t="shared" si="3"/>
        <v>0</v>
      </c>
      <c r="Q32" s="48"/>
      <c r="R32" s="48"/>
      <c r="S32" s="48"/>
    </row>
    <row r="33" spans="1:19" s="54" customFormat="1" ht="38.25" x14ac:dyDescent="0.25">
      <c r="A33" s="45"/>
      <c r="B33" s="46">
        <v>24</v>
      </c>
      <c r="C33" s="62" t="s">
        <v>56</v>
      </c>
      <c r="D33" s="63" t="s">
        <v>27</v>
      </c>
      <c r="E33" s="73">
        <v>695.06</v>
      </c>
      <c r="F33" s="64">
        <v>6</v>
      </c>
      <c r="G33" s="66">
        <f t="shared" si="0"/>
        <v>4170.3599999999997</v>
      </c>
      <c r="H33" s="48"/>
      <c r="I33" s="46">
        <v>24</v>
      </c>
      <c r="J33" s="62" t="s">
        <v>56</v>
      </c>
      <c r="K33" s="50"/>
      <c r="L33" s="51" t="str">
        <f t="shared" si="1"/>
        <v>шт</v>
      </c>
      <c r="M33" s="52">
        <f t="shared" si="2"/>
        <v>695.06</v>
      </c>
      <c r="N33" s="47"/>
      <c r="O33" s="64">
        <v>6</v>
      </c>
      <c r="P33" s="53">
        <f t="shared" si="3"/>
        <v>0</v>
      </c>
      <c r="Q33" s="48"/>
      <c r="R33" s="48"/>
      <c r="S33" s="48"/>
    </row>
    <row r="34" spans="1:19" s="54" customFormat="1" ht="63.75" x14ac:dyDescent="0.25">
      <c r="A34" s="45"/>
      <c r="B34" s="46">
        <v>25</v>
      </c>
      <c r="C34" s="62" t="s">
        <v>57</v>
      </c>
      <c r="D34" s="63" t="s">
        <v>27</v>
      </c>
      <c r="E34" s="73">
        <v>1390.0933333333332</v>
      </c>
      <c r="F34" s="64">
        <v>6</v>
      </c>
      <c r="G34" s="66">
        <f t="shared" si="0"/>
        <v>8340.56</v>
      </c>
      <c r="H34" s="48"/>
      <c r="I34" s="46">
        <v>25</v>
      </c>
      <c r="J34" s="62" t="s">
        <v>57</v>
      </c>
      <c r="K34" s="50"/>
      <c r="L34" s="51" t="str">
        <f t="shared" si="1"/>
        <v>шт</v>
      </c>
      <c r="M34" s="52">
        <f t="shared" si="2"/>
        <v>1390.0933333333332</v>
      </c>
      <c r="N34" s="47"/>
      <c r="O34" s="64">
        <v>6</v>
      </c>
      <c r="P34" s="53">
        <f t="shared" si="3"/>
        <v>0</v>
      </c>
      <c r="Q34" s="48"/>
      <c r="R34" s="48"/>
      <c r="S34" s="48"/>
    </row>
    <row r="35" spans="1:19" s="54" customFormat="1" ht="51" x14ac:dyDescent="0.25">
      <c r="A35" s="45"/>
      <c r="B35" s="46">
        <v>26</v>
      </c>
      <c r="C35" s="62" t="s">
        <v>58</v>
      </c>
      <c r="D35" s="63" t="s">
        <v>27</v>
      </c>
      <c r="E35" s="73">
        <v>3007.788</v>
      </c>
      <c r="F35" s="64">
        <v>5</v>
      </c>
      <c r="G35" s="66">
        <f t="shared" si="0"/>
        <v>15038.94</v>
      </c>
      <c r="H35" s="48"/>
      <c r="I35" s="46">
        <v>26</v>
      </c>
      <c r="J35" s="62" t="s">
        <v>58</v>
      </c>
      <c r="K35" s="50"/>
      <c r="L35" s="51" t="str">
        <f t="shared" si="1"/>
        <v>шт</v>
      </c>
      <c r="M35" s="52">
        <f t="shared" si="2"/>
        <v>3007.788</v>
      </c>
      <c r="N35" s="47"/>
      <c r="O35" s="64">
        <v>5</v>
      </c>
      <c r="P35" s="53">
        <f t="shared" si="3"/>
        <v>0</v>
      </c>
      <c r="Q35" s="48"/>
      <c r="R35" s="48"/>
      <c r="S35" s="48"/>
    </row>
    <row r="36" spans="1:19" s="54" customFormat="1" ht="28.5" customHeight="1" x14ac:dyDescent="0.25">
      <c r="A36" s="45"/>
      <c r="B36" s="55">
        <v>27</v>
      </c>
      <c r="C36" s="62" t="s">
        <v>84</v>
      </c>
      <c r="D36" s="63" t="s">
        <v>27</v>
      </c>
      <c r="E36" s="73">
        <v>3902.915</v>
      </c>
      <c r="F36" s="64">
        <v>4</v>
      </c>
      <c r="G36" s="66">
        <f t="shared" si="0"/>
        <v>15611.66</v>
      </c>
      <c r="H36" s="48"/>
      <c r="I36" s="55">
        <v>27</v>
      </c>
      <c r="J36" s="62" t="s">
        <v>84</v>
      </c>
      <c r="K36" s="50"/>
      <c r="L36" s="51" t="str">
        <f t="shared" si="1"/>
        <v>шт</v>
      </c>
      <c r="M36" s="52">
        <f t="shared" si="2"/>
        <v>3902.915</v>
      </c>
      <c r="N36" s="47"/>
      <c r="O36" s="64">
        <v>4</v>
      </c>
      <c r="P36" s="53">
        <f t="shared" si="3"/>
        <v>0</v>
      </c>
      <c r="Q36" s="48"/>
      <c r="R36" s="48"/>
      <c r="S36" s="48"/>
    </row>
    <row r="37" spans="1:19" s="54" customFormat="1" ht="48" customHeight="1" x14ac:dyDescent="0.25">
      <c r="A37" s="45"/>
      <c r="B37" s="61">
        <v>28</v>
      </c>
      <c r="C37" s="62" t="s">
        <v>95</v>
      </c>
      <c r="D37" s="63" t="s">
        <v>27</v>
      </c>
      <c r="E37" s="73">
        <v>2266.9500000000003</v>
      </c>
      <c r="F37" s="64">
        <v>3</v>
      </c>
      <c r="G37" s="66">
        <f t="shared" si="0"/>
        <v>6800.85</v>
      </c>
      <c r="H37" s="48"/>
      <c r="I37" s="61">
        <v>28</v>
      </c>
      <c r="J37" s="62" t="s">
        <v>107</v>
      </c>
      <c r="K37" s="50"/>
      <c r="L37" s="51" t="str">
        <f t="shared" si="1"/>
        <v>шт</v>
      </c>
      <c r="M37" s="52">
        <f t="shared" si="2"/>
        <v>2266.9500000000003</v>
      </c>
      <c r="N37" s="47"/>
      <c r="O37" s="64">
        <v>3</v>
      </c>
      <c r="P37" s="53">
        <f t="shared" si="3"/>
        <v>0</v>
      </c>
      <c r="Q37" s="48"/>
      <c r="R37" s="48"/>
      <c r="S37" s="48"/>
    </row>
    <row r="38" spans="1:19" s="54" customFormat="1" ht="51" x14ac:dyDescent="0.25">
      <c r="A38" s="45"/>
      <c r="B38" s="61">
        <v>29</v>
      </c>
      <c r="C38" s="62" t="s">
        <v>33</v>
      </c>
      <c r="D38" s="63" t="s">
        <v>27</v>
      </c>
      <c r="E38" s="73">
        <v>1414.2116666666668</v>
      </c>
      <c r="F38" s="64">
        <v>6</v>
      </c>
      <c r="G38" s="66">
        <f t="shared" si="0"/>
        <v>8485.27</v>
      </c>
      <c r="H38" s="48"/>
      <c r="I38" s="61">
        <v>29</v>
      </c>
      <c r="J38" s="62" t="s">
        <v>33</v>
      </c>
      <c r="K38" s="50"/>
      <c r="L38" s="51" t="str">
        <f t="shared" si="1"/>
        <v>шт</v>
      </c>
      <c r="M38" s="52">
        <f t="shared" si="2"/>
        <v>1414.2116666666668</v>
      </c>
      <c r="N38" s="47"/>
      <c r="O38" s="64">
        <v>6</v>
      </c>
      <c r="P38" s="53">
        <f t="shared" si="3"/>
        <v>0</v>
      </c>
      <c r="Q38" s="48"/>
      <c r="R38" s="48"/>
      <c r="S38" s="48"/>
    </row>
    <row r="39" spans="1:19" s="44" customFormat="1" ht="15.75" customHeight="1" x14ac:dyDescent="0.25">
      <c r="A39" s="37"/>
      <c r="B39" s="109" t="s">
        <v>19</v>
      </c>
      <c r="C39" s="110"/>
      <c r="D39" s="38"/>
      <c r="E39" s="71"/>
      <c r="F39" s="39"/>
      <c r="G39" s="40">
        <f>SUM(G10:G38)</f>
        <v>301114.63999999996</v>
      </c>
      <c r="H39" s="40"/>
      <c r="I39" s="39"/>
      <c r="J39" s="39"/>
      <c r="K39" s="39"/>
      <c r="L39" s="41"/>
      <c r="M39" s="42"/>
      <c r="N39" s="42"/>
      <c r="O39" s="43"/>
      <c r="P39" s="42"/>
      <c r="Q39" s="42"/>
    </row>
    <row r="40" spans="1:19" s="22" customFormat="1" ht="15.75" customHeight="1" x14ac:dyDescent="0.25">
      <c r="A40" s="104" t="s">
        <v>18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6"/>
    </row>
    <row r="41" spans="1:19" s="54" customFormat="1" ht="38.25" x14ac:dyDescent="0.25">
      <c r="A41" s="45"/>
      <c r="B41" s="46">
        <v>1</v>
      </c>
      <c r="C41" s="62" t="s">
        <v>35</v>
      </c>
      <c r="D41" s="63" t="s">
        <v>27</v>
      </c>
      <c r="E41" s="74">
        <v>2266.9492452830186</v>
      </c>
      <c r="F41" s="64">
        <v>53</v>
      </c>
      <c r="G41" s="65">
        <f>E41*F41</f>
        <v>120148.30999999998</v>
      </c>
      <c r="H41" s="48"/>
      <c r="I41" s="46">
        <v>1</v>
      </c>
      <c r="J41" s="67" t="str">
        <f>C41</f>
        <v>Индикатор скрытой проводки "ПОИСК"  ЭИ3007М</v>
      </c>
      <c r="K41" s="50"/>
      <c r="L41" s="51" t="str">
        <f>D41</f>
        <v>шт</v>
      </c>
      <c r="M41" s="52">
        <f>E41</f>
        <v>2266.9492452830186</v>
      </c>
      <c r="N41" s="47"/>
      <c r="O41" s="64">
        <v>53</v>
      </c>
      <c r="P41" s="53">
        <f>N41*O41</f>
        <v>0</v>
      </c>
      <c r="Q41" s="48"/>
      <c r="R41" s="48"/>
      <c r="S41" s="48"/>
    </row>
    <row r="42" spans="1:19" s="54" customFormat="1" ht="38.25" x14ac:dyDescent="0.25">
      <c r="A42" s="45"/>
      <c r="B42" s="46">
        <v>2</v>
      </c>
      <c r="C42" s="62" t="s">
        <v>59</v>
      </c>
      <c r="D42" s="63" t="s">
        <v>27</v>
      </c>
      <c r="E42" s="74">
        <v>1525.423695652174</v>
      </c>
      <c r="F42" s="64">
        <v>46</v>
      </c>
      <c r="G42" s="65">
        <f t="shared" ref="G42:G58" si="4">E42*F42</f>
        <v>70169.490000000005</v>
      </c>
      <c r="H42" s="48"/>
      <c r="I42" s="46">
        <v>2</v>
      </c>
      <c r="J42" s="62" t="s">
        <v>59</v>
      </c>
      <c r="K42" s="50"/>
      <c r="L42" s="51" t="str">
        <f t="shared" ref="L42:L58" si="5">D42</f>
        <v>шт</v>
      </c>
      <c r="M42" s="52">
        <f t="shared" ref="M42:M58" si="6">E42</f>
        <v>1525.423695652174</v>
      </c>
      <c r="N42" s="47"/>
      <c r="O42" s="64">
        <v>46</v>
      </c>
      <c r="P42" s="53">
        <f t="shared" ref="P42:P58" si="7">N42*O42</f>
        <v>0</v>
      </c>
      <c r="Q42" s="48"/>
      <c r="R42" s="48"/>
      <c r="S42" s="48"/>
    </row>
    <row r="43" spans="1:19" s="54" customFormat="1" ht="63.75" x14ac:dyDescent="0.25">
      <c r="A43" s="45"/>
      <c r="B43" s="46">
        <v>3</v>
      </c>
      <c r="C43" s="62" t="s">
        <v>60</v>
      </c>
      <c r="D43" s="63" t="s">
        <v>27</v>
      </c>
      <c r="E43" s="74">
        <v>1567.7966363636365</v>
      </c>
      <c r="F43" s="64">
        <v>110</v>
      </c>
      <c r="G43" s="65">
        <f t="shared" si="4"/>
        <v>172457.63</v>
      </c>
      <c r="H43" s="48"/>
      <c r="I43" s="46">
        <v>3</v>
      </c>
      <c r="J43" s="62" t="s">
        <v>60</v>
      </c>
      <c r="K43" s="50"/>
      <c r="L43" s="51" t="str">
        <f t="shared" si="5"/>
        <v>шт</v>
      </c>
      <c r="M43" s="52">
        <f t="shared" si="6"/>
        <v>1567.7966363636365</v>
      </c>
      <c r="N43" s="47"/>
      <c r="O43" s="64">
        <v>110</v>
      </c>
      <c r="P43" s="53">
        <f t="shared" si="7"/>
        <v>0</v>
      </c>
      <c r="Q43" s="48"/>
      <c r="R43" s="48"/>
      <c r="S43" s="48"/>
    </row>
    <row r="44" spans="1:19" s="54" customFormat="1" ht="38.25" x14ac:dyDescent="0.25">
      <c r="A44" s="45"/>
      <c r="B44" s="46">
        <v>4</v>
      </c>
      <c r="C44" s="62" t="s">
        <v>61</v>
      </c>
      <c r="D44" s="63" t="s">
        <v>27</v>
      </c>
      <c r="E44" s="74">
        <v>3644.07</v>
      </c>
      <c r="F44" s="64">
        <v>1</v>
      </c>
      <c r="G44" s="65">
        <f t="shared" si="4"/>
        <v>3644.07</v>
      </c>
      <c r="H44" s="48"/>
      <c r="I44" s="46">
        <v>4</v>
      </c>
      <c r="J44" s="62" t="s">
        <v>61</v>
      </c>
      <c r="K44" s="50"/>
      <c r="L44" s="51" t="str">
        <f t="shared" si="5"/>
        <v>шт</v>
      </c>
      <c r="M44" s="52">
        <f t="shared" si="6"/>
        <v>3644.07</v>
      </c>
      <c r="N44" s="47"/>
      <c r="O44" s="64">
        <v>1</v>
      </c>
      <c r="P44" s="53">
        <f t="shared" si="7"/>
        <v>0</v>
      </c>
      <c r="Q44" s="48"/>
      <c r="R44" s="48"/>
      <c r="S44" s="48"/>
    </row>
    <row r="45" spans="1:19" s="54" customFormat="1" ht="38.25" x14ac:dyDescent="0.25">
      <c r="A45" s="45"/>
      <c r="B45" s="46">
        <v>5</v>
      </c>
      <c r="C45" s="62" t="s">
        <v>62</v>
      </c>
      <c r="D45" s="63" t="s">
        <v>27</v>
      </c>
      <c r="E45" s="74">
        <v>2357.6266666666666</v>
      </c>
      <c r="F45" s="64">
        <v>3</v>
      </c>
      <c r="G45" s="65">
        <f t="shared" si="4"/>
        <v>7072.8799999999992</v>
      </c>
      <c r="H45" s="48"/>
      <c r="I45" s="46">
        <v>5</v>
      </c>
      <c r="J45" s="62" t="s">
        <v>62</v>
      </c>
      <c r="K45" s="50"/>
      <c r="L45" s="51" t="str">
        <f t="shared" si="5"/>
        <v>шт</v>
      </c>
      <c r="M45" s="52">
        <f t="shared" si="6"/>
        <v>2357.6266666666666</v>
      </c>
      <c r="N45" s="47"/>
      <c r="O45" s="64">
        <v>3</v>
      </c>
      <c r="P45" s="53">
        <f t="shared" si="7"/>
        <v>0</v>
      </c>
      <c r="Q45" s="48"/>
      <c r="R45" s="48"/>
      <c r="S45" s="48"/>
    </row>
    <row r="46" spans="1:19" s="54" customFormat="1" ht="38.25" x14ac:dyDescent="0.25">
      <c r="A46" s="45"/>
      <c r="B46" s="46">
        <v>6</v>
      </c>
      <c r="C46" s="62" t="s">
        <v>63</v>
      </c>
      <c r="D46" s="63" t="s">
        <v>27</v>
      </c>
      <c r="E46" s="74">
        <v>2266.9483333333333</v>
      </c>
      <c r="F46" s="64">
        <v>6</v>
      </c>
      <c r="G46" s="65">
        <f t="shared" si="4"/>
        <v>13601.689999999999</v>
      </c>
      <c r="H46" s="48"/>
      <c r="I46" s="46">
        <v>6</v>
      </c>
      <c r="J46" s="62" t="s">
        <v>63</v>
      </c>
      <c r="K46" s="50"/>
      <c r="L46" s="51" t="str">
        <f t="shared" si="5"/>
        <v>шт</v>
      </c>
      <c r="M46" s="52">
        <f t="shared" si="6"/>
        <v>2266.9483333333333</v>
      </c>
      <c r="N46" s="47"/>
      <c r="O46" s="64">
        <v>6</v>
      </c>
      <c r="P46" s="53">
        <f t="shared" si="7"/>
        <v>0</v>
      </c>
      <c r="Q46" s="48"/>
      <c r="R46" s="48"/>
      <c r="S46" s="48"/>
    </row>
    <row r="47" spans="1:19" s="54" customFormat="1" ht="38.25" x14ac:dyDescent="0.25">
      <c r="A47" s="45"/>
      <c r="B47" s="46">
        <v>7</v>
      </c>
      <c r="C47" s="62" t="s">
        <v>64</v>
      </c>
      <c r="D47" s="63" t="s">
        <v>27</v>
      </c>
      <c r="E47" s="74">
        <v>1904.2366666666667</v>
      </c>
      <c r="F47" s="64">
        <v>6</v>
      </c>
      <c r="G47" s="65">
        <f t="shared" si="4"/>
        <v>11425.42</v>
      </c>
      <c r="H47" s="48"/>
      <c r="I47" s="46">
        <v>7</v>
      </c>
      <c r="J47" s="62" t="s">
        <v>64</v>
      </c>
      <c r="K47" s="50"/>
      <c r="L47" s="51" t="str">
        <f t="shared" si="5"/>
        <v>шт</v>
      </c>
      <c r="M47" s="52">
        <f t="shared" si="6"/>
        <v>1904.2366666666667</v>
      </c>
      <c r="N47" s="47"/>
      <c r="O47" s="64">
        <v>6</v>
      </c>
      <c r="P47" s="53">
        <f t="shared" si="7"/>
        <v>0</v>
      </c>
      <c r="Q47" s="48"/>
      <c r="R47" s="48"/>
      <c r="S47" s="48"/>
    </row>
    <row r="48" spans="1:19" s="54" customFormat="1" ht="38.25" x14ac:dyDescent="0.25">
      <c r="A48" s="45"/>
      <c r="B48" s="46">
        <v>8</v>
      </c>
      <c r="C48" s="62" t="s">
        <v>44</v>
      </c>
      <c r="D48" s="63" t="s">
        <v>27</v>
      </c>
      <c r="E48" s="74">
        <v>2085.5929999999998</v>
      </c>
      <c r="F48" s="64">
        <v>10</v>
      </c>
      <c r="G48" s="65">
        <f t="shared" si="4"/>
        <v>20855.93</v>
      </c>
      <c r="H48" s="48"/>
      <c r="I48" s="46">
        <v>8</v>
      </c>
      <c r="J48" s="62" t="s">
        <v>44</v>
      </c>
      <c r="K48" s="50"/>
      <c r="L48" s="51" t="str">
        <f t="shared" si="5"/>
        <v>шт</v>
      </c>
      <c r="M48" s="52">
        <f t="shared" si="6"/>
        <v>2085.5929999999998</v>
      </c>
      <c r="N48" s="47"/>
      <c r="O48" s="64">
        <v>10</v>
      </c>
      <c r="P48" s="53">
        <f t="shared" si="7"/>
        <v>0</v>
      </c>
      <c r="Q48" s="48"/>
      <c r="R48" s="48"/>
      <c r="S48" s="48"/>
    </row>
    <row r="49" spans="1:19" s="54" customFormat="1" ht="38.25" x14ac:dyDescent="0.25">
      <c r="A49" s="45"/>
      <c r="B49" s="46">
        <v>9</v>
      </c>
      <c r="C49" s="62" t="s">
        <v>65</v>
      </c>
      <c r="D49" s="63" t="s">
        <v>27</v>
      </c>
      <c r="E49" s="74">
        <v>906.7793333333334</v>
      </c>
      <c r="F49" s="64">
        <v>15</v>
      </c>
      <c r="G49" s="65">
        <f t="shared" si="4"/>
        <v>13601.69</v>
      </c>
      <c r="H49" s="48"/>
      <c r="I49" s="46">
        <v>9</v>
      </c>
      <c r="J49" s="62" t="s">
        <v>65</v>
      </c>
      <c r="K49" s="50"/>
      <c r="L49" s="51" t="str">
        <f t="shared" si="5"/>
        <v>шт</v>
      </c>
      <c r="M49" s="52">
        <f t="shared" si="6"/>
        <v>906.7793333333334</v>
      </c>
      <c r="N49" s="47"/>
      <c r="O49" s="64">
        <v>15</v>
      </c>
      <c r="P49" s="53">
        <f t="shared" si="7"/>
        <v>0</v>
      </c>
      <c r="Q49" s="48"/>
      <c r="R49" s="48"/>
      <c r="S49" s="48"/>
    </row>
    <row r="50" spans="1:19" s="54" customFormat="1" ht="38.25" x14ac:dyDescent="0.25">
      <c r="A50" s="45"/>
      <c r="B50" s="46">
        <v>10</v>
      </c>
      <c r="C50" s="62" t="s">
        <v>66</v>
      </c>
      <c r="D50" s="63" t="s">
        <v>27</v>
      </c>
      <c r="E50" s="74">
        <v>3703.3900000000003</v>
      </c>
      <c r="F50" s="64">
        <v>9</v>
      </c>
      <c r="G50" s="65">
        <f t="shared" si="4"/>
        <v>33330.51</v>
      </c>
      <c r="H50" s="48"/>
      <c r="I50" s="46">
        <v>10</v>
      </c>
      <c r="J50" s="62" t="s">
        <v>66</v>
      </c>
      <c r="K50" s="50"/>
      <c r="L50" s="51" t="str">
        <f t="shared" si="5"/>
        <v>шт</v>
      </c>
      <c r="M50" s="52">
        <f t="shared" si="6"/>
        <v>3703.3900000000003</v>
      </c>
      <c r="N50" s="47"/>
      <c r="O50" s="64">
        <v>9</v>
      </c>
      <c r="P50" s="53">
        <f t="shared" si="7"/>
        <v>0</v>
      </c>
      <c r="Q50" s="48"/>
      <c r="R50" s="48"/>
      <c r="S50" s="48"/>
    </row>
    <row r="51" spans="1:19" s="54" customFormat="1" ht="38.25" x14ac:dyDescent="0.25">
      <c r="A51" s="45"/>
      <c r="B51" s="46">
        <v>11</v>
      </c>
      <c r="C51" s="62" t="s">
        <v>67</v>
      </c>
      <c r="D51" s="63" t="s">
        <v>27</v>
      </c>
      <c r="E51" s="74">
        <v>695.06</v>
      </c>
      <c r="F51" s="64">
        <v>4</v>
      </c>
      <c r="G51" s="65">
        <f t="shared" si="4"/>
        <v>2780.24</v>
      </c>
      <c r="H51" s="48"/>
      <c r="I51" s="46">
        <v>11</v>
      </c>
      <c r="J51" s="62" t="s">
        <v>67</v>
      </c>
      <c r="K51" s="50"/>
      <c r="L51" s="51" t="str">
        <f t="shared" si="5"/>
        <v>шт</v>
      </c>
      <c r="M51" s="52">
        <f t="shared" si="6"/>
        <v>695.06</v>
      </c>
      <c r="N51" s="47"/>
      <c r="O51" s="64">
        <v>4</v>
      </c>
      <c r="P51" s="53">
        <f t="shared" si="7"/>
        <v>0</v>
      </c>
      <c r="Q51" s="48"/>
      <c r="R51" s="48"/>
      <c r="S51" s="48"/>
    </row>
    <row r="52" spans="1:19" s="54" customFormat="1" ht="25.5" x14ac:dyDescent="0.25">
      <c r="A52" s="45"/>
      <c r="B52" s="46">
        <v>12</v>
      </c>
      <c r="C52" s="62" t="s">
        <v>50</v>
      </c>
      <c r="D52" s="63" t="s">
        <v>27</v>
      </c>
      <c r="E52" s="74">
        <v>1853.94</v>
      </c>
      <c r="F52" s="64">
        <v>7</v>
      </c>
      <c r="G52" s="65">
        <f t="shared" si="4"/>
        <v>12977.58</v>
      </c>
      <c r="H52" s="48"/>
      <c r="I52" s="46">
        <v>12</v>
      </c>
      <c r="J52" s="62" t="s">
        <v>50</v>
      </c>
      <c r="K52" s="50"/>
      <c r="L52" s="51" t="str">
        <f t="shared" si="5"/>
        <v>шт</v>
      </c>
      <c r="M52" s="52">
        <f t="shared" si="6"/>
        <v>1853.94</v>
      </c>
      <c r="N52" s="47"/>
      <c r="O52" s="64">
        <v>7</v>
      </c>
      <c r="P52" s="53">
        <f t="shared" si="7"/>
        <v>0</v>
      </c>
      <c r="Q52" s="48"/>
      <c r="R52" s="48"/>
      <c r="S52" s="48"/>
    </row>
    <row r="53" spans="1:19" s="54" customFormat="1" ht="38.25" x14ac:dyDescent="0.25">
      <c r="A53" s="45"/>
      <c r="B53" s="46">
        <v>13</v>
      </c>
      <c r="C53" s="62" t="s">
        <v>51</v>
      </c>
      <c r="D53" s="63" t="s">
        <v>27</v>
      </c>
      <c r="E53" s="74">
        <v>2716.7114285714283</v>
      </c>
      <c r="F53" s="64">
        <v>7</v>
      </c>
      <c r="G53" s="65">
        <f t="shared" si="4"/>
        <v>19016.98</v>
      </c>
      <c r="H53" s="48"/>
      <c r="I53" s="46">
        <v>13</v>
      </c>
      <c r="J53" s="62" t="s">
        <v>51</v>
      </c>
      <c r="K53" s="50"/>
      <c r="L53" s="51" t="str">
        <f t="shared" si="5"/>
        <v>шт</v>
      </c>
      <c r="M53" s="52">
        <f t="shared" si="6"/>
        <v>2716.7114285714283</v>
      </c>
      <c r="N53" s="47"/>
      <c r="O53" s="64">
        <v>7</v>
      </c>
      <c r="P53" s="53">
        <f t="shared" si="7"/>
        <v>0</v>
      </c>
      <c r="Q53" s="48"/>
      <c r="R53" s="48"/>
      <c r="S53" s="48"/>
    </row>
    <row r="54" spans="1:19" s="54" customFormat="1" ht="51" x14ac:dyDescent="0.25">
      <c r="A54" s="45"/>
      <c r="B54" s="46">
        <v>14</v>
      </c>
      <c r="C54" s="62" t="s">
        <v>68</v>
      </c>
      <c r="D54" s="63" t="s">
        <v>27</v>
      </c>
      <c r="E54" s="74">
        <v>4810.8642857142859</v>
      </c>
      <c r="F54" s="64">
        <v>7</v>
      </c>
      <c r="G54" s="65">
        <f t="shared" si="4"/>
        <v>33676.050000000003</v>
      </c>
      <c r="H54" s="48"/>
      <c r="I54" s="46">
        <v>14</v>
      </c>
      <c r="J54" s="62" t="s">
        <v>68</v>
      </c>
      <c r="K54" s="50"/>
      <c r="L54" s="51" t="str">
        <f t="shared" si="5"/>
        <v>шт</v>
      </c>
      <c r="M54" s="52">
        <f t="shared" si="6"/>
        <v>4810.8642857142859</v>
      </c>
      <c r="N54" s="47"/>
      <c r="O54" s="64">
        <v>7</v>
      </c>
      <c r="P54" s="53">
        <f t="shared" si="7"/>
        <v>0</v>
      </c>
      <c r="Q54" s="48"/>
      <c r="R54" s="48"/>
      <c r="S54" s="48"/>
    </row>
    <row r="55" spans="1:19" s="54" customFormat="1" ht="38.25" x14ac:dyDescent="0.25">
      <c r="A55" s="45"/>
      <c r="B55" s="46">
        <v>15</v>
      </c>
      <c r="C55" s="62" t="s">
        <v>69</v>
      </c>
      <c r="D55" s="63" t="s">
        <v>27</v>
      </c>
      <c r="E55" s="74">
        <v>7203.39</v>
      </c>
      <c r="F55" s="64">
        <v>4</v>
      </c>
      <c r="G55" s="65">
        <f t="shared" si="4"/>
        <v>28813.56</v>
      </c>
      <c r="H55" s="48"/>
      <c r="I55" s="46">
        <v>15</v>
      </c>
      <c r="J55" s="62" t="s">
        <v>69</v>
      </c>
      <c r="K55" s="50"/>
      <c r="L55" s="51" t="str">
        <f t="shared" si="5"/>
        <v>шт</v>
      </c>
      <c r="M55" s="52">
        <f t="shared" si="6"/>
        <v>7203.39</v>
      </c>
      <c r="N55" s="47"/>
      <c r="O55" s="64">
        <v>4</v>
      </c>
      <c r="P55" s="53">
        <f t="shared" si="7"/>
        <v>0</v>
      </c>
      <c r="Q55" s="48"/>
      <c r="R55" s="48"/>
      <c r="S55" s="48"/>
    </row>
    <row r="56" spans="1:19" s="54" customFormat="1" ht="51" x14ac:dyDescent="0.25">
      <c r="A56" s="45"/>
      <c r="B56" s="46">
        <v>16</v>
      </c>
      <c r="C56" s="62" t="s">
        <v>70</v>
      </c>
      <c r="D56" s="63" t="s">
        <v>27</v>
      </c>
      <c r="E56" s="74">
        <v>1390.0930000000001</v>
      </c>
      <c r="F56" s="64">
        <v>10</v>
      </c>
      <c r="G56" s="65">
        <f t="shared" si="4"/>
        <v>13900.93</v>
      </c>
      <c r="H56" s="48"/>
      <c r="I56" s="46">
        <v>16</v>
      </c>
      <c r="J56" s="62" t="s">
        <v>70</v>
      </c>
      <c r="K56" s="50"/>
      <c r="L56" s="51" t="str">
        <f t="shared" si="5"/>
        <v>шт</v>
      </c>
      <c r="M56" s="52">
        <f t="shared" si="6"/>
        <v>1390.0930000000001</v>
      </c>
      <c r="N56" s="47"/>
      <c r="O56" s="64">
        <v>10</v>
      </c>
      <c r="P56" s="53">
        <f t="shared" si="7"/>
        <v>0</v>
      </c>
      <c r="Q56" s="48"/>
      <c r="R56" s="48"/>
      <c r="S56" s="48"/>
    </row>
    <row r="57" spans="1:19" s="54" customFormat="1" ht="38.25" x14ac:dyDescent="0.25">
      <c r="A57" s="45"/>
      <c r="B57" s="46">
        <v>17</v>
      </c>
      <c r="C57" s="62" t="s">
        <v>71</v>
      </c>
      <c r="D57" s="63" t="s">
        <v>27</v>
      </c>
      <c r="E57" s="74">
        <v>6694.753999999999</v>
      </c>
      <c r="F57" s="64">
        <v>5</v>
      </c>
      <c r="G57" s="65">
        <f t="shared" si="4"/>
        <v>33473.769999999997</v>
      </c>
      <c r="H57" s="48"/>
      <c r="I57" s="46">
        <v>17</v>
      </c>
      <c r="J57" s="62" t="s">
        <v>71</v>
      </c>
      <c r="K57" s="50"/>
      <c r="L57" s="51" t="str">
        <f t="shared" si="5"/>
        <v>шт</v>
      </c>
      <c r="M57" s="52">
        <f t="shared" si="6"/>
        <v>6694.753999999999</v>
      </c>
      <c r="N57" s="47"/>
      <c r="O57" s="64">
        <v>5</v>
      </c>
      <c r="P57" s="53">
        <f t="shared" si="7"/>
        <v>0</v>
      </c>
      <c r="Q57" s="48"/>
      <c r="R57" s="48"/>
      <c r="S57" s="48"/>
    </row>
    <row r="58" spans="1:19" s="54" customFormat="1" ht="51.75" thickBot="1" x14ac:dyDescent="0.3">
      <c r="A58" s="45"/>
      <c r="B58" s="46">
        <v>18</v>
      </c>
      <c r="C58" s="62" t="s">
        <v>72</v>
      </c>
      <c r="D58" s="63" t="s">
        <v>27</v>
      </c>
      <c r="E58" s="74">
        <v>1164.3054545454545</v>
      </c>
      <c r="F58" s="64">
        <v>11</v>
      </c>
      <c r="G58" s="65">
        <f t="shared" si="4"/>
        <v>12807.359999999999</v>
      </c>
      <c r="H58" s="48"/>
      <c r="I58" s="46">
        <v>18</v>
      </c>
      <c r="J58" s="62" t="s">
        <v>72</v>
      </c>
      <c r="K58" s="50"/>
      <c r="L58" s="51" t="str">
        <f t="shared" si="5"/>
        <v>шт</v>
      </c>
      <c r="M58" s="52">
        <f t="shared" si="6"/>
        <v>1164.3054545454545</v>
      </c>
      <c r="N58" s="47"/>
      <c r="O58" s="64">
        <v>11</v>
      </c>
      <c r="P58" s="53">
        <f t="shared" si="7"/>
        <v>0</v>
      </c>
      <c r="Q58" s="48"/>
      <c r="R58" s="48"/>
      <c r="S58" s="48"/>
    </row>
    <row r="59" spans="1:19" s="22" customFormat="1" ht="17.25" customHeight="1" thickBot="1" x14ac:dyDescent="0.3">
      <c r="A59" s="27"/>
      <c r="B59" s="111" t="s">
        <v>31</v>
      </c>
      <c r="C59" s="112"/>
      <c r="D59" s="28"/>
      <c r="E59" s="71"/>
      <c r="F59" s="25"/>
      <c r="G59" s="30">
        <f>SUM(G41:G58)</f>
        <v>623754.09000000008</v>
      </c>
      <c r="H59" s="30"/>
      <c r="I59" s="25"/>
      <c r="J59" s="25"/>
      <c r="K59" s="25"/>
      <c r="L59" s="26"/>
      <c r="M59" s="32"/>
      <c r="N59" s="32"/>
      <c r="O59" s="33"/>
      <c r="P59" s="32"/>
      <c r="Q59" s="32"/>
    </row>
    <row r="60" spans="1:19" s="22" customFormat="1" ht="15.75" customHeight="1" x14ac:dyDescent="0.25">
      <c r="A60" s="107" t="s">
        <v>20</v>
      </c>
      <c r="B60" s="108"/>
      <c r="C60" s="108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90"/>
    </row>
    <row r="61" spans="1:19" s="22" customFormat="1" ht="15.75" customHeight="1" x14ac:dyDescent="0.25">
      <c r="A61" s="107" t="s">
        <v>21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90"/>
    </row>
    <row r="62" spans="1:19" ht="38.25" x14ac:dyDescent="0.25">
      <c r="A62" s="4"/>
      <c r="B62" s="46">
        <v>1</v>
      </c>
      <c r="C62" s="62" t="s">
        <v>73</v>
      </c>
      <c r="D62" s="63" t="s">
        <v>27</v>
      </c>
      <c r="E62" s="73">
        <v>363.23</v>
      </c>
      <c r="F62" s="64">
        <v>3</v>
      </c>
      <c r="G62" s="65">
        <f>E62*F62</f>
        <v>1089.69</v>
      </c>
      <c r="H62" s="1"/>
      <c r="I62" s="46">
        <v>1</v>
      </c>
      <c r="J62" s="62" t="s">
        <v>73</v>
      </c>
      <c r="K62" s="50"/>
      <c r="L62" s="51" t="str">
        <f t="shared" ref="L62:L82" si="8">D62</f>
        <v>шт</v>
      </c>
      <c r="M62" s="52">
        <f>E62</f>
        <v>363.23</v>
      </c>
      <c r="N62" s="47"/>
      <c r="O62" s="64">
        <v>3</v>
      </c>
      <c r="P62" s="53">
        <f t="shared" ref="P62:P76" si="9">N62*O62</f>
        <v>0</v>
      </c>
      <c r="Q62" s="1"/>
      <c r="R62" s="1"/>
      <c r="S62" s="1"/>
    </row>
    <row r="63" spans="1:19" ht="51" x14ac:dyDescent="0.25">
      <c r="A63" s="4"/>
      <c r="B63" s="55">
        <v>2</v>
      </c>
      <c r="C63" s="62" t="s">
        <v>34</v>
      </c>
      <c r="D63" s="63" t="s">
        <v>27</v>
      </c>
      <c r="E63" s="73">
        <v>630.66999999999996</v>
      </c>
      <c r="F63" s="64">
        <v>3</v>
      </c>
      <c r="G63" s="65">
        <f t="shared" ref="G63:G82" si="10">E63*F63</f>
        <v>1892.0099999999998</v>
      </c>
      <c r="H63" s="1"/>
      <c r="I63" s="55">
        <v>2</v>
      </c>
      <c r="J63" s="62" t="s">
        <v>34</v>
      </c>
      <c r="K63" s="57"/>
      <c r="L63" s="51" t="str">
        <f t="shared" si="8"/>
        <v>шт</v>
      </c>
      <c r="M63" s="52">
        <f t="shared" ref="M63:M82" si="11">E63</f>
        <v>630.66999999999996</v>
      </c>
      <c r="N63" s="56"/>
      <c r="O63" s="64">
        <v>3</v>
      </c>
      <c r="P63" s="53">
        <f t="shared" si="9"/>
        <v>0</v>
      </c>
      <c r="Q63" s="1"/>
      <c r="R63" s="1"/>
      <c r="S63" s="1"/>
    </row>
    <row r="64" spans="1:19" ht="25.5" x14ac:dyDescent="0.25">
      <c r="A64" s="4"/>
      <c r="B64" s="55">
        <v>3</v>
      </c>
      <c r="C64" s="62" t="s">
        <v>74</v>
      </c>
      <c r="D64" s="63" t="s">
        <v>27</v>
      </c>
      <c r="E64" s="73">
        <v>2328.6102777777778</v>
      </c>
      <c r="F64" s="64">
        <v>36</v>
      </c>
      <c r="G64" s="65">
        <f t="shared" si="10"/>
        <v>83829.97</v>
      </c>
      <c r="H64" s="1"/>
      <c r="I64" s="55">
        <v>3</v>
      </c>
      <c r="J64" s="62" t="s">
        <v>74</v>
      </c>
      <c r="K64" s="57"/>
      <c r="L64" s="51" t="str">
        <f t="shared" si="8"/>
        <v>шт</v>
      </c>
      <c r="M64" s="52">
        <f t="shared" si="11"/>
        <v>2328.6102777777778</v>
      </c>
      <c r="N64" s="56"/>
      <c r="O64" s="64">
        <v>36</v>
      </c>
      <c r="P64" s="53">
        <f t="shared" si="9"/>
        <v>0</v>
      </c>
      <c r="Q64" s="1"/>
      <c r="R64" s="1"/>
      <c r="S64" s="1"/>
    </row>
    <row r="65" spans="1:19" ht="25.5" x14ac:dyDescent="0.25">
      <c r="A65" s="4"/>
      <c r="B65" s="55">
        <v>4</v>
      </c>
      <c r="C65" s="62" t="s">
        <v>37</v>
      </c>
      <c r="D65" s="63" t="s">
        <v>27</v>
      </c>
      <c r="E65" s="73">
        <v>596.70249999999999</v>
      </c>
      <c r="F65" s="64">
        <v>4</v>
      </c>
      <c r="G65" s="65">
        <f t="shared" si="10"/>
        <v>2386.81</v>
      </c>
      <c r="H65" s="1"/>
      <c r="I65" s="55">
        <v>4</v>
      </c>
      <c r="J65" s="62" t="s">
        <v>37</v>
      </c>
      <c r="K65" s="57"/>
      <c r="L65" s="51" t="str">
        <f t="shared" si="8"/>
        <v>шт</v>
      </c>
      <c r="M65" s="52">
        <f t="shared" si="11"/>
        <v>596.70249999999999</v>
      </c>
      <c r="N65" s="56"/>
      <c r="O65" s="64">
        <v>4</v>
      </c>
      <c r="P65" s="53">
        <f t="shared" si="9"/>
        <v>0</v>
      </c>
      <c r="Q65" s="1"/>
      <c r="R65" s="1"/>
      <c r="S65" s="1"/>
    </row>
    <row r="66" spans="1:19" ht="25.5" x14ac:dyDescent="0.25">
      <c r="A66" s="4"/>
      <c r="B66" s="55">
        <v>5</v>
      </c>
      <c r="C66" s="62" t="s">
        <v>40</v>
      </c>
      <c r="D66" s="63" t="s">
        <v>27</v>
      </c>
      <c r="E66" s="73">
        <v>997.46</v>
      </c>
      <c r="F66" s="64">
        <v>1</v>
      </c>
      <c r="G66" s="65">
        <f t="shared" si="10"/>
        <v>997.46</v>
      </c>
      <c r="H66" s="1"/>
      <c r="I66" s="55">
        <v>5</v>
      </c>
      <c r="J66" s="62" t="s">
        <v>40</v>
      </c>
      <c r="K66" s="57"/>
      <c r="L66" s="51" t="str">
        <f t="shared" si="8"/>
        <v>шт</v>
      </c>
      <c r="M66" s="52">
        <f t="shared" si="11"/>
        <v>997.46</v>
      </c>
      <c r="N66" s="56"/>
      <c r="O66" s="64">
        <v>1</v>
      </c>
      <c r="P66" s="53">
        <f t="shared" si="9"/>
        <v>0</v>
      </c>
      <c r="Q66" s="1"/>
      <c r="R66" s="1"/>
      <c r="S66" s="1"/>
    </row>
    <row r="67" spans="1:19" ht="38.25" x14ac:dyDescent="0.25">
      <c r="A67" s="4"/>
      <c r="B67" s="55">
        <v>6</v>
      </c>
      <c r="C67" s="62" t="s">
        <v>63</v>
      </c>
      <c r="D67" s="63" t="s">
        <v>27</v>
      </c>
      <c r="E67" s="73">
        <v>2266.9488888888891</v>
      </c>
      <c r="F67" s="64">
        <v>9</v>
      </c>
      <c r="G67" s="65">
        <f t="shared" si="10"/>
        <v>20402.54</v>
      </c>
      <c r="H67" s="1"/>
      <c r="I67" s="55">
        <v>6</v>
      </c>
      <c r="J67" s="62" t="s">
        <v>63</v>
      </c>
      <c r="K67" s="57"/>
      <c r="L67" s="51" t="str">
        <f t="shared" si="8"/>
        <v>шт</v>
      </c>
      <c r="M67" s="52">
        <f t="shared" si="11"/>
        <v>2266.9488888888891</v>
      </c>
      <c r="N67" s="56"/>
      <c r="O67" s="64">
        <v>9</v>
      </c>
      <c r="P67" s="53">
        <f t="shared" si="9"/>
        <v>0</v>
      </c>
      <c r="Q67" s="1"/>
      <c r="R67" s="1"/>
      <c r="S67" s="1"/>
    </row>
    <row r="68" spans="1:19" x14ac:dyDescent="0.25">
      <c r="A68" s="4"/>
      <c r="B68" s="55">
        <v>7</v>
      </c>
      <c r="C68" s="62" t="s">
        <v>75</v>
      </c>
      <c r="D68" s="63" t="s">
        <v>27</v>
      </c>
      <c r="E68" s="73">
        <v>906.78000000000009</v>
      </c>
      <c r="F68" s="64">
        <v>3</v>
      </c>
      <c r="G68" s="65">
        <f t="shared" si="10"/>
        <v>2720.34</v>
      </c>
      <c r="H68" s="1"/>
      <c r="I68" s="55">
        <v>7</v>
      </c>
      <c r="J68" s="62" t="s">
        <v>75</v>
      </c>
      <c r="K68" s="57"/>
      <c r="L68" s="51" t="str">
        <f t="shared" si="8"/>
        <v>шт</v>
      </c>
      <c r="M68" s="52">
        <f t="shared" si="11"/>
        <v>906.78000000000009</v>
      </c>
      <c r="N68" s="56"/>
      <c r="O68" s="64">
        <v>3</v>
      </c>
      <c r="P68" s="53">
        <f t="shared" si="9"/>
        <v>0</v>
      </c>
      <c r="Q68" s="1"/>
      <c r="R68" s="1"/>
      <c r="S68" s="1"/>
    </row>
    <row r="69" spans="1:19" ht="38.25" x14ac:dyDescent="0.25">
      <c r="A69" s="4"/>
      <c r="B69" s="55">
        <v>8</v>
      </c>
      <c r="C69" s="62" t="s">
        <v>76</v>
      </c>
      <c r="D69" s="63" t="s">
        <v>27</v>
      </c>
      <c r="E69" s="73">
        <v>2720.3380000000002</v>
      </c>
      <c r="F69" s="64">
        <v>5</v>
      </c>
      <c r="G69" s="65">
        <f t="shared" si="10"/>
        <v>13601.69</v>
      </c>
      <c r="H69" s="1"/>
      <c r="I69" s="55">
        <v>8</v>
      </c>
      <c r="J69" s="62" t="s">
        <v>76</v>
      </c>
      <c r="K69" s="57"/>
      <c r="L69" s="51" t="str">
        <f t="shared" si="8"/>
        <v>шт</v>
      </c>
      <c r="M69" s="52">
        <f t="shared" si="11"/>
        <v>2720.3380000000002</v>
      </c>
      <c r="N69" s="56"/>
      <c r="O69" s="64">
        <v>5</v>
      </c>
      <c r="P69" s="53">
        <f t="shared" si="9"/>
        <v>0</v>
      </c>
      <c r="Q69" s="1"/>
      <c r="R69" s="1"/>
      <c r="S69" s="1"/>
    </row>
    <row r="70" spans="1:19" ht="38.25" x14ac:dyDescent="0.25">
      <c r="A70" s="4"/>
      <c r="B70" s="55">
        <v>9</v>
      </c>
      <c r="C70" s="62" t="s">
        <v>77</v>
      </c>
      <c r="D70" s="63" t="s">
        <v>27</v>
      </c>
      <c r="E70" s="73">
        <v>2436.44</v>
      </c>
      <c r="F70" s="64">
        <v>4</v>
      </c>
      <c r="G70" s="65">
        <f t="shared" si="10"/>
        <v>9745.76</v>
      </c>
      <c r="H70" s="1"/>
      <c r="I70" s="55">
        <v>9</v>
      </c>
      <c r="J70" s="62" t="s">
        <v>77</v>
      </c>
      <c r="K70" s="57"/>
      <c r="L70" s="51" t="str">
        <f t="shared" si="8"/>
        <v>шт</v>
      </c>
      <c r="M70" s="52">
        <f t="shared" si="11"/>
        <v>2436.44</v>
      </c>
      <c r="N70" s="56"/>
      <c r="O70" s="64">
        <v>4</v>
      </c>
      <c r="P70" s="53">
        <f t="shared" si="9"/>
        <v>0</v>
      </c>
      <c r="Q70" s="1"/>
      <c r="R70" s="1"/>
      <c r="S70" s="1"/>
    </row>
    <row r="71" spans="1:19" ht="38.25" x14ac:dyDescent="0.25">
      <c r="A71" s="4"/>
      <c r="B71" s="55">
        <v>10</v>
      </c>
      <c r="C71" s="62" t="s">
        <v>78</v>
      </c>
      <c r="D71" s="63" t="s">
        <v>27</v>
      </c>
      <c r="E71" s="73">
        <v>1092.23</v>
      </c>
      <c r="F71" s="64">
        <v>1</v>
      </c>
      <c r="G71" s="65">
        <f t="shared" si="10"/>
        <v>1092.23</v>
      </c>
      <c r="H71" s="1"/>
      <c r="I71" s="55">
        <v>10</v>
      </c>
      <c r="J71" s="62" t="s">
        <v>78</v>
      </c>
      <c r="K71" s="57"/>
      <c r="L71" s="51" t="str">
        <f t="shared" si="8"/>
        <v>шт</v>
      </c>
      <c r="M71" s="52">
        <f t="shared" si="11"/>
        <v>1092.23</v>
      </c>
      <c r="N71" s="56"/>
      <c r="O71" s="64">
        <v>1</v>
      </c>
      <c r="P71" s="53">
        <f t="shared" si="9"/>
        <v>0</v>
      </c>
      <c r="Q71" s="1"/>
      <c r="R71" s="1"/>
      <c r="S71" s="1"/>
    </row>
    <row r="72" spans="1:19" ht="25.5" x14ac:dyDescent="0.25">
      <c r="A72" s="4"/>
      <c r="B72" s="55">
        <v>11</v>
      </c>
      <c r="C72" s="62" t="s">
        <v>79</v>
      </c>
      <c r="D72" s="63" t="s">
        <v>27</v>
      </c>
      <c r="E72" s="73">
        <v>2058.2049999999999</v>
      </c>
      <c r="F72" s="64">
        <v>2</v>
      </c>
      <c r="G72" s="65">
        <f t="shared" si="10"/>
        <v>4116.41</v>
      </c>
      <c r="H72" s="1"/>
      <c r="I72" s="55">
        <v>11</v>
      </c>
      <c r="J72" s="62" t="s">
        <v>79</v>
      </c>
      <c r="K72" s="57"/>
      <c r="L72" s="51" t="str">
        <f t="shared" si="8"/>
        <v>шт</v>
      </c>
      <c r="M72" s="52">
        <f t="shared" si="11"/>
        <v>2058.2049999999999</v>
      </c>
      <c r="N72" s="56"/>
      <c r="O72" s="64">
        <v>2</v>
      </c>
      <c r="P72" s="53">
        <f t="shared" si="9"/>
        <v>0</v>
      </c>
      <c r="Q72" s="1"/>
      <c r="R72" s="1"/>
      <c r="S72" s="1"/>
    </row>
    <row r="73" spans="1:19" ht="25.5" x14ac:dyDescent="0.25">
      <c r="A73" s="4"/>
      <c r="B73" s="55">
        <v>12</v>
      </c>
      <c r="C73" s="62" t="s">
        <v>50</v>
      </c>
      <c r="D73" s="63" t="s">
        <v>27</v>
      </c>
      <c r="E73" s="73">
        <v>1853.9399999999998</v>
      </c>
      <c r="F73" s="64">
        <v>6</v>
      </c>
      <c r="G73" s="65">
        <f t="shared" si="10"/>
        <v>11123.64</v>
      </c>
      <c r="H73" s="1"/>
      <c r="I73" s="55">
        <v>12</v>
      </c>
      <c r="J73" s="62" t="s">
        <v>50</v>
      </c>
      <c r="K73" s="57"/>
      <c r="L73" s="51" t="str">
        <f t="shared" si="8"/>
        <v>шт</v>
      </c>
      <c r="M73" s="52">
        <f t="shared" si="11"/>
        <v>1853.9399999999998</v>
      </c>
      <c r="N73" s="56"/>
      <c r="O73" s="64">
        <v>6</v>
      </c>
      <c r="P73" s="53">
        <f t="shared" si="9"/>
        <v>0</v>
      </c>
      <c r="Q73" s="1"/>
      <c r="R73" s="1"/>
      <c r="S73" s="1"/>
    </row>
    <row r="74" spans="1:19" ht="51" x14ac:dyDescent="0.25">
      <c r="A74" s="4"/>
      <c r="B74" s="55">
        <v>13</v>
      </c>
      <c r="C74" s="62" t="s">
        <v>80</v>
      </c>
      <c r="D74" s="63" t="s">
        <v>27</v>
      </c>
      <c r="E74" s="73">
        <v>2319.92</v>
      </c>
      <c r="F74" s="64">
        <v>1</v>
      </c>
      <c r="G74" s="65">
        <f t="shared" si="10"/>
        <v>2319.92</v>
      </c>
      <c r="H74" s="1"/>
      <c r="I74" s="55">
        <v>13</v>
      </c>
      <c r="J74" s="62" t="s">
        <v>80</v>
      </c>
      <c r="K74" s="57"/>
      <c r="L74" s="51" t="str">
        <f t="shared" si="8"/>
        <v>шт</v>
      </c>
      <c r="M74" s="52">
        <f t="shared" si="11"/>
        <v>2319.92</v>
      </c>
      <c r="N74" s="56"/>
      <c r="O74" s="64">
        <v>1</v>
      </c>
      <c r="P74" s="53">
        <f t="shared" si="9"/>
        <v>0</v>
      </c>
      <c r="Q74" s="1"/>
      <c r="R74" s="1"/>
      <c r="S74" s="1"/>
    </row>
    <row r="75" spans="1:19" ht="51" x14ac:dyDescent="0.25">
      <c r="A75" s="4"/>
      <c r="B75" s="55">
        <v>14</v>
      </c>
      <c r="C75" s="62" t="s">
        <v>81</v>
      </c>
      <c r="D75" s="63" t="s">
        <v>27</v>
      </c>
      <c r="E75" s="73">
        <v>2501.5149999999999</v>
      </c>
      <c r="F75" s="64">
        <v>4</v>
      </c>
      <c r="G75" s="65">
        <f t="shared" si="10"/>
        <v>10006.06</v>
      </c>
      <c r="H75" s="1"/>
      <c r="I75" s="55">
        <v>14</v>
      </c>
      <c r="J75" s="62" t="s">
        <v>81</v>
      </c>
      <c r="K75" s="57"/>
      <c r="L75" s="51" t="str">
        <f t="shared" si="8"/>
        <v>шт</v>
      </c>
      <c r="M75" s="52">
        <f t="shared" si="11"/>
        <v>2501.5149999999999</v>
      </c>
      <c r="N75" s="56"/>
      <c r="O75" s="64">
        <v>4</v>
      </c>
      <c r="P75" s="53">
        <f t="shared" si="9"/>
        <v>0</v>
      </c>
      <c r="Q75" s="1"/>
      <c r="R75" s="1"/>
      <c r="S75" s="1"/>
    </row>
    <row r="76" spans="1:19" ht="51" x14ac:dyDescent="0.25">
      <c r="A76" s="4"/>
      <c r="B76" s="55">
        <v>15</v>
      </c>
      <c r="C76" s="62" t="s">
        <v>55</v>
      </c>
      <c r="D76" s="63" t="s">
        <v>27</v>
      </c>
      <c r="E76" s="73">
        <v>1077.9370000000001</v>
      </c>
      <c r="F76" s="64">
        <v>10</v>
      </c>
      <c r="G76" s="65">
        <f t="shared" si="10"/>
        <v>10779.37</v>
      </c>
      <c r="H76" s="1"/>
      <c r="I76" s="55">
        <v>15</v>
      </c>
      <c r="J76" s="62" t="s">
        <v>55</v>
      </c>
      <c r="K76" s="57"/>
      <c r="L76" s="51" t="str">
        <f t="shared" si="8"/>
        <v>шт</v>
      </c>
      <c r="M76" s="52">
        <f t="shared" si="11"/>
        <v>1077.9370000000001</v>
      </c>
      <c r="N76" s="56"/>
      <c r="O76" s="64">
        <v>10</v>
      </c>
      <c r="P76" s="53">
        <f t="shared" si="9"/>
        <v>0</v>
      </c>
      <c r="Q76" s="1"/>
      <c r="R76" s="1"/>
      <c r="S76" s="1"/>
    </row>
    <row r="77" spans="1:19" ht="47.25" customHeight="1" x14ac:dyDescent="0.25">
      <c r="A77" s="4"/>
      <c r="B77" s="46">
        <v>16</v>
      </c>
      <c r="C77" s="62" t="s">
        <v>82</v>
      </c>
      <c r="D77" s="63" t="s">
        <v>27</v>
      </c>
      <c r="E77" s="73">
        <v>3686.9666666666667</v>
      </c>
      <c r="F77" s="64">
        <v>3</v>
      </c>
      <c r="G77" s="65">
        <f t="shared" si="10"/>
        <v>11060.9</v>
      </c>
      <c r="H77" s="1"/>
      <c r="I77" s="46">
        <v>16</v>
      </c>
      <c r="J77" s="62" t="s">
        <v>82</v>
      </c>
      <c r="K77" s="50"/>
      <c r="L77" s="51" t="str">
        <f t="shared" si="8"/>
        <v>шт</v>
      </c>
      <c r="M77" s="52">
        <f t="shared" si="11"/>
        <v>3686.9666666666667</v>
      </c>
      <c r="N77" s="47"/>
      <c r="O77" s="64">
        <v>3</v>
      </c>
      <c r="P77" s="53">
        <f>N77*O77</f>
        <v>0</v>
      </c>
      <c r="Q77" s="1"/>
      <c r="R77" s="1"/>
      <c r="S77" s="1"/>
    </row>
    <row r="78" spans="1:19" ht="29.25" customHeight="1" x14ac:dyDescent="0.25">
      <c r="A78" s="4"/>
      <c r="B78" s="46">
        <v>17</v>
      </c>
      <c r="C78" s="62" t="s">
        <v>56</v>
      </c>
      <c r="D78" s="63" t="s">
        <v>27</v>
      </c>
      <c r="E78" s="73">
        <v>695.06000000000006</v>
      </c>
      <c r="F78" s="64">
        <v>7</v>
      </c>
      <c r="G78" s="65">
        <f t="shared" si="10"/>
        <v>4865.42</v>
      </c>
      <c r="H78" s="1"/>
      <c r="I78" s="46">
        <v>17</v>
      </c>
      <c r="J78" s="62" t="s">
        <v>56</v>
      </c>
      <c r="K78" s="50"/>
      <c r="L78" s="51" t="str">
        <f t="shared" si="8"/>
        <v>шт</v>
      </c>
      <c r="M78" s="52">
        <f t="shared" si="11"/>
        <v>695.06000000000006</v>
      </c>
      <c r="N78" s="47"/>
      <c r="O78" s="64">
        <v>7</v>
      </c>
      <c r="P78" s="53">
        <f t="shared" ref="P78:P100" si="12">N78*O78</f>
        <v>0</v>
      </c>
      <c r="Q78" s="1"/>
      <c r="R78" s="1"/>
      <c r="S78" s="1"/>
    </row>
    <row r="79" spans="1:19" ht="31.5" customHeight="1" x14ac:dyDescent="0.25">
      <c r="A79" s="4"/>
      <c r="B79" s="46">
        <v>18</v>
      </c>
      <c r="C79" s="62" t="s">
        <v>58</v>
      </c>
      <c r="D79" s="63" t="s">
        <v>27</v>
      </c>
      <c r="E79" s="73">
        <v>3007.79</v>
      </c>
      <c r="F79" s="64">
        <v>2</v>
      </c>
      <c r="G79" s="65">
        <f t="shared" si="10"/>
        <v>6015.58</v>
      </c>
      <c r="H79" s="1"/>
      <c r="I79" s="46">
        <v>18</v>
      </c>
      <c r="J79" s="62" t="s">
        <v>58</v>
      </c>
      <c r="K79" s="50"/>
      <c r="L79" s="51" t="str">
        <f t="shared" si="8"/>
        <v>шт</v>
      </c>
      <c r="M79" s="52">
        <f t="shared" si="11"/>
        <v>3007.79</v>
      </c>
      <c r="N79" s="47"/>
      <c r="O79" s="64">
        <v>2</v>
      </c>
      <c r="P79" s="53">
        <f t="shared" si="12"/>
        <v>0</v>
      </c>
      <c r="Q79" s="1"/>
      <c r="R79" s="1"/>
      <c r="S79" s="1"/>
    </row>
    <row r="80" spans="1:19" ht="38.25" x14ac:dyDescent="0.25">
      <c r="A80" s="4"/>
      <c r="B80" s="46">
        <v>19</v>
      </c>
      <c r="C80" s="62" t="s">
        <v>83</v>
      </c>
      <c r="D80" s="63" t="s">
        <v>27</v>
      </c>
      <c r="E80" s="73">
        <v>776.2</v>
      </c>
      <c r="F80" s="64">
        <v>1</v>
      </c>
      <c r="G80" s="65">
        <f t="shared" si="10"/>
        <v>776.2</v>
      </c>
      <c r="H80" s="1"/>
      <c r="I80" s="46">
        <v>19</v>
      </c>
      <c r="J80" s="62" t="s">
        <v>83</v>
      </c>
      <c r="K80" s="50"/>
      <c r="L80" s="51" t="str">
        <f t="shared" si="8"/>
        <v>шт</v>
      </c>
      <c r="M80" s="52">
        <f t="shared" si="11"/>
        <v>776.2</v>
      </c>
      <c r="N80" s="47"/>
      <c r="O80" s="64">
        <v>1</v>
      </c>
      <c r="P80" s="53">
        <f t="shared" si="12"/>
        <v>0</v>
      </c>
      <c r="Q80" s="1"/>
      <c r="R80" s="1"/>
      <c r="S80" s="1"/>
    </row>
    <row r="81" spans="1:19" ht="38.25" x14ac:dyDescent="0.25">
      <c r="A81" s="4"/>
      <c r="B81" s="46">
        <v>20</v>
      </c>
      <c r="C81" s="62" t="s">
        <v>84</v>
      </c>
      <c r="D81" s="63" t="s">
        <v>27</v>
      </c>
      <c r="E81" s="73">
        <v>3902.9160000000002</v>
      </c>
      <c r="F81" s="64">
        <v>5</v>
      </c>
      <c r="G81" s="65">
        <f t="shared" si="10"/>
        <v>19514.580000000002</v>
      </c>
      <c r="H81" s="1"/>
      <c r="I81" s="46">
        <v>20</v>
      </c>
      <c r="J81" s="62" t="s">
        <v>84</v>
      </c>
      <c r="K81" s="50"/>
      <c r="L81" s="51" t="str">
        <f t="shared" si="8"/>
        <v>шт</v>
      </c>
      <c r="M81" s="52">
        <f t="shared" si="11"/>
        <v>3902.9160000000002</v>
      </c>
      <c r="N81" s="47"/>
      <c r="O81" s="64">
        <v>5</v>
      </c>
      <c r="P81" s="53">
        <f t="shared" si="12"/>
        <v>0</v>
      </c>
      <c r="Q81" s="1"/>
      <c r="R81" s="1"/>
      <c r="S81" s="1"/>
    </row>
    <row r="82" spans="1:19" ht="51" x14ac:dyDescent="0.25">
      <c r="A82" s="4"/>
      <c r="B82" s="55">
        <v>21</v>
      </c>
      <c r="C82" s="62" t="s">
        <v>85</v>
      </c>
      <c r="D82" s="63" t="s">
        <v>27</v>
      </c>
      <c r="E82" s="73">
        <v>2266.9500000000003</v>
      </c>
      <c r="F82" s="64">
        <v>3</v>
      </c>
      <c r="G82" s="65">
        <f t="shared" si="10"/>
        <v>6800.85</v>
      </c>
      <c r="H82" s="1"/>
      <c r="I82" s="55">
        <v>21</v>
      </c>
      <c r="J82" s="62" t="s">
        <v>85</v>
      </c>
      <c r="K82" s="50"/>
      <c r="L82" s="51" t="str">
        <f t="shared" si="8"/>
        <v>шт</v>
      </c>
      <c r="M82" s="52">
        <f t="shared" si="11"/>
        <v>2266.9500000000003</v>
      </c>
      <c r="N82" s="47"/>
      <c r="O82" s="64">
        <v>3</v>
      </c>
      <c r="P82" s="53">
        <f t="shared" si="12"/>
        <v>0</v>
      </c>
      <c r="Q82" s="1"/>
      <c r="R82" s="1"/>
      <c r="S82" s="1"/>
    </row>
    <row r="83" spans="1:19" s="22" customFormat="1" ht="30" customHeight="1" x14ac:dyDescent="0.25">
      <c r="A83" s="27"/>
      <c r="B83" s="86" t="s">
        <v>22</v>
      </c>
      <c r="C83" s="87"/>
      <c r="D83" s="24"/>
      <c r="E83" s="72"/>
      <c r="F83" s="34"/>
      <c r="G83" s="30">
        <f>SUM(G62:G82)</f>
        <v>225137.43000000008</v>
      </c>
      <c r="H83" s="30"/>
      <c r="I83" s="34"/>
      <c r="J83" s="34"/>
      <c r="K83" s="34"/>
      <c r="L83" s="26"/>
      <c r="M83" s="32"/>
      <c r="N83" s="32"/>
      <c r="O83" s="33"/>
      <c r="P83" s="32"/>
      <c r="Q83" s="32"/>
    </row>
    <row r="84" spans="1:19" s="22" customFormat="1" ht="15.75" customHeight="1" x14ac:dyDescent="0.25">
      <c r="A84" s="107" t="s">
        <v>23</v>
      </c>
      <c r="B84" s="108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90"/>
    </row>
    <row r="85" spans="1:19" ht="25.5" x14ac:dyDescent="0.25">
      <c r="A85" s="4"/>
      <c r="B85" s="23">
        <v>1</v>
      </c>
      <c r="C85" s="62" t="s">
        <v>86</v>
      </c>
      <c r="D85" s="63" t="s">
        <v>27</v>
      </c>
      <c r="E85" s="73">
        <v>2328.6103333333331</v>
      </c>
      <c r="F85" s="64">
        <v>30</v>
      </c>
      <c r="G85" s="65">
        <f>E85*F85</f>
        <v>69858.31</v>
      </c>
      <c r="H85" s="1"/>
      <c r="I85" s="23">
        <v>1</v>
      </c>
      <c r="J85" s="62" t="s">
        <v>86</v>
      </c>
      <c r="K85" s="50"/>
      <c r="L85" s="51" t="str">
        <f t="shared" ref="L85:L106" si="13">D85</f>
        <v>шт</v>
      </c>
      <c r="M85" s="52">
        <f>E85</f>
        <v>2328.6103333333331</v>
      </c>
      <c r="N85" s="47"/>
      <c r="O85" s="64">
        <v>30</v>
      </c>
      <c r="P85" s="53">
        <f t="shared" si="12"/>
        <v>0</v>
      </c>
      <c r="Q85" s="1"/>
      <c r="R85" s="1"/>
      <c r="S85" s="1"/>
    </row>
    <row r="86" spans="1:19" ht="25.5" x14ac:dyDescent="0.25">
      <c r="A86" s="4"/>
      <c r="B86" s="23">
        <v>2</v>
      </c>
      <c r="C86" s="62" t="s">
        <v>37</v>
      </c>
      <c r="D86" s="63" t="s">
        <v>27</v>
      </c>
      <c r="E86" s="73">
        <v>596.70500000000004</v>
      </c>
      <c r="F86" s="64">
        <v>2</v>
      </c>
      <c r="G86" s="65">
        <f t="shared" ref="G86:G106" si="14">E86*F86</f>
        <v>1193.4100000000001</v>
      </c>
      <c r="H86" s="1"/>
      <c r="I86" s="23">
        <v>2</v>
      </c>
      <c r="J86" s="62" t="s">
        <v>37</v>
      </c>
      <c r="K86" s="50"/>
      <c r="L86" s="51" t="str">
        <f t="shared" si="13"/>
        <v>шт</v>
      </c>
      <c r="M86" s="52">
        <f t="shared" ref="M86:M106" si="15">E86</f>
        <v>596.70500000000004</v>
      </c>
      <c r="N86" s="47"/>
      <c r="O86" s="64">
        <v>2</v>
      </c>
      <c r="P86" s="53">
        <f t="shared" si="12"/>
        <v>0</v>
      </c>
      <c r="Q86" s="1"/>
      <c r="R86" s="1"/>
      <c r="S86" s="1"/>
    </row>
    <row r="87" spans="1:19" ht="25.5" x14ac:dyDescent="0.25">
      <c r="A87" s="4"/>
      <c r="B87" s="23">
        <v>3</v>
      </c>
      <c r="C87" s="62" t="s">
        <v>40</v>
      </c>
      <c r="D87" s="63" t="s">
        <v>27</v>
      </c>
      <c r="E87" s="73">
        <v>997.46</v>
      </c>
      <c r="F87" s="64">
        <v>3</v>
      </c>
      <c r="G87" s="65">
        <f t="shared" si="14"/>
        <v>2992.38</v>
      </c>
      <c r="H87" s="1"/>
      <c r="I87" s="23">
        <v>3</v>
      </c>
      <c r="J87" s="62" t="s">
        <v>40</v>
      </c>
      <c r="K87" s="50"/>
      <c r="L87" s="51" t="str">
        <f t="shared" si="13"/>
        <v>шт</v>
      </c>
      <c r="M87" s="52">
        <f t="shared" si="15"/>
        <v>997.46</v>
      </c>
      <c r="N87" s="47"/>
      <c r="O87" s="64">
        <v>3</v>
      </c>
      <c r="P87" s="53">
        <f t="shared" si="12"/>
        <v>0</v>
      </c>
      <c r="Q87" s="1"/>
      <c r="R87" s="1"/>
      <c r="S87" s="1"/>
    </row>
    <row r="88" spans="1:19" ht="38.25" x14ac:dyDescent="0.25">
      <c r="A88" s="4"/>
      <c r="B88" s="23">
        <v>4</v>
      </c>
      <c r="C88" s="62" t="s">
        <v>63</v>
      </c>
      <c r="D88" s="63" t="s">
        <v>27</v>
      </c>
      <c r="E88" s="73">
        <v>2266.9483333333333</v>
      </c>
      <c r="F88" s="64">
        <v>6</v>
      </c>
      <c r="G88" s="65">
        <f t="shared" si="14"/>
        <v>13601.689999999999</v>
      </c>
      <c r="H88" s="1"/>
      <c r="I88" s="23">
        <v>4</v>
      </c>
      <c r="J88" s="62" t="s">
        <v>63</v>
      </c>
      <c r="K88" s="50"/>
      <c r="L88" s="51" t="str">
        <f t="shared" si="13"/>
        <v>шт</v>
      </c>
      <c r="M88" s="52">
        <f t="shared" si="15"/>
        <v>2266.9483333333333</v>
      </c>
      <c r="N88" s="47"/>
      <c r="O88" s="64">
        <v>6</v>
      </c>
      <c r="P88" s="53">
        <f t="shared" si="12"/>
        <v>0</v>
      </c>
      <c r="Q88" s="1"/>
      <c r="R88" s="1"/>
      <c r="S88" s="1"/>
    </row>
    <row r="89" spans="1:19" ht="38.25" x14ac:dyDescent="0.25">
      <c r="A89" s="4"/>
      <c r="B89" s="23">
        <v>5</v>
      </c>
      <c r="C89" s="62" t="s">
        <v>65</v>
      </c>
      <c r="D89" s="63" t="s">
        <v>27</v>
      </c>
      <c r="E89" s="73">
        <v>906.78</v>
      </c>
      <c r="F89" s="64">
        <v>1</v>
      </c>
      <c r="G89" s="65">
        <f t="shared" si="14"/>
        <v>906.78</v>
      </c>
      <c r="H89" s="1"/>
      <c r="I89" s="23">
        <v>5</v>
      </c>
      <c r="J89" s="62" t="s">
        <v>65</v>
      </c>
      <c r="K89" s="50"/>
      <c r="L89" s="51" t="str">
        <f t="shared" si="13"/>
        <v>шт</v>
      </c>
      <c r="M89" s="52">
        <f t="shared" si="15"/>
        <v>906.78</v>
      </c>
      <c r="N89" s="47"/>
      <c r="O89" s="64">
        <v>1</v>
      </c>
      <c r="P89" s="53">
        <f t="shared" si="12"/>
        <v>0</v>
      </c>
      <c r="Q89" s="1"/>
      <c r="R89" s="1"/>
      <c r="S89" s="1"/>
    </row>
    <row r="90" spans="1:19" ht="38.25" x14ac:dyDescent="0.25">
      <c r="A90" s="4"/>
      <c r="B90" s="23">
        <v>6</v>
      </c>
      <c r="C90" s="62" t="s">
        <v>87</v>
      </c>
      <c r="D90" s="63" t="s">
        <v>27</v>
      </c>
      <c r="E90" s="73">
        <v>2720.34</v>
      </c>
      <c r="F90" s="64">
        <v>1</v>
      </c>
      <c r="G90" s="65">
        <f t="shared" si="14"/>
        <v>2720.34</v>
      </c>
      <c r="H90" s="1"/>
      <c r="I90" s="23">
        <v>6</v>
      </c>
      <c r="J90" s="62" t="s">
        <v>87</v>
      </c>
      <c r="K90" s="50"/>
      <c r="L90" s="51" t="str">
        <f t="shared" si="13"/>
        <v>шт</v>
      </c>
      <c r="M90" s="52">
        <f t="shared" si="15"/>
        <v>2720.34</v>
      </c>
      <c r="N90" s="47"/>
      <c r="O90" s="64">
        <v>1</v>
      </c>
      <c r="P90" s="53">
        <f t="shared" si="12"/>
        <v>0</v>
      </c>
      <c r="Q90" s="1"/>
      <c r="R90" s="1"/>
      <c r="S90" s="1"/>
    </row>
    <row r="91" spans="1:19" ht="25.5" x14ac:dyDescent="0.25">
      <c r="A91" s="4"/>
      <c r="B91" s="23">
        <v>7</v>
      </c>
      <c r="C91" s="62" t="s">
        <v>88</v>
      </c>
      <c r="D91" s="63" t="s">
        <v>27</v>
      </c>
      <c r="E91" s="73">
        <v>634.745</v>
      </c>
      <c r="F91" s="64">
        <v>6</v>
      </c>
      <c r="G91" s="65">
        <f t="shared" si="14"/>
        <v>3808.4700000000003</v>
      </c>
      <c r="H91" s="1"/>
      <c r="I91" s="23">
        <v>7</v>
      </c>
      <c r="J91" s="62" t="s">
        <v>88</v>
      </c>
      <c r="K91" s="50"/>
      <c r="L91" s="51" t="str">
        <f t="shared" si="13"/>
        <v>шт</v>
      </c>
      <c r="M91" s="52">
        <f t="shared" si="15"/>
        <v>634.745</v>
      </c>
      <c r="N91" s="47"/>
      <c r="O91" s="64">
        <v>6</v>
      </c>
      <c r="P91" s="53">
        <f t="shared" si="12"/>
        <v>0</v>
      </c>
      <c r="Q91" s="1"/>
      <c r="R91" s="1"/>
      <c r="S91" s="1"/>
    </row>
    <row r="92" spans="1:19" ht="38.25" x14ac:dyDescent="0.25">
      <c r="A92" s="4"/>
      <c r="B92" s="23">
        <v>8</v>
      </c>
      <c r="C92" s="62" t="s">
        <v>89</v>
      </c>
      <c r="D92" s="63" t="s">
        <v>27</v>
      </c>
      <c r="E92" s="73">
        <v>1813.56</v>
      </c>
      <c r="F92" s="64">
        <v>4</v>
      </c>
      <c r="G92" s="65">
        <f t="shared" si="14"/>
        <v>7254.24</v>
      </c>
      <c r="H92" s="1"/>
      <c r="I92" s="23">
        <v>8</v>
      </c>
      <c r="J92" s="62" t="s">
        <v>89</v>
      </c>
      <c r="K92" s="50"/>
      <c r="L92" s="51" t="str">
        <f t="shared" si="13"/>
        <v>шт</v>
      </c>
      <c r="M92" s="52">
        <f t="shared" si="15"/>
        <v>1813.56</v>
      </c>
      <c r="N92" s="47"/>
      <c r="O92" s="64">
        <v>4</v>
      </c>
      <c r="P92" s="53">
        <f t="shared" si="12"/>
        <v>0</v>
      </c>
      <c r="Q92" s="1"/>
      <c r="R92" s="1"/>
      <c r="S92" s="1"/>
    </row>
    <row r="93" spans="1:19" ht="38.25" x14ac:dyDescent="0.25">
      <c r="A93" s="4"/>
      <c r="B93" s="23">
        <v>9</v>
      </c>
      <c r="C93" s="62" t="s">
        <v>90</v>
      </c>
      <c r="D93" s="63" t="s">
        <v>27</v>
      </c>
      <c r="E93" s="73">
        <v>1450.8466666666666</v>
      </c>
      <c r="F93" s="64">
        <v>6</v>
      </c>
      <c r="G93" s="65">
        <f t="shared" si="14"/>
        <v>8705.08</v>
      </c>
      <c r="H93" s="1"/>
      <c r="I93" s="23">
        <v>9</v>
      </c>
      <c r="J93" s="62" t="s">
        <v>90</v>
      </c>
      <c r="K93" s="50"/>
      <c r="L93" s="51" t="str">
        <f t="shared" si="13"/>
        <v>шт</v>
      </c>
      <c r="M93" s="52">
        <f t="shared" si="15"/>
        <v>1450.8466666666666</v>
      </c>
      <c r="N93" s="47"/>
      <c r="O93" s="64">
        <v>6</v>
      </c>
      <c r="P93" s="53">
        <f t="shared" si="12"/>
        <v>0</v>
      </c>
      <c r="Q93" s="1"/>
      <c r="R93" s="1"/>
      <c r="S93" s="1"/>
    </row>
    <row r="94" spans="1:19" ht="25.5" x14ac:dyDescent="0.25">
      <c r="A94" s="4"/>
      <c r="B94" s="23">
        <v>10</v>
      </c>
      <c r="C94" s="62" t="s">
        <v>50</v>
      </c>
      <c r="D94" s="63" t="s">
        <v>27</v>
      </c>
      <c r="E94" s="73">
        <v>1853.9399999999998</v>
      </c>
      <c r="F94" s="64">
        <v>18</v>
      </c>
      <c r="G94" s="65">
        <f t="shared" si="14"/>
        <v>33370.92</v>
      </c>
      <c r="H94" s="1"/>
      <c r="I94" s="23">
        <v>10</v>
      </c>
      <c r="J94" s="62" t="s">
        <v>50</v>
      </c>
      <c r="K94" s="50"/>
      <c r="L94" s="51" t="str">
        <f t="shared" si="13"/>
        <v>шт</v>
      </c>
      <c r="M94" s="52">
        <f t="shared" si="15"/>
        <v>1853.9399999999998</v>
      </c>
      <c r="N94" s="47"/>
      <c r="O94" s="64">
        <v>18</v>
      </c>
      <c r="P94" s="53">
        <f t="shared" si="12"/>
        <v>0</v>
      </c>
      <c r="Q94" s="1"/>
      <c r="R94" s="1"/>
      <c r="S94" s="1"/>
    </row>
    <row r="95" spans="1:19" ht="38.25" x14ac:dyDescent="0.25">
      <c r="A95" s="4"/>
      <c r="B95" s="23">
        <v>11</v>
      </c>
      <c r="C95" s="62" t="s">
        <v>91</v>
      </c>
      <c r="D95" s="63" t="s">
        <v>27</v>
      </c>
      <c r="E95" s="73">
        <v>2716.7112499999998</v>
      </c>
      <c r="F95" s="64">
        <v>8</v>
      </c>
      <c r="G95" s="65">
        <f t="shared" si="14"/>
        <v>21733.69</v>
      </c>
      <c r="H95" s="1"/>
      <c r="I95" s="23">
        <v>11</v>
      </c>
      <c r="J95" s="62" t="s">
        <v>91</v>
      </c>
      <c r="K95" s="50"/>
      <c r="L95" s="51" t="str">
        <f t="shared" si="13"/>
        <v>шт</v>
      </c>
      <c r="M95" s="52">
        <f t="shared" si="15"/>
        <v>2716.7112499999998</v>
      </c>
      <c r="N95" s="47"/>
      <c r="O95" s="64">
        <v>8</v>
      </c>
      <c r="P95" s="53">
        <f t="shared" si="12"/>
        <v>0</v>
      </c>
      <c r="Q95" s="1"/>
      <c r="R95" s="1"/>
      <c r="S95" s="1"/>
    </row>
    <row r="96" spans="1:19" ht="51" x14ac:dyDescent="0.25">
      <c r="A96" s="4"/>
      <c r="B96" s="23">
        <v>12</v>
      </c>
      <c r="C96" s="62" t="s">
        <v>80</v>
      </c>
      <c r="D96" s="63" t="s">
        <v>27</v>
      </c>
      <c r="E96" s="73">
        <v>2319.9160000000002</v>
      </c>
      <c r="F96" s="64">
        <v>5</v>
      </c>
      <c r="G96" s="65">
        <f t="shared" si="14"/>
        <v>11599.580000000002</v>
      </c>
      <c r="H96" s="1"/>
      <c r="I96" s="23">
        <v>12</v>
      </c>
      <c r="J96" s="62" t="s">
        <v>80</v>
      </c>
      <c r="K96" s="50"/>
      <c r="L96" s="51" t="str">
        <f t="shared" si="13"/>
        <v>шт</v>
      </c>
      <c r="M96" s="52">
        <f t="shared" si="15"/>
        <v>2319.9160000000002</v>
      </c>
      <c r="N96" s="47"/>
      <c r="O96" s="64">
        <v>5</v>
      </c>
      <c r="P96" s="53">
        <f t="shared" si="12"/>
        <v>0</v>
      </c>
      <c r="Q96" s="1"/>
      <c r="R96" s="1"/>
      <c r="S96" s="1"/>
    </row>
    <row r="97" spans="1:19" ht="51" x14ac:dyDescent="0.25">
      <c r="A97" s="4"/>
      <c r="B97" s="23">
        <v>13</v>
      </c>
      <c r="C97" s="62" t="s">
        <v>55</v>
      </c>
      <c r="D97" s="63" t="s">
        <v>27</v>
      </c>
      <c r="E97" s="73">
        <v>1092.2280000000001</v>
      </c>
      <c r="F97" s="64">
        <v>5</v>
      </c>
      <c r="G97" s="65">
        <f t="shared" si="14"/>
        <v>5461.14</v>
      </c>
      <c r="H97" s="1"/>
      <c r="I97" s="23">
        <v>13</v>
      </c>
      <c r="J97" s="62" t="s">
        <v>55</v>
      </c>
      <c r="K97" s="50"/>
      <c r="L97" s="51" t="str">
        <f t="shared" si="13"/>
        <v>шт</v>
      </c>
      <c r="M97" s="52">
        <f t="shared" si="15"/>
        <v>1092.2280000000001</v>
      </c>
      <c r="N97" s="47"/>
      <c r="O97" s="64">
        <v>5</v>
      </c>
      <c r="P97" s="53">
        <f t="shared" si="12"/>
        <v>0</v>
      </c>
      <c r="Q97" s="1"/>
      <c r="R97" s="1"/>
      <c r="S97" s="1"/>
    </row>
    <row r="98" spans="1:19" ht="51" x14ac:dyDescent="0.25">
      <c r="A98" s="4"/>
      <c r="B98" s="23">
        <v>14</v>
      </c>
      <c r="C98" s="62" t="s">
        <v>92</v>
      </c>
      <c r="D98" s="63" t="s">
        <v>27</v>
      </c>
      <c r="E98" s="73">
        <v>2901.6950000000002</v>
      </c>
      <c r="F98" s="64">
        <v>4</v>
      </c>
      <c r="G98" s="65">
        <f t="shared" si="14"/>
        <v>11606.78</v>
      </c>
      <c r="H98" s="1"/>
      <c r="I98" s="23">
        <v>14</v>
      </c>
      <c r="J98" s="62" t="s">
        <v>92</v>
      </c>
      <c r="K98" s="50"/>
      <c r="L98" s="51" t="str">
        <f t="shared" si="13"/>
        <v>шт</v>
      </c>
      <c r="M98" s="52">
        <f t="shared" si="15"/>
        <v>2901.6950000000002</v>
      </c>
      <c r="N98" s="47"/>
      <c r="O98" s="64">
        <v>4</v>
      </c>
      <c r="P98" s="53">
        <f t="shared" si="12"/>
        <v>0</v>
      </c>
      <c r="Q98" s="1"/>
      <c r="R98" s="1"/>
      <c r="S98" s="1"/>
    </row>
    <row r="99" spans="1:19" ht="51" x14ac:dyDescent="0.25">
      <c r="A99" s="4"/>
      <c r="B99" s="23">
        <v>15</v>
      </c>
      <c r="C99" s="62" t="s">
        <v>82</v>
      </c>
      <c r="D99" s="63" t="s">
        <v>27</v>
      </c>
      <c r="E99" s="73">
        <v>3686.97</v>
      </c>
      <c r="F99" s="64">
        <v>1</v>
      </c>
      <c r="G99" s="65">
        <f t="shared" si="14"/>
        <v>3686.97</v>
      </c>
      <c r="H99" s="1"/>
      <c r="I99" s="23">
        <v>15</v>
      </c>
      <c r="J99" s="62" t="s">
        <v>82</v>
      </c>
      <c r="K99" s="50"/>
      <c r="L99" s="51" t="str">
        <f t="shared" si="13"/>
        <v>шт</v>
      </c>
      <c r="M99" s="52">
        <f t="shared" si="15"/>
        <v>3686.97</v>
      </c>
      <c r="N99" s="47"/>
      <c r="O99" s="64">
        <v>1</v>
      </c>
      <c r="P99" s="53">
        <f t="shared" si="12"/>
        <v>0</v>
      </c>
      <c r="Q99" s="1"/>
      <c r="R99" s="1"/>
      <c r="S99" s="1"/>
    </row>
    <row r="100" spans="1:19" ht="38.25" x14ac:dyDescent="0.25">
      <c r="A100" s="4"/>
      <c r="B100" s="23">
        <v>16</v>
      </c>
      <c r="C100" s="62" t="s">
        <v>56</v>
      </c>
      <c r="D100" s="63" t="s">
        <v>27</v>
      </c>
      <c r="E100" s="73">
        <v>695.06</v>
      </c>
      <c r="F100" s="64">
        <v>4</v>
      </c>
      <c r="G100" s="65">
        <f t="shared" si="14"/>
        <v>2780.24</v>
      </c>
      <c r="H100" s="1"/>
      <c r="I100" s="23">
        <v>16</v>
      </c>
      <c r="J100" s="62" t="s">
        <v>56</v>
      </c>
      <c r="K100" s="50"/>
      <c r="L100" s="51" t="str">
        <f t="shared" si="13"/>
        <v>шт</v>
      </c>
      <c r="M100" s="52">
        <f t="shared" si="15"/>
        <v>695.06</v>
      </c>
      <c r="N100" s="47"/>
      <c r="O100" s="64">
        <v>4</v>
      </c>
      <c r="P100" s="53">
        <f t="shared" si="12"/>
        <v>0</v>
      </c>
      <c r="Q100" s="1"/>
      <c r="R100" s="1"/>
      <c r="S100" s="1"/>
    </row>
    <row r="101" spans="1:19" ht="51" x14ac:dyDescent="0.25">
      <c r="A101" s="4"/>
      <c r="B101" s="29">
        <v>17</v>
      </c>
      <c r="C101" s="62" t="s">
        <v>93</v>
      </c>
      <c r="D101" s="63" t="s">
        <v>27</v>
      </c>
      <c r="E101" s="73">
        <v>3347.5933333333337</v>
      </c>
      <c r="F101" s="64">
        <v>3</v>
      </c>
      <c r="G101" s="65">
        <f t="shared" si="14"/>
        <v>10042.780000000001</v>
      </c>
      <c r="H101" s="1"/>
      <c r="I101" s="29">
        <v>17</v>
      </c>
      <c r="J101" s="62" t="s">
        <v>93</v>
      </c>
      <c r="K101" s="57"/>
      <c r="L101" s="51" t="str">
        <f t="shared" si="13"/>
        <v>шт</v>
      </c>
      <c r="M101" s="52">
        <f t="shared" si="15"/>
        <v>3347.5933333333337</v>
      </c>
      <c r="N101" s="56"/>
      <c r="O101" s="64">
        <v>3</v>
      </c>
      <c r="P101" s="58"/>
      <c r="Q101" s="1"/>
      <c r="R101" s="1"/>
      <c r="S101" s="1"/>
    </row>
    <row r="102" spans="1:19" ht="51" x14ac:dyDescent="0.25">
      <c r="A102" s="4"/>
      <c r="B102" s="23">
        <v>18</v>
      </c>
      <c r="C102" s="62" t="s">
        <v>94</v>
      </c>
      <c r="D102" s="63" t="s">
        <v>27</v>
      </c>
      <c r="E102" s="73">
        <v>1360.17</v>
      </c>
      <c r="F102" s="64">
        <v>5</v>
      </c>
      <c r="G102" s="65">
        <f t="shared" si="14"/>
        <v>6800.85</v>
      </c>
      <c r="H102" s="1"/>
      <c r="I102" s="23">
        <v>18</v>
      </c>
      <c r="J102" s="62" t="s">
        <v>94</v>
      </c>
      <c r="K102" s="50"/>
      <c r="L102" s="51" t="str">
        <f t="shared" si="13"/>
        <v>шт</v>
      </c>
      <c r="M102" s="52">
        <f t="shared" si="15"/>
        <v>1360.17</v>
      </c>
      <c r="N102" s="47"/>
      <c r="O102" s="64">
        <v>5</v>
      </c>
      <c r="P102" s="53">
        <f t="shared" ref="P102" si="16">N102*O102</f>
        <v>0</v>
      </c>
      <c r="Q102" s="1"/>
      <c r="R102" s="1"/>
      <c r="S102" s="1"/>
    </row>
    <row r="103" spans="1:19" ht="51" x14ac:dyDescent="0.25">
      <c r="A103" s="4"/>
      <c r="B103" s="29">
        <v>19</v>
      </c>
      <c r="C103" s="62" t="s">
        <v>58</v>
      </c>
      <c r="D103" s="63" t="s">
        <v>27</v>
      </c>
      <c r="E103" s="73">
        <v>3007.79</v>
      </c>
      <c r="F103" s="64">
        <v>1</v>
      </c>
      <c r="G103" s="65">
        <f t="shared" si="14"/>
        <v>3007.79</v>
      </c>
      <c r="H103" s="1"/>
      <c r="I103" s="29">
        <v>19</v>
      </c>
      <c r="J103" s="62" t="s">
        <v>58</v>
      </c>
      <c r="K103" s="57"/>
      <c r="L103" s="51" t="str">
        <f t="shared" si="13"/>
        <v>шт</v>
      </c>
      <c r="M103" s="52">
        <f t="shared" si="15"/>
        <v>3007.79</v>
      </c>
      <c r="N103" s="56"/>
      <c r="O103" s="64">
        <v>1</v>
      </c>
      <c r="P103" s="58"/>
      <c r="Q103" s="1"/>
      <c r="R103" s="1"/>
      <c r="S103" s="1"/>
    </row>
    <row r="104" spans="1:19" ht="38.25" x14ac:dyDescent="0.25">
      <c r="A104" s="4"/>
      <c r="B104" s="29">
        <v>20</v>
      </c>
      <c r="C104" s="62" t="s">
        <v>84</v>
      </c>
      <c r="D104" s="63" t="s">
        <v>27</v>
      </c>
      <c r="E104" s="73">
        <v>4366.1433333333334</v>
      </c>
      <c r="F104" s="64">
        <v>6</v>
      </c>
      <c r="G104" s="65">
        <f t="shared" si="14"/>
        <v>26196.86</v>
      </c>
      <c r="H104" s="1"/>
      <c r="I104" s="29">
        <v>20</v>
      </c>
      <c r="J104" s="62" t="s">
        <v>84</v>
      </c>
      <c r="K104" s="57"/>
      <c r="L104" s="51" t="str">
        <f t="shared" si="13"/>
        <v>шт</v>
      </c>
      <c r="M104" s="52">
        <f t="shared" si="15"/>
        <v>4366.1433333333334</v>
      </c>
      <c r="N104" s="56"/>
      <c r="O104" s="64">
        <v>6</v>
      </c>
      <c r="P104" s="58"/>
      <c r="Q104" s="1"/>
      <c r="R104" s="1"/>
      <c r="S104" s="1"/>
    </row>
    <row r="105" spans="1:19" ht="51" x14ac:dyDescent="0.25">
      <c r="A105" s="4"/>
      <c r="B105" s="23">
        <v>21</v>
      </c>
      <c r="C105" s="62" t="s">
        <v>95</v>
      </c>
      <c r="D105" s="63" t="s">
        <v>27</v>
      </c>
      <c r="E105" s="73">
        <v>2266.9500000000003</v>
      </c>
      <c r="F105" s="64">
        <v>3</v>
      </c>
      <c r="G105" s="65">
        <f t="shared" si="14"/>
        <v>6800.85</v>
      </c>
      <c r="H105" s="1"/>
      <c r="I105" s="23">
        <v>21</v>
      </c>
      <c r="J105" s="62" t="s">
        <v>95</v>
      </c>
      <c r="K105" s="50"/>
      <c r="L105" s="51" t="str">
        <f t="shared" si="13"/>
        <v>шт</v>
      </c>
      <c r="M105" s="52">
        <f t="shared" si="15"/>
        <v>2266.9500000000003</v>
      </c>
      <c r="N105" s="47"/>
      <c r="O105" s="64">
        <v>3</v>
      </c>
      <c r="P105" s="53">
        <f>N105*O105</f>
        <v>0</v>
      </c>
      <c r="Q105" s="1"/>
      <c r="R105" s="1"/>
      <c r="S105" s="1"/>
    </row>
    <row r="106" spans="1:19" ht="51" x14ac:dyDescent="0.25">
      <c r="A106" s="4"/>
      <c r="B106" s="23">
        <v>22</v>
      </c>
      <c r="C106" s="62" t="s">
        <v>33</v>
      </c>
      <c r="D106" s="63" t="s">
        <v>27</v>
      </c>
      <c r="E106" s="73">
        <v>1164.3050000000001</v>
      </c>
      <c r="F106" s="64">
        <v>4</v>
      </c>
      <c r="G106" s="65">
        <f t="shared" si="14"/>
        <v>4657.22</v>
      </c>
      <c r="H106" s="1"/>
      <c r="I106" s="23">
        <v>22</v>
      </c>
      <c r="J106" s="62" t="s">
        <v>33</v>
      </c>
      <c r="K106" s="50"/>
      <c r="L106" s="51" t="str">
        <f t="shared" si="13"/>
        <v>шт</v>
      </c>
      <c r="M106" s="52">
        <f t="shared" si="15"/>
        <v>1164.3050000000001</v>
      </c>
      <c r="N106" s="47"/>
      <c r="O106" s="64">
        <v>4</v>
      </c>
      <c r="P106" s="53">
        <f t="shared" ref="P106:P119" si="17">N106*O106</f>
        <v>0</v>
      </c>
      <c r="Q106" s="1"/>
      <c r="R106" s="1"/>
      <c r="S106" s="1"/>
    </row>
    <row r="107" spans="1:19" s="22" customFormat="1" ht="27.75" customHeight="1" x14ac:dyDescent="0.25">
      <c r="A107" s="36"/>
      <c r="B107" s="91" t="s">
        <v>25</v>
      </c>
      <c r="C107" s="87"/>
      <c r="D107" s="24"/>
      <c r="E107" s="72"/>
      <c r="F107" s="34"/>
      <c r="G107" s="30">
        <f>SUM(G85:G106)</f>
        <v>258786.37000000005</v>
      </c>
      <c r="H107" s="30"/>
      <c r="I107" s="35"/>
      <c r="J107" s="34"/>
      <c r="K107" s="34"/>
      <c r="L107" s="26"/>
      <c r="M107" s="32"/>
      <c r="N107" s="32"/>
      <c r="O107" s="33"/>
      <c r="P107" s="32"/>
      <c r="Q107" s="32"/>
    </row>
    <row r="108" spans="1:19" s="22" customFormat="1" ht="15.75" customHeight="1" x14ac:dyDescent="0.25">
      <c r="A108" s="88" t="s">
        <v>24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90"/>
    </row>
    <row r="109" spans="1:19" ht="51" x14ac:dyDescent="0.25">
      <c r="A109" s="4"/>
      <c r="B109" s="46">
        <v>1</v>
      </c>
      <c r="C109" s="62" t="s">
        <v>96</v>
      </c>
      <c r="D109" s="63" t="s">
        <v>27</v>
      </c>
      <c r="E109" s="73">
        <v>1525.423888888889</v>
      </c>
      <c r="F109" s="64">
        <v>18</v>
      </c>
      <c r="G109" s="65">
        <f>E109*F109</f>
        <v>27457.63</v>
      </c>
      <c r="H109" s="48"/>
      <c r="I109" s="46">
        <v>1</v>
      </c>
      <c r="J109" s="62" t="s">
        <v>96</v>
      </c>
      <c r="K109" s="50"/>
      <c r="L109" s="51" t="str">
        <f t="shared" ref="L109:L119" si="18">D109</f>
        <v>шт</v>
      </c>
      <c r="M109" s="52">
        <f>E109</f>
        <v>1525.423888888889</v>
      </c>
      <c r="N109" s="47"/>
      <c r="O109" s="64">
        <v>18</v>
      </c>
      <c r="P109" s="53">
        <f t="shared" si="17"/>
        <v>0</v>
      </c>
      <c r="Q109" s="48"/>
      <c r="R109" s="1"/>
      <c r="S109" s="1"/>
    </row>
    <row r="110" spans="1:19" ht="25.5" x14ac:dyDescent="0.25">
      <c r="A110" s="4"/>
      <c r="B110" s="46">
        <v>2</v>
      </c>
      <c r="C110" s="62" t="s">
        <v>37</v>
      </c>
      <c r="D110" s="63" t="s">
        <v>27</v>
      </c>
      <c r="E110" s="73">
        <v>630.66999999999996</v>
      </c>
      <c r="F110" s="64">
        <v>4</v>
      </c>
      <c r="G110" s="65">
        <f t="shared" ref="G110:G119" si="19">E110*F110</f>
        <v>2522.6799999999998</v>
      </c>
      <c r="H110" s="48"/>
      <c r="I110" s="46">
        <v>2</v>
      </c>
      <c r="J110" s="62" t="s">
        <v>37</v>
      </c>
      <c r="K110" s="50"/>
      <c r="L110" s="51" t="str">
        <f t="shared" si="18"/>
        <v>шт</v>
      </c>
      <c r="M110" s="52">
        <f t="shared" ref="M110:M119" si="20">E110</f>
        <v>630.66999999999996</v>
      </c>
      <c r="N110" s="47"/>
      <c r="O110" s="64">
        <v>4</v>
      </c>
      <c r="P110" s="53">
        <f t="shared" si="17"/>
        <v>0</v>
      </c>
      <c r="Q110" s="48"/>
      <c r="R110" s="1"/>
      <c r="S110" s="1"/>
    </row>
    <row r="111" spans="1:19" ht="51" x14ac:dyDescent="0.25">
      <c r="A111" s="4"/>
      <c r="B111" s="55">
        <v>3</v>
      </c>
      <c r="C111" s="62" t="s">
        <v>97</v>
      </c>
      <c r="D111" s="63" t="s">
        <v>27</v>
      </c>
      <c r="E111" s="73">
        <v>3559.32</v>
      </c>
      <c r="F111" s="64">
        <v>1</v>
      </c>
      <c r="G111" s="65">
        <f t="shared" si="19"/>
        <v>3559.32</v>
      </c>
      <c r="H111" s="48"/>
      <c r="I111" s="55">
        <v>3</v>
      </c>
      <c r="J111" s="62" t="s">
        <v>97</v>
      </c>
      <c r="K111" s="57"/>
      <c r="L111" s="51" t="str">
        <f t="shared" si="18"/>
        <v>шт</v>
      </c>
      <c r="M111" s="52">
        <f t="shared" si="20"/>
        <v>3559.32</v>
      </c>
      <c r="N111" s="56"/>
      <c r="O111" s="64">
        <v>1</v>
      </c>
      <c r="P111" s="53">
        <f t="shared" si="17"/>
        <v>0</v>
      </c>
      <c r="Q111" s="48"/>
      <c r="R111" s="1"/>
      <c r="S111" s="1"/>
    </row>
    <row r="112" spans="1:19" ht="38.25" x14ac:dyDescent="0.25">
      <c r="A112" s="4"/>
      <c r="B112" s="55">
        <v>4</v>
      </c>
      <c r="C112" s="62" t="s">
        <v>65</v>
      </c>
      <c r="D112" s="63" t="s">
        <v>27</v>
      </c>
      <c r="E112" s="73">
        <v>906.78</v>
      </c>
      <c r="F112" s="64">
        <v>2</v>
      </c>
      <c r="G112" s="65">
        <f t="shared" si="19"/>
        <v>1813.56</v>
      </c>
      <c r="H112" s="48"/>
      <c r="I112" s="55">
        <v>4</v>
      </c>
      <c r="J112" s="62" t="s">
        <v>65</v>
      </c>
      <c r="K112" s="57"/>
      <c r="L112" s="51" t="str">
        <f t="shared" si="18"/>
        <v>шт</v>
      </c>
      <c r="M112" s="52">
        <f t="shared" si="20"/>
        <v>906.78</v>
      </c>
      <c r="N112" s="56"/>
      <c r="O112" s="64">
        <v>2</v>
      </c>
      <c r="P112" s="53">
        <f t="shared" si="17"/>
        <v>0</v>
      </c>
      <c r="Q112" s="48"/>
      <c r="R112" s="1"/>
      <c r="S112" s="1"/>
    </row>
    <row r="113" spans="1:19" ht="38.25" x14ac:dyDescent="0.25">
      <c r="A113" s="4"/>
      <c r="B113" s="55">
        <v>5</v>
      </c>
      <c r="C113" s="62" t="s">
        <v>48</v>
      </c>
      <c r="D113" s="63" t="s">
        <v>27</v>
      </c>
      <c r="E113" s="73">
        <v>1843.4827272727273</v>
      </c>
      <c r="F113" s="64">
        <v>11</v>
      </c>
      <c r="G113" s="65">
        <f t="shared" si="19"/>
        <v>20278.310000000001</v>
      </c>
      <c r="H113" s="48"/>
      <c r="I113" s="55">
        <v>5</v>
      </c>
      <c r="J113" s="62" t="s">
        <v>48</v>
      </c>
      <c r="K113" s="57"/>
      <c r="L113" s="51" t="str">
        <f t="shared" si="18"/>
        <v>шт</v>
      </c>
      <c r="M113" s="52">
        <f t="shared" si="20"/>
        <v>1843.4827272727273</v>
      </c>
      <c r="N113" s="56"/>
      <c r="O113" s="64">
        <v>11</v>
      </c>
      <c r="P113" s="53">
        <f t="shared" si="17"/>
        <v>0</v>
      </c>
      <c r="Q113" s="48"/>
      <c r="R113" s="1"/>
      <c r="S113" s="1"/>
    </row>
    <row r="114" spans="1:19" ht="25.5" x14ac:dyDescent="0.25">
      <c r="A114" s="4"/>
      <c r="B114" s="55">
        <v>6</v>
      </c>
      <c r="C114" s="62" t="s">
        <v>50</v>
      </c>
      <c r="D114" s="63" t="s">
        <v>27</v>
      </c>
      <c r="E114" s="73">
        <v>1853.9406666666666</v>
      </c>
      <c r="F114" s="64">
        <v>15</v>
      </c>
      <c r="G114" s="65">
        <f t="shared" si="19"/>
        <v>27809.11</v>
      </c>
      <c r="H114" s="48"/>
      <c r="I114" s="55">
        <v>6</v>
      </c>
      <c r="J114" s="62" t="s">
        <v>50</v>
      </c>
      <c r="K114" s="57"/>
      <c r="L114" s="51" t="str">
        <f t="shared" si="18"/>
        <v>шт</v>
      </c>
      <c r="M114" s="52">
        <f t="shared" si="20"/>
        <v>1853.9406666666666</v>
      </c>
      <c r="N114" s="56"/>
      <c r="O114" s="64">
        <v>15</v>
      </c>
      <c r="P114" s="53">
        <f t="shared" si="17"/>
        <v>0</v>
      </c>
      <c r="Q114" s="48"/>
      <c r="R114" s="1"/>
      <c r="S114" s="1"/>
    </row>
    <row r="115" spans="1:19" ht="51" x14ac:dyDescent="0.25">
      <c r="A115" s="4"/>
      <c r="B115" s="55">
        <v>7</v>
      </c>
      <c r="C115" s="62" t="s">
        <v>80</v>
      </c>
      <c r="D115" s="63" t="s">
        <v>27</v>
      </c>
      <c r="E115" s="73">
        <v>3007.7883333333334</v>
      </c>
      <c r="F115" s="64">
        <v>6</v>
      </c>
      <c r="G115" s="65">
        <f t="shared" si="19"/>
        <v>18046.73</v>
      </c>
      <c r="H115" s="48"/>
      <c r="I115" s="55">
        <v>7</v>
      </c>
      <c r="J115" s="62" t="s">
        <v>80</v>
      </c>
      <c r="K115" s="57"/>
      <c r="L115" s="51" t="str">
        <f t="shared" si="18"/>
        <v>шт</v>
      </c>
      <c r="M115" s="52">
        <f t="shared" si="20"/>
        <v>3007.7883333333334</v>
      </c>
      <c r="N115" s="56"/>
      <c r="O115" s="64">
        <v>6</v>
      </c>
      <c r="P115" s="53">
        <f t="shared" si="17"/>
        <v>0</v>
      </c>
      <c r="Q115" s="48"/>
      <c r="R115" s="1"/>
      <c r="S115" s="1"/>
    </row>
    <row r="116" spans="1:19" ht="51" x14ac:dyDescent="0.25">
      <c r="A116" s="4"/>
      <c r="B116" s="55">
        <v>8</v>
      </c>
      <c r="C116" s="62" t="s">
        <v>81</v>
      </c>
      <c r="D116" s="63" t="s">
        <v>27</v>
      </c>
      <c r="E116" s="73">
        <v>1855.932</v>
      </c>
      <c r="F116" s="64">
        <v>10</v>
      </c>
      <c r="G116" s="65">
        <f t="shared" si="19"/>
        <v>18559.32</v>
      </c>
      <c r="H116" s="48"/>
      <c r="I116" s="55">
        <v>8</v>
      </c>
      <c r="J116" s="62" t="s">
        <v>81</v>
      </c>
      <c r="K116" s="57"/>
      <c r="L116" s="51" t="str">
        <f t="shared" si="18"/>
        <v>шт</v>
      </c>
      <c r="M116" s="52">
        <f t="shared" si="20"/>
        <v>1855.932</v>
      </c>
      <c r="N116" s="56"/>
      <c r="O116" s="64">
        <v>10</v>
      </c>
      <c r="P116" s="53">
        <f t="shared" si="17"/>
        <v>0</v>
      </c>
      <c r="Q116" s="48"/>
      <c r="R116" s="1"/>
      <c r="S116" s="1"/>
    </row>
    <row r="117" spans="1:19" ht="51" x14ac:dyDescent="0.25">
      <c r="A117" s="4"/>
      <c r="B117" s="55">
        <v>9</v>
      </c>
      <c r="C117" s="62" t="s">
        <v>92</v>
      </c>
      <c r="D117" s="63" t="s">
        <v>27</v>
      </c>
      <c r="E117" s="73">
        <v>2901.694</v>
      </c>
      <c r="F117" s="64">
        <v>5</v>
      </c>
      <c r="G117" s="65">
        <f t="shared" si="19"/>
        <v>14508.47</v>
      </c>
      <c r="H117" s="48"/>
      <c r="I117" s="55">
        <v>9</v>
      </c>
      <c r="J117" s="62" t="s">
        <v>92</v>
      </c>
      <c r="K117" s="57"/>
      <c r="L117" s="51" t="str">
        <f t="shared" si="18"/>
        <v>шт</v>
      </c>
      <c r="M117" s="52">
        <f t="shared" si="20"/>
        <v>2901.694</v>
      </c>
      <c r="N117" s="56"/>
      <c r="O117" s="64">
        <v>5</v>
      </c>
      <c r="P117" s="53">
        <f t="shared" si="17"/>
        <v>0</v>
      </c>
      <c r="Q117" s="48"/>
      <c r="R117" s="1"/>
      <c r="S117" s="1"/>
    </row>
    <row r="118" spans="1:19" ht="51" x14ac:dyDescent="0.25">
      <c r="A118" s="4"/>
      <c r="B118" s="55">
        <v>10</v>
      </c>
      <c r="C118" s="62" t="s">
        <v>98</v>
      </c>
      <c r="D118" s="63" t="s">
        <v>27</v>
      </c>
      <c r="E118" s="73">
        <v>1360.17</v>
      </c>
      <c r="F118" s="64">
        <v>1</v>
      </c>
      <c r="G118" s="65">
        <f t="shared" si="19"/>
        <v>1360.17</v>
      </c>
      <c r="H118" s="48"/>
      <c r="I118" s="55">
        <v>10</v>
      </c>
      <c r="J118" s="62" t="s">
        <v>98</v>
      </c>
      <c r="K118" s="57"/>
      <c r="L118" s="51" t="str">
        <f t="shared" si="18"/>
        <v>шт</v>
      </c>
      <c r="M118" s="52">
        <f t="shared" si="20"/>
        <v>1360.17</v>
      </c>
      <c r="N118" s="56"/>
      <c r="O118" s="64">
        <v>1</v>
      </c>
      <c r="P118" s="53">
        <f t="shared" si="17"/>
        <v>0</v>
      </c>
      <c r="Q118" s="48"/>
      <c r="R118" s="1"/>
      <c r="S118" s="1"/>
    </row>
    <row r="119" spans="1:19" ht="25.5" x14ac:dyDescent="0.25">
      <c r="A119" s="4"/>
      <c r="B119" s="55">
        <v>11</v>
      </c>
      <c r="C119" s="62" t="s">
        <v>99</v>
      </c>
      <c r="D119" s="63" t="s">
        <v>27</v>
      </c>
      <c r="E119" s="73">
        <v>4366.1441666666669</v>
      </c>
      <c r="F119" s="64">
        <v>12</v>
      </c>
      <c r="G119" s="65">
        <f t="shared" si="19"/>
        <v>52393.73</v>
      </c>
      <c r="H119" s="48"/>
      <c r="I119" s="55">
        <v>11</v>
      </c>
      <c r="J119" s="62" t="s">
        <v>99</v>
      </c>
      <c r="K119" s="57"/>
      <c r="L119" s="51" t="str">
        <f t="shared" si="18"/>
        <v>шт</v>
      </c>
      <c r="M119" s="52">
        <f t="shared" si="20"/>
        <v>4366.1441666666669</v>
      </c>
      <c r="N119" s="56"/>
      <c r="O119" s="64">
        <v>12</v>
      </c>
      <c r="P119" s="53">
        <f t="shared" si="17"/>
        <v>0</v>
      </c>
      <c r="Q119" s="48"/>
      <c r="R119" s="1"/>
      <c r="S119" s="1"/>
    </row>
    <row r="120" spans="1:19" s="22" customFormat="1" ht="17.25" customHeight="1" x14ac:dyDescent="0.25">
      <c r="A120" s="24"/>
      <c r="B120" s="114" t="s">
        <v>28</v>
      </c>
      <c r="C120" s="115"/>
      <c r="D120" s="24"/>
      <c r="E120" s="72"/>
      <c r="F120" s="34"/>
      <c r="G120" s="30">
        <f>SUM(G109:G119)</f>
        <v>188309.03000000003</v>
      </c>
      <c r="H120" s="30"/>
      <c r="I120" s="34"/>
      <c r="J120" s="34"/>
      <c r="K120" s="34"/>
      <c r="L120" s="26"/>
      <c r="M120" s="32"/>
      <c r="N120" s="32"/>
      <c r="O120" s="33"/>
      <c r="P120" s="32"/>
      <c r="Q120" s="32"/>
    </row>
    <row r="121" spans="1:19" s="22" customFormat="1" ht="15.75" customHeight="1" x14ac:dyDescent="0.25">
      <c r="A121" s="113" t="s">
        <v>29</v>
      </c>
      <c r="B121" s="105"/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6"/>
    </row>
    <row r="122" spans="1:19" ht="51" x14ac:dyDescent="0.25">
      <c r="A122" s="4"/>
      <c r="B122" s="55">
        <v>1</v>
      </c>
      <c r="C122" s="62" t="s">
        <v>34</v>
      </c>
      <c r="D122" s="63" t="s">
        <v>27</v>
      </c>
      <c r="E122" s="73">
        <v>630.66999999999996</v>
      </c>
      <c r="F122" s="64">
        <v>6</v>
      </c>
      <c r="G122" s="65">
        <f>E122*F122</f>
        <v>3784.0199999999995</v>
      </c>
      <c r="H122" s="1"/>
      <c r="I122" s="55">
        <v>1</v>
      </c>
      <c r="J122" s="62" t="s">
        <v>34</v>
      </c>
      <c r="K122" s="57"/>
      <c r="L122" s="51" t="s">
        <v>12</v>
      </c>
      <c r="M122" s="52">
        <f>E122</f>
        <v>630.66999999999996</v>
      </c>
      <c r="N122" s="56"/>
      <c r="O122" s="64">
        <v>6</v>
      </c>
      <c r="P122" s="53">
        <f t="shared" ref="P122:P137" si="21">N122*O122</f>
        <v>0</v>
      </c>
      <c r="Q122" s="1"/>
      <c r="R122" s="1"/>
      <c r="S122" s="1"/>
    </row>
    <row r="123" spans="1:19" ht="41.25" customHeight="1" x14ac:dyDescent="0.25">
      <c r="A123" s="4"/>
      <c r="B123" s="55">
        <v>2</v>
      </c>
      <c r="C123" s="62" t="s">
        <v>108</v>
      </c>
      <c r="D123" s="63" t="s">
        <v>27</v>
      </c>
      <c r="E123" s="73">
        <v>1525.424</v>
      </c>
      <c r="F123" s="64">
        <v>20</v>
      </c>
      <c r="G123" s="65">
        <f t="shared" ref="G123:G139" si="22">E123*F123</f>
        <v>30508.48</v>
      </c>
      <c r="H123" s="1"/>
      <c r="I123" s="55">
        <v>2</v>
      </c>
      <c r="J123" s="62" t="s">
        <v>96</v>
      </c>
      <c r="K123" s="57"/>
      <c r="L123" s="51" t="s">
        <v>12</v>
      </c>
      <c r="M123" s="52">
        <f t="shared" ref="M123:M139" si="23">E123</f>
        <v>1525.424</v>
      </c>
      <c r="N123" s="56"/>
      <c r="O123" s="64">
        <v>20</v>
      </c>
      <c r="P123" s="53">
        <f t="shared" si="21"/>
        <v>0</v>
      </c>
      <c r="Q123" s="1"/>
      <c r="R123" s="1"/>
      <c r="S123" s="1"/>
    </row>
    <row r="124" spans="1:19" ht="42.75" customHeight="1" x14ac:dyDescent="0.25">
      <c r="A124" s="4"/>
      <c r="B124" s="55">
        <v>3</v>
      </c>
      <c r="C124" s="62" t="s">
        <v>100</v>
      </c>
      <c r="D124" s="63" t="s">
        <v>27</v>
      </c>
      <c r="E124" s="73">
        <v>1567.796875</v>
      </c>
      <c r="F124" s="64">
        <v>16</v>
      </c>
      <c r="G124" s="65">
        <f t="shared" si="22"/>
        <v>25084.75</v>
      </c>
      <c r="H124" s="1"/>
      <c r="I124" s="55">
        <v>3</v>
      </c>
      <c r="J124" s="62" t="s">
        <v>100</v>
      </c>
      <c r="K124" s="57"/>
      <c r="L124" s="51" t="s">
        <v>12</v>
      </c>
      <c r="M124" s="52">
        <f t="shared" si="23"/>
        <v>1567.796875</v>
      </c>
      <c r="N124" s="56"/>
      <c r="O124" s="64">
        <v>16</v>
      </c>
      <c r="P124" s="53">
        <f t="shared" si="21"/>
        <v>0</v>
      </c>
      <c r="Q124" s="1"/>
      <c r="R124" s="1"/>
      <c r="S124" s="1"/>
    </row>
    <row r="125" spans="1:19" ht="38.25" x14ac:dyDescent="0.25">
      <c r="A125" s="4"/>
      <c r="B125" s="55">
        <v>4</v>
      </c>
      <c r="C125" s="62" t="s">
        <v>101</v>
      </c>
      <c r="D125" s="63" t="s">
        <v>27</v>
      </c>
      <c r="E125" s="73">
        <v>3644.07</v>
      </c>
      <c r="F125" s="64">
        <v>1</v>
      </c>
      <c r="G125" s="65">
        <f t="shared" si="22"/>
        <v>3644.07</v>
      </c>
      <c r="H125" s="1"/>
      <c r="I125" s="55">
        <v>4</v>
      </c>
      <c r="J125" s="62" t="s">
        <v>101</v>
      </c>
      <c r="K125" s="57"/>
      <c r="L125" s="51" t="s">
        <v>12</v>
      </c>
      <c r="M125" s="52">
        <f t="shared" si="23"/>
        <v>3644.07</v>
      </c>
      <c r="N125" s="56"/>
      <c r="O125" s="64">
        <v>1</v>
      </c>
      <c r="P125" s="53">
        <f t="shared" si="21"/>
        <v>0</v>
      </c>
      <c r="Q125" s="1"/>
      <c r="R125" s="1"/>
      <c r="S125" s="1"/>
    </row>
    <row r="126" spans="1:19" ht="51" x14ac:dyDescent="0.25">
      <c r="A126" s="4"/>
      <c r="B126" s="55">
        <v>5</v>
      </c>
      <c r="C126" s="62" t="s">
        <v>97</v>
      </c>
      <c r="D126" s="63" t="s">
        <v>27</v>
      </c>
      <c r="E126" s="73">
        <v>3559.32</v>
      </c>
      <c r="F126" s="64">
        <v>1</v>
      </c>
      <c r="G126" s="65">
        <f t="shared" si="22"/>
        <v>3559.32</v>
      </c>
      <c r="H126" s="1"/>
      <c r="I126" s="55">
        <v>5</v>
      </c>
      <c r="J126" s="62" t="s">
        <v>97</v>
      </c>
      <c r="K126" s="57"/>
      <c r="L126" s="51" t="s">
        <v>12</v>
      </c>
      <c r="M126" s="52">
        <f t="shared" si="23"/>
        <v>3559.32</v>
      </c>
      <c r="N126" s="56"/>
      <c r="O126" s="64">
        <v>1</v>
      </c>
      <c r="P126" s="53">
        <f t="shared" si="21"/>
        <v>0</v>
      </c>
      <c r="Q126" s="1"/>
      <c r="R126" s="1"/>
      <c r="S126" s="1"/>
    </row>
    <row r="127" spans="1:19" ht="38.25" x14ac:dyDescent="0.25">
      <c r="A127" s="4"/>
      <c r="B127" s="55">
        <v>6</v>
      </c>
      <c r="C127" s="62" t="s">
        <v>44</v>
      </c>
      <c r="D127" s="63" t="s">
        <v>27</v>
      </c>
      <c r="E127" s="73">
        <v>2085.5949999999998</v>
      </c>
      <c r="F127" s="64">
        <v>2</v>
      </c>
      <c r="G127" s="65">
        <f t="shared" si="22"/>
        <v>4171.1899999999996</v>
      </c>
      <c r="H127" s="1"/>
      <c r="I127" s="55">
        <v>6</v>
      </c>
      <c r="J127" s="62" t="s">
        <v>44</v>
      </c>
      <c r="K127" s="57"/>
      <c r="L127" s="51" t="s">
        <v>12</v>
      </c>
      <c r="M127" s="52">
        <f t="shared" si="23"/>
        <v>2085.5949999999998</v>
      </c>
      <c r="N127" s="56"/>
      <c r="O127" s="64">
        <v>2</v>
      </c>
      <c r="P127" s="53">
        <f t="shared" si="21"/>
        <v>0</v>
      </c>
      <c r="Q127" s="1"/>
      <c r="R127" s="1"/>
      <c r="S127" s="1"/>
    </row>
    <row r="128" spans="1:19" ht="38.25" x14ac:dyDescent="0.25">
      <c r="A128" s="4"/>
      <c r="B128" s="55">
        <v>7</v>
      </c>
      <c r="C128" s="62" t="s">
        <v>102</v>
      </c>
      <c r="D128" s="63" t="s">
        <v>27</v>
      </c>
      <c r="E128" s="73">
        <v>1813.56</v>
      </c>
      <c r="F128" s="64">
        <v>1</v>
      </c>
      <c r="G128" s="65">
        <f t="shared" si="22"/>
        <v>1813.56</v>
      </c>
      <c r="H128" s="1"/>
      <c r="I128" s="55">
        <v>7</v>
      </c>
      <c r="J128" s="62" t="s">
        <v>102</v>
      </c>
      <c r="K128" s="57"/>
      <c r="L128" s="51" t="s">
        <v>12</v>
      </c>
      <c r="M128" s="52">
        <f t="shared" si="23"/>
        <v>1813.56</v>
      </c>
      <c r="N128" s="56"/>
      <c r="O128" s="64">
        <v>1</v>
      </c>
      <c r="P128" s="53">
        <f t="shared" si="21"/>
        <v>0</v>
      </c>
      <c r="Q128" s="1"/>
      <c r="R128" s="1"/>
      <c r="S128" s="1"/>
    </row>
    <row r="129" spans="1:19" ht="38.25" x14ac:dyDescent="0.25">
      <c r="A129" s="4"/>
      <c r="B129" s="55">
        <v>8</v>
      </c>
      <c r="C129" s="62" t="s">
        <v>49</v>
      </c>
      <c r="D129" s="63" t="s">
        <v>27</v>
      </c>
      <c r="E129" s="73">
        <v>7695.51</v>
      </c>
      <c r="F129" s="64">
        <v>1</v>
      </c>
      <c r="G129" s="65">
        <f t="shared" si="22"/>
        <v>7695.51</v>
      </c>
      <c r="H129" s="1"/>
      <c r="I129" s="55">
        <v>8</v>
      </c>
      <c r="J129" s="62" t="s">
        <v>49</v>
      </c>
      <c r="K129" s="57"/>
      <c r="L129" s="51" t="s">
        <v>12</v>
      </c>
      <c r="M129" s="52">
        <f t="shared" si="23"/>
        <v>7695.51</v>
      </c>
      <c r="N129" s="56"/>
      <c r="O129" s="64">
        <v>1</v>
      </c>
      <c r="P129" s="53">
        <f t="shared" si="21"/>
        <v>0</v>
      </c>
      <c r="Q129" s="1"/>
      <c r="R129" s="1"/>
      <c r="S129" s="1"/>
    </row>
    <row r="130" spans="1:19" ht="25.5" x14ac:dyDescent="0.25">
      <c r="A130" s="4"/>
      <c r="B130" s="55">
        <v>9</v>
      </c>
      <c r="C130" s="62" t="s">
        <v>50</v>
      </c>
      <c r="D130" s="63" t="s">
        <v>27</v>
      </c>
      <c r="E130" s="73">
        <v>1853.94</v>
      </c>
      <c r="F130" s="64">
        <v>4</v>
      </c>
      <c r="G130" s="65">
        <f t="shared" si="22"/>
        <v>7415.76</v>
      </c>
      <c r="H130" s="1"/>
      <c r="I130" s="55">
        <v>9</v>
      </c>
      <c r="J130" s="62" t="s">
        <v>50</v>
      </c>
      <c r="K130" s="57"/>
      <c r="L130" s="51" t="s">
        <v>12</v>
      </c>
      <c r="M130" s="52">
        <f t="shared" si="23"/>
        <v>1853.94</v>
      </c>
      <c r="N130" s="56"/>
      <c r="O130" s="64">
        <v>4</v>
      </c>
      <c r="P130" s="53">
        <f t="shared" si="21"/>
        <v>0</v>
      </c>
      <c r="Q130" s="1"/>
      <c r="R130" s="1"/>
      <c r="S130" s="1"/>
    </row>
    <row r="131" spans="1:19" ht="51" x14ac:dyDescent="0.25">
      <c r="A131" s="4"/>
      <c r="B131" s="55">
        <v>10</v>
      </c>
      <c r="C131" s="62" t="s">
        <v>103</v>
      </c>
      <c r="D131" s="63" t="s">
        <v>27</v>
      </c>
      <c r="E131" s="73">
        <v>5147.63</v>
      </c>
      <c r="F131" s="64">
        <v>1</v>
      </c>
      <c r="G131" s="65">
        <f t="shared" si="22"/>
        <v>5147.63</v>
      </c>
      <c r="H131" s="1"/>
      <c r="I131" s="55">
        <v>10</v>
      </c>
      <c r="J131" s="62" t="s">
        <v>103</v>
      </c>
      <c r="K131" s="57"/>
      <c r="L131" s="51" t="s">
        <v>12</v>
      </c>
      <c r="M131" s="52">
        <f t="shared" si="23"/>
        <v>5147.63</v>
      </c>
      <c r="N131" s="56"/>
      <c r="O131" s="64">
        <v>1</v>
      </c>
      <c r="P131" s="53">
        <f t="shared" si="21"/>
        <v>0</v>
      </c>
      <c r="Q131" s="1"/>
      <c r="R131" s="1"/>
      <c r="S131" s="1"/>
    </row>
    <row r="132" spans="1:19" ht="51" x14ac:dyDescent="0.25">
      <c r="A132" s="4"/>
      <c r="B132" s="55">
        <v>11</v>
      </c>
      <c r="C132" s="62" t="s">
        <v>53</v>
      </c>
      <c r="D132" s="63" t="s">
        <v>27</v>
      </c>
      <c r="E132" s="73">
        <v>3007.7900000000004</v>
      </c>
      <c r="F132" s="64">
        <v>3</v>
      </c>
      <c r="G132" s="65">
        <f t="shared" si="22"/>
        <v>9023.3700000000008</v>
      </c>
      <c r="H132" s="1"/>
      <c r="I132" s="55">
        <v>11</v>
      </c>
      <c r="J132" s="62" t="s">
        <v>53</v>
      </c>
      <c r="K132" s="57"/>
      <c r="L132" s="51" t="s">
        <v>12</v>
      </c>
      <c r="M132" s="52">
        <f t="shared" si="23"/>
        <v>3007.7900000000004</v>
      </c>
      <c r="N132" s="56"/>
      <c r="O132" s="64">
        <v>3</v>
      </c>
      <c r="P132" s="53">
        <f t="shared" si="21"/>
        <v>0</v>
      </c>
      <c r="Q132" s="1"/>
      <c r="R132" s="1"/>
      <c r="S132" s="1"/>
    </row>
    <row r="133" spans="1:19" ht="51" x14ac:dyDescent="0.25">
      <c r="A133" s="4"/>
      <c r="B133" s="55">
        <v>12</v>
      </c>
      <c r="C133" s="62" t="s">
        <v>81</v>
      </c>
      <c r="D133" s="63" t="s">
        <v>27</v>
      </c>
      <c r="E133" s="73">
        <v>2286.3200000000002</v>
      </c>
      <c r="F133" s="64">
        <v>2</v>
      </c>
      <c r="G133" s="65">
        <f t="shared" si="22"/>
        <v>4572.6400000000003</v>
      </c>
      <c r="H133" s="1"/>
      <c r="I133" s="55">
        <v>12</v>
      </c>
      <c r="J133" s="62" t="s">
        <v>81</v>
      </c>
      <c r="K133" s="57"/>
      <c r="L133" s="51" t="s">
        <v>12</v>
      </c>
      <c r="M133" s="52">
        <f t="shared" si="23"/>
        <v>2286.3200000000002</v>
      </c>
      <c r="N133" s="56"/>
      <c r="O133" s="64">
        <v>2</v>
      </c>
      <c r="P133" s="53">
        <f t="shared" si="21"/>
        <v>0</v>
      </c>
      <c r="Q133" s="1"/>
      <c r="R133" s="1"/>
      <c r="S133" s="1"/>
    </row>
    <row r="134" spans="1:19" ht="51" x14ac:dyDescent="0.25">
      <c r="A134" s="4"/>
      <c r="B134" s="55">
        <v>13</v>
      </c>
      <c r="C134" s="62" t="s">
        <v>92</v>
      </c>
      <c r="D134" s="63" t="s">
        <v>27</v>
      </c>
      <c r="E134" s="73">
        <v>2901.69</v>
      </c>
      <c r="F134" s="64">
        <v>1</v>
      </c>
      <c r="G134" s="65">
        <f t="shared" si="22"/>
        <v>2901.69</v>
      </c>
      <c r="H134" s="1"/>
      <c r="I134" s="55">
        <v>13</v>
      </c>
      <c r="J134" s="62" t="s">
        <v>92</v>
      </c>
      <c r="K134" s="57"/>
      <c r="L134" s="51" t="s">
        <v>12</v>
      </c>
      <c r="M134" s="52">
        <f t="shared" si="23"/>
        <v>2901.69</v>
      </c>
      <c r="N134" s="56"/>
      <c r="O134" s="64">
        <v>1</v>
      </c>
      <c r="P134" s="53">
        <f t="shared" si="21"/>
        <v>0</v>
      </c>
      <c r="Q134" s="1"/>
      <c r="R134" s="1"/>
      <c r="S134" s="1"/>
    </row>
    <row r="135" spans="1:19" ht="51" x14ac:dyDescent="0.25">
      <c r="A135" s="4"/>
      <c r="B135" s="55">
        <v>14</v>
      </c>
      <c r="C135" s="62" t="s">
        <v>82</v>
      </c>
      <c r="D135" s="63" t="s">
        <v>27</v>
      </c>
      <c r="E135" s="73">
        <v>3686.97</v>
      </c>
      <c r="F135" s="64">
        <v>1</v>
      </c>
      <c r="G135" s="65">
        <f t="shared" si="22"/>
        <v>3686.97</v>
      </c>
      <c r="H135" s="1"/>
      <c r="I135" s="55">
        <v>14</v>
      </c>
      <c r="J135" s="62" t="s">
        <v>82</v>
      </c>
      <c r="K135" s="57"/>
      <c r="L135" s="51" t="s">
        <v>12</v>
      </c>
      <c r="M135" s="52">
        <f t="shared" si="23"/>
        <v>3686.97</v>
      </c>
      <c r="N135" s="56"/>
      <c r="O135" s="64">
        <v>1</v>
      </c>
      <c r="P135" s="53">
        <f t="shared" si="21"/>
        <v>0</v>
      </c>
      <c r="Q135" s="1"/>
      <c r="R135" s="1"/>
      <c r="S135" s="1"/>
    </row>
    <row r="136" spans="1:19" ht="51" x14ac:dyDescent="0.25">
      <c r="A136" s="4"/>
      <c r="B136" s="55">
        <v>15</v>
      </c>
      <c r="C136" s="62" t="s">
        <v>104</v>
      </c>
      <c r="D136" s="63" t="s">
        <v>27</v>
      </c>
      <c r="E136" s="73">
        <v>1390.09</v>
      </c>
      <c r="F136" s="64">
        <v>1</v>
      </c>
      <c r="G136" s="65">
        <f t="shared" si="22"/>
        <v>1390.09</v>
      </c>
      <c r="H136" s="1"/>
      <c r="I136" s="55">
        <v>15</v>
      </c>
      <c r="J136" s="62" t="s">
        <v>104</v>
      </c>
      <c r="K136" s="57"/>
      <c r="L136" s="51" t="s">
        <v>12</v>
      </c>
      <c r="M136" s="52">
        <f t="shared" si="23"/>
        <v>1390.09</v>
      </c>
      <c r="N136" s="56"/>
      <c r="O136" s="64">
        <v>1</v>
      </c>
      <c r="P136" s="53">
        <f t="shared" si="21"/>
        <v>0</v>
      </c>
      <c r="Q136" s="1"/>
      <c r="R136" s="1"/>
      <c r="S136" s="1"/>
    </row>
    <row r="137" spans="1:19" ht="25.5" x14ac:dyDescent="0.25">
      <c r="A137" s="4"/>
      <c r="B137" s="55">
        <v>16</v>
      </c>
      <c r="C137" s="62" t="s">
        <v>105</v>
      </c>
      <c r="D137" s="63" t="s">
        <v>27</v>
      </c>
      <c r="E137" s="73">
        <v>824.72</v>
      </c>
      <c r="F137" s="64">
        <v>1</v>
      </c>
      <c r="G137" s="65">
        <f t="shared" si="22"/>
        <v>824.72</v>
      </c>
      <c r="H137" s="1"/>
      <c r="I137" s="55">
        <v>16</v>
      </c>
      <c r="J137" s="62" t="s">
        <v>105</v>
      </c>
      <c r="K137" s="57"/>
      <c r="L137" s="51" t="s">
        <v>12</v>
      </c>
      <c r="M137" s="52">
        <f t="shared" si="23"/>
        <v>824.72</v>
      </c>
      <c r="N137" s="56"/>
      <c r="O137" s="64">
        <v>1</v>
      </c>
      <c r="P137" s="53">
        <f t="shared" si="21"/>
        <v>0</v>
      </c>
      <c r="Q137" s="1"/>
      <c r="R137" s="1"/>
      <c r="S137" s="1"/>
    </row>
    <row r="138" spans="1:19" ht="51" x14ac:dyDescent="0.25">
      <c r="A138" s="4"/>
      <c r="B138" s="46">
        <v>17</v>
      </c>
      <c r="C138" s="62" t="s">
        <v>106</v>
      </c>
      <c r="D138" s="63" t="s">
        <v>27</v>
      </c>
      <c r="E138" s="73">
        <v>1390.09</v>
      </c>
      <c r="F138" s="64">
        <v>1</v>
      </c>
      <c r="G138" s="65">
        <f t="shared" si="22"/>
        <v>1390.09</v>
      </c>
      <c r="H138" s="1"/>
      <c r="I138" s="46">
        <v>17</v>
      </c>
      <c r="J138" s="62" t="s">
        <v>106</v>
      </c>
      <c r="K138" s="50"/>
      <c r="L138" s="51" t="s">
        <v>12</v>
      </c>
      <c r="M138" s="52">
        <f t="shared" si="23"/>
        <v>1390.09</v>
      </c>
      <c r="N138" s="47"/>
      <c r="O138" s="64">
        <v>1</v>
      </c>
      <c r="P138" s="53">
        <f>N138*O138</f>
        <v>0</v>
      </c>
      <c r="Q138" s="1"/>
      <c r="R138" s="1"/>
      <c r="S138" s="1"/>
    </row>
    <row r="139" spans="1:19" ht="51" x14ac:dyDescent="0.25">
      <c r="A139" s="4"/>
      <c r="B139" s="46">
        <v>18</v>
      </c>
      <c r="C139" s="62" t="s">
        <v>33</v>
      </c>
      <c r="D139" s="63" t="s">
        <v>27</v>
      </c>
      <c r="E139" s="73">
        <v>1289.2550000000001</v>
      </c>
      <c r="F139" s="64">
        <v>2</v>
      </c>
      <c r="G139" s="65">
        <f t="shared" si="22"/>
        <v>2578.5100000000002</v>
      </c>
      <c r="H139" s="1"/>
      <c r="I139" s="46">
        <v>18</v>
      </c>
      <c r="J139" s="62" t="s">
        <v>33</v>
      </c>
      <c r="K139" s="50"/>
      <c r="L139" s="51" t="s">
        <v>12</v>
      </c>
      <c r="M139" s="52">
        <f t="shared" si="23"/>
        <v>1289.2550000000001</v>
      </c>
      <c r="N139" s="47"/>
      <c r="O139" s="64">
        <v>2</v>
      </c>
      <c r="P139" s="53">
        <f t="shared" ref="P139" si="24">N139*O139</f>
        <v>0</v>
      </c>
      <c r="Q139" s="1"/>
      <c r="R139" s="1"/>
      <c r="S139" s="1"/>
    </row>
    <row r="140" spans="1:19" ht="15.75" customHeight="1" thickBot="1" x14ac:dyDescent="0.3">
      <c r="A140" s="4"/>
      <c r="B140" s="114" t="s">
        <v>30</v>
      </c>
      <c r="C140" s="115"/>
      <c r="D140" s="47"/>
      <c r="E140" s="75"/>
      <c r="F140" s="59"/>
      <c r="G140" s="60">
        <f>SUM(G122:G139)</f>
        <v>119192.36999999998</v>
      </c>
      <c r="H140" s="1"/>
      <c r="I140" s="31"/>
      <c r="J140" s="14"/>
      <c r="K140" s="10"/>
      <c r="L140" s="15"/>
      <c r="M140" s="19"/>
      <c r="N140" s="9"/>
      <c r="O140" s="15"/>
      <c r="P140" s="16"/>
      <c r="Q140" s="1"/>
      <c r="R140" s="1"/>
      <c r="S140" s="1"/>
    </row>
    <row r="141" spans="1:19" ht="21" customHeight="1" thickBot="1" x14ac:dyDescent="0.3">
      <c r="A141" s="4"/>
      <c r="B141" s="82" t="s">
        <v>6</v>
      </c>
      <c r="C141" s="83"/>
      <c r="D141" s="83"/>
      <c r="E141" s="83"/>
      <c r="F141" s="84"/>
      <c r="G141" s="11">
        <f>G140+G120+G107+G83+G59+G39</f>
        <v>1716293.93</v>
      </c>
      <c r="H141" s="1"/>
      <c r="I141" s="82" t="s">
        <v>6</v>
      </c>
      <c r="J141" s="83"/>
      <c r="K141" s="83"/>
      <c r="L141" s="83"/>
      <c r="M141" s="83"/>
      <c r="N141" s="83"/>
      <c r="O141" s="84"/>
      <c r="P141" s="11">
        <f>SUM(P10:P140)</f>
        <v>0</v>
      </c>
      <c r="Q141" s="1"/>
      <c r="R141" s="1"/>
      <c r="S141" s="1"/>
    </row>
    <row r="142" spans="1:19" ht="15" customHeight="1" x14ac:dyDescent="0.25">
      <c r="A142" s="4"/>
      <c r="B142" s="100" t="s">
        <v>16</v>
      </c>
      <c r="C142" s="101"/>
      <c r="D142" s="101"/>
      <c r="E142" s="101"/>
      <c r="F142" s="20">
        <v>0.2</v>
      </c>
      <c r="G142" s="12">
        <f>G141*F142</f>
        <v>343258.78600000002</v>
      </c>
      <c r="H142" s="1"/>
      <c r="I142" s="100" t="s">
        <v>16</v>
      </c>
      <c r="J142" s="101"/>
      <c r="K142" s="101"/>
      <c r="L142" s="101"/>
      <c r="M142" s="101"/>
      <c r="N142" s="101"/>
      <c r="O142" s="20">
        <v>0.2</v>
      </c>
      <c r="P142" s="12">
        <f>P141*O142</f>
        <v>0</v>
      </c>
      <c r="Q142" s="1"/>
      <c r="R142" s="1"/>
      <c r="S142" s="1"/>
    </row>
    <row r="143" spans="1:19" ht="15.75" customHeight="1" thickBot="1" x14ac:dyDescent="0.3">
      <c r="A143" s="4"/>
      <c r="B143" s="92" t="s">
        <v>7</v>
      </c>
      <c r="C143" s="93"/>
      <c r="D143" s="93"/>
      <c r="E143" s="93"/>
      <c r="F143" s="94"/>
      <c r="G143" s="13">
        <f>G141+G142</f>
        <v>2059552.716</v>
      </c>
      <c r="H143" s="1"/>
      <c r="I143" s="92" t="s">
        <v>7</v>
      </c>
      <c r="J143" s="93"/>
      <c r="K143" s="93"/>
      <c r="L143" s="93"/>
      <c r="M143" s="93"/>
      <c r="N143" s="93"/>
      <c r="O143" s="94"/>
      <c r="P143" s="13">
        <f>P141+P142</f>
        <v>0</v>
      </c>
      <c r="Q143" s="1"/>
      <c r="R143" s="1"/>
      <c r="S143" s="1"/>
    </row>
    <row r="144" spans="1:19" x14ac:dyDescent="0.25">
      <c r="S144" s="1"/>
    </row>
  </sheetData>
  <mergeCells count="24">
    <mergeCell ref="B143:F143"/>
    <mergeCell ref="B4:G4"/>
    <mergeCell ref="B7:G7"/>
    <mergeCell ref="I143:O143"/>
    <mergeCell ref="B142:E142"/>
    <mergeCell ref="I142:N142"/>
    <mergeCell ref="A9:N9"/>
    <mergeCell ref="A40:Q40"/>
    <mergeCell ref="A84:Q84"/>
    <mergeCell ref="B39:C39"/>
    <mergeCell ref="A60:Q60"/>
    <mergeCell ref="A61:Q61"/>
    <mergeCell ref="B59:C59"/>
    <mergeCell ref="A121:Q121"/>
    <mergeCell ref="B120:C120"/>
    <mergeCell ref="B140:C140"/>
    <mergeCell ref="A1:G1"/>
    <mergeCell ref="I7:P7"/>
    <mergeCell ref="I141:O141"/>
    <mergeCell ref="B3:E3"/>
    <mergeCell ref="B141:F141"/>
    <mergeCell ref="B83:C83"/>
    <mergeCell ref="A108:Q108"/>
    <mergeCell ref="B107:C10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2019-02-25T00:56:58Z</cp:lastPrinted>
  <dcterms:created xsi:type="dcterms:W3CDTF">2018-05-22T01:14:50Z</dcterms:created>
  <dcterms:modified xsi:type="dcterms:W3CDTF">2019-04-19T00:46:19Z</dcterms:modified>
</cp:coreProperties>
</file>