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8800" windowHeight="13470" tabRatio="11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</workbook>
</file>

<file path=xl/calcChain.xml><?xml version="1.0" encoding="utf-8"?>
<calcChain xmlns="http://schemas.openxmlformats.org/spreadsheetml/2006/main">
  <c r="N352" i="1" l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51" i="1"/>
  <c r="J352" i="1"/>
  <c r="K352" i="1"/>
  <c r="P352" i="1"/>
  <c r="Q352" i="1" s="1"/>
  <c r="J353" i="1"/>
  <c r="K353" i="1"/>
  <c r="P353" i="1"/>
  <c r="Q353" i="1" s="1"/>
  <c r="J354" i="1"/>
  <c r="K354" i="1"/>
  <c r="P354" i="1"/>
  <c r="Q354" i="1" s="1"/>
  <c r="J355" i="1"/>
  <c r="K355" i="1"/>
  <c r="P355" i="1"/>
  <c r="Q355" i="1" s="1"/>
  <c r="J356" i="1"/>
  <c r="K356" i="1"/>
  <c r="P356" i="1"/>
  <c r="Q356" i="1" s="1"/>
  <c r="J357" i="1"/>
  <c r="K357" i="1"/>
  <c r="P357" i="1"/>
  <c r="Q357" i="1" s="1"/>
  <c r="J358" i="1"/>
  <c r="K358" i="1"/>
  <c r="P358" i="1"/>
  <c r="Q358" i="1" s="1"/>
  <c r="J359" i="1"/>
  <c r="K359" i="1"/>
  <c r="P359" i="1"/>
  <c r="Q359" i="1" s="1"/>
  <c r="J360" i="1"/>
  <c r="K360" i="1"/>
  <c r="P360" i="1"/>
  <c r="Q360" i="1" s="1"/>
  <c r="J361" i="1"/>
  <c r="K361" i="1"/>
  <c r="P361" i="1"/>
  <c r="Q361" i="1" s="1"/>
  <c r="J362" i="1"/>
  <c r="K362" i="1"/>
  <c r="P362" i="1"/>
  <c r="Q362" i="1" s="1"/>
  <c r="J363" i="1"/>
  <c r="K363" i="1"/>
  <c r="P363" i="1"/>
  <c r="Q363" i="1" s="1"/>
  <c r="J364" i="1"/>
  <c r="K364" i="1"/>
  <c r="P364" i="1"/>
  <c r="Q364" i="1" s="1"/>
  <c r="P351" i="1"/>
  <c r="J351" i="1"/>
  <c r="K351" i="1"/>
  <c r="J283" i="1"/>
  <c r="K283" i="1"/>
  <c r="P283" i="1"/>
  <c r="Q283" i="1" s="1"/>
  <c r="J284" i="1"/>
  <c r="K284" i="1"/>
  <c r="P284" i="1"/>
  <c r="Q284" i="1" s="1"/>
  <c r="J285" i="1"/>
  <c r="K285" i="1"/>
  <c r="P285" i="1"/>
  <c r="Q285" i="1" s="1"/>
  <c r="J286" i="1"/>
  <c r="K286" i="1"/>
  <c r="P286" i="1"/>
  <c r="Q286" i="1" s="1"/>
  <c r="J287" i="1"/>
  <c r="K287" i="1"/>
  <c r="P287" i="1"/>
  <c r="Q287" i="1" s="1"/>
  <c r="J288" i="1"/>
  <c r="K288" i="1"/>
  <c r="P288" i="1"/>
  <c r="Q288" i="1" s="1"/>
  <c r="J289" i="1"/>
  <c r="K289" i="1"/>
  <c r="P289" i="1"/>
  <c r="Q289" i="1" s="1"/>
  <c r="J290" i="1"/>
  <c r="K290" i="1"/>
  <c r="P290" i="1"/>
  <c r="Q290" i="1" s="1"/>
  <c r="J291" i="1"/>
  <c r="K291" i="1"/>
  <c r="P291" i="1"/>
  <c r="Q291" i="1" s="1"/>
  <c r="J292" i="1"/>
  <c r="K292" i="1"/>
  <c r="P292" i="1"/>
  <c r="Q292" i="1" s="1"/>
  <c r="J293" i="1"/>
  <c r="K293" i="1"/>
  <c r="P293" i="1"/>
  <c r="Q293" i="1" s="1"/>
  <c r="J294" i="1"/>
  <c r="K294" i="1"/>
  <c r="P294" i="1"/>
  <c r="Q294" i="1" s="1"/>
  <c r="J295" i="1"/>
  <c r="K295" i="1"/>
  <c r="P295" i="1"/>
  <c r="Q295" i="1" s="1"/>
  <c r="J296" i="1"/>
  <c r="K296" i="1"/>
  <c r="P296" i="1"/>
  <c r="Q296" i="1" s="1"/>
  <c r="J297" i="1"/>
  <c r="K297" i="1"/>
  <c r="P297" i="1"/>
  <c r="Q297" i="1" s="1"/>
  <c r="J298" i="1"/>
  <c r="K298" i="1"/>
  <c r="P298" i="1"/>
  <c r="Q298" i="1" s="1"/>
  <c r="J299" i="1"/>
  <c r="K299" i="1"/>
  <c r="P299" i="1"/>
  <c r="Q299" i="1" s="1"/>
  <c r="J300" i="1"/>
  <c r="K300" i="1"/>
  <c r="P300" i="1"/>
  <c r="Q300" i="1" s="1"/>
  <c r="J301" i="1"/>
  <c r="K301" i="1"/>
  <c r="P301" i="1"/>
  <c r="Q301" i="1" s="1"/>
  <c r="J302" i="1"/>
  <c r="K302" i="1"/>
  <c r="P302" i="1"/>
  <c r="Q302" i="1" s="1"/>
  <c r="J303" i="1"/>
  <c r="K303" i="1"/>
  <c r="P303" i="1"/>
  <c r="Q303" i="1" s="1"/>
  <c r="J304" i="1"/>
  <c r="K304" i="1"/>
  <c r="P304" i="1"/>
  <c r="Q304" i="1" s="1"/>
  <c r="J305" i="1"/>
  <c r="K305" i="1"/>
  <c r="P305" i="1"/>
  <c r="Q305" i="1" s="1"/>
  <c r="J306" i="1"/>
  <c r="K306" i="1"/>
  <c r="P306" i="1"/>
  <c r="Q306" i="1" s="1"/>
  <c r="J307" i="1"/>
  <c r="K307" i="1"/>
  <c r="P307" i="1"/>
  <c r="Q307" i="1" s="1"/>
  <c r="J308" i="1"/>
  <c r="K308" i="1"/>
  <c r="P308" i="1"/>
  <c r="Q308" i="1" s="1"/>
  <c r="J309" i="1"/>
  <c r="K309" i="1"/>
  <c r="P309" i="1"/>
  <c r="Q309" i="1" s="1"/>
  <c r="J310" i="1"/>
  <c r="K310" i="1"/>
  <c r="P310" i="1"/>
  <c r="Q310" i="1" s="1"/>
  <c r="J311" i="1"/>
  <c r="K311" i="1"/>
  <c r="P311" i="1"/>
  <c r="Q311" i="1" s="1"/>
  <c r="J312" i="1"/>
  <c r="K312" i="1"/>
  <c r="P312" i="1"/>
  <c r="Q312" i="1" s="1"/>
  <c r="J313" i="1"/>
  <c r="K313" i="1"/>
  <c r="P313" i="1"/>
  <c r="Q313" i="1" s="1"/>
  <c r="J314" i="1"/>
  <c r="K314" i="1"/>
  <c r="P314" i="1"/>
  <c r="Q314" i="1" s="1"/>
  <c r="J315" i="1"/>
  <c r="K315" i="1"/>
  <c r="P315" i="1"/>
  <c r="Q315" i="1" s="1"/>
  <c r="J316" i="1"/>
  <c r="K316" i="1"/>
  <c r="P316" i="1"/>
  <c r="Q316" i="1" s="1"/>
  <c r="J317" i="1"/>
  <c r="K317" i="1"/>
  <c r="P317" i="1"/>
  <c r="Q317" i="1" s="1"/>
  <c r="J318" i="1"/>
  <c r="K318" i="1"/>
  <c r="P318" i="1"/>
  <c r="Q318" i="1" s="1"/>
  <c r="J319" i="1"/>
  <c r="K319" i="1"/>
  <c r="P319" i="1"/>
  <c r="Q319" i="1" s="1"/>
  <c r="J320" i="1"/>
  <c r="K320" i="1"/>
  <c r="P320" i="1"/>
  <c r="Q320" i="1" s="1"/>
  <c r="J321" i="1"/>
  <c r="K321" i="1"/>
  <c r="P321" i="1"/>
  <c r="Q321" i="1" s="1"/>
  <c r="J322" i="1"/>
  <c r="K322" i="1"/>
  <c r="P322" i="1"/>
  <c r="Q322" i="1" s="1"/>
  <c r="J323" i="1"/>
  <c r="K323" i="1"/>
  <c r="P323" i="1"/>
  <c r="Q323" i="1" s="1"/>
  <c r="J324" i="1"/>
  <c r="K324" i="1"/>
  <c r="P324" i="1"/>
  <c r="Q324" i="1" s="1"/>
  <c r="J325" i="1"/>
  <c r="K325" i="1"/>
  <c r="P325" i="1"/>
  <c r="Q325" i="1" s="1"/>
  <c r="J326" i="1"/>
  <c r="K326" i="1"/>
  <c r="P326" i="1"/>
  <c r="Q326" i="1" s="1"/>
  <c r="J327" i="1"/>
  <c r="K327" i="1"/>
  <c r="P327" i="1"/>
  <c r="Q327" i="1" s="1"/>
  <c r="J328" i="1"/>
  <c r="K328" i="1"/>
  <c r="P328" i="1"/>
  <c r="Q328" i="1" s="1"/>
  <c r="J329" i="1"/>
  <c r="K329" i="1"/>
  <c r="P329" i="1"/>
  <c r="Q329" i="1" s="1"/>
  <c r="J330" i="1"/>
  <c r="K330" i="1"/>
  <c r="P330" i="1"/>
  <c r="Q330" i="1" s="1"/>
  <c r="J331" i="1"/>
  <c r="K331" i="1"/>
  <c r="P331" i="1"/>
  <c r="Q331" i="1" s="1"/>
  <c r="J332" i="1"/>
  <c r="K332" i="1"/>
  <c r="P332" i="1"/>
  <c r="Q332" i="1" s="1"/>
  <c r="J333" i="1"/>
  <c r="K333" i="1"/>
  <c r="P333" i="1"/>
  <c r="Q333" i="1" s="1"/>
  <c r="J334" i="1"/>
  <c r="K334" i="1"/>
  <c r="P334" i="1"/>
  <c r="Q334" i="1" s="1"/>
  <c r="J335" i="1"/>
  <c r="K335" i="1"/>
  <c r="P335" i="1"/>
  <c r="Q335" i="1" s="1"/>
  <c r="J336" i="1"/>
  <c r="K336" i="1"/>
  <c r="P336" i="1"/>
  <c r="Q336" i="1" s="1"/>
  <c r="J337" i="1"/>
  <c r="K337" i="1"/>
  <c r="P337" i="1"/>
  <c r="Q337" i="1" s="1"/>
  <c r="J338" i="1"/>
  <c r="K338" i="1"/>
  <c r="P338" i="1"/>
  <c r="Q338" i="1" s="1"/>
  <c r="J339" i="1"/>
  <c r="K339" i="1"/>
  <c r="P339" i="1"/>
  <c r="Q339" i="1" s="1"/>
  <c r="J340" i="1"/>
  <c r="K340" i="1"/>
  <c r="P340" i="1"/>
  <c r="Q340" i="1" s="1"/>
  <c r="J341" i="1"/>
  <c r="K341" i="1"/>
  <c r="P341" i="1"/>
  <c r="Q341" i="1" s="1"/>
  <c r="J342" i="1"/>
  <c r="K342" i="1"/>
  <c r="P342" i="1"/>
  <c r="Q342" i="1" s="1"/>
  <c r="J343" i="1"/>
  <c r="K343" i="1"/>
  <c r="P343" i="1"/>
  <c r="Q343" i="1" s="1"/>
  <c r="J344" i="1"/>
  <c r="K344" i="1"/>
  <c r="P344" i="1"/>
  <c r="Q344" i="1" s="1"/>
  <c r="J345" i="1"/>
  <c r="K345" i="1"/>
  <c r="P345" i="1"/>
  <c r="Q345" i="1" s="1"/>
  <c r="J346" i="1"/>
  <c r="K346" i="1"/>
  <c r="P346" i="1"/>
  <c r="Q346" i="1" s="1"/>
  <c r="J347" i="1"/>
  <c r="K347" i="1"/>
  <c r="P347" i="1"/>
  <c r="Q347" i="1" s="1"/>
  <c r="J348" i="1"/>
  <c r="K348" i="1"/>
  <c r="P348" i="1"/>
  <c r="Q348" i="1" s="1"/>
  <c r="J282" i="1"/>
  <c r="P282" i="1"/>
  <c r="Q277" i="1"/>
  <c r="Q278" i="1"/>
  <c r="P43" i="1"/>
  <c r="P44" i="1"/>
  <c r="P45" i="1"/>
  <c r="P46" i="1"/>
  <c r="Q46" i="1" s="1"/>
  <c r="P47" i="1"/>
  <c r="P48" i="1"/>
  <c r="P49" i="1"/>
  <c r="P50" i="1"/>
  <c r="Q50" i="1" s="1"/>
  <c r="P51" i="1"/>
  <c r="P52" i="1"/>
  <c r="P53" i="1"/>
  <c r="P54" i="1"/>
  <c r="Q54" i="1" s="1"/>
  <c r="P55" i="1"/>
  <c r="P56" i="1"/>
  <c r="P57" i="1"/>
  <c r="P58" i="1"/>
  <c r="Q58" i="1" s="1"/>
  <c r="P59" i="1"/>
  <c r="P60" i="1"/>
  <c r="P61" i="1"/>
  <c r="P62" i="1"/>
  <c r="Q62" i="1" s="1"/>
  <c r="P63" i="1"/>
  <c r="P64" i="1"/>
  <c r="P65" i="1"/>
  <c r="P66" i="1"/>
  <c r="Q66" i="1" s="1"/>
  <c r="P67" i="1"/>
  <c r="P68" i="1"/>
  <c r="P69" i="1"/>
  <c r="P70" i="1"/>
  <c r="Q70" i="1" s="1"/>
  <c r="P71" i="1"/>
  <c r="P72" i="1"/>
  <c r="P73" i="1"/>
  <c r="P74" i="1"/>
  <c r="Q74" i="1" s="1"/>
  <c r="P75" i="1"/>
  <c r="P76" i="1"/>
  <c r="P77" i="1"/>
  <c r="P78" i="1"/>
  <c r="Q78" i="1" s="1"/>
  <c r="P79" i="1"/>
  <c r="P80" i="1"/>
  <c r="P81" i="1"/>
  <c r="P82" i="1"/>
  <c r="Q82" i="1" s="1"/>
  <c r="P83" i="1"/>
  <c r="P84" i="1"/>
  <c r="P85" i="1"/>
  <c r="P86" i="1"/>
  <c r="Q86" i="1" s="1"/>
  <c r="P87" i="1"/>
  <c r="P88" i="1"/>
  <c r="P89" i="1"/>
  <c r="P90" i="1"/>
  <c r="Q90" i="1" s="1"/>
  <c r="P91" i="1"/>
  <c r="P92" i="1"/>
  <c r="P93" i="1"/>
  <c r="P94" i="1"/>
  <c r="Q94" i="1" s="1"/>
  <c r="P95" i="1"/>
  <c r="P96" i="1"/>
  <c r="P97" i="1"/>
  <c r="P98" i="1"/>
  <c r="Q98" i="1" s="1"/>
  <c r="P99" i="1"/>
  <c r="P100" i="1"/>
  <c r="P101" i="1"/>
  <c r="P102" i="1"/>
  <c r="Q102" i="1" s="1"/>
  <c r="P103" i="1"/>
  <c r="P104" i="1"/>
  <c r="P105" i="1"/>
  <c r="P106" i="1"/>
  <c r="Q106" i="1" s="1"/>
  <c r="P107" i="1"/>
  <c r="P108" i="1"/>
  <c r="P109" i="1"/>
  <c r="P110" i="1"/>
  <c r="Q110" i="1" s="1"/>
  <c r="P111" i="1"/>
  <c r="P112" i="1"/>
  <c r="P113" i="1"/>
  <c r="P114" i="1"/>
  <c r="Q114" i="1" s="1"/>
  <c r="P115" i="1"/>
  <c r="P116" i="1"/>
  <c r="P117" i="1"/>
  <c r="P118" i="1"/>
  <c r="Q118" i="1" s="1"/>
  <c r="P119" i="1"/>
  <c r="P120" i="1"/>
  <c r="P121" i="1"/>
  <c r="P122" i="1"/>
  <c r="Q122" i="1" s="1"/>
  <c r="P123" i="1"/>
  <c r="P124" i="1"/>
  <c r="P125" i="1"/>
  <c r="P126" i="1"/>
  <c r="Q126" i="1" s="1"/>
  <c r="P127" i="1"/>
  <c r="P128" i="1"/>
  <c r="P129" i="1"/>
  <c r="P130" i="1"/>
  <c r="Q130" i="1" s="1"/>
  <c r="P131" i="1"/>
  <c r="P132" i="1"/>
  <c r="P133" i="1"/>
  <c r="P134" i="1"/>
  <c r="Q134" i="1" s="1"/>
  <c r="P135" i="1"/>
  <c r="P136" i="1"/>
  <c r="P137" i="1"/>
  <c r="P138" i="1"/>
  <c r="Q138" i="1" s="1"/>
  <c r="P139" i="1"/>
  <c r="P140" i="1"/>
  <c r="P141" i="1"/>
  <c r="P142" i="1"/>
  <c r="Q142" i="1" s="1"/>
  <c r="P143" i="1"/>
  <c r="P144" i="1"/>
  <c r="P145" i="1"/>
  <c r="P146" i="1"/>
  <c r="Q146" i="1" s="1"/>
  <c r="P147" i="1"/>
  <c r="P148" i="1"/>
  <c r="P149" i="1"/>
  <c r="P150" i="1"/>
  <c r="Q150" i="1" s="1"/>
  <c r="P151" i="1"/>
  <c r="P152" i="1"/>
  <c r="P153" i="1"/>
  <c r="P154" i="1"/>
  <c r="Q154" i="1" s="1"/>
  <c r="P155" i="1"/>
  <c r="P156" i="1"/>
  <c r="P157" i="1"/>
  <c r="P158" i="1"/>
  <c r="Q158" i="1" s="1"/>
  <c r="P159" i="1"/>
  <c r="P160" i="1"/>
  <c r="P161" i="1"/>
  <c r="P162" i="1"/>
  <c r="Q162" i="1" s="1"/>
  <c r="P163" i="1"/>
  <c r="P164" i="1"/>
  <c r="P165" i="1"/>
  <c r="P166" i="1"/>
  <c r="Q166" i="1" s="1"/>
  <c r="P167" i="1"/>
  <c r="P168" i="1"/>
  <c r="P169" i="1"/>
  <c r="P170" i="1"/>
  <c r="Q170" i="1" s="1"/>
  <c r="P171" i="1"/>
  <c r="P172" i="1"/>
  <c r="P173" i="1"/>
  <c r="P174" i="1"/>
  <c r="Q174" i="1" s="1"/>
  <c r="P175" i="1"/>
  <c r="P176" i="1"/>
  <c r="P177" i="1"/>
  <c r="P178" i="1"/>
  <c r="Q178" i="1" s="1"/>
  <c r="P179" i="1"/>
  <c r="P180" i="1"/>
  <c r="P181" i="1"/>
  <c r="P182" i="1"/>
  <c r="Q182" i="1" s="1"/>
  <c r="P183" i="1"/>
  <c r="P184" i="1"/>
  <c r="P185" i="1"/>
  <c r="P186" i="1"/>
  <c r="Q186" i="1" s="1"/>
  <c r="P187" i="1"/>
  <c r="P188" i="1"/>
  <c r="P189" i="1"/>
  <c r="P190" i="1"/>
  <c r="Q190" i="1" s="1"/>
  <c r="P191" i="1"/>
  <c r="P192" i="1"/>
  <c r="P193" i="1"/>
  <c r="P194" i="1"/>
  <c r="Q194" i="1" s="1"/>
  <c r="P195" i="1"/>
  <c r="P196" i="1"/>
  <c r="P197" i="1"/>
  <c r="P198" i="1"/>
  <c r="Q198" i="1" s="1"/>
  <c r="P199" i="1"/>
  <c r="P200" i="1"/>
  <c r="P201" i="1"/>
  <c r="P202" i="1"/>
  <c r="Q202" i="1" s="1"/>
  <c r="P203" i="1"/>
  <c r="P204" i="1"/>
  <c r="P205" i="1"/>
  <c r="P206" i="1"/>
  <c r="Q206" i="1" s="1"/>
  <c r="P207" i="1"/>
  <c r="P208" i="1"/>
  <c r="P209" i="1"/>
  <c r="P210" i="1"/>
  <c r="Q210" i="1" s="1"/>
  <c r="P211" i="1"/>
  <c r="P212" i="1"/>
  <c r="P213" i="1"/>
  <c r="P214" i="1"/>
  <c r="Q214" i="1" s="1"/>
  <c r="P215" i="1"/>
  <c r="P216" i="1"/>
  <c r="P217" i="1"/>
  <c r="P218" i="1"/>
  <c r="Q218" i="1" s="1"/>
  <c r="P219" i="1"/>
  <c r="P220" i="1"/>
  <c r="P221" i="1"/>
  <c r="P222" i="1"/>
  <c r="Q222" i="1" s="1"/>
  <c r="P223" i="1"/>
  <c r="P224" i="1"/>
  <c r="P225" i="1"/>
  <c r="P226" i="1"/>
  <c r="Q226" i="1" s="1"/>
  <c r="P227" i="1"/>
  <c r="P228" i="1"/>
  <c r="P229" i="1"/>
  <c r="P230" i="1"/>
  <c r="Q230" i="1" s="1"/>
  <c r="P231" i="1"/>
  <c r="P232" i="1"/>
  <c r="P233" i="1"/>
  <c r="P234" i="1"/>
  <c r="Q234" i="1" s="1"/>
  <c r="P235" i="1"/>
  <c r="P236" i="1"/>
  <c r="P237" i="1"/>
  <c r="P238" i="1"/>
  <c r="Q238" i="1" s="1"/>
  <c r="P239" i="1"/>
  <c r="P240" i="1"/>
  <c r="P241" i="1"/>
  <c r="P242" i="1"/>
  <c r="Q242" i="1" s="1"/>
  <c r="P243" i="1"/>
  <c r="P244" i="1"/>
  <c r="P245" i="1"/>
  <c r="P246" i="1"/>
  <c r="Q246" i="1" s="1"/>
  <c r="P247" i="1"/>
  <c r="P248" i="1"/>
  <c r="P249" i="1"/>
  <c r="P250" i="1"/>
  <c r="Q250" i="1" s="1"/>
  <c r="P251" i="1"/>
  <c r="P252" i="1"/>
  <c r="P253" i="1"/>
  <c r="P254" i="1"/>
  <c r="Q254" i="1" s="1"/>
  <c r="P255" i="1"/>
  <c r="P256" i="1"/>
  <c r="P257" i="1"/>
  <c r="P258" i="1"/>
  <c r="Q258" i="1" s="1"/>
  <c r="P259" i="1"/>
  <c r="P260" i="1"/>
  <c r="P261" i="1"/>
  <c r="P262" i="1"/>
  <c r="Q262" i="1" s="1"/>
  <c r="P263" i="1"/>
  <c r="P264" i="1"/>
  <c r="P265" i="1"/>
  <c r="P266" i="1"/>
  <c r="Q266" i="1" s="1"/>
  <c r="P267" i="1"/>
  <c r="P268" i="1"/>
  <c r="P269" i="1"/>
  <c r="P270" i="1"/>
  <c r="Q270" i="1" s="1"/>
  <c r="P271" i="1"/>
  <c r="P272" i="1"/>
  <c r="P273" i="1"/>
  <c r="P274" i="1"/>
  <c r="Q274" i="1" s="1"/>
  <c r="P275" i="1"/>
  <c r="P276" i="1"/>
  <c r="P277" i="1"/>
  <c r="P278" i="1"/>
  <c r="P42" i="1"/>
  <c r="K44" i="1"/>
  <c r="N44" i="1"/>
  <c r="Q44" i="1"/>
  <c r="K45" i="1"/>
  <c r="N45" i="1"/>
  <c r="Q45" i="1"/>
  <c r="K46" i="1"/>
  <c r="N46" i="1"/>
  <c r="K47" i="1"/>
  <c r="N47" i="1"/>
  <c r="Q47" i="1"/>
  <c r="K48" i="1"/>
  <c r="N48" i="1"/>
  <c r="Q48" i="1"/>
  <c r="K49" i="1"/>
  <c r="N49" i="1"/>
  <c r="Q49" i="1"/>
  <c r="K50" i="1"/>
  <c r="N50" i="1"/>
  <c r="K51" i="1"/>
  <c r="N51" i="1"/>
  <c r="Q51" i="1"/>
  <c r="K52" i="1"/>
  <c r="N52" i="1"/>
  <c r="Q52" i="1"/>
  <c r="K53" i="1"/>
  <c r="N53" i="1"/>
  <c r="Q53" i="1"/>
  <c r="K54" i="1"/>
  <c r="N54" i="1"/>
  <c r="K55" i="1"/>
  <c r="N55" i="1"/>
  <c r="Q55" i="1"/>
  <c r="K56" i="1"/>
  <c r="N56" i="1"/>
  <c r="Q56" i="1"/>
  <c r="K57" i="1"/>
  <c r="N57" i="1"/>
  <c r="Q57" i="1"/>
  <c r="K58" i="1"/>
  <c r="N58" i="1"/>
  <c r="K59" i="1"/>
  <c r="N59" i="1"/>
  <c r="Q59" i="1"/>
  <c r="K60" i="1"/>
  <c r="N60" i="1"/>
  <c r="Q60" i="1"/>
  <c r="K61" i="1"/>
  <c r="N61" i="1"/>
  <c r="Q61" i="1"/>
  <c r="K62" i="1"/>
  <c r="N62" i="1"/>
  <c r="K63" i="1"/>
  <c r="N63" i="1"/>
  <c r="Q63" i="1"/>
  <c r="K64" i="1"/>
  <c r="N64" i="1"/>
  <c r="Q64" i="1"/>
  <c r="K65" i="1"/>
  <c r="N65" i="1"/>
  <c r="Q65" i="1"/>
  <c r="K66" i="1"/>
  <c r="N66" i="1"/>
  <c r="K67" i="1"/>
  <c r="N67" i="1"/>
  <c r="Q67" i="1"/>
  <c r="K68" i="1"/>
  <c r="N68" i="1"/>
  <c r="Q68" i="1"/>
  <c r="K69" i="1"/>
  <c r="N69" i="1"/>
  <c r="Q69" i="1"/>
  <c r="K70" i="1"/>
  <c r="N70" i="1"/>
  <c r="K71" i="1"/>
  <c r="N71" i="1"/>
  <c r="Q71" i="1"/>
  <c r="K72" i="1"/>
  <c r="N72" i="1"/>
  <c r="Q72" i="1"/>
  <c r="K73" i="1"/>
  <c r="N73" i="1"/>
  <c r="Q73" i="1"/>
  <c r="K74" i="1"/>
  <c r="N74" i="1"/>
  <c r="K75" i="1"/>
  <c r="N75" i="1"/>
  <c r="Q75" i="1"/>
  <c r="K76" i="1"/>
  <c r="N76" i="1"/>
  <c r="Q76" i="1"/>
  <c r="K77" i="1"/>
  <c r="N77" i="1"/>
  <c r="Q77" i="1"/>
  <c r="K78" i="1"/>
  <c r="N78" i="1"/>
  <c r="K79" i="1"/>
  <c r="N79" i="1"/>
  <c r="Q79" i="1"/>
  <c r="K80" i="1"/>
  <c r="N80" i="1"/>
  <c r="Q80" i="1"/>
  <c r="K81" i="1"/>
  <c r="N81" i="1"/>
  <c r="Q81" i="1"/>
  <c r="K82" i="1"/>
  <c r="N82" i="1"/>
  <c r="K83" i="1"/>
  <c r="N83" i="1"/>
  <c r="Q83" i="1"/>
  <c r="K84" i="1"/>
  <c r="N84" i="1"/>
  <c r="Q84" i="1"/>
  <c r="K85" i="1"/>
  <c r="N85" i="1"/>
  <c r="Q85" i="1"/>
  <c r="K86" i="1"/>
  <c r="N86" i="1"/>
  <c r="K87" i="1"/>
  <c r="N87" i="1"/>
  <c r="Q87" i="1"/>
  <c r="K88" i="1"/>
  <c r="N88" i="1"/>
  <c r="Q88" i="1"/>
  <c r="K89" i="1"/>
  <c r="N89" i="1"/>
  <c r="Q89" i="1"/>
  <c r="K90" i="1"/>
  <c r="N90" i="1"/>
  <c r="K91" i="1"/>
  <c r="N91" i="1"/>
  <c r="Q91" i="1"/>
  <c r="K92" i="1"/>
  <c r="N92" i="1"/>
  <c r="Q92" i="1"/>
  <c r="K93" i="1"/>
  <c r="N93" i="1"/>
  <c r="Q93" i="1"/>
  <c r="K94" i="1"/>
  <c r="N94" i="1"/>
  <c r="K95" i="1"/>
  <c r="N95" i="1"/>
  <c r="Q95" i="1"/>
  <c r="K96" i="1"/>
  <c r="N96" i="1"/>
  <c r="Q96" i="1"/>
  <c r="K97" i="1"/>
  <c r="N97" i="1"/>
  <c r="Q97" i="1"/>
  <c r="K98" i="1"/>
  <c r="N98" i="1"/>
  <c r="K99" i="1"/>
  <c r="N99" i="1"/>
  <c r="Q99" i="1"/>
  <c r="K100" i="1"/>
  <c r="N100" i="1"/>
  <c r="Q100" i="1"/>
  <c r="K101" i="1"/>
  <c r="N101" i="1"/>
  <c r="Q101" i="1"/>
  <c r="K102" i="1"/>
  <c r="N102" i="1"/>
  <c r="K103" i="1"/>
  <c r="N103" i="1"/>
  <c r="Q103" i="1"/>
  <c r="K104" i="1"/>
  <c r="N104" i="1"/>
  <c r="Q104" i="1"/>
  <c r="K105" i="1"/>
  <c r="N105" i="1"/>
  <c r="Q105" i="1"/>
  <c r="K106" i="1"/>
  <c r="N106" i="1"/>
  <c r="K107" i="1"/>
  <c r="N107" i="1"/>
  <c r="Q107" i="1"/>
  <c r="K108" i="1"/>
  <c r="N108" i="1"/>
  <c r="Q108" i="1"/>
  <c r="K109" i="1"/>
  <c r="N109" i="1"/>
  <c r="Q109" i="1"/>
  <c r="K110" i="1"/>
  <c r="N110" i="1"/>
  <c r="K111" i="1"/>
  <c r="N111" i="1"/>
  <c r="Q111" i="1"/>
  <c r="K112" i="1"/>
  <c r="N112" i="1"/>
  <c r="Q112" i="1"/>
  <c r="K113" i="1"/>
  <c r="N113" i="1"/>
  <c r="Q113" i="1"/>
  <c r="K114" i="1"/>
  <c r="N114" i="1"/>
  <c r="K115" i="1"/>
  <c r="N115" i="1"/>
  <c r="Q115" i="1"/>
  <c r="K116" i="1"/>
  <c r="N116" i="1"/>
  <c r="Q116" i="1"/>
  <c r="K117" i="1"/>
  <c r="N117" i="1"/>
  <c r="Q117" i="1"/>
  <c r="K118" i="1"/>
  <c r="N118" i="1"/>
  <c r="K119" i="1"/>
  <c r="N119" i="1"/>
  <c r="Q119" i="1"/>
  <c r="K120" i="1"/>
  <c r="N120" i="1"/>
  <c r="Q120" i="1"/>
  <c r="K121" i="1"/>
  <c r="N121" i="1"/>
  <c r="Q121" i="1"/>
  <c r="K122" i="1"/>
  <c r="N122" i="1"/>
  <c r="K123" i="1"/>
  <c r="N123" i="1"/>
  <c r="Q123" i="1"/>
  <c r="K124" i="1"/>
  <c r="N124" i="1"/>
  <c r="Q124" i="1"/>
  <c r="K125" i="1"/>
  <c r="N125" i="1"/>
  <c r="Q125" i="1"/>
  <c r="K126" i="1"/>
  <c r="N126" i="1"/>
  <c r="K127" i="1"/>
  <c r="N127" i="1"/>
  <c r="Q127" i="1"/>
  <c r="K128" i="1"/>
  <c r="N128" i="1"/>
  <c r="Q128" i="1"/>
  <c r="K129" i="1"/>
  <c r="N129" i="1"/>
  <c r="Q129" i="1"/>
  <c r="K130" i="1"/>
  <c r="N130" i="1"/>
  <c r="K131" i="1"/>
  <c r="N131" i="1"/>
  <c r="Q131" i="1"/>
  <c r="K132" i="1"/>
  <c r="N132" i="1"/>
  <c r="Q132" i="1"/>
  <c r="K133" i="1"/>
  <c r="N133" i="1"/>
  <c r="Q133" i="1"/>
  <c r="K134" i="1"/>
  <c r="N134" i="1"/>
  <c r="K135" i="1"/>
  <c r="N135" i="1"/>
  <c r="Q135" i="1"/>
  <c r="K136" i="1"/>
  <c r="N136" i="1"/>
  <c r="Q136" i="1"/>
  <c r="K137" i="1"/>
  <c r="N137" i="1"/>
  <c r="Q137" i="1"/>
  <c r="K138" i="1"/>
  <c r="N138" i="1"/>
  <c r="K139" i="1"/>
  <c r="N139" i="1"/>
  <c r="Q139" i="1"/>
  <c r="K140" i="1"/>
  <c r="N140" i="1"/>
  <c r="Q140" i="1"/>
  <c r="K141" i="1"/>
  <c r="N141" i="1"/>
  <c r="Q141" i="1"/>
  <c r="K142" i="1"/>
  <c r="N142" i="1"/>
  <c r="K143" i="1"/>
  <c r="N143" i="1"/>
  <c r="Q143" i="1"/>
  <c r="K144" i="1"/>
  <c r="N144" i="1"/>
  <c r="Q144" i="1"/>
  <c r="K145" i="1"/>
  <c r="N145" i="1"/>
  <c r="Q145" i="1"/>
  <c r="K146" i="1"/>
  <c r="N146" i="1"/>
  <c r="K147" i="1"/>
  <c r="N147" i="1"/>
  <c r="Q147" i="1"/>
  <c r="K148" i="1"/>
  <c r="N148" i="1"/>
  <c r="Q148" i="1"/>
  <c r="K149" i="1"/>
  <c r="N149" i="1"/>
  <c r="Q149" i="1"/>
  <c r="K150" i="1"/>
  <c r="N150" i="1"/>
  <c r="K151" i="1"/>
  <c r="N151" i="1"/>
  <c r="Q151" i="1"/>
  <c r="K152" i="1"/>
  <c r="N152" i="1"/>
  <c r="Q152" i="1"/>
  <c r="K153" i="1"/>
  <c r="N153" i="1"/>
  <c r="Q153" i="1"/>
  <c r="K154" i="1"/>
  <c r="N154" i="1"/>
  <c r="K155" i="1"/>
  <c r="N155" i="1"/>
  <c r="Q155" i="1"/>
  <c r="K156" i="1"/>
  <c r="N156" i="1"/>
  <c r="Q156" i="1"/>
  <c r="K157" i="1"/>
  <c r="N157" i="1"/>
  <c r="Q157" i="1"/>
  <c r="K158" i="1"/>
  <c r="N158" i="1"/>
  <c r="K159" i="1"/>
  <c r="N159" i="1"/>
  <c r="Q159" i="1"/>
  <c r="K160" i="1"/>
  <c r="N160" i="1"/>
  <c r="Q160" i="1"/>
  <c r="K161" i="1"/>
  <c r="N161" i="1"/>
  <c r="Q161" i="1"/>
  <c r="K162" i="1"/>
  <c r="N162" i="1"/>
  <c r="K163" i="1"/>
  <c r="N163" i="1"/>
  <c r="Q163" i="1"/>
  <c r="K164" i="1"/>
  <c r="N164" i="1"/>
  <c r="Q164" i="1"/>
  <c r="K165" i="1"/>
  <c r="N165" i="1"/>
  <c r="Q165" i="1"/>
  <c r="K166" i="1"/>
  <c r="N166" i="1"/>
  <c r="K167" i="1"/>
  <c r="N167" i="1"/>
  <c r="Q167" i="1"/>
  <c r="K168" i="1"/>
  <c r="N168" i="1"/>
  <c r="Q168" i="1"/>
  <c r="K169" i="1"/>
  <c r="N169" i="1"/>
  <c r="Q169" i="1"/>
  <c r="K170" i="1"/>
  <c r="N170" i="1"/>
  <c r="K171" i="1"/>
  <c r="N171" i="1"/>
  <c r="Q171" i="1"/>
  <c r="K172" i="1"/>
  <c r="N172" i="1"/>
  <c r="Q172" i="1"/>
  <c r="K173" i="1"/>
  <c r="N173" i="1"/>
  <c r="Q173" i="1"/>
  <c r="K174" i="1"/>
  <c r="N174" i="1"/>
  <c r="K175" i="1"/>
  <c r="N175" i="1"/>
  <c r="Q175" i="1"/>
  <c r="K176" i="1"/>
  <c r="N176" i="1"/>
  <c r="Q176" i="1"/>
  <c r="K177" i="1"/>
  <c r="N177" i="1"/>
  <c r="Q177" i="1"/>
  <c r="K178" i="1"/>
  <c r="N178" i="1"/>
  <c r="K179" i="1"/>
  <c r="N179" i="1"/>
  <c r="Q179" i="1"/>
  <c r="K180" i="1"/>
  <c r="N180" i="1"/>
  <c r="Q180" i="1"/>
  <c r="K181" i="1"/>
  <c r="N181" i="1"/>
  <c r="Q181" i="1"/>
  <c r="K182" i="1"/>
  <c r="N182" i="1"/>
  <c r="K183" i="1"/>
  <c r="N183" i="1"/>
  <c r="Q183" i="1"/>
  <c r="K184" i="1"/>
  <c r="N184" i="1"/>
  <c r="Q184" i="1"/>
  <c r="K185" i="1"/>
  <c r="N185" i="1"/>
  <c r="Q185" i="1"/>
  <c r="K186" i="1"/>
  <c r="N186" i="1"/>
  <c r="K187" i="1"/>
  <c r="N187" i="1"/>
  <c r="Q187" i="1"/>
  <c r="K188" i="1"/>
  <c r="N188" i="1"/>
  <c r="Q188" i="1"/>
  <c r="K189" i="1"/>
  <c r="N189" i="1"/>
  <c r="Q189" i="1"/>
  <c r="K190" i="1"/>
  <c r="N190" i="1"/>
  <c r="K191" i="1"/>
  <c r="N191" i="1"/>
  <c r="Q191" i="1"/>
  <c r="K192" i="1"/>
  <c r="N192" i="1"/>
  <c r="Q192" i="1"/>
  <c r="K193" i="1"/>
  <c r="N193" i="1"/>
  <c r="Q193" i="1"/>
  <c r="K194" i="1"/>
  <c r="N194" i="1"/>
  <c r="K195" i="1"/>
  <c r="N195" i="1"/>
  <c r="Q195" i="1"/>
  <c r="K196" i="1"/>
  <c r="N196" i="1"/>
  <c r="Q196" i="1"/>
  <c r="K197" i="1"/>
  <c r="N197" i="1"/>
  <c r="Q197" i="1"/>
  <c r="K198" i="1"/>
  <c r="N198" i="1"/>
  <c r="K199" i="1"/>
  <c r="N199" i="1"/>
  <c r="Q199" i="1"/>
  <c r="K200" i="1"/>
  <c r="N200" i="1"/>
  <c r="Q200" i="1"/>
  <c r="K201" i="1"/>
  <c r="N201" i="1"/>
  <c r="Q201" i="1"/>
  <c r="K202" i="1"/>
  <c r="N202" i="1"/>
  <c r="K203" i="1"/>
  <c r="N203" i="1"/>
  <c r="Q203" i="1"/>
  <c r="K204" i="1"/>
  <c r="N204" i="1"/>
  <c r="Q204" i="1"/>
  <c r="K205" i="1"/>
  <c r="N205" i="1"/>
  <c r="Q205" i="1"/>
  <c r="K206" i="1"/>
  <c r="N206" i="1"/>
  <c r="K207" i="1"/>
  <c r="N207" i="1"/>
  <c r="Q207" i="1"/>
  <c r="K208" i="1"/>
  <c r="N208" i="1"/>
  <c r="Q208" i="1"/>
  <c r="K209" i="1"/>
  <c r="N209" i="1"/>
  <c r="Q209" i="1"/>
  <c r="K210" i="1"/>
  <c r="N210" i="1"/>
  <c r="K211" i="1"/>
  <c r="N211" i="1"/>
  <c r="Q211" i="1"/>
  <c r="K212" i="1"/>
  <c r="N212" i="1"/>
  <c r="Q212" i="1"/>
  <c r="K213" i="1"/>
  <c r="N213" i="1"/>
  <c r="Q213" i="1"/>
  <c r="K214" i="1"/>
  <c r="N214" i="1"/>
  <c r="K215" i="1"/>
  <c r="N215" i="1"/>
  <c r="Q215" i="1"/>
  <c r="K216" i="1"/>
  <c r="N216" i="1"/>
  <c r="Q216" i="1"/>
  <c r="K217" i="1"/>
  <c r="N217" i="1"/>
  <c r="Q217" i="1"/>
  <c r="K218" i="1"/>
  <c r="N218" i="1"/>
  <c r="K219" i="1"/>
  <c r="N219" i="1"/>
  <c r="Q219" i="1"/>
  <c r="K220" i="1"/>
  <c r="N220" i="1"/>
  <c r="Q220" i="1"/>
  <c r="K221" i="1"/>
  <c r="N221" i="1"/>
  <c r="Q221" i="1"/>
  <c r="K222" i="1"/>
  <c r="N222" i="1"/>
  <c r="K223" i="1"/>
  <c r="N223" i="1"/>
  <c r="Q223" i="1"/>
  <c r="K224" i="1"/>
  <c r="N224" i="1"/>
  <c r="Q224" i="1"/>
  <c r="K225" i="1"/>
  <c r="N225" i="1"/>
  <c r="Q225" i="1"/>
  <c r="K226" i="1"/>
  <c r="N226" i="1"/>
  <c r="K227" i="1"/>
  <c r="N227" i="1"/>
  <c r="Q227" i="1"/>
  <c r="K228" i="1"/>
  <c r="N228" i="1"/>
  <c r="Q228" i="1"/>
  <c r="K229" i="1"/>
  <c r="N229" i="1"/>
  <c r="Q229" i="1"/>
  <c r="K230" i="1"/>
  <c r="N230" i="1"/>
  <c r="K231" i="1"/>
  <c r="N231" i="1"/>
  <c r="Q231" i="1"/>
  <c r="K232" i="1"/>
  <c r="N232" i="1"/>
  <c r="Q232" i="1"/>
  <c r="K233" i="1"/>
  <c r="N233" i="1"/>
  <c r="Q233" i="1"/>
  <c r="K234" i="1"/>
  <c r="N234" i="1"/>
  <c r="K235" i="1"/>
  <c r="N235" i="1"/>
  <c r="Q235" i="1"/>
  <c r="K236" i="1"/>
  <c r="N236" i="1"/>
  <c r="Q236" i="1"/>
  <c r="K237" i="1"/>
  <c r="N237" i="1"/>
  <c r="Q237" i="1"/>
  <c r="K238" i="1"/>
  <c r="N238" i="1"/>
  <c r="K239" i="1"/>
  <c r="N239" i="1"/>
  <c r="Q239" i="1"/>
  <c r="K240" i="1"/>
  <c r="N240" i="1"/>
  <c r="Q240" i="1"/>
  <c r="K241" i="1"/>
  <c r="N241" i="1"/>
  <c r="Q241" i="1"/>
  <c r="K242" i="1"/>
  <c r="N242" i="1"/>
  <c r="K243" i="1"/>
  <c r="N243" i="1"/>
  <c r="Q243" i="1"/>
  <c r="K244" i="1"/>
  <c r="N244" i="1"/>
  <c r="Q244" i="1"/>
  <c r="K245" i="1"/>
  <c r="N245" i="1"/>
  <c r="Q245" i="1"/>
  <c r="K246" i="1"/>
  <c r="N246" i="1"/>
  <c r="K247" i="1"/>
  <c r="N247" i="1"/>
  <c r="Q247" i="1"/>
  <c r="K248" i="1"/>
  <c r="N248" i="1"/>
  <c r="Q248" i="1"/>
  <c r="K249" i="1"/>
  <c r="N249" i="1"/>
  <c r="Q249" i="1"/>
  <c r="K250" i="1"/>
  <c r="N250" i="1"/>
  <c r="K251" i="1"/>
  <c r="N251" i="1"/>
  <c r="Q251" i="1"/>
  <c r="K252" i="1"/>
  <c r="N252" i="1"/>
  <c r="Q252" i="1"/>
  <c r="K253" i="1"/>
  <c r="N253" i="1"/>
  <c r="Q253" i="1"/>
  <c r="K254" i="1"/>
  <c r="N254" i="1"/>
  <c r="K255" i="1"/>
  <c r="N255" i="1"/>
  <c r="Q255" i="1"/>
  <c r="K256" i="1"/>
  <c r="N256" i="1"/>
  <c r="Q256" i="1"/>
  <c r="K257" i="1"/>
  <c r="N257" i="1"/>
  <c r="Q257" i="1"/>
  <c r="K258" i="1"/>
  <c r="N258" i="1"/>
  <c r="K259" i="1"/>
  <c r="N259" i="1"/>
  <c r="Q259" i="1"/>
  <c r="K260" i="1"/>
  <c r="N260" i="1"/>
  <c r="Q260" i="1"/>
  <c r="K261" i="1"/>
  <c r="N261" i="1"/>
  <c r="Q261" i="1"/>
  <c r="K262" i="1"/>
  <c r="N262" i="1"/>
  <c r="K263" i="1"/>
  <c r="N263" i="1"/>
  <c r="Q263" i="1"/>
  <c r="K264" i="1"/>
  <c r="N264" i="1"/>
  <c r="Q264" i="1"/>
  <c r="K265" i="1"/>
  <c r="N265" i="1"/>
  <c r="Q265" i="1"/>
  <c r="K266" i="1"/>
  <c r="N266" i="1"/>
  <c r="K267" i="1"/>
  <c r="N267" i="1"/>
  <c r="Q267" i="1"/>
  <c r="K268" i="1"/>
  <c r="N268" i="1"/>
  <c r="Q268" i="1"/>
  <c r="K269" i="1"/>
  <c r="N269" i="1"/>
  <c r="Q269" i="1"/>
  <c r="K270" i="1"/>
  <c r="N270" i="1"/>
  <c r="K271" i="1"/>
  <c r="N271" i="1"/>
  <c r="Q271" i="1"/>
  <c r="K272" i="1"/>
  <c r="N272" i="1"/>
  <c r="Q272" i="1"/>
  <c r="K273" i="1"/>
  <c r="N273" i="1"/>
  <c r="Q273" i="1"/>
  <c r="K274" i="1"/>
  <c r="N274" i="1"/>
  <c r="K275" i="1"/>
  <c r="N275" i="1"/>
  <c r="Q275" i="1"/>
  <c r="K276" i="1"/>
  <c r="N276" i="1"/>
  <c r="Q276" i="1"/>
  <c r="K277" i="1"/>
  <c r="N277" i="1"/>
  <c r="K278" i="1"/>
  <c r="N278" i="1"/>
  <c r="P40" i="1"/>
  <c r="P11" i="1"/>
  <c r="Q11" i="1"/>
  <c r="P12" i="1"/>
  <c r="Q12" i="1" s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H352" i="1" l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51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282" i="1"/>
  <c r="H368" i="1" l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Q457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395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67" i="1" l="1"/>
  <c r="H367" i="1"/>
  <c r="H396" i="1" l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P279" i="1" l="1"/>
  <c r="P457" i="1"/>
  <c r="H395" i="1"/>
  <c r="G457" i="1"/>
  <c r="P393" i="1"/>
  <c r="G393" i="1"/>
  <c r="G365" i="1"/>
  <c r="Q282" i="1"/>
  <c r="P349" i="1"/>
  <c r="K282" i="1"/>
  <c r="G349" i="1"/>
  <c r="G279" i="1"/>
  <c r="N42" i="1"/>
  <c r="N43" i="1"/>
  <c r="K42" i="1"/>
  <c r="K43" i="1"/>
  <c r="Q42" i="1"/>
  <c r="Q43" i="1"/>
  <c r="H42" i="1"/>
  <c r="H43" i="1"/>
  <c r="P10" i="1"/>
  <c r="N10" i="1"/>
  <c r="M10" i="1"/>
  <c r="K10" i="1"/>
  <c r="G40" i="1"/>
  <c r="H457" i="1" l="1"/>
  <c r="Q349" i="1"/>
  <c r="Q351" i="1" l="1"/>
  <c r="Q365" i="1" s="1"/>
  <c r="Q393" i="1" l="1"/>
  <c r="H365" i="1"/>
  <c r="H349" i="1"/>
  <c r="H279" i="1"/>
  <c r="H393" i="1"/>
  <c r="Q10" i="1"/>
  <c r="Q40" i="1" s="1"/>
  <c r="Q458" i="1" s="1"/>
  <c r="H10" i="1"/>
  <c r="H40" i="1" l="1"/>
  <c r="H458" i="1" s="1"/>
  <c r="H459" i="1" l="1"/>
  <c r="H460" i="1" s="1"/>
  <c r="Q459" i="1"/>
  <c r="Q460" i="1" s="1"/>
</calcChain>
</file>

<file path=xl/sharedStrings.xml><?xml version="1.0" encoding="utf-8"?>
<sst xmlns="http://schemas.openxmlformats.org/spreadsheetml/2006/main" count="1816" uniqueCount="787">
  <si>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</si>
  <si>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</si>
  <si>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</si>
  <si>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</si>
  <si>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</si>
  <si>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</si>
  <si>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</si>
  <si>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</si>
  <si>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</si>
  <si>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</si>
  <si>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</si>
  <si>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</si>
  <si>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</si>
  <si>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</si>
  <si>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</si>
  <si>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</si>
  <si>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</si>
  <si>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</si>
  <si>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</si>
  <si>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</si>
  <si>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 xml:space="preserve">Итого по филиалу "АЭС"  </t>
  </si>
  <si>
    <t>1.3. филиал АО «ДРСК» «Хабаровские электрические сети»</t>
  </si>
  <si>
    <t>Пломбировочные материалы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</si>
  <si>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</si>
  <si>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Итого по филиалу "ЭС ЕАО" . </t>
  </si>
  <si>
    <t xml:space="preserve">Итого по филиалу "ЮЯЭС"  </t>
  </si>
  <si>
    <t>Итого по филиалу "ПЭС"</t>
  </si>
  <si>
    <t xml:space="preserve">Итого по филиалу "ХЭС" СП "ЦЭС"  </t>
  </si>
  <si>
    <t xml:space="preserve">Итого по филиалу "ХЭС" СП "СЭС" </t>
  </si>
  <si>
    <t>артикул</t>
  </si>
  <si>
    <t>Вал карданный задний</t>
  </si>
  <si>
    <t>31512-2201010-10</t>
  </si>
  <si>
    <t>2206-2201010-10</t>
  </si>
  <si>
    <t>Вал карданный задний в сборе</t>
  </si>
  <si>
    <t>469Б-2201010-01</t>
  </si>
  <si>
    <t>Вал карданный задний ПАЗ-3206</t>
  </si>
  <si>
    <t>3206-2201010-10</t>
  </si>
  <si>
    <t>Вал карданный передний</t>
  </si>
  <si>
    <t>3151-2203010-01</t>
  </si>
  <si>
    <t>Вал карданный УАЗ-452 передний</t>
  </si>
  <si>
    <t>33036-2203010-10</t>
  </si>
  <si>
    <t>Двигатель</t>
  </si>
  <si>
    <t>42164.1000402-7</t>
  </si>
  <si>
    <t>Двигатель в сборе УАЗ 3160</t>
  </si>
  <si>
    <t>3162 409-1000399, 409-1000399</t>
  </si>
  <si>
    <t>Двигатель в сборе УАЗ 4213-1000402</t>
  </si>
  <si>
    <t>4213-1000402</t>
  </si>
  <si>
    <t>Двигатель ГАЗ-66 в сборе 513-1000400</t>
  </si>
  <si>
    <t>513-1000400</t>
  </si>
  <si>
    <t>Колодка тормозная задняя</t>
  </si>
  <si>
    <t>3302-3502090-80</t>
  </si>
  <si>
    <t>Коробка раздаточная 66-11-1800010-10</t>
  </si>
  <si>
    <t xml:space="preserve"> 66-11-1800010-10</t>
  </si>
  <si>
    <t>Коробка раздаточная в сборе</t>
  </si>
  <si>
    <t>ВК-452-1800020</t>
  </si>
  <si>
    <t>КПП в сборе  УАЗ 452-170010</t>
  </si>
  <si>
    <t>452-1700010</t>
  </si>
  <si>
    <t>КПП в сборе УАЗ 452 н/о</t>
  </si>
  <si>
    <t>452-1700010-10</t>
  </si>
  <si>
    <t>КПП под лепестковую корзину УАЗ-452</t>
  </si>
  <si>
    <t>3909-1700010</t>
  </si>
  <si>
    <t>КПП, раздаточная коробка и тормоз стояночный в сборе</t>
  </si>
  <si>
    <t xml:space="preserve"> 469-1700005-10</t>
  </si>
  <si>
    <t>Мост задний с тормозами и ступицами в сборе</t>
  </si>
  <si>
    <t>452-2400010</t>
  </si>
  <si>
    <t>Мост задний УАЗ-452 гибридный</t>
  </si>
  <si>
    <t>3741-95-2400010-99</t>
  </si>
  <si>
    <t>Мост передний</t>
  </si>
  <si>
    <t>27527-2300012</t>
  </si>
  <si>
    <t>Мост передний в сборе УАЗ-469</t>
  </si>
  <si>
    <t>3741-2300011-03</t>
  </si>
  <si>
    <t>Мост передний гибридный УАЗ-452</t>
  </si>
  <si>
    <t>3741-2300011-99</t>
  </si>
  <si>
    <t>Радиатор водяной 3-х рядный</t>
  </si>
  <si>
    <t>3307-1301010-70</t>
  </si>
  <si>
    <t xml:space="preserve">Радиатор системы охлаждения УАЗ-3741 3-х рядн. </t>
  </si>
  <si>
    <t>3741-1301010</t>
  </si>
  <si>
    <t>Редуктор заднего моста ГАЗ-66</t>
  </si>
  <si>
    <t>66-2402010</t>
  </si>
  <si>
    <t>Рессора задняя</t>
  </si>
  <si>
    <t>3308-2912012</t>
  </si>
  <si>
    <t>Рессора передняя ГАЗ-3308</t>
  </si>
  <si>
    <t>3308-2902012-01</t>
  </si>
  <si>
    <t>Силовой цилиндр гидроусилителя руля в сборе</t>
  </si>
  <si>
    <t>66-01-3405011-01</t>
  </si>
  <si>
    <t>Стекло лобовое</t>
  </si>
  <si>
    <t>3307-5206050</t>
  </si>
  <si>
    <t>Тяга рулевая продольная Газ-3308</t>
  </si>
  <si>
    <t>33097-3414010</t>
  </si>
  <si>
    <t>Насос водяной</t>
  </si>
  <si>
    <t>4062-3906629-10</t>
  </si>
  <si>
    <t>аммортизатор УАЗ</t>
  </si>
  <si>
    <t>469-29115006</t>
  </si>
  <si>
    <t>Амортизатор</t>
  </si>
  <si>
    <t>3151-2905006</t>
  </si>
  <si>
    <t>Амортизатор газомасляный задний</t>
  </si>
  <si>
    <t>3162-2905006-10</t>
  </si>
  <si>
    <t>Амортизатор задний ГАЗ-3308 в сборе</t>
  </si>
  <si>
    <t>4301-2915006</t>
  </si>
  <si>
    <t>Амортизатор пер,зад</t>
  </si>
  <si>
    <t>3302-2905006</t>
  </si>
  <si>
    <t>Амортизатор пер. УАЗ</t>
  </si>
  <si>
    <t>3741-2905010</t>
  </si>
  <si>
    <t>Амортизатор передней подвески с деталями крепления ГАЗ в сборе</t>
  </si>
  <si>
    <t>53-2905402</t>
  </si>
  <si>
    <t>Амортизатор передний УАЗ-Патриот газомасляный</t>
  </si>
  <si>
    <t>3162-2905006-95</t>
  </si>
  <si>
    <t>Амортизатор УАЗ</t>
  </si>
  <si>
    <t>452-2905006</t>
  </si>
  <si>
    <t>Барабан тормозной ГАЗ-66</t>
  </si>
  <si>
    <t>66-01-3501070-03</t>
  </si>
  <si>
    <t>Бендикс</t>
  </si>
  <si>
    <t>130-3708010-03</t>
  </si>
  <si>
    <t>Бензонасос ГАЗ-66,ПАЗ-3205</t>
  </si>
  <si>
    <t>66-110601020</t>
  </si>
  <si>
    <t>Вал кард. универсальный длинный L=1140 ГАЗ-66 в сборе</t>
  </si>
  <si>
    <t>66-2201010</t>
  </si>
  <si>
    <t>Вал кардан. Задний</t>
  </si>
  <si>
    <t>452-2201010</t>
  </si>
  <si>
    <t>Вал карданный</t>
  </si>
  <si>
    <t>RS97135.04.02</t>
  </si>
  <si>
    <t>Вал карданный в сборе ГАЗ-66</t>
  </si>
  <si>
    <t>66-2203010</t>
  </si>
  <si>
    <t>Вал карданный ГАЗ-66 лебедки в сборе</t>
  </si>
  <si>
    <t>66-02-4502010А</t>
  </si>
  <si>
    <t>Вал карданный заднего моста ЗИЛ-131</t>
  </si>
  <si>
    <t>131-2201011-01(L-739мм)</t>
  </si>
  <si>
    <t xml:space="preserve">3741-2201010 </t>
  </si>
  <si>
    <t>3741-2201010-10</t>
  </si>
  <si>
    <t>Вал карданный переднего моста УАЗ</t>
  </si>
  <si>
    <t>3909-2203010</t>
  </si>
  <si>
    <t>RS.97135.02.02</t>
  </si>
  <si>
    <t>220695-2203010-10</t>
  </si>
  <si>
    <t>Вал карданный передний ЗИЛ-131 в сборе</t>
  </si>
  <si>
    <t>131-2203011</t>
  </si>
  <si>
    <t>Вал карданный промежуточный</t>
  </si>
  <si>
    <t>RS.97135.01.02</t>
  </si>
  <si>
    <t>33081-2202010</t>
  </si>
  <si>
    <t>Вал карданный рулевой нижний ГАЗ-3307 в СБ</t>
  </si>
  <si>
    <t>3307-3401042</t>
  </si>
  <si>
    <t>Вал карданный, н/о (для а/м Соболь)</t>
  </si>
  <si>
    <t>2217-2200010-10</t>
  </si>
  <si>
    <t>Вал педали сцепления</t>
  </si>
  <si>
    <t>3909-1602054</t>
  </si>
  <si>
    <t>Вал промежуточный лебёдки в сборе</t>
  </si>
  <si>
    <t>66-02-4502110-А</t>
  </si>
  <si>
    <t>Вилка шарнира наружная</t>
  </si>
  <si>
    <t>23107-2304063</t>
  </si>
  <si>
    <t>Вкладыши коренны</t>
  </si>
  <si>
    <t>10001029-02</t>
  </si>
  <si>
    <t>компл.</t>
  </si>
  <si>
    <t>Вкладыши шатунные</t>
  </si>
  <si>
    <t>1000104-ВК-13-А</t>
  </si>
  <si>
    <t>Генератор</t>
  </si>
  <si>
    <t>5122-3771-30Т</t>
  </si>
  <si>
    <t>5122-3771000-10</t>
  </si>
  <si>
    <t>3151-3701000</t>
  </si>
  <si>
    <t>Генератор 24В</t>
  </si>
  <si>
    <t>5101.3701-01</t>
  </si>
  <si>
    <t>32.3701 60 А 14в ЗИЛ</t>
  </si>
  <si>
    <t>Генератор 65А УАЗ, УМЗ-2206</t>
  </si>
  <si>
    <t>Г161-3771</t>
  </si>
  <si>
    <t>Генератор ГАЗ-53 (65А)</t>
  </si>
  <si>
    <t>1621-3701000</t>
  </si>
  <si>
    <t>Глушитель</t>
  </si>
  <si>
    <t>130-1201010</t>
  </si>
  <si>
    <t>66-1201010</t>
  </si>
  <si>
    <t>Глушитель с трубами в сборе</t>
  </si>
  <si>
    <t>66-01-1200010-11</t>
  </si>
  <si>
    <t>Глушитель УАЗ 452</t>
  </si>
  <si>
    <t>3741-1201010-12</t>
  </si>
  <si>
    <t>Головка блока цилиндра ГАЗ 33081</t>
  </si>
  <si>
    <t>33081-1003010</t>
  </si>
  <si>
    <t>Головка блока цилиндров двигателя Д-245.7Е2 в сборе</t>
  </si>
  <si>
    <t>245-1003015-Б1-01</t>
  </si>
  <si>
    <t>Группа поршневая без поршневых колец</t>
  </si>
  <si>
    <t>53-1000108</t>
  </si>
  <si>
    <t>Группа поршневая ГАЗ-53</t>
  </si>
  <si>
    <t>511-1000105-50</t>
  </si>
  <si>
    <t>Датчик скорости ГАЗ-3110</t>
  </si>
  <si>
    <t>342-3843000 (круглый штекер)</t>
  </si>
  <si>
    <t xml:space="preserve">Двигатель в сборе </t>
  </si>
  <si>
    <t>4213-1000400-01</t>
  </si>
  <si>
    <t>Диск колеса</t>
  </si>
  <si>
    <t>66-3101015</t>
  </si>
  <si>
    <t>Диск колеса R16</t>
  </si>
  <si>
    <t>31622-3101015-01</t>
  </si>
  <si>
    <t>Диск сцепл.нажимной лепестк. 5-ст.(УМЗ)</t>
  </si>
  <si>
    <t>4173-1601090-01</t>
  </si>
  <si>
    <t>Диск сцепления</t>
  </si>
  <si>
    <t>406-1601130</t>
  </si>
  <si>
    <t xml:space="preserve">Диск сцепления  ведомый УАЗ (лепестковое сцепл) </t>
  </si>
  <si>
    <t xml:space="preserve">421-1601130 </t>
  </si>
  <si>
    <t>Диск сцепления (корзина) ЗиЛ</t>
  </si>
  <si>
    <t>130-1601090</t>
  </si>
  <si>
    <t>Диск сцепления ведомый</t>
  </si>
  <si>
    <t>53-1601130</t>
  </si>
  <si>
    <t>130-1601130</t>
  </si>
  <si>
    <t>Диск сцепления нажимной (лепестковый) УАЗ</t>
  </si>
  <si>
    <t>4215-1601090</t>
  </si>
  <si>
    <t>Диск сцепления нажимной ГАЗ-53,66,ПАЗ</t>
  </si>
  <si>
    <t>53-1601093</t>
  </si>
  <si>
    <t>Диск тормозной</t>
  </si>
  <si>
    <t>3160-3501076</t>
  </si>
  <si>
    <t>Зеркало боковое</t>
  </si>
  <si>
    <t>431410-8201015</t>
  </si>
  <si>
    <t>Зеркало боковое левое,</t>
  </si>
  <si>
    <t>452-8201005</t>
  </si>
  <si>
    <t>Зеркало боковое правое</t>
  </si>
  <si>
    <t>452-8201006</t>
  </si>
  <si>
    <t>Зеркало ГАЗ-3307 (350*170)</t>
  </si>
  <si>
    <t>4301-8201418</t>
  </si>
  <si>
    <t>Зеркало УАЗ-452 в сборе (2шт)</t>
  </si>
  <si>
    <t>452-8201005/06</t>
  </si>
  <si>
    <t>К-т шкворней н/о на подшипниках в сб. из 4-х шт.</t>
  </si>
  <si>
    <t>469-2304015-П</t>
  </si>
  <si>
    <t xml:space="preserve">Карбюратор </t>
  </si>
  <si>
    <t>К-135 66-70-1107</t>
  </si>
  <si>
    <t>Катушка зажигания</t>
  </si>
  <si>
    <t>405-3705</t>
  </si>
  <si>
    <t>Б116-03</t>
  </si>
  <si>
    <t>Клапан электромагнитный управления ТНВД  24 в.</t>
  </si>
  <si>
    <t>ЭМ 19-03</t>
  </si>
  <si>
    <t>Колодка задняя</t>
  </si>
  <si>
    <t>66-3502090</t>
  </si>
  <si>
    <t>3307-3502090</t>
  </si>
  <si>
    <t>Колодка передняя задняя (длин.)</t>
  </si>
  <si>
    <t>3302-3502090</t>
  </si>
  <si>
    <t>Колодка передняя тормозная</t>
  </si>
  <si>
    <t>3302-3501170</t>
  </si>
  <si>
    <t>Колодка ручника в сборе</t>
  </si>
  <si>
    <t>469-3507014</t>
  </si>
  <si>
    <t>Колодка стояночного тормоза в сборе ГАЗ-53,3307</t>
  </si>
  <si>
    <t>51-3507014</t>
  </si>
  <si>
    <t>Колодка стояночного тормоза с фрикционной накладкой ГАЗ-33081</t>
  </si>
  <si>
    <t>3308-3507014</t>
  </si>
  <si>
    <t>Колодка тормозная задняя ГАЗ-3302 (4шт)</t>
  </si>
  <si>
    <t>Колодка тормозная с накладкой в сборе ГАЗ-66</t>
  </si>
  <si>
    <t>66-3502090-01</t>
  </si>
  <si>
    <t>Кольцо поршневое ф92мм</t>
  </si>
  <si>
    <t>53 1004035</t>
  </si>
  <si>
    <t>Коммутатор</t>
  </si>
  <si>
    <t>TSN-131.3734</t>
  </si>
  <si>
    <t>Корзина сцепления (лепестковая) УАЗ</t>
  </si>
  <si>
    <t>4215-1601090-01</t>
  </si>
  <si>
    <t>Корзина сцепления лепестковая 5-ступ.</t>
  </si>
  <si>
    <t>4173-1601090-02</t>
  </si>
  <si>
    <t>КПП в сборе (ЗИЛ)</t>
  </si>
  <si>
    <t>131-170009</t>
  </si>
  <si>
    <t>КПП УАЗ-452 5-ступ.</t>
  </si>
  <si>
    <t>3181-1700010</t>
  </si>
  <si>
    <t xml:space="preserve">КПП, раздаточная коробка и стояночный тормоз в сборе </t>
  </si>
  <si>
    <t>452-1700005-10</t>
  </si>
  <si>
    <t>Кран сливной системы охлаждения</t>
  </si>
  <si>
    <t>130-1305010-Е</t>
  </si>
  <si>
    <t xml:space="preserve">Кран тормозной обр.действия (ручник) РААЗ </t>
  </si>
  <si>
    <t>100-3537010</t>
  </si>
  <si>
    <t>Крестовина</t>
  </si>
  <si>
    <t>53-2201025</t>
  </si>
  <si>
    <t xml:space="preserve">Крестовина в сборе карданной передачи </t>
  </si>
  <si>
    <t>130-2201025</t>
  </si>
  <si>
    <t xml:space="preserve">Крестовина </t>
  </si>
  <si>
    <t>Г-66, 53А-2201030</t>
  </si>
  <si>
    <t>Крестовина ГАЗ-53</t>
  </si>
  <si>
    <t>53А-2201026</t>
  </si>
  <si>
    <t>Крестовина караданного вала UJ.01350.02.99</t>
  </si>
  <si>
    <t>3102-2201025-22</t>
  </si>
  <si>
    <t>Крестовина кардана с сальниками и подшипниками в сборе</t>
  </si>
  <si>
    <t>53А-2201025</t>
  </si>
  <si>
    <t>Крестовина карданного вала</t>
  </si>
  <si>
    <t>469-2201025ВК</t>
  </si>
  <si>
    <t xml:space="preserve">Крестовина карданного вала заднего в сборе </t>
  </si>
  <si>
    <t>469-2201030</t>
  </si>
  <si>
    <t xml:space="preserve">Крестовина УАЗ вала карданного руля </t>
  </si>
  <si>
    <t>469-3401153</t>
  </si>
  <si>
    <t>Крестовина УАЗ, ГАЗ-24</t>
  </si>
  <si>
    <t>3102-2201025</t>
  </si>
  <si>
    <t>Крыло переднее левое ГАЗ-3307</t>
  </si>
  <si>
    <t>4301-8403013-10</t>
  </si>
  <si>
    <t>Крыло переднее правое</t>
  </si>
  <si>
    <t>3308-8403012-10</t>
  </si>
  <si>
    <t xml:space="preserve">Кулиса КПП </t>
  </si>
  <si>
    <t>452-1703010</t>
  </si>
  <si>
    <t xml:space="preserve">Лист рессоры №1,2, </t>
  </si>
  <si>
    <t>452-2902015/16</t>
  </si>
  <si>
    <t>Механизм рулевого управления УАЗ-452</t>
  </si>
  <si>
    <t>451-50-3400013-02</t>
  </si>
  <si>
    <t>Модулятор 24В Wabco (аналог - 9152)+ кабель</t>
  </si>
  <si>
    <t>Мотор отопителя 24V</t>
  </si>
  <si>
    <t>237-3730РМЭ (211-3780)</t>
  </si>
  <si>
    <t>Наконечник левый</t>
  </si>
  <si>
    <t>66-3003057</t>
  </si>
  <si>
    <t>452-3414057</t>
  </si>
  <si>
    <t>Наконечник правый</t>
  </si>
  <si>
    <t>66-3003056</t>
  </si>
  <si>
    <t>452-3414056</t>
  </si>
  <si>
    <t>Наконечник продольной тяги</t>
  </si>
  <si>
    <t>672-3003102</t>
  </si>
  <si>
    <t>Наконечник рулев</t>
  </si>
  <si>
    <t>130-3003057</t>
  </si>
  <si>
    <t>Наконечник рулевой левый</t>
  </si>
  <si>
    <t>469-3414057-01</t>
  </si>
  <si>
    <t>Наконечник рулевой правый</t>
  </si>
  <si>
    <t>469-3414056-01</t>
  </si>
  <si>
    <t xml:space="preserve">Наконечник рулевой тяги правый </t>
  </si>
  <si>
    <t>130-300-3060-А2</t>
  </si>
  <si>
    <t>Наконечник тяги (правая резьба)</t>
  </si>
  <si>
    <t>469-414638</t>
  </si>
  <si>
    <t>245-1307015</t>
  </si>
  <si>
    <t>130-1307010-Б4</t>
  </si>
  <si>
    <t>421-1307060</t>
  </si>
  <si>
    <t>417-1307010</t>
  </si>
  <si>
    <t>Насос водяной дв. 4216 Евро-3, Евро-4</t>
  </si>
  <si>
    <t>4216-1307100</t>
  </si>
  <si>
    <t>Насос водяной УАЗ, ГАЗ</t>
  </si>
  <si>
    <t>421-1307010</t>
  </si>
  <si>
    <t>Насос гидроусилителя</t>
  </si>
  <si>
    <t>4301-3407011</t>
  </si>
  <si>
    <t>Насос ГУР с бачком, со шкивом ЗИЛ-130</t>
  </si>
  <si>
    <t>130-3407200-А</t>
  </si>
  <si>
    <t>Насос ГУРа</t>
  </si>
  <si>
    <t>66-3407011</t>
  </si>
  <si>
    <t>Огни ходовые</t>
  </si>
  <si>
    <t>12 v</t>
  </si>
  <si>
    <t>Осушитель воздуха</t>
  </si>
  <si>
    <t>8043.35.12.010</t>
  </si>
  <si>
    <t>Палец реактивной штанги</t>
  </si>
  <si>
    <t>131-2919024</t>
  </si>
  <si>
    <t>Патрубки радиатора  Газель-Бизнес дв.4216 (к-т 3 шт.)</t>
  </si>
  <si>
    <t>330242-2752-33023-1303010</t>
  </si>
  <si>
    <t>Патрубок радиатора нижний дв.4216 Евро-4 (Газель, Соболь-Бизнес)</t>
  </si>
  <si>
    <t>33023-1303025</t>
  </si>
  <si>
    <t>Переключатель света центральный УАЗ</t>
  </si>
  <si>
    <t>П312</t>
  </si>
  <si>
    <t>Подушка опоры двигателя Д-245</t>
  </si>
  <si>
    <t>3309-1001020</t>
  </si>
  <si>
    <t>Подушка рессоры</t>
  </si>
  <si>
    <t>451Д-2902430</t>
  </si>
  <si>
    <t>Подушки двигателя (2шт)</t>
  </si>
  <si>
    <t>3307-1001067</t>
  </si>
  <si>
    <t>подшипник выжимной УАЗ</t>
  </si>
  <si>
    <t>469-1601180</t>
  </si>
  <si>
    <t>Полуось заднего моста ГАЗ-66</t>
  </si>
  <si>
    <t>66-02-2403070-01</t>
  </si>
  <si>
    <t>Прерыватель-распределитель зажигания  ЗИЛ</t>
  </si>
  <si>
    <t xml:space="preserve">130-3706010-30 </t>
  </si>
  <si>
    <t>Радиатор 3-ряд.</t>
  </si>
  <si>
    <t>31608-1301010-02</t>
  </si>
  <si>
    <t>Радиатор в сборе</t>
  </si>
  <si>
    <t>66-01-1301010</t>
  </si>
  <si>
    <t>Радиатор водяной 3-х ряд.</t>
  </si>
  <si>
    <t>3307-1301010-91</t>
  </si>
  <si>
    <t>Радиатор водяной УАЗ</t>
  </si>
  <si>
    <t>3160-1301010</t>
  </si>
  <si>
    <t>Радиатор ГАЗ-33081,3309 медный 2-х ряд. дв. Д-245 ЕВРО-3 ОР</t>
  </si>
  <si>
    <t>121-1301010-20</t>
  </si>
  <si>
    <t>Радиатор отопителя</t>
  </si>
  <si>
    <t>3741-8101060-20</t>
  </si>
  <si>
    <t>Распределитель зажигания ГАЗ-53 б/контактный</t>
  </si>
  <si>
    <t>2402-3706-10</t>
  </si>
  <si>
    <t>распределитель зажигания ЗИЛ-130</t>
  </si>
  <si>
    <t>4902.3706</t>
  </si>
  <si>
    <t>Редуктор заднего моста</t>
  </si>
  <si>
    <t>6621-2400012</t>
  </si>
  <si>
    <t>Ремень</t>
  </si>
  <si>
    <t>SPA-757LP</t>
  </si>
  <si>
    <t>Ремень 1280</t>
  </si>
  <si>
    <t>11*10</t>
  </si>
  <si>
    <t>Ремень базопасности УАЗ (правый/левый) к-т</t>
  </si>
  <si>
    <t>3741-8217011/10</t>
  </si>
  <si>
    <t>Ремень вентилятора ЗИЛ,УРАЛ</t>
  </si>
  <si>
    <t>1250 (8,5*8)</t>
  </si>
  <si>
    <t>Ремень генератора ЗИЛ-130, 157</t>
  </si>
  <si>
    <t>1120-11x10</t>
  </si>
  <si>
    <t>ремень генератора ручейковый 406 дв.</t>
  </si>
  <si>
    <t>6РК-1370-406</t>
  </si>
  <si>
    <t>Ремень привода гидроусилителя руля  УАЗ-3160</t>
  </si>
  <si>
    <t>8,5-88-1150</t>
  </si>
  <si>
    <t>Ремень ручейковый</t>
  </si>
  <si>
    <t>6PK-1195</t>
  </si>
  <si>
    <t>Ремень УАЗ</t>
  </si>
  <si>
    <t>6РК-1275</t>
  </si>
  <si>
    <t>полный 23 поз с герметиком</t>
  </si>
  <si>
    <t>Рессора УАЗ-452</t>
  </si>
  <si>
    <t>452-2902012</t>
  </si>
  <si>
    <t>Сайлентблок рессоры ГАЗ 3302</t>
  </si>
  <si>
    <t>3302-2902027</t>
  </si>
  <si>
    <t>Сальник шруса</t>
  </si>
  <si>
    <t>66-2401034</t>
  </si>
  <si>
    <t>Свеча зажигания Brisk № 17 для ЗИЛ, ГАЗ, УАЗ</t>
  </si>
  <si>
    <t>N 17 (BRISK)</t>
  </si>
  <si>
    <t>Свеча зажигания DR-17YS (BRISK)</t>
  </si>
  <si>
    <t>4052-3707000-10</t>
  </si>
  <si>
    <t>Свеча зажигания LR-17YC (4шт)</t>
  </si>
  <si>
    <t>4062-3707008</t>
  </si>
  <si>
    <t>Сидение водителя УАЗ</t>
  </si>
  <si>
    <t>452-6800010</t>
  </si>
  <si>
    <t>Сиденье переднее</t>
  </si>
  <si>
    <t>3741-6802010/11 Люкс</t>
  </si>
  <si>
    <t>Спидометр 4213 ЕВРО-3</t>
  </si>
  <si>
    <t>853.3802 3741-95-3802010-10</t>
  </si>
  <si>
    <t>Стакан-отстойник топливного фильтра</t>
  </si>
  <si>
    <t>PL270</t>
  </si>
  <si>
    <t>Стартер</t>
  </si>
  <si>
    <t>422.3708</t>
  </si>
  <si>
    <t>402-3708000</t>
  </si>
  <si>
    <t>Стартер (БАТЭ</t>
  </si>
  <si>
    <t>СТ42.3708</t>
  </si>
  <si>
    <t>стартер всборе   УАЗ</t>
  </si>
  <si>
    <t>31512-3708001-20</t>
  </si>
  <si>
    <t>Стартер Г-66</t>
  </si>
  <si>
    <t>71-3708</t>
  </si>
  <si>
    <t>Стартер ГАЗ 33081</t>
  </si>
  <si>
    <t>7402.3708 19ВУ178552</t>
  </si>
  <si>
    <t>Стартер ЗИЛ</t>
  </si>
  <si>
    <t>СТ230К-3708000</t>
  </si>
  <si>
    <t xml:space="preserve">Стартер ЗИЛ </t>
  </si>
  <si>
    <t>СТ-130А 1303708010-03</t>
  </si>
  <si>
    <t>Стартер редукторный</t>
  </si>
  <si>
    <t>5732-3708</t>
  </si>
  <si>
    <t>Стартер УАЗ</t>
  </si>
  <si>
    <t xml:space="preserve">93-3708 </t>
  </si>
  <si>
    <t>Стекло  ЗИЛ 130</t>
  </si>
  <si>
    <t>130-5206008</t>
  </si>
  <si>
    <t>Стекло ветровое</t>
  </si>
  <si>
    <t>3151-5206010</t>
  </si>
  <si>
    <t>Стекло ветровое ГАЗ-3307</t>
  </si>
  <si>
    <t>3307-5206010</t>
  </si>
  <si>
    <t>Стекло ветровое ГАЗ-66</t>
  </si>
  <si>
    <t>ГАЗ-66 66-01-5206010</t>
  </si>
  <si>
    <t xml:space="preserve">Стекло лобовое </t>
  </si>
  <si>
    <t>452-5206010 УАЗ</t>
  </si>
  <si>
    <t>Ступица</t>
  </si>
  <si>
    <t>23107-3103013</t>
  </si>
  <si>
    <t>Ступица с тормозным диском</t>
  </si>
  <si>
    <t>3741-3103015</t>
  </si>
  <si>
    <t>Трос газа УАЗ</t>
  </si>
  <si>
    <t>220695-1108050</t>
  </si>
  <si>
    <t>Тяга проодольная</t>
  </si>
  <si>
    <t>66-3003010</t>
  </si>
  <si>
    <t>Уплотнитель стекла</t>
  </si>
  <si>
    <t>3741-5206012/14</t>
  </si>
  <si>
    <t>Усилитель вакуумный  тормозов ГАЗ 53</t>
  </si>
  <si>
    <t>53-12-3550010</t>
  </si>
  <si>
    <t>Усилитель пневматический с главным цилиндром</t>
  </si>
  <si>
    <t>3309-3510009</t>
  </si>
  <si>
    <t>Фара основная МАЗ, КАМАЗ, ГАЗ, УАЗ, ЗИЛ</t>
  </si>
  <si>
    <t>8702.3711010</t>
  </si>
  <si>
    <t>Фильтр  топливный  тонкой  отчистки ЕГЕРЬ</t>
  </si>
  <si>
    <t>DIFA 6101/1</t>
  </si>
  <si>
    <t>Фильтр воздушный</t>
  </si>
  <si>
    <t>040-1109080</t>
  </si>
  <si>
    <t>66-1109009</t>
  </si>
  <si>
    <t>3307-1109010</t>
  </si>
  <si>
    <t>Фильтр воздушный УАЗ-3160, 3163 высокий</t>
  </si>
  <si>
    <t>3160-1109080-11, 409-1109013</t>
  </si>
  <si>
    <t>Фильтр маслянный ЗМЗ-406</t>
  </si>
  <si>
    <t>3105-1017010</t>
  </si>
  <si>
    <t>Фильтр маслянный УАЗ</t>
  </si>
  <si>
    <t>LX -01-М</t>
  </si>
  <si>
    <t>Фильтр масляный</t>
  </si>
  <si>
    <t>С-102 "GB"</t>
  </si>
  <si>
    <t>245-1012005-10</t>
  </si>
  <si>
    <t>406-1012005-01</t>
  </si>
  <si>
    <t>GB-1173</t>
  </si>
  <si>
    <t>фильтр масляный /элемент/ ГАЗ-53</t>
  </si>
  <si>
    <t>5311-1017140</t>
  </si>
  <si>
    <t>Фильтр масляный УАЗ</t>
  </si>
  <si>
    <t>3105-1012005</t>
  </si>
  <si>
    <t>Фильтр тонкой очистки топлива GB-335</t>
  </si>
  <si>
    <t>315195-1117010-10</t>
  </si>
  <si>
    <t>Фильтр топливный</t>
  </si>
  <si>
    <t>ФТ015-1117010</t>
  </si>
  <si>
    <t>020-1117010 TSN 9.3.22</t>
  </si>
  <si>
    <t>Фильтр топливный тонкой очистки</t>
  </si>
  <si>
    <t>245-1117010-10</t>
  </si>
  <si>
    <t>Фильтр-патрон осушителя воздуха (WABCO) КАМАЗ, ПАЗ, МАЗ</t>
  </si>
  <si>
    <t>432 410 222 7</t>
  </si>
  <si>
    <t>Фланец</t>
  </si>
  <si>
    <t>62-1802076</t>
  </si>
  <si>
    <t xml:space="preserve">Фонарь задний </t>
  </si>
  <si>
    <t>ФП-115</t>
  </si>
  <si>
    <t>Форсунка ЗМЗ- 409 ЕВРО-3</t>
  </si>
  <si>
    <t>40904-1132010</t>
  </si>
  <si>
    <t>Форсунка электромагнитная</t>
  </si>
  <si>
    <t>406-1132711</t>
  </si>
  <si>
    <t>Хомут</t>
  </si>
  <si>
    <t>20-32 Norma</t>
  </si>
  <si>
    <t>Цилиндр главный  тормозной</t>
  </si>
  <si>
    <t>3151-3505010-95</t>
  </si>
  <si>
    <t>Цилиндр колесной заднего тормоза в сборе</t>
  </si>
  <si>
    <t>52-3501040</t>
  </si>
  <si>
    <t>Цилиндр передний ГАЗ-53,3307</t>
  </si>
  <si>
    <t>52-3501040-01</t>
  </si>
  <si>
    <t>Цилиндр сцепления главный</t>
  </si>
  <si>
    <t>3741-1602300</t>
  </si>
  <si>
    <t>Цилиндр сцепления рабочий</t>
  </si>
  <si>
    <t>469-1602510-09</t>
  </si>
  <si>
    <t>Цилиндр сцепления рабочий ГАЗ-3307</t>
  </si>
  <si>
    <t>3307-1602510</t>
  </si>
  <si>
    <t>Цилиндр тормоза главный двухсекционный</t>
  </si>
  <si>
    <t>66-11-3505211</t>
  </si>
  <si>
    <t>Цилиндр тормозной задний УАЗ d-32</t>
  </si>
  <si>
    <t>469-3502040-01</t>
  </si>
  <si>
    <t>Цилиндр тормозной рабочий</t>
  </si>
  <si>
    <t>469-3501040/01</t>
  </si>
  <si>
    <t>Цилиндр тормозной рабочий лев. УАЗ-469</t>
  </si>
  <si>
    <t>469-3501041-01</t>
  </si>
  <si>
    <t>Шарнир поворотного кулака лев/прав УАЗ</t>
  </si>
  <si>
    <t>452А-2304060/61</t>
  </si>
  <si>
    <t>Шкворень УАЗ в сборе на шариках (4шт.)</t>
  </si>
  <si>
    <t>3151-2304019 Ш</t>
  </si>
  <si>
    <t>ШЛАНГ ГУР ЗИЛ</t>
  </si>
  <si>
    <t>130-3408020-Б2</t>
  </si>
  <si>
    <t>Шланг центрифуги гибкий ЗИЛ</t>
  </si>
  <si>
    <t>130-3810040-А</t>
  </si>
  <si>
    <t>Штанга реактивная в сборе ЗИЛ-131</t>
  </si>
  <si>
    <t>131-2919010</t>
  </si>
  <si>
    <t>Штанга реактивная задней подвески</t>
  </si>
  <si>
    <t>131-2919011</t>
  </si>
  <si>
    <t>Электродвигатель с насосом 12В, Газель, Соболь</t>
  </si>
  <si>
    <t>32-3780-01</t>
  </si>
  <si>
    <t>Элемент воздушного фильтра</t>
  </si>
  <si>
    <t>31512-1109080-01</t>
  </si>
  <si>
    <t>Элемент фильтрующий</t>
  </si>
  <si>
    <t>GB-9434М</t>
  </si>
  <si>
    <t>Элемент фильтрующий возд. Фильтра</t>
  </si>
  <si>
    <t>3309-1109560-02</t>
  </si>
  <si>
    <t>Элемент фильтрующий воздушныйГАЗ-3310 (GB502)</t>
  </si>
  <si>
    <t>245-1109013-20</t>
  </si>
  <si>
    <t>Элемент фильтрующий УАЗ</t>
  </si>
  <si>
    <t>3741-1109013</t>
  </si>
  <si>
    <t>Комплект масл. Колпачков,</t>
  </si>
  <si>
    <t>24-1007036</t>
  </si>
  <si>
    <t>3308-2915006</t>
  </si>
  <si>
    <t>Бензонасос ГАЗ-53</t>
  </si>
  <si>
    <t>902-1160010-01</t>
  </si>
  <si>
    <t>33081-2200011</t>
  </si>
  <si>
    <t>33097-2201015</t>
  </si>
  <si>
    <t>33097-2201010</t>
  </si>
  <si>
    <t>Вкладыш коренной</t>
  </si>
  <si>
    <t>53-1000102</t>
  </si>
  <si>
    <t>Головка с клапанами</t>
  </si>
  <si>
    <t>53-1003007</t>
  </si>
  <si>
    <t>53-1000105</t>
  </si>
  <si>
    <t>4301-1601130</t>
  </si>
  <si>
    <t>Интеркулер ГАЗ 3307</t>
  </si>
  <si>
    <t>33081-1172090</t>
  </si>
  <si>
    <t>Карбюратор К-135</t>
  </si>
  <si>
    <t>66-70-1107</t>
  </si>
  <si>
    <t>Колодка тормозная передняя в сборе</t>
  </si>
  <si>
    <t>4301-3501090</t>
  </si>
  <si>
    <t>Колодка тормозная с накладкой в сбореГАЗ-66</t>
  </si>
  <si>
    <t>Кольцо смещения к/вала</t>
  </si>
  <si>
    <t>53-1005029</t>
  </si>
  <si>
    <t>Компрессор</t>
  </si>
  <si>
    <t>29-03-000НА</t>
  </si>
  <si>
    <t>Маховик в сборе</t>
  </si>
  <si>
    <t>53-1005115</t>
  </si>
  <si>
    <t>Насос водяной г-53</t>
  </si>
  <si>
    <t>53-1307010-Б</t>
  </si>
  <si>
    <t>Распылитель форсунки ГАЗ</t>
  </si>
  <si>
    <t>172.1112110-11.01</t>
  </si>
  <si>
    <t>Ремкомплект прокладок двигателя</t>
  </si>
  <si>
    <t>511-3906022</t>
  </si>
  <si>
    <t>Рессора передняя</t>
  </si>
  <si>
    <t>3302-2902010-06</t>
  </si>
  <si>
    <t>66-2902012</t>
  </si>
  <si>
    <t>Сальник коленвала в обойме</t>
  </si>
  <si>
    <t>53-1005032</t>
  </si>
  <si>
    <t>Трос ручного тормоза</t>
  </si>
  <si>
    <t>3308-3508068</t>
  </si>
  <si>
    <t>Турбокомпрессор ГАЗ 33081</t>
  </si>
  <si>
    <t>ТКР 651.0903</t>
  </si>
  <si>
    <t>Усилитель гидровакуумный тормозов с клапаном управления</t>
  </si>
  <si>
    <t>53-3550010-01</t>
  </si>
  <si>
    <t>Шайба опорная коленвала Г-53</t>
  </si>
  <si>
    <t>13.1005184</t>
  </si>
  <si>
    <t>Карбюратор</t>
  </si>
  <si>
    <t>К 88 А</t>
  </si>
  <si>
    <t>Насос топливный</t>
  </si>
  <si>
    <t>130-1106010</t>
  </si>
  <si>
    <t>Барабан тормозной</t>
  </si>
  <si>
    <t>469-3501070-95</t>
  </si>
  <si>
    <t>Вал карданный переднего моста в сборе</t>
  </si>
  <si>
    <t>469-2202010-05</t>
  </si>
  <si>
    <t>Вал карданный передний УАЗ</t>
  </si>
  <si>
    <t>Двигатель в сборе УАЗ</t>
  </si>
  <si>
    <t>Двигатель УАЗ</t>
  </si>
  <si>
    <t>ЗМЗ-40911</t>
  </si>
  <si>
    <t xml:space="preserve">Диск сцепления </t>
  </si>
  <si>
    <t>Колодка тормозная в сборе</t>
  </si>
  <si>
    <t>469-3501090</t>
  </si>
  <si>
    <t>Корзина сцепления в сборе</t>
  </si>
  <si>
    <t>406-1601090-05</t>
  </si>
  <si>
    <t>Механизм переключения кулиса</t>
  </si>
  <si>
    <t>451-1703010</t>
  </si>
  <si>
    <t>Муфта Элмо</t>
  </si>
  <si>
    <t>3741-2304110</t>
  </si>
  <si>
    <t>Накладки тормозные УАЗ</t>
  </si>
  <si>
    <t>452-1001510</t>
  </si>
  <si>
    <t>451-1307010</t>
  </si>
  <si>
    <t>Подшипник выжимной УАЗ</t>
  </si>
  <si>
    <t>Подшипник ступицы УАЗ</t>
  </si>
  <si>
    <t>3151-3103025</t>
  </si>
  <si>
    <t>469-2912012</t>
  </si>
  <si>
    <t>3962-2912010</t>
  </si>
  <si>
    <t>Рессора передняя в сборе(8 листов)</t>
  </si>
  <si>
    <t>469-2902012-03</t>
  </si>
  <si>
    <t>Сидение</t>
  </si>
  <si>
    <t>452Д-6802010</t>
  </si>
  <si>
    <t>Усилитель вакуумный</t>
  </si>
  <si>
    <t>3151-3510010</t>
  </si>
  <si>
    <t>Шарнир кулака</t>
  </si>
  <si>
    <t>452-2304060</t>
  </si>
  <si>
    <t>Шарнир поворотного кулака длинный левый УАЗ</t>
  </si>
  <si>
    <t>3160-50-2304061</t>
  </si>
  <si>
    <t>Шарнир поворотного кулака короткий правый</t>
  </si>
  <si>
    <t>3160-50-2304060</t>
  </si>
  <si>
    <t>Шарнир поворотного кулака левый</t>
  </si>
  <si>
    <t>452-2304061</t>
  </si>
  <si>
    <t>Шкворень УАЗ с подшипником н/о 4 шт</t>
  </si>
  <si>
    <t>3151-2304019</t>
  </si>
  <si>
    <t>компл</t>
  </si>
  <si>
    <t>шт</t>
  </si>
  <si>
    <t xml:space="preserve">шт. </t>
  </si>
  <si>
    <t>Блок управления МИКАС 10,3</t>
  </si>
  <si>
    <t>220694-376311</t>
  </si>
  <si>
    <t>КПП в сборе ГАЗ-53</t>
  </si>
  <si>
    <t>3307-1700010-01</t>
  </si>
  <si>
    <t>Мост задний УАЗ 452, 3741 (37 зуб.)</t>
  </si>
  <si>
    <t>3741-2400010-95</t>
  </si>
  <si>
    <t>69-2403071</t>
  </si>
  <si>
    <t>Полуось правая</t>
  </si>
  <si>
    <t>69-2403070</t>
  </si>
  <si>
    <t>Цилиндр тормозной главный ГАЗ-66</t>
  </si>
  <si>
    <t>66-3505010</t>
  </si>
  <si>
    <t>Шарнир поворотного кулака левый УАЗ</t>
  </si>
  <si>
    <t>66-02-2304060</t>
  </si>
  <si>
    <t>Шарнир равных угловых скоростей, короткий (левый) ГАЗ-66</t>
  </si>
  <si>
    <t>66-02-2304061</t>
  </si>
  <si>
    <t>Ремкомплект прокладок ДВС ГБЦ ГАЗ 53</t>
  </si>
  <si>
    <t>3151-2915006</t>
  </si>
  <si>
    <t>амортизатор ГАЗЕЛЬ</t>
  </si>
  <si>
    <t>3302-404080</t>
  </si>
  <si>
    <t>Амортизатор пер,зад,</t>
  </si>
  <si>
    <t>Бензонасос погружной ЭБН</t>
  </si>
  <si>
    <t>3741-1139020</t>
  </si>
  <si>
    <t>5122-3771000-40</t>
  </si>
  <si>
    <t>9422.3701</t>
  </si>
  <si>
    <t>Гидровакуумный усилитель тормоза</t>
  </si>
  <si>
    <t>469-3510010</t>
  </si>
  <si>
    <t>Р351-3706320</t>
  </si>
  <si>
    <t>Комплект проводов высокого напряжения ГАЗ-53</t>
  </si>
  <si>
    <t>511-3707243</t>
  </si>
  <si>
    <t>Лампа  автомобильная</t>
  </si>
  <si>
    <t>Н4 12v 60/55w P431</t>
  </si>
  <si>
    <t>P21W 12V 21W ВА15s</t>
  </si>
  <si>
    <t>R5W 12V5W BA15s</t>
  </si>
  <si>
    <t>Механизм рулевой</t>
  </si>
  <si>
    <t>2206-3400012</t>
  </si>
  <si>
    <t>Подшипник выжимной в сборе 88911 ГАЗ-53</t>
  </si>
  <si>
    <t>52-1601180</t>
  </si>
  <si>
    <t>Привод вентилятора отопителя</t>
  </si>
  <si>
    <t>19-3730</t>
  </si>
  <si>
    <t>Радиатор водяной</t>
  </si>
  <si>
    <t>3302-1301010</t>
  </si>
  <si>
    <t>Распределитель зажигания ГАЗ-53 безконтактный</t>
  </si>
  <si>
    <t>66-03-3706010</t>
  </si>
  <si>
    <t>Ремень 11*10*1400 ГАЗ-66, ПАЗ-672, ПАЗ3205, Лаз, ЛиАЗ</t>
  </si>
  <si>
    <t>11-10-1400</t>
  </si>
  <si>
    <t>Ремень 11*10*1775 ГАЗ-66, ПАЗ-3502,</t>
  </si>
  <si>
    <t>11-10-1775</t>
  </si>
  <si>
    <t>Ремень 750 ГУРа Газель (УМЗ-4216 Евро-3)(Профиль 'А')</t>
  </si>
  <si>
    <t>33023-3407072</t>
  </si>
  <si>
    <t>Ремень безопасности (2шт)</t>
  </si>
  <si>
    <t>458233-019/019-01</t>
  </si>
  <si>
    <t>комплект</t>
  </si>
  <si>
    <t>31512-2912012</t>
  </si>
  <si>
    <t>672-2912012</t>
  </si>
  <si>
    <t>672-2902012</t>
  </si>
  <si>
    <t>Свеча зажигания Brisk № 17 для ЗИЛ, ГАЗ, УАЗ, N 17 (BRISK)</t>
  </si>
  <si>
    <t xml:space="preserve">Brisk № 17 </t>
  </si>
  <si>
    <t>Сопротивление добавочное (вариатор) ГАЗ, ПАЗ, УАЗ</t>
  </si>
  <si>
    <t>1402-3729</t>
  </si>
  <si>
    <t>Ступица колесА с тормозным барабаном</t>
  </si>
  <si>
    <t>469-3103006</t>
  </si>
  <si>
    <t>Суппорт тормоза переднего в сборе</t>
  </si>
  <si>
    <t>3160-3501010</t>
  </si>
  <si>
    <t>Фара</t>
  </si>
  <si>
    <t>8702-3711</t>
  </si>
  <si>
    <t>Фильтр воздушный VIC A1032</t>
  </si>
  <si>
    <t>17801-38050</t>
  </si>
  <si>
    <t>фильтр масляный (ГАЗ, ПАЗ)</t>
  </si>
  <si>
    <t>53-1012040</t>
  </si>
  <si>
    <t>Фильтр масляный VIC O116</t>
  </si>
  <si>
    <t>04152-38010</t>
  </si>
  <si>
    <t>406-1012005-11</t>
  </si>
  <si>
    <t>Фильтр салона Sakura CAC1101 угольный</t>
  </si>
  <si>
    <t>88508-20120</t>
  </si>
  <si>
    <t>Фильтр салона VIC АС108ЕХ</t>
  </si>
  <si>
    <t>87139-52040</t>
  </si>
  <si>
    <t>Фильтр тонкой очистки топлива</t>
  </si>
  <si>
    <t>4021-1117010</t>
  </si>
  <si>
    <t>Фильтр топливный Sacura FS11660</t>
  </si>
  <si>
    <t>23300-31100</t>
  </si>
  <si>
    <t>Цилиндр главный тормозной</t>
  </si>
  <si>
    <t>3205-3505010</t>
  </si>
  <si>
    <t>Цилиндр главный тормозной УАЗ-452</t>
  </si>
  <si>
    <t>452-3505010</t>
  </si>
  <si>
    <t>Цилиндр рабочий</t>
  </si>
  <si>
    <t>469-1602510</t>
  </si>
  <si>
    <t>Цилиндр сцепления главный УАЗ</t>
  </si>
  <si>
    <t>469-1602300</t>
  </si>
  <si>
    <t>Шарнир рулевой тяги ГАЗ-3302</t>
  </si>
  <si>
    <t>2217-3414029-55</t>
  </si>
  <si>
    <t>3741-2203010-09</t>
  </si>
  <si>
    <t>3741-2201010</t>
  </si>
  <si>
    <t>409-1000399</t>
  </si>
  <si>
    <t>Карданный вал задний (Шрус)</t>
  </si>
  <si>
    <t>5022382-1</t>
  </si>
  <si>
    <t>КПП в сборе</t>
  </si>
  <si>
    <t>66-1700010-13</t>
  </si>
  <si>
    <t>КПП УАЗ 452 СБ 4-синхронизатора Н/О под лепестковую корзину диаметр перв.вала 29мм</t>
  </si>
  <si>
    <t>Мост задний</t>
  </si>
  <si>
    <t>3306-2400012</t>
  </si>
  <si>
    <t>3205-1301010</t>
  </si>
  <si>
    <t>Стекло ветровое ГАЗ-3302</t>
  </si>
  <si>
    <t>3302-5206010</t>
  </si>
  <si>
    <t>Уплотнитель стекла ГАЗ-3302</t>
  </si>
  <si>
    <t>3302-5206050</t>
  </si>
  <si>
    <t>3741-3400013</t>
  </si>
  <si>
    <t>451Д-3400010-01</t>
  </si>
  <si>
    <t>53-2905006</t>
  </si>
  <si>
    <t>66-2202010</t>
  </si>
  <si>
    <t>53-2200011</t>
  </si>
  <si>
    <t>33027-2300012-10</t>
  </si>
  <si>
    <t xml:space="preserve">Коробка переключения передач </t>
  </si>
  <si>
    <t xml:space="preserve">2123-17000010-02 (М049АК03144) </t>
  </si>
  <si>
    <t xml:space="preserve"> 33097-2201010, шт (GB000037429) </t>
  </si>
  <si>
    <t>Вал карданный   ГАЗ</t>
  </si>
  <si>
    <t xml:space="preserve">Вал карданный задний, </t>
  </si>
  <si>
    <t xml:space="preserve">33027-2201010, шт (GB000052881) </t>
  </si>
  <si>
    <t>5022382-1, шт (GB000053045)</t>
  </si>
  <si>
    <t xml:space="preserve">Мост передний ведущий с тормозами и ступицами </t>
  </si>
  <si>
    <t xml:space="preserve">Карданный вал задний (Шрус) </t>
  </si>
  <si>
    <t xml:space="preserve"> 53-2905010,</t>
  </si>
  <si>
    <t xml:space="preserve">Амортизатор ГАЗ в сборе,  </t>
  </si>
  <si>
    <t xml:space="preserve">Вал карданный в сборе, </t>
  </si>
  <si>
    <t xml:space="preserve">Вал карданный в сборе ГАЗ-66, </t>
  </si>
  <si>
    <t>66-2203010,</t>
  </si>
  <si>
    <t xml:space="preserve">Вал карданный промежуточный корот. ГАЗ-66 в сборе, </t>
  </si>
  <si>
    <t xml:space="preserve">Амортизатор УАЗ, </t>
  </si>
  <si>
    <t>Блок управления МИКАС,</t>
  </si>
  <si>
    <t xml:space="preserve"> 821.3763-01 </t>
  </si>
  <si>
    <t xml:space="preserve">Вал карданный задний,  </t>
  </si>
  <si>
    <t xml:space="preserve"> 3741-2201010 </t>
  </si>
  <si>
    <t xml:space="preserve">Вал карданный передний УАЗ, </t>
  </si>
  <si>
    <t xml:space="preserve">Вал карданный передний УАЗ-452 </t>
  </si>
  <si>
    <t>3741-2203010, 3741-2203010</t>
  </si>
  <si>
    <t>Вал карданный УАЗ-452 передний,</t>
  </si>
  <si>
    <t xml:space="preserve"> 33036-2203010-10 </t>
  </si>
  <si>
    <t xml:space="preserve">Коробка раздаточная в сборе, </t>
  </si>
  <si>
    <t xml:space="preserve">Мост УАЗ-452 гибридный с дисковами тормозами, </t>
  </si>
  <si>
    <t xml:space="preserve">Рессора задняя, </t>
  </si>
  <si>
    <t xml:space="preserve">Рессора УАЗ-452, </t>
  </si>
  <si>
    <t xml:space="preserve">Рулевое управление, </t>
  </si>
  <si>
    <t xml:space="preserve">рулевой механизм в сборе УАЗ, </t>
  </si>
  <si>
    <t xml:space="preserve">Сиденье переднее, </t>
  </si>
  <si>
    <t xml:space="preserve">3741-6802010/11 Люкс, компл </t>
  </si>
  <si>
    <t xml:space="preserve">Сиденье переднее водительское, </t>
  </si>
  <si>
    <t xml:space="preserve">3741-6802010 </t>
  </si>
  <si>
    <t>комп.</t>
  </si>
  <si>
    <t xml:space="preserve">Полуось левая, </t>
  </si>
  <si>
    <t xml:space="preserve"> 513-1000400</t>
  </si>
  <si>
    <t>121-1301010-20,</t>
  </si>
  <si>
    <t xml:space="preserve"> 3909-1700010</t>
  </si>
  <si>
    <t xml:space="preserve"> 3741-2400010-95</t>
  </si>
  <si>
    <t xml:space="preserve"> 452-2304061</t>
  </si>
  <si>
    <t>Двигатель ГАЗ-66 в сборе</t>
  </si>
  <si>
    <t>Шарнир равных угловых скоростей длинный (правый) ГАЗ-66</t>
  </si>
  <si>
    <t>1.1. филиал АО «ДРСК» «Амурские электрические сети» (партия №1)</t>
  </si>
  <si>
    <t>1.2. филиал АО «ДРСК» «Приморские электрические сети» (партия № 2)</t>
  </si>
  <si>
    <t>1.3.2 СП «Северные электрические сети» г. Комсомольск-на-Амуре (партия № 4)</t>
  </si>
  <si>
    <t>1.3.1 СП «Центральные электрические сети» г. Хабаровск (партия № 3)</t>
  </si>
  <si>
    <t>1.4. филиал АО «ДРСК» «Электрические сети ЕАО» (партия № 5)</t>
  </si>
  <si>
    <t>1.5. филиал АО «ДРСК» «Южно-Якутские электрические сети» (партия №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</si>
</sst>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</borders>
  <cellStyleXfs count="2">
    <xf numFmtId="0" fontId="0" fillId="0" borderId="0"/>
    <xf numFmtId="0" fontId="22" fillId="0" borderId="0"/>
  </cellStyleXfs>
  <cellXfs count="17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7" xfId="0" applyNumberFormat="1" applyFont="1" applyFill="1" applyBorder="1" applyAlignment="1" applyProtection="1">
      <alignment horizontal="center" vertical="top" wrapText="1"/>
    </xf>
    <xf numFmtId="0" fontId="12" fillId="7" borderId="0" xfId="0" applyFont="1" applyFill="1"/>
    <xf numFmtId="0" fontId="12" fillId="0" borderId="0" xfId="0" applyFont="1"/>
    <xf numFmtId="0" fontId="13" fillId="0" borderId="32" xfId="0" applyNumberFormat="1" applyFont="1" applyBorder="1" applyAlignment="1">
      <alignment horizontal="left" vertical="center" wrapText="1"/>
    </xf>
    <xf numFmtId="0" fontId="12" fillId="0" borderId="32" xfId="0" applyNumberFormat="1" applyFont="1" applyBorder="1" applyAlignment="1">
      <alignment vertical="center" wrapText="1"/>
    </xf>
    <xf numFmtId="0" fontId="14" fillId="0" borderId="32" xfId="0" applyNumberFormat="1" applyFont="1" applyBorder="1" applyAlignment="1">
      <alignment horizontal="right" vertical="center" wrapText="1"/>
    </xf>
    <xf numFmtId="0" fontId="13" fillId="0" borderId="33" xfId="0" applyNumberFormat="1" applyFont="1" applyBorder="1" applyAlignment="1">
      <alignment horizontal="left" vertical="center" wrapText="1"/>
    </xf>
    <xf numFmtId="0" fontId="13" fillId="0" borderId="35" xfId="0" applyNumberFormat="1" applyFont="1" applyBorder="1" applyAlignment="1">
      <alignment horizontal="left" vertical="center" wrapText="1"/>
    </xf>
    <xf numFmtId="4" fontId="13" fillId="0" borderId="32" xfId="0" applyNumberFormat="1" applyFont="1" applyFill="1" applyBorder="1" applyAlignment="1">
      <alignment horizontal="center" vertical="center" wrapText="1"/>
    </xf>
    <xf numFmtId="2" fontId="14" fillId="0" borderId="32" xfId="0" applyNumberFormat="1" applyFont="1" applyFill="1" applyBorder="1" applyAlignment="1">
      <alignment horizontal="center" vertical="center" wrapText="1"/>
    </xf>
    <xf numFmtId="0" fontId="12" fillId="0" borderId="32" xfId="0" applyFont="1" applyFill="1" applyBorder="1"/>
    <xf numFmtId="0" fontId="13" fillId="0" borderId="32" xfId="0" applyNumberFormat="1" applyFont="1" applyBorder="1" applyAlignment="1">
      <alignment vertical="center" wrapText="1"/>
    </xf>
    <xf numFmtId="4" fontId="13" fillId="0" borderId="32" xfId="0" applyNumberFormat="1" applyFont="1" applyBorder="1" applyAlignment="1">
      <alignment vertical="center" wrapText="1"/>
    </xf>
    <xf numFmtId="0" fontId="13" fillId="0" borderId="42" xfId="0" applyNumberFormat="1" applyFont="1" applyBorder="1" applyAlignment="1">
      <alignment horizontal="left" vertical="center" wrapText="1"/>
    </xf>
    <xf numFmtId="0" fontId="16" fillId="0" borderId="37" xfId="0" applyFont="1" applyBorder="1" applyAlignment="1">
      <alignment horizontal="left" vertical="top" wrapText="1"/>
    </xf>
    <xf numFmtId="3" fontId="16" fillId="0" borderId="32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horizontal="center" vertical="top" wrapText="1"/>
    </xf>
    <xf numFmtId="0" fontId="16" fillId="0" borderId="35" xfId="0" applyNumberFormat="1" applyFont="1" applyBorder="1" applyAlignment="1">
      <alignment horizontal="left" vertical="top" wrapText="1"/>
    </xf>
    <xf numFmtId="0" fontId="16" fillId="0" borderId="32" xfId="0" applyNumberFormat="1" applyFont="1" applyBorder="1" applyAlignment="1">
      <alignment vertical="top" wrapText="1"/>
    </xf>
    <xf numFmtId="4" fontId="15" fillId="0" borderId="32" xfId="0" applyNumberFormat="1" applyFont="1" applyFill="1" applyBorder="1" applyAlignment="1">
      <alignment horizontal="center" vertical="top" wrapText="1"/>
    </xf>
    <xf numFmtId="0" fontId="16" fillId="0" borderId="32" xfId="0" applyNumberFormat="1" applyFont="1" applyBorder="1" applyAlignment="1">
      <alignment horizontal="right" vertical="top" wrapText="1"/>
    </xf>
    <xf numFmtId="2" fontId="16" fillId="0" borderId="32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7" xfId="0" applyFont="1" applyBorder="1" applyAlignment="1">
      <alignment horizontal="center" vertical="top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8" fillId="6" borderId="9" xfId="0" applyNumberFormat="1" applyFont="1" applyFill="1" applyBorder="1" applyAlignment="1" applyProtection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6" borderId="7" xfId="0" applyFont="1" applyFill="1" applyBorder="1" applyAlignment="1">
      <alignment horizontal="center" vertical="top"/>
    </xf>
    <xf numFmtId="49" fontId="18" fillId="2" borderId="8" xfId="0" applyNumberFormat="1" applyFont="1" applyFill="1" applyBorder="1" applyAlignment="1" applyProtection="1">
      <alignment horizontal="left" vertical="top" wrapText="1"/>
      <protection locked="0"/>
    </xf>
    <xf numFmtId="3" fontId="17" fillId="6" borderId="8" xfId="0" applyNumberFormat="1" applyFont="1" applyFill="1" applyBorder="1" applyAlignment="1">
      <alignment horizontal="center" vertical="top" wrapText="1"/>
    </xf>
    <xf numFmtId="4" fontId="17" fillId="6" borderId="8" xfId="0" applyNumberFormat="1" applyFont="1" applyFill="1" applyBorder="1" applyAlignment="1">
      <alignment horizontal="center" vertical="top" wrapText="1"/>
    </xf>
    <xf numFmtId="4" fontId="17" fillId="6" borderId="9" xfId="0" applyNumberFormat="1" applyFont="1" applyFill="1" applyBorder="1" applyAlignment="1">
      <alignment horizontal="center" vertical="top" wrapText="1"/>
    </xf>
    <xf numFmtId="0" fontId="17" fillId="0" borderId="0" xfId="0" applyFont="1"/>
    <xf numFmtId="4" fontId="18" fillId="2" borderId="15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2" xfId="0" applyNumberFormat="1" applyFont="1" applyBorder="1" applyAlignment="1">
      <alignment horizontal="left" vertical="top" wrapText="1"/>
    </xf>
    <xf numFmtId="0" fontId="16" fillId="8" borderId="32" xfId="0" applyNumberFormat="1" applyFont="1" applyFill="1" applyBorder="1" applyAlignment="1">
      <alignment horizontal="left" vertical="center" wrapText="1"/>
    </xf>
    <xf numFmtId="4" fontId="18" fillId="2" borderId="30" xfId="0" applyNumberFormat="1" applyFont="1" applyFill="1" applyBorder="1" applyAlignment="1" applyProtection="1">
      <alignment horizontal="center" vertical="top" wrapText="1"/>
      <protection locked="0"/>
    </xf>
    <xf numFmtId="4" fontId="17" fillId="6" borderId="31" xfId="0" applyNumberFormat="1" applyFont="1" applyFill="1" applyBorder="1" applyAlignment="1">
      <alignment horizontal="center" vertical="top" wrapText="1"/>
    </xf>
    <xf numFmtId="4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2" xfId="0" applyNumberFormat="1" applyFont="1" applyBorder="1" applyAlignment="1">
      <alignment horizontal="center" vertical="top" wrapText="1"/>
    </xf>
    <xf numFmtId="4" fontId="15" fillId="0" borderId="9" xfId="0" applyNumberFormat="1" applyFont="1" applyFill="1" applyBorder="1" applyAlignment="1" applyProtection="1">
      <alignment horizontal="center" vertical="top" wrapText="1"/>
    </xf>
    <xf numFmtId="0" fontId="0" fillId="0" borderId="35" xfId="0" applyBorder="1" applyAlignment="1">
      <alignment horizontal="left" vertical="top" wrapText="1"/>
    </xf>
    <xf numFmtId="0" fontId="0" fillId="0" borderId="35" xfId="0" applyFont="1" applyBorder="1" applyAlignment="1">
      <alignment horizontal="left" vertical="center" wrapText="1"/>
    </xf>
    <xf numFmtId="0" fontId="19" fillId="0" borderId="35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16" fillId="0" borderId="32" xfId="0" applyFont="1" applyBorder="1" applyAlignment="1">
      <alignment horizontal="left" vertical="top" wrapText="1"/>
    </xf>
    <xf numFmtId="3" fontId="16" fillId="0" borderId="32" xfId="0" applyNumberFormat="1" applyFont="1" applyBorder="1" applyAlignment="1">
      <alignment vertical="top" wrapText="1"/>
    </xf>
    <xf numFmtId="0" fontId="17" fillId="6" borderId="15" xfId="0" applyNumberFormat="1" applyFont="1" applyFill="1" applyBorder="1" applyAlignment="1">
      <alignment horizontal="left" vertical="top" wrapText="1"/>
    </xf>
    <xf numFmtId="0" fontId="12" fillId="2" borderId="32" xfId="0" applyNumberFormat="1" applyFont="1" applyFill="1" applyBorder="1" applyAlignment="1">
      <alignment horizontal="right" vertical="top" wrapText="1"/>
    </xf>
    <xf numFmtId="3" fontId="12" fillId="0" borderId="32" xfId="0" applyNumberFormat="1" applyFont="1" applyBorder="1" applyAlignment="1">
      <alignment vertical="center" wrapText="1"/>
    </xf>
    <xf numFmtId="3" fontId="13" fillId="0" borderId="32" xfId="0" applyNumberFormat="1" applyFont="1" applyBorder="1" applyAlignment="1">
      <alignment vertical="center" wrapText="1"/>
    </xf>
    <xf numFmtId="3" fontId="12" fillId="0" borderId="32" xfId="0" applyNumberFormat="1" applyFont="1" applyFill="1" applyBorder="1"/>
    <xf numFmtId="0" fontId="0" fillId="0" borderId="32" xfId="0" applyNumberFormat="1" applyFont="1" applyFill="1" applyBorder="1" applyAlignment="1">
      <alignment vertical="top" wrapText="1"/>
    </xf>
    <xf numFmtId="0" fontId="17" fillId="6" borderId="45" xfId="0" applyFont="1" applyFill="1" applyBorder="1" applyAlignment="1">
      <alignment horizontal="center" vertical="top"/>
    </xf>
    <xf numFmtId="49" fontId="18" fillId="2" borderId="15" xfId="0" applyNumberFormat="1" applyFont="1" applyFill="1" applyBorder="1" applyAlignment="1" applyProtection="1">
      <alignment horizontal="left" vertical="top" wrapText="1"/>
      <protection locked="0"/>
    </xf>
    <xf numFmtId="49" fontId="18" fillId="2" borderId="43" xfId="0" applyNumberFormat="1" applyFont="1" applyFill="1" applyBorder="1" applyAlignment="1" applyProtection="1">
      <alignment horizontal="left" vertical="top" wrapText="1"/>
      <protection locked="0"/>
    </xf>
    <xf numFmtId="2" fontId="17" fillId="8" borderId="32" xfId="0" applyNumberFormat="1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4" fillId="6" borderId="45" xfId="0" applyFont="1" applyFill="1" applyBorder="1" applyAlignment="1">
      <alignment horizontal="center" vertical="top"/>
    </xf>
    <xf numFmtId="0" fontId="21" fillId="0" borderId="32" xfId="1" applyFont="1" applyBorder="1" applyAlignment="1">
      <alignment horizontal="center" vertical="center" wrapText="1"/>
    </xf>
    <xf numFmtId="49" fontId="8" fillId="2" borderId="16" xfId="0" applyNumberFormat="1" applyFont="1" applyFill="1" applyBorder="1" applyAlignment="1" applyProtection="1">
      <alignment horizontal="left" vertical="top" wrapText="1"/>
      <protection locked="0"/>
    </xf>
    <xf numFmtId="0" fontId="2" fillId="6" borderId="32" xfId="0" applyNumberFormat="1" applyFont="1" applyFill="1" applyBorder="1" applyAlignment="1">
      <alignment horizontal="left" vertical="top" wrapText="1"/>
    </xf>
    <xf numFmtId="0" fontId="12" fillId="2" borderId="32" xfId="0" applyFont="1" applyFill="1" applyBorder="1" applyAlignment="1">
      <alignment horizontal="center" vertical="center"/>
    </xf>
    <xf numFmtId="0" fontId="12" fillId="0" borderId="32" xfId="0" applyNumberFormat="1" applyFont="1" applyBorder="1" applyAlignment="1">
      <alignment horizontal="left" vertical="top" wrapText="1"/>
    </xf>
    <xf numFmtId="0" fontId="12" fillId="2" borderId="32" xfId="0" applyFont="1" applyFill="1" applyBorder="1" applyAlignment="1">
      <alignment horizontal="right" wrapText="1"/>
    </xf>
    <xf numFmtId="1" fontId="12" fillId="0" borderId="32" xfId="0" applyNumberFormat="1" applyFont="1" applyBorder="1" applyAlignment="1">
      <alignment horizontal="left" vertical="top" wrapText="1"/>
    </xf>
    <xf numFmtId="1" fontId="12" fillId="0" borderId="32" xfId="0" applyNumberFormat="1" applyFont="1" applyBorder="1" applyAlignment="1">
      <alignment horizontal="center" vertical="top"/>
    </xf>
    <xf numFmtId="0" fontId="14" fillId="0" borderId="32" xfId="0" applyFont="1" applyBorder="1" applyAlignment="1">
      <alignment horizontal="center" vertical="center"/>
    </xf>
    <xf numFmtId="0" fontId="23" fillId="2" borderId="32" xfId="0" applyNumberFormat="1" applyFont="1" applyFill="1" applyBorder="1" applyAlignment="1">
      <alignment horizontal="left" vertical="center" wrapText="1"/>
    </xf>
    <xf numFmtId="0" fontId="23" fillId="0" borderId="33" xfId="0" applyNumberFormat="1" applyFont="1" applyBorder="1" applyAlignment="1">
      <alignment horizontal="left" vertical="center" wrapText="1"/>
    </xf>
    <xf numFmtId="0" fontId="16" fillId="0" borderId="32" xfId="0" applyFont="1" applyBorder="1" applyAlignment="1">
      <alignment horizontal="center" vertical="center" wrapText="1"/>
    </xf>
    <xf numFmtId="4" fontId="14" fillId="0" borderId="32" xfId="1" applyNumberFormat="1" applyFont="1" applyFill="1" applyBorder="1" applyAlignment="1">
      <alignment horizontal="center" vertical="center" wrapText="1"/>
    </xf>
    <xf numFmtId="0" fontId="18" fillId="2" borderId="8" xfId="0" applyNumberFormat="1" applyFont="1" applyFill="1" applyBorder="1" applyAlignment="1" applyProtection="1">
      <alignment horizontal="center" vertical="top" wrapText="1"/>
      <protection locked="0"/>
    </xf>
    <xf numFmtId="0" fontId="0" fillId="0" borderId="51" xfId="0" applyNumberFormat="1" applyFont="1" applyBorder="1" applyAlignment="1">
      <alignment horizontal="center" vertical="top"/>
    </xf>
    <xf numFmtId="4" fontId="18" fillId="0" borderId="8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 applyAlignment="1">
      <alignment horizontal="center"/>
    </xf>
    <xf numFmtId="0" fontId="4" fillId="0" borderId="45" xfId="0" applyFont="1" applyFill="1" applyBorder="1" applyAlignment="1">
      <alignment horizontal="center" vertical="top"/>
    </xf>
    <xf numFmtId="0" fontId="12" fillId="0" borderId="32" xfId="0" applyNumberFormat="1" applyFont="1" applyFill="1" applyBorder="1" applyAlignment="1">
      <alignment horizontal="right" vertical="top" wrapText="1"/>
    </xf>
    <xf numFmtId="2" fontId="0" fillId="0" borderId="32" xfId="0" applyNumberFormat="1" applyFont="1" applyFill="1" applyBorder="1" applyAlignment="1">
      <alignment vertical="top" wrapText="1"/>
    </xf>
    <xf numFmtId="3" fontId="18" fillId="0" borderId="32" xfId="0" applyNumberFormat="1" applyFont="1" applyFill="1" applyBorder="1" applyAlignment="1" applyProtection="1">
      <alignment horizontal="center" vertical="top" wrapText="1"/>
      <protection locked="0"/>
    </xf>
    <xf numFmtId="4" fontId="18" fillId="0" borderId="32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top"/>
    </xf>
    <xf numFmtId="0" fontId="17" fillId="0" borderId="15" xfId="0" applyNumberFormat="1" applyFont="1" applyFill="1" applyBorder="1" applyAlignment="1">
      <alignment horizontal="left" vertical="top" wrapText="1"/>
    </xf>
    <xf numFmtId="49" fontId="18" fillId="0" borderId="8" xfId="0" applyNumberFormat="1" applyFont="1" applyFill="1" applyBorder="1" applyAlignment="1" applyProtection="1">
      <alignment horizontal="left" vertical="top" wrapText="1"/>
      <protection locked="0"/>
    </xf>
    <xf numFmtId="4" fontId="17" fillId="0" borderId="8" xfId="0" applyNumberFormat="1" applyFont="1" applyFill="1" applyBorder="1" applyAlignment="1">
      <alignment horizontal="center" vertical="top" wrapText="1"/>
    </xf>
    <xf numFmtId="3" fontId="17" fillId="0" borderId="8" xfId="0" applyNumberFormat="1" applyFont="1" applyFill="1" applyBorder="1" applyAlignment="1">
      <alignment horizontal="center" vertical="top" wrapText="1"/>
    </xf>
    <xf numFmtId="4" fontId="17" fillId="0" borderId="9" xfId="0" applyNumberFormat="1" applyFont="1" applyFill="1" applyBorder="1" applyAlignment="1">
      <alignment horizontal="center" vertical="top" wrapText="1"/>
    </xf>
    <xf numFmtId="0" fontId="13" fillId="0" borderId="33" xfId="0" applyNumberFormat="1" applyFont="1" applyFill="1" applyBorder="1" applyAlignment="1">
      <alignment horizontal="left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13" fillId="0" borderId="32" xfId="0" applyNumberFormat="1" applyFont="1" applyFill="1" applyBorder="1" applyAlignment="1">
      <alignment horizontal="left" vertical="center" wrapText="1"/>
    </xf>
    <xf numFmtId="0" fontId="13" fillId="0" borderId="32" xfId="0" applyNumberFormat="1" applyFont="1" applyFill="1" applyBorder="1" applyAlignment="1">
      <alignment vertical="center" wrapText="1"/>
    </xf>
    <xf numFmtId="3" fontId="13" fillId="0" borderId="32" xfId="0" applyNumberFormat="1" applyFont="1" applyFill="1" applyBorder="1" applyAlignment="1">
      <alignment vertical="center" wrapText="1"/>
    </xf>
    <xf numFmtId="0" fontId="14" fillId="0" borderId="32" xfId="0" applyNumberFormat="1" applyFont="1" applyFill="1" applyBorder="1" applyAlignment="1">
      <alignment horizontal="right" vertical="center" wrapText="1"/>
    </xf>
    <xf numFmtId="0" fontId="16" fillId="0" borderId="32" xfId="0" applyNumberFormat="1" applyFont="1" applyFill="1" applyBorder="1" applyAlignment="1">
      <alignment horizontal="left" vertical="top" wrapText="1"/>
    </xf>
    <xf numFmtId="4" fontId="18" fillId="0" borderId="44" xfId="0" applyNumberFormat="1" applyFont="1" applyFill="1" applyBorder="1" applyAlignment="1" applyProtection="1">
      <alignment horizontal="center" vertical="top" wrapText="1"/>
    </xf>
    <xf numFmtId="0" fontId="17" fillId="0" borderId="45" xfId="0" applyFont="1" applyFill="1" applyBorder="1" applyAlignment="1">
      <alignment horizontal="center" vertical="top"/>
    </xf>
    <xf numFmtId="0" fontId="17" fillId="0" borderId="32" xfId="0" applyNumberFormat="1" applyFont="1" applyFill="1" applyBorder="1" applyAlignment="1">
      <alignment horizontal="left" vertical="top" wrapText="1"/>
    </xf>
    <xf numFmtId="49" fontId="18" fillId="0" borderId="15" xfId="0" applyNumberFormat="1" applyFont="1" applyFill="1" applyBorder="1" applyAlignment="1" applyProtection="1">
      <alignment horizontal="left" vertical="top" wrapText="1"/>
      <protection locked="0"/>
    </xf>
    <xf numFmtId="0" fontId="0" fillId="0" borderId="32" xfId="0" applyBorder="1"/>
    <xf numFmtId="3" fontId="16" fillId="0" borderId="32" xfId="0" applyNumberFormat="1" applyFont="1" applyFill="1" applyBorder="1" applyAlignment="1">
      <alignment vertical="top"/>
    </xf>
    <xf numFmtId="0" fontId="7" fillId="5" borderId="25" xfId="0" applyFont="1" applyFill="1" applyBorder="1" applyAlignment="1">
      <alignment horizontal="justify" vertical="center" wrapText="1"/>
    </xf>
    <xf numFmtId="0" fontId="11" fillId="7" borderId="33" xfId="0" applyNumberFormat="1" applyFont="1" applyFill="1" applyBorder="1" applyAlignment="1">
      <alignment horizontal="center" vertical="top" wrapText="1"/>
    </xf>
    <xf numFmtId="0" fontId="11" fillId="7" borderId="34" xfId="0" applyNumberFormat="1" applyFont="1" applyFill="1" applyBorder="1" applyAlignment="1">
      <alignment horizontal="center" vertical="top" wrapText="1"/>
    </xf>
    <xf numFmtId="0" fontId="11" fillId="7" borderId="35" xfId="0" applyNumberFormat="1" applyFont="1" applyFill="1" applyBorder="1" applyAlignment="1">
      <alignment horizontal="center" vertical="top" wrapText="1"/>
    </xf>
    <xf numFmtId="0" fontId="13" fillId="0" borderId="33" xfId="0" applyNumberFormat="1" applyFont="1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15" fillId="0" borderId="41" xfId="0" applyNumberFormat="1" applyFont="1" applyFill="1" applyBorder="1" applyAlignment="1">
      <alignment horizontal="left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11" fillId="7" borderId="33" xfId="0" applyNumberFormat="1" applyFont="1" applyFill="1" applyBorder="1" applyAlignment="1">
      <alignment horizontal="center" vertical="center" wrapText="1"/>
    </xf>
    <xf numFmtId="0" fontId="11" fillId="7" borderId="34" xfId="0" applyNumberFormat="1" applyFont="1" applyFill="1" applyBorder="1" applyAlignment="1">
      <alignment horizontal="center" vertical="center" wrapText="1"/>
    </xf>
    <xf numFmtId="0" fontId="11" fillId="7" borderId="35" xfId="0" applyNumberFormat="1" applyFont="1" applyFill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7" fillId="5" borderId="20" xfId="0" applyFont="1" applyFill="1" applyBorder="1" applyAlignment="1">
      <alignment horizontal="justify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48" xfId="0" applyNumberFormat="1" applyFont="1" applyFill="1" applyBorder="1" applyAlignment="1" applyProtection="1">
      <alignment horizontal="right" vertical="top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9" fillId="4" borderId="49" xfId="0" applyNumberFormat="1" applyFont="1" applyFill="1" applyBorder="1" applyAlignment="1" applyProtection="1">
      <alignment horizontal="right" vertical="center" wrapText="1"/>
    </xf>
    <xf numFmtId="4" fontId="9" fillId="4" borderId="50" xfId="0" applyNumberFormat="1" applyFont="1" applyFill="1" applyBorder="1" applyAlignment="1" applyProtection="1">
      <alignment horizontal="right" vertical="center" wrapText="1"/>
    </xf>
    <xf numFmtId="0" fontId="2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1" fillId="7" borderId="28" xfId="0" applyNumberFormat="1" applyFont="1" applyFill="1" applyBorder="1" applyAlignment="1">
      <alignment horizontal="center" vertical="center" wrapText="1"/>
    </xf>
    <xf numFmtId="0" fontId="11" fillId="7" borderId="29" xfId="0" applyNumberFormat="1" applyFont="1" applyFill="1" applyBorder="1" applyAlignment="1">
      <alignment horizontal="center" vertical="center" wrapText="1"/>
    </xf>
    <xf numFmtId="0" fontId="11" fillId="7" borderId="36" xfId="0" applyNumberFormat="1" applyFont="1" applyFill="1" applyBorder="1" applyAlignment="1">
      <alignment horizontal="center" vertical="top" wrapText="1"/>
    </xf>
    <xf numFmtId="0" fontId="11" fillId="0" borderId="33" xfId="0" applyNumberFormat="1" applyFont="1" applyFill="1" applyBorder="1" applyAlignment="1">
      <alignment horizontal="center" vertical="center" wrapText="1"/>
    </xf>
    <xf numFmtId="0" fontId="11" fillId="0" borderId="34" xfId="0" applyNumberFormat="1" applyFont="1" applyFill="1" applyBorder="1" applyAlignment="1">
      <alignment horizontal="center" vertical="center" wrapText="1"/>
    </xf>
    <xf numFmtId="0" fontId="11" fillId="0" borderId="35" xfId="0" applyNumberFormat="1" applyFont="1" applyFill="1" applyBorder="1" applyAlignment="1">
      <alignment horizontal="center" vertical="center" wrapText="1"/>
    </xf>
    <xf numFmtId="0" fontId="15" fillId="0" borderId="36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1" fillId="7" borderId="36" xfId="0" applyNumberFormat="1" applyFont="1" applyFill="1" applyBorder="1" applyAlignment="1">
      <alignment horizontal="center" vertical="center" wrapText="1"/>
    </xf>
    <xf numFmtId="0" fontId="11" fillId="7" borderId="38" xfId="0" applyNumberFormat="1" applyFont="1" applyFill="1" applyBorder="1" applyAlignment="1">
      <alignment horizontal="center" vertical="center" wrapText="1"/>
    </xf>
    <xf numFmtId="0" fontId="11" fillId="7" borderId="47" xfId="0" applyNumberFormat="1" applyFont="1" applyFill="1" applyBorder="1" applyAlignment="1">
      <alignment horizontal="center" vertical="center" wrapText="1"/>
    </xf>
    <xf numFmtId="0" fontId="13" fillId="0" borderId="39" xfId="0" applyNumberFormat="1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3"/>
  <sheetViews>
    <sheetView tabSelected="1" topLeftCell="A457" zoomScaleNormal="100" workbookViewId="0">
      <selection activeCell="A395" sqref="A395"/>
    </sheetView>
  </sheetViews>
  <sheetFormatPr defaultRowHeight="15" x14ac:dyDescent="0.25"/>
  <cols>
    <col min="1" max="1" width="4.5703125" customWidth="1"/>
    <col min="2" max="2" width="6.42578125" customWidth="1"/>
    <col min="3" max="3" width="56.7109375" customWidth="1"/>
    <col min="4" max="4" width="31.85546875" customWidth="1"/>
    <col min="5" max="5" width="7.7109375" customWidth="1"/>
    <col min="6" max="6" width="11.42578125" customWidth="1"/>
    <col min="7" max="7" width="14.570312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46" t="s">
        <v>2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47" t="s">
        <v>23</v>
      </c>
      <c r="C3" s="148"/>
      <c r="D3" s="148"/>
      <c r="E3" s="148"/>
      <c r="F3" s="149"/>
      <c r="G3" s="16">
        <v>7164295.4199999999</v>
      </c>
      <c r="H3" s="17" t="s">
        <v>3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152" t="s">
        <v>22</v>
      </c>
      <c r="C4" s="152"/>
      <c r="D4" s="152"/>
      <c r="E4" s="152"/>
      <c r="F4" s="152"/>
      <c r="G4" s="152"/>
      <c r="H4" s="1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53" t="s">
        <v>12</v>
      </c>
      <c r="C7" s="149"/>
      <c r="D7" s="149"/>
      <c r="E7" s="154"/>
      <c r="F7" s="154"/>
      <c r="G7" s="155"/>
      <c r="H7" s="156"/>
      <c r="I7" s="5"/>
      <c r="J7" s="147" t="s">
        <v>4</v>
      </c>
      <c r="K7" s="148"/>
      <c r="L7" s="148"/>
      <c r="M7" s="148"/>
      <c r="N7" s="148"/>
      <c r="O7" s="148"/>
      <c r="P7" s="148"/>
      <c r="Q7" s="15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7" t="s">
        <v>5</v>
      </c>
      <c r="C8" s="8" t="s">
        <v>0</v>
      </c>
      <c r="D8" s="8" t="s">
        <v>29</v>
      </c>
      <c r="E8" s="8" t="s">
        <v>9</v>
      </c>
      <c r="F8" s="9" t="s">
        <v>10</v>
      </c>
      <c r="G8" s="9" t="s">
        <v>6</v>
      </c>
      <c r="H8" s="10" t="s">
        <v>11</v>
      </c>
      <c r="I8" s="1"/>
      <c r="J8" s="7" t="s">
        <v>5</v>
      </c>
      <c r="K8" s="8" t="s">
        <v>1</v>
      </c>
      <c r="L8" s="9" t="s">
        <v>14</v>
      </c>
      <c r="M8" s="8" t="s">
        <v>9</v>
      </c>
      <c r="N8" s="9" t="s">
        <v>10</v>
      </c>
      <c r="O8" s="9" t="s">
        <v>15</v>
      </c>
      <c r="P8" s="9" t="s">
        <v>6</v>
      </c>
      <c r="Q8" s="10" t="s">
        <v>16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0" customFormat="1" ht="17.25" customHeight="1" x14ac:dyDescent="0.25">
      <c r="A9" s="158" t="s">
        <v>781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</row>
    <row r="10" spans="1:27" s="52" customFormat="1" x14ac:dyDescent="0.25">
      <c r="A10" s="42"/>
      <c r="B10" s="43">
        <v>1</v>
      </c>
      <c r="C10" s="33" t="s">
        <v>30</v>
      </c>
      <c r="D10" s="66" t="s">
        <v>31</v>
      </c>
      <c r="E10" s="53" t="s">
        <v>13</v>
      </c>
      <c r="F10" s="44">
        <v>6174.1</v>
      </c>
      <c r="G10" s="34">
        <v>1</v>
      </c>
      <c r="H10" s="45">
        <f>F10*G10</f>
        <v>6174.1</v>
      </c>
      <c r="I10" s="46"/>
      <c r="J10" s="47">
        <f>B10</f>
        <v>1</v>
      </c>
      <c r="K10" s="68" t="str">
        <f>C10</f>
        <v>Вал карданный задний</v>
      </c>
      <c r="L10" s="48"/>
      <c r="M10" s="49" t="str">
        <f>E10</f>
        <v>шт.</v>
      </c>
      <c r="N10" s="50">
        <f>F10</f>
        <v>6174.1</v>
      </c>
      <c r="O10" s="44"/>
      <c r="P10" s="49">
        <f>G10</f>
        <v>1</v>
      </c>
      <c r="Q10" s="51">
        <f>O10*P10</f>
        <v>0</v>
      </c>
      <c r="R10" s="46"/>
      <c r="S10" s="46"/>
      <c r="T10" s="46"/>
      <c r="U10" s="46"/>
      <c r="V10" s="46"/>
      <c r="W10" s="46"/>
      <c r="X10" s="46"/>
      <c r="Y10" s="46"/>
      <c r="Z10" s="46"/>
      <c r="AA10" s="46"/>
    </row>
    <row r="11" spans="1:27" s="52" customFormat="1" x14ac:dyDescent="0.25">
      <c r="A11" s="42"/>
      <c r="B11" s="43">
        <v>2</v>
      </c>
      <c r="C11" s="33" t="s">
        <v>30</v>
      </c>
      <c r="D11" s="66" t="s">
        <v>32</v>
      </c>
      <c r="E11" s="53" t="s">
        <v>13</v>
      </c>
      <c r="F11" s="44">
        <v>6180.61</v>
      </c>
      <c r="G11" s="34">
        <v>3</v>
      </c>
      <c r="H11" s="45">
        <f t="shared" ref="H11:H39" si="0">F11*G11</f>
        <v>18541.829999999998</v>
      </c>
      <c r="I11" s="46"/>
      <c r="J11" s="47">
        <f t="shared" ref="J11:J39" si="1">B11</f>
        <v>2</v>
      </c>
      <c r="K11" s="68" t="str">
        <f t="shared" ref="K11:K39" si="2">C11</f>
        <v>Вал карданный задний</v>
      </c>
      <c r="L11" s="48"/>
      <c r="M11" s="49" t="str">
        <f t="shared" ref="M11:M39" si="3">E11</f>
        <v>шт.</v>
      </c>
      <c r="N11" s="50">
        <f t="shared" ref="N11:N39" si="4">F11</f>
        <v>6180.61</v>
      </c>
      <c r="O11" s="44"/>
      <c r="P11" s="49">
        <f t="shared" ref="P11:P39" si="5">G11</f>
        <v>3</v>
      </c>
      <c r="Q11" s="51">
        <f t="shared" ref="Q11:Q39" si="6">O11*P11</f>
        <v>0</v>
      </c>
      <c r="R11" s="46"/>
      <c r="S11" s="46"/>
      <c r="T11" s="46"/>
      <c r="U11" s="46"/>
      <c r="V11" s="46"/>
      <c r="W11" s="46"/>
      <c r="X11" s="46"/>
      <c r="Y11" s="46"/>
      <c r="Z11" s="46"/>
      <c r="AA11" s="46"/>
    </row>
    <row r="12" spans="1:27" s="52" customFormat="1" ht="30" x14ac:dyDescent="0.25">
      <c r="A12" s="42"/>
      <c r="B12" s="43">
        <v>3</v>
      </c>
      <c r="C12" s="33" t="s">
        <v>33</v>
      </c>
      <c r="D12" s="66" t="s">
        <v>34</v>
      </c>
      <c r="E12" s="53" t="s">
        <v>13</v>
      </c>
      <c r="F12" s="44">
        <v>5442.7</v>
      </c>
      <c r="G12" s="34">
        <v>1</v>
      </c>
      <c r="H12" s="45">
        <f t="shared" si="0"/>
        <v>5442.7</v>
      </c>
      <c r="I12" s="46"/>
      <c r="J12" s="47">
        <f t="shared" si="1"/>
        <v>3</v>
      </c>
      <c r="K12" s="68" t="str">
        <f t="shared" si="2"/>
        <v>Вал карданный задний в сборе</v>
      </c>
      <c r="L12" s="48"/>
      <c r="M12" s="49" t="str">
        <f t="shared" si="3"/>
        <v>шт.</v>
      </c>
      <c r="N12" s="50">
        <f t="shared" si="4"/>
        <v>5442.7</v>
      </c>
      <c r="O12" s="44"/>
      <c r="P12" s="49">
        <f t="shared" si="5"/>
        <v>1</v>
      </c>
      <c r="Q12" s="51">
        <f t="shared" si="6"/>
        <v>0</v>
      </c>
      <c r="R12" s="46"/>
      <c r="S12" s="46"/>
      <c r="T12" s="46"/>
      <c r="U12" s="46"/>
      <c r="V12" s="46"/>
      <c r="W12" s="46"/>
      <c r="X12" s="46"/>
      <c r="Y12" s="46"/>
      <c r="Z12" s="46"/>
      <c r="AA12" s="46"/>
    </row>
    <row r="13" spans="1:27" s="52" customFormat="1" ht="30" x14ac:dyDescent="0.25">
      <c r="A13" s="42"/>
      <c r="B13" s="43">
        <v>4</v>
      </c>
      <c r="C13" s="33" t="s">
        <v>35</v>
      </c>
      <c r="D13" s="66" t="s">
        <v>36</v>
      </c>
      <c r="E13" s="53" t="s">
        <v>13</v>
      </c>
      <c r="F13" s="44">
        <v>6480.16</v>
      </c>
      <c r="G13" s="34">
        <v>1</v>
      </c>
      <c r="H13" s="45">
        <f t="shared" si="0"/>
        <v>6480.16</v>
      </c>
      <c r="I13" s="46"/>
      <c r="J13" s="47">
        <f t="shared" si="1"/>
        <v>4</v>
      </c>
      <c r="K13" s="68" t="str">
        <f t="shared" si="2"/>
        <v>Вал карданный задний ПАЗ-3206</v>
      </c>
      <c r="L13" s="48"/>
      <c r="M13" s="49" t="str">
        <f t="shared" si="3"/>
        <v>шт.</v>
      </c>
      <c r="N13" s="50">
        <f t="shared" si="4"/>
        <v>6480.16</v>
      </c>
      <c r="O13" s="44"/>
      <c r="P13" s="49">
        <f t="shared" si="5"/>
        <v>1</v>
      </c>
      <c r="Q13" s="51">
        <f t="shared" si="6"/>
        <v>0</v>
      </c>
      <c r="R13" s="46"/>
      <c r="S13" s="46"/>
      <c r="T13" s="46"/>
      <c r="U13" s="46"/>
      <c r="V13" s="46"/>
      <c r="W13" s="46"/>
      <c r="X13" s="46"/>
      <c r="Y13" s="46"/>
      <c r="Z13" s="46"/>
      <c r="AA13" s="46"/>
    </row>
    <row r="14" spans="1:27" s="52" customFormat="1" x14ac:dyDescent="0.25">
      <c r="A14" s="42"/>
      <c r="B14" s="43">
        <v>5</v>
      </c>
      <c r="C14" s="33" t="s">
        <v>37</v>
      </c>
      <c r="D14" s="66" t="s">
        <v>38</v>
      </c>
      <c r="E14" s="53" t="s">
        <v>13</v>
      </c>
      <c r="F14" s="44">
        <v>5963.02</v>
      </c>
      <c r="G14" s="34">
        <v>1</v>
      </c>
      <c r="H14" s="45">
        <f t="shared" si="0"/>
        <v>5963.02</v>
      </c>
      <c r="I14" s="46"/>
      <c r="J14" s="47">
        <f t="shared" si="1"/>
        <v>5</v>
      </c>
      <c r="K14" s="68" t="str">
        <f t="shared" si="2"/>
        <v>Вал карданный передний</v>
      </c>
      <c r="L14" s="48"/>
      <c r="M14" s="49" t="str">
        <f t="shared" si="3"/>
        <v>шт.</v>
      </c>
      <c r="N14" s="50">
        <f t="shared" si="4"/>
        <v>5963.02</v>
      </c>
      <c r="O14" s="44"/>
      <c r="P14" s="49">
        <f t="shared" si="5"/>
        <v>1</v>
      </c>
      <c r="Q14" s="51">
        <f t="shared" si="6"/>
        <v>0</v>
      </c>
      <c r="R14" s="46"/>
      <c r="S14" s="46"/>
      <c r="T14" s="46"/>
      <c r="U14" s="46"/>
      <c r="V14" s="46"/>
      <c r="W14" s="46"/>
      <c r="X14" s="46"/>
      <c r="Y14" s="46"/>
      <c r="Z14" s="46"/>
      <c r="AA14" s="46"/>
    </row>
    <row r="15" spans="1:27" s="52" customFormat="1" ht="30" x14ac:dyDescent="0.25">
      <c r="A15" s="42"/>
      <c r="B15" s="43">
        <v>6</v>
      </c>
      <c r="C15" s="33" t="s">
        <v>39</v>
      </c>
      <c r="D15" s="66" t="s">
        <v>40</v>
      </c>
      <c r="E15" s="53" t="s">
        <v>13</v>
      </c>
      <c r="F15" s="44">
        <v>5894.4</v>
      </c>
      <c r="G15" s="34">
        <v>3</v>
      </c>
      <c r="H15" s="45">
        <f t="shared" si="0"/>
        <v>17683.199999999997</v>
      </c>
      <c r="I15" s="46"/>
      <c r="J15" s="47">
        <f t="shared" si="1"/>
        <v>6</v>
      </c>
      <c r="K15" s="68" t="str">
        <f t="shared" si="2"/>
        <v>Вал карданный УАЗ-452 передний</v>
      </c>
      <c r="L15" s="48"/>
      <c r="M15" s="49" t="str">
        <f t="shared" si="3"/>
        <v>шт.</v>
      </c>
      <c r="N15" s="50">
        <f t="shared" si="4"/>
        <v>5894.4</v>
      </c>
      <c r="O15" s="44"/>
      <c r="P15" s="49">
        <f t="shared" si="5"/>
        <v>3</v>
      </c>
      <c r="Q15" s="51">
        <f t="shared" si="6"/>
        <v>0</v>
      </c>
      <c r="R15" s="46"/>
      <c r="S15" s="46"/>
      <c r="T15" s="46"/>
      <c r="U15" s="46"/>
      <c r="V15" s="46"/>
      <c r="W15" s="46"/>
      <c r="X15" s="46"/>
      <c r="Y15" s="46"/>
      <c r="Z15" s="46"/>
      <c r="AA15" s="46"/>
    </row>
    <row r="16" spans="1:27" s="52" customFormat="1" x14ac:dyDescent="0.25">
      <c r="A16" s="42"/>
      <c r="B16" s="43">
        <v>7</v>
      </c>
      <c r="C16" s="33" t="s">
        <v>41</v>
      </c>
      <c r="D16" s="66" t="s">
        <v>42</v>
      </c>
      <c r="E16" s="53" t="s">
        <v>13</v>
      </c>
      <c r="F16" s="44">
        <v>170966.1</v>
      </c>
      <c r="G16" s="34">
        <v>1</v>
      </c>
      <c r="H16" s="45">
        <f t="shared" si="0"/>
        <v>170966.1</v>
      </c>
      <c r="I16" s="46"/>
      <c r="J16" s="47">
        <f t="shared" si="1"/>
        <v>7</v>
      </c>
      <c r="K16" s="68" t="str">
        <f t="shared" si="2"/>
        <v>Двигатель</v>
      </c>
      <c r="L16" s="48"/>
      <c r="M16" s="49" t="str">
        <f t="shared" si="3"/>
        <v>шт.</v>
      </c>
      <c r="N16" s="50">
        <f t="shared" si="4"/>
        <v>170966.1</v>
      </c>
      <c r="O16" s="44"/>
      <c r="P16" s="49">
        <f t="shared" si="5"/>
        <v>1</v>
      </c>
      <c r="Q16" s="51">
        <f t="shared" si="6"/>
        <v>0</v>
      </c>
      <c r="R16" s="46"/>
      <c r="S16" s="46"/>
      <c r="T16" s="46"/>
      <c r="U16" s="46"/>
      <c r="V16" s="46"/>
      <c r="W16" s="46"/>
      <c r="X16" s="46"/>
      <c r="Y16" s="46"/>
      <c r="Z16" s="46"/>
      <c r="AA16" s="46"/>
    </row>
    <row r="17" spans="1:27" s="52" customFormat="1" ht="30" x14ac:dyDescent="0.25">
      <c r="A17" s="42"/>
      <c r="B17" s="43">
        <v>8</v>
      </c>
      <c r="C17" s="33" t="s">
        <v>43</v>
      </c>
      <c r="D17" s="66" t="s">
        <v>44</v>
      </c>
      <c r="E17" s="53" t="s">
        <v>13</v>
      </c>
      <c r="F17" s="44">
        <v>185547.87</v>
      </c>
      <c r="G17" s="34">
        <v>1</v>
      </c>
      <c r="H17" s="45">
        <f t="shared" si="0"/>
        <v>185547.87</v>
      </c>
      <c r="I17" s="46"/>
      <c r="J17" s="47">
        <f t="shared" si="1"/>
        <v>8</v>
      </c>
      <c r="K17" s="68" t="str">
        <f t="shared" si="2"/>
        <v>Двигатель в сборе УАЗ 3160</v>
      </c>
      <c r="L17" s="48"/>
      <c r="M17" s="49" t="str">
        <f t="shared" si="3"/>
        <v>шт.</v>
      </c>
      <c r="N17" s="50">
        <f t="shared" si="4"/>
        <v>185547.87</v>
      </c>
      <c r="O17" s="44"/>
      <c r="P17" s="49">
        <f t="shared" si="5"/>
        <v>1</v>
      </c>
      <c r="Q17" s="51">
        <f t="shared" si="6"/>
        <v>0</v>
      </c>
      <c r="R17" s="46"/>
      <c r="S17" s="46"/>
      <c r="T17" s="46"/>
      <c r="U17" s="46"/>
      <c r="V17" s="46"/>
      <c r="W17" s="46"/>
      <c r="X17" s="46"/>
      <c r="Y17" s="46"/>
      <c r="Z17" s="46"/>
      <c r="AA17" s="46"/>
    </row>
    <row r="18" spans="1:27" s="52" customFormat="1" ht="30" x14ac:dyDescent="0.25">
      <c r="A18" s="42"/>
      <c r="B18" s="43">
        <v>9</v>
      </c>
      <c r="C18" s="33" t="s">
        <v>45</v>
      </c>
      <c r="D18" s="66" t="s">
        <v>46</v>
      </c>
      <c r="E18" s="53" t="s">
        <v>13</v>
      </c>
      <c r="F18" s="44">
        <v>149745.45000000001</v>
      </c>
      <c r="G18" s="34">
        <v>1</v>
      </c>
      <c r="H18" s="45">
        <f t="shared" si="0"/>
        <v>149745.45000000001</v>
      </c>
      <c r="I18" s="46"/>
      <c r="J18" s="47">
        <f t="shared" si="1"/>
        <v>9</v>
      </c>
      <c r="K18" s="68" t="str">
        <f t="shared" si="2"/>
        <v>Двигатель в сборе УАЗ 4213-1000402</v>
      </c>
      <c r="L18" s="48"/>
      <c r="M18" s="49" t="str">
        <f t="shared" si="3"/>
        <v>шт.</v>
      </c>
      <c r="N18" s="50">
        <f t="shared" si="4"/>
        <v>149745.45000000001</v>
      </c>
      <c r="O18" s="44"/>
      <c r="P18" s="49">
        <f t="shared" si="5"/>
        <v>1</v>
      </c>
      <c r="Q18" s="51">
        <f t="shared" si="6"/>
        <v>0</v>
      </c>
      <c r="R18" s="46"/>
      <c r="S18" s="46"/>
      <c r="T18" s="46"/>
      <c r="U18" s="46"/>
      <c r="V18" s="46"/>
      <c r="W18" s="46"/>
      <c r="X18" s="46"/>
      <c r="Y18" s="46"/>
      <c r="Z18" s="46"/>
      <c r="AA18" s="46"/>
    </row>
    <row r="19" spans="1:27" s="52" customFormat="1" ht="30" x14ac:dyDescent="0.25">
      <c r="A19" s="42"/>
      <c r="B19" s="43">
        <v>10</v>
      </c>
      <c r="C19" s="33" t="s">
        <v>47</v>
      </c>
      <c r="D19" s="66" t="s">
        <v>48</v>
      </c>
      <c r="E19" s="53" t="s">
        <v>13</v>
      </c>
      <c r="F19" s="44">
        <v>190107.15</v>
      </c>
      <c r="G19" s="34">
        <v>1</v>
      </c>
      <c r="H19" s="45">
        <f t="shared" si="0"/>
        <v>190107.15</v>
      </c>
      <c r="I19" s="46"/>
      <c r="J19" s="47">
        <f t="shared" si="1"/>
        <v>10</v>
      </c>
      <c r="K19" s="68" t="str">
        <f t="shared" si="2"/>
        <v>Двигатель ГАЗ-66 в сборе 513-1000400</v>
      </c>
      <c r="L19" s="48"/>
      <c r="M19" s="49" t="str">
        <f t="shared" si="3"/>
        <v>шт.</v>
      </c>
      <c r="N19" s="50">
        <f t="shared" si="4"/>
        <v>190107.15</v>
      </c>
      <c r="O19" s="44"/>
      <c r="P19" s="49">
        <f t="shared" si="5"/>
        <v>1</v>
      </c>
      <c r="Q19" s="51">
        <f t="shared" si="6"/>
        <v>0</v>
      </c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spans="1:27" s="52" customFormat="1" x14ac:dyDescent="0.25">
      <c r="A20" s="42"/>
      <c r="B20" s="43">
        <v>11</v>
      </c>
      <c r="C20" s="33" t="s">
        <v>49</v>
      </c>
      <c r="D20" s="66" t="s">
        <v>50</v>
      </c>
      <c r="E20" s="53" t="s">
        <v>13</v>
      </c>
      <c r="F20" s="44">
        <v>507.15</v>
      </c>
      <c r="G20" s="34">
        <v>48</v>
      </c>
      <c r="H20" s="45">
        <f t="shared" si="0"/>
        <v>24343.199999999997</v>
      </c>
      <c r="I20" s="46"/>
      <c r="J20" s="47">
        <f t="shared" si="1"/>
        <v>11</v>
      </c>
      <c r="K20" s="68" t="str">
        <f t="shared" si="2"/>
        <v>Колодка тормозная задняя</v>
      </c>
      <c r="L20" s="48"/>
      <c r="M20" s="49" t="str">
        <f t="shared" si="3"/>
        <v>шт.</v>
      </c>
      <c r="N20" s="50">
        <f t="shared" si="4"/>
        <v>507.15</v>
      </c>
      <c r="O20" s="44"/>
      <c r="P20" s="49">
        <f t="shared" si="5"/>
        <v>48</v>
      </c>
      <c r="Q20" s="51">
        <f t="shared" si="6"/>
        <v>0</v>
      </c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1:27" s="52" customFormat="1" ht="30" x14ac:dyDescent="0.25">
      <c r="A21" s="42"/>
      <c r="B21" s="43">
        <v>12</v>
      </c>
      <c r="C21" s="33" t="s">
        <v>51</v>
      </c>
      <c r="D21" s="66" t="s">
        <v>52</v>
      </c>
      <c r="E21" s="53" t="s">
        <v>13</v>
      </c>
      <c r="F21" s="44">
        <v>22987.69</v>
      </c>
      <c r="G21" s="34">
        <v>1</v>
      </c>
      <c r="H21" s="45">
        <f t="shared" si="0"/>
        <v>22987.69</v>
      </c>
      <c r="I21" s="46"/>
      <c r="J21" s="47">
        <f t="shared" si="1"/>
        <v>12</v>
      </c>
      <c r="K21" s="68" t="str">
        <f t="shared" si="2"/>
        <v>Коробка раздаточная 66-11-1800010-10</v>
      </c>
      <c r="L21" s="48"/>
      <c r="M21" s="49" t="str">
        <f t="shared" si="3"/>
        <v>шт.</v>
      </c>
      <c r="N21" s="50">
        <f t="shared" si="4"/>
        <v>22987.69</v>
      </c>
      <c r="O21" s="44"/>
      <c r="P21" s="49">
        <f t="shared" si="5"/>
        <v>1</v>
      </c>
      <c r="Q21" s="51">
        <f t="shared" si="6"/>
        <v>0</v>
      </c>
      <c r="R21" s="46"/>
      <c r="S21" s="46"/>
      <c r="T21" s="46"/>
      <c r="U21" s="46"/>
      <c r="V21" s="46"/>
      <c r="W21" s="46"/>
      <c r="X21" s="46"/>
      <c r="Y21" s="46"/>
      <c r="Z21" s="46"/>
      <c r="AA21" s="46"/>
    </row>
    <row r="22" spans="1:27" s="52" customFormat="1" ht="30" x14ac:dyDescent="0.25">
      <c r="A22" s="42"/>
      <c r="B22" s="43">
        <v>13</v>
      </c>
      <c r="C22" s="33" t="s">
        <v>53</v>
      </c>
      <c r="D22" s="66" t="s">
        <v>54</v>
      </c>
      <c r="E22" s="53" t="s">
        <v>13</v>
      </c>
      <c r="F22" s="44">
        <v>34781.79</v>
      </c>
      <c r="G22" s="34">
        <v>2</v>
      </c>
      <c r="H22" s="45">
        <f t="shared" si="0"/>
        <v>69563.58</v>
      </c>
      <c r="I22" s="46"/>
      <c r="J22" s="47">
        <f t="shared" si="1"/>
        <v>13</v>
      </c>
      <c r="K22" s="68" t="str">
        <f t="shared" si="2"/>
        <v>Коробка раздаточная в сборе</v>
      </c>
      <c r="L22" s="48"/>
      <c r="M22" s="49" t="str">
        <f t="shared" si="3"/>
        <v>шт.</v>
      </c>
      <c r="N22" s="50">
        <f t="shared" si="4"/>
        <v>34781.79</v>
      </c>
      <c r="O22" s="44"/>
      <c r="P22" s="49">
        <f t="shared" si="5"/>
        <v>2</v>
      </c>
      <c r="Q22" s="51">
        <f t="shared" si="6"/>
        <v>0</v>
      </c>
      <c r="R22" s="46"/>
      <c r="S22" s="46"/>
      <c r="T22" s="46"/>
      <c r="U22" s="46"/>
      <c r="V22" s="46"/>
      <c r="W22" s="46"/>
      <c r="X22" s="46"/>
      <c r="Y22" s="46"/>
      <c r="Z22" s="46"/>
      <c r="AA22" s="46"/>
    </row>
    <row r="23" spans="1:27" s="52" customFormat="1" ht="30" x14ac:dyDescent="0.25">
      <c r="A23" s="42"/>
      <c r="B23" s="43">
        <v>14</v>
      </c>
      <c r="C23" s="33" t="s">
        <v>55</v>
      </c>
      <c r="D23" s="66" t="s">
        <v>56</v>
      </c>
      <c r="E23" s="53" t="s">
        <v>13</v>
      </c>
      <c r="F23" s="44">
        <v>39821.33</v>
      </c>
      <c r="G23" s="34">
        <v>2</v>
      </c>
      <c r="H23" s="45">
        <f t="shared" si="0"/>
        <v>79642.66</v>
      </c>
      <c r="I23" s="46"/>
      <c r="J23" s="47">
        <f t="shared" si="1"/>
        <v>14</v>
      </c>
      <c r="K23" s="68" t="str">
        <f t="shared" si="2"/>
        <v>КПП в сборе  УАЗ 452-170010</v>
      </c>
      <c r="L23" s="48"/>
      <c r="M23" s="49" t="str">
        <f t="shared" si="3"/>
        <v>шт.</v>
      </c>
      <c r="N23" s="50">
        <f t="shared" si="4"/>
        <v>39821.33</v>
      </c>
      <c r="O23" s="44"/>
      <c r="P23" s="49">
        <f t="shared" si="5"/>
        <v>2</v>
      </c>
      <c r="Q23" s="51">
        <f t="shared" si="6"/>
        <v>0</v>
      </c>
      <c r="R23" s="46"/>
      <c r="S23" s="46"/>
      <c r="T23" s="46"/>
      <c r="U23" s="46"/>
      <c r="V23" s="46"/>
      <c r="W23" s="46"/>
      <c r="X23" s="46"/>
      <c r="Y23" s="46"/>
      <c r="Z23" s="46"/>
      <c r="AA23" s="46"/>
    </row>
    <row r="24" spans="1:27" s="52" customFormat="1" x14ac:dyDescent="0.25">
      <c r="A24" s="42"/>
      <c r="B24" s="43">
        <v>15</v>
      </c>
      <c r="C24" s="33" t="s">
        <v>57</v>
      </c>
      <c r="D24" s="66" t="s">
        <v>58</v>
      </c>
      <c r="E24" s="53" t="s">
        <v>13</v>
      </c>
      <c r="F24" s="44">
        <v>35671.49</v>
      </c>
      <c r="G24" s="34">
        <v>1</v>
      </c>
      <c r="H24" s="45">
        <f t="shared" si="0"/>
        <v>35671.49</v>
      </c>
      <c r="I24" s="46"/>
      <c r="J24" s="47">
        <f t="shared" si="1"/>
        <v>15</v>
      </c>
      <c r="K24" s="68" t="str">
        <f t="shared" si="2"/>
        <v>КПП в сборе УАЗ 452 н/о</v>
      </c>
      <c r="L24" s="48"/>
      <c r="M24" s="49" t="str">
        <f t="shared" si="3"/>
        <v>шт.</v>
      </c>
      <c r="N24" s="50">
        <f t="shared" si="4"/>
        <v>35671.49</v>
      </c>
      <c r="O24" s="44"/>
      <c r="P24" s="49">
        <f t="shared" si="5"/>
        <v>1</v>
      </c>
      <c r="Q24" s="51">
        <f t="shared" si="6"/>
        <v>0</v>
      </c>
      <c r="R24" s="46"/>
      <c r="S24" s="46"/>
      <c r="T24" s="46"/>
      <c r="U24" s="46"/>
      <c r="V24" s="46"/>
      <c r="W24" s="46"/>
      <c r="X24" s="46"/>
      <c r="Y24" s="46"/>
      <c r="Z24" s="46"/>
      <c r="AA24" s="46"/>
    </row>
    <row r="25" spans="1:27" s="52" customFormat="1" ht="30" x14ac:dyDescent="0.25">
      <c r="A25" s="42"/>
      <c r="B25" s="43">
        <v>16</v>
      </c>
      <c r="C25" s="33" t="s">
        <v>59</v>
      </c>
      <c r="D25" s="66" t="s">
        <v>60</v>
      </c>
      <c r="E25" s="53" t="s">
        <v>13</v>
      </c>
      <c r="F25" s="44">
        <v>41547.75</v>
      </c>
      <c r="G25" s="34">
        <v>1</v>
      </c>
      <c r="H25" s="45">
        <f t="shared" si="0"/>
        <v>41547.75</v>
      </c>
      <c r="I25" s="46"/>
      <c r="J25" s="47">
        <f t="shared" si="1"/>
        <v>16</v>
      </c>
      <c r="K25" s="68" t="str">
        <f t="shared" si="2"/>
        <v>КПП под лепестковую корзину УАЗ-452</v>
      </c>
      <c r="L25" s="48"/>
      <c r="M25" s="49" t="str">
        <f t="shared" si="3"/>
        <v>шт.</v>
      </c>
      <c r="N25" s="50">
        <f t="shared" si="4"/>
        <v>41547.75</v>
      </c>
      <c r="O25" s="44"/>
      <c r="P25" s="49">
        <f t="shared" si="5"/>
        <v>1</v>
      </c>
      <c r="Q25" s="51">
        <f t="shared" si="6"/>
        <v>0</v>
      </c>
      <c r="R25" s="46"/>
      <c r="S25" s="46"/>
      <c r="T25" s="46"/>
      <c r="U25" s="46"/>
      <c r="V25" s="46"/>
      <c r="W25" s="46"/>
      <c r="X25" s="46"/>
      <c r="Y25" s="46"/>
      <c r="Z25" s="46"/>
      <c r="AA25" s="46"/>
    </row>
    <row r="26" spans="1:27" s="52" customFormat="1" ht="45" x14ac:dyDescent="0.25">
      <c r="A26" s="42"/>
      <c r="B26" s="43">
        <v>17</v>
      </c>
      <c r="C26" s="33" t="s">
        <v>61</v>
      </c>
      <c r="D26" s="66" t="s">
        <v>62</v>
      </c>
      <c r="E26" s="53" t="s">
        <v>13</v>
      </c>
      <c r="F26" s="44">
        <v>86954.47</v>
      </c>
      <c r="G26" s="34">
        <v>1</v>
      </c>
      <c r="H26" s="45">
        <f t="shared" si="0"/>
        <v>86954.47</v>
      </c>
      <c r="I26" s="46"/>
      <c r="J26" s="47">
        <f t="shared" si="1"/>
        <v>17</v>
      </c>
      <c r="K26" s="68" t="str">
        <f t="shared" si="2"/>
        <v>КПП, раздаточная коробка и тормоз стояночный в сборе</v>
      </c>
      <c r="L26" s="48"/>
      <c r="M26" s="49" t="str">
        <f t="shared" si="3"/>
        <v>шт.</v>
      </c>
      <c r="N26" s="50">
        <f t="shared" si="4"/>
        <v>86954.47</v>
      </c>
      <c r="O26" s="44"/>
      <c r="P26" s="49">
        <f t="shared" si="5"/>
        <v>1</v>
      </c>
      <c r="Q26" s="51">
        <f t="shared" si="6"/>
        <v>0</v>
      </c>
      <c r="R26" s="46"/>
      <c r="S26" s="46"/>
      <c r="T26" s="46"/>
      <c r="U26" s="46"/>
      <c r="V26" s="46"/>
      <c r="W26" s="46"/>
      <c r="X26" s="46"/>
      <c r="Y26" s="46"/>
      <c r="Z26" s="46"/>
      <c r="AA26" s="46"/>
    </row>
    <row r="27" spans="1:27" s="52" customFormat="1" ht="30" x14ac:dyDescent="0.25">
      <c r="A27" s="42"/>
      <c r="B27" s="43">
        <v>18</v>
      </c>
      <c r="C27" s="33" t="s">
        <v>63</v>
      </c>
      <c r="D27" s="66" t="s">
        <v>64</v>
      </c>
      <c r="E27" s="53" t="s">
        <v>13</v>
      </c>
      <c r="F27" s="44">
        <v>46595.95</v>
      </c>
      <c r="G27" s="34">
        <v>1</v>
      </c>
      <c r="H27" s="45">
        <f t="shared" si="0"/>
        <v>46595.95</v>
      </c>
      <c r="I27" s="46"/>
      <c r="J27" s="47">
        <f t="shared" si="1"/>
        <v>18</v>
      </c>
      <c r="K27" s="68" t="str">
        <f t="shared" si="2"/>
        <v>Мост задний с тормозами и ступицами в сборе</v>
      </c>
      <c r="L27" s="48"/>
      <c r="M27" s="49" t="str">
        <f t="shared" si="3"/>
        <v>шт.</v>
      </c>
      <c r="N27" s="50">
        <f t="shared" si="4"/>
        <v>46595.95</v>
      </c>
      <c r="O27" s="44"/>
      <c r="P27" s="49">
        <f t="shared" si="5"/>
        <v>1</v>
      </c>
      <c r="Q27" s="51">
        <f t="shared" si="6"/>
        <v>0</v>
      </c>
      <c r="R27" s="46"/>
      <c r="S27" s="46"/>
      <c r="T27" s="46"/>
      <c r="U27" s="46"/>
      <c r="V27" s="46"/>
      <c r="W27" s="46"/>
      <c r="X27" s="46"/>
      <c r="Y27" s="46"/>
      <c r="Z27" s="46"/>
      <c r="AA27" s="46"/>
    </row>
    <row r="28" spans="1:27" s="52" customFormat="1" ht="30" x14ac:dyDescent="0.25">
      <c r="A28" s="42"/>
      <c r="B28" s="43">
        <v>19</v>
      </c>
      <c r="C28" s="33" t="s">
        <v>65</v>
      </c>
      <c r="D28" s="66" t="s">
        <v>66</v>
      </c>
      <c r="E28" s="53" t="s">
        <v>13</v>
      </c>
      <c r="F28" s="44">
        <v>42235.03</v>
      </c>
      <c r="G28" s="34">
        <v>1</v>
      </c>
      <c r="H28" s="45">
        <f t="shared" si="0"/>
        <v>42235.03</v>
      </c>
      <c r="I28" s="46"/>
      <c r="J28" s="47">
        <f t="shared" si="1"/>
        <v>19</v>
      </c>
      <c r="K28" s="68" t="str">
        <f t="shared" si="2"/>
        <v>Мост задний УАЗ-452 гибридный</v>
      </c>
      <c r="L28" s="48"/>
      <c r="M28" s="49" t="str">
        <f t="shared" si="3"/>
        <v>шт.</v>
      </c>
      <c r="N28" s="50">
        <f t="shared" si="4"/>
        <v>42235.03</v>
      </c>
      <c r="O28" s="44"/>
      <c r="P28" s="49">
        <f t="shared" si="5"/>
        <v>1</v>
      </c>
      <c r="Q28" s="51">
        <f t="shared" si="6"/>
        <v>0</v>
      </c>
      <c r="R28" s="46"/>
      <c r="S28" s="46"/>
      <c r="T28" s="46"/>
      <c r="U28" s="46"/>
      <c r="V28" s="46"/>
      <c r="W28" s="46"/>
      <c r="X28" s="46"/>
      <c r="Y28" s="46"/>
      <c r="Z28" s="46"/>
      <c r="AA28" s="46"/>
    </row>
    <row r="29" spans="1:27" s="52" customFormat="1" x14ac:dyDescent="0.25">
      <c r="A29" s="42"/>
      <c r="B29" s="43">
        <v>20</v>
      </c>
      <c r="C29" s="33" t="s">
        <v>67</v>
      </c>
      <c r="D29" s="66" t="s">
        <v>68</v>
      </c>
      <c r="E29" s="53" t="s">
        <v>13</v>
      </c>
      <c r="F29" s="44">
        <v>134440.68</v>
      </c>
      <c r="G29" s="34">
        <v>1</v>
      </c>
      <c r="H29" s="45">
        <f t="shared" si="0"/>
        <v>134440.68</v>
      </c>
      <c r="I29" s="46"/>
      <c r="J29" s="47">
        <f t="shared" si="1"/>
        <v>20</v>
      </c>
      <c r="K29" s="68" t="str">
        <f t="shared" si="2"/>
        <v>Мост передний</v>
      </c>
      <c r="L29" s="48"/>
      <c r="M29" s="49" t="str">
        <f t="shared" si="3"/>
        <v>шт.</v>
      </c>
      <c r="N29" s="50">
        <f t="shared" si="4"/>
        <v>134440.68</v>
      </c>
      <c r="O29" s="44"/>
      <c r="P29" s="49">
        <f t="shared" si="5"/>
        <v>1</v>
      </c>
      <c r="Q29" s="51">
        <f t="shared" si="6"/>
        <v>0</v>
      </c>
      <c r="R29" s="46"/>
      <c r="S29" s="46"/>
      <c r="T29" s="46"/>
      <c r="U29" s="46"/>
      <c r="V29" s="46"/>
      <c r="W29" s="46"/>
      <c r="X29" s="46"/>
      <c r="Y29" s="46"/>
      <c r="Z29" s="46"/>
      <c r="AA29" s="46"/>
    </row>
    <row r="30" spans="1:27" s="52" customFormat="1" ht="30" x14ac:dyDescent="0.25">
      <c r="A30" s="42"/>
      <c r="B30" s="43">
        <v>21</v>
      </c>
      <c r="C30" s="33" t="s">
        <v>69</v>
      </c>
      <c r="D30" s="66" t="s">
        <v>70</v>
      </c>
      <c r="E30" s="53" t="s">
        <v>13</v>
      </c>
      <c r="F30" s="44">
        <v>70631.64</v>
      </c>
      <c r="G30" s="34">
        <v>1</v>
      </c>
      <c r="H30" s="45">
        <f t="shared" si="0"/>
        <v>70631.64</v>
      </c>
      <c r="I30" s="46"/>
      <c r="J30" s="47">
        <f t="shared" si="1"/>
        <v>21</v>
      </c>
      <c r="K30" s="68" t="str">
        <f t="shared" si="2"/>
        <v>Мост передний в сборе УАЗ-469</v>
      </c>
      <c r="L30" s="48"/>
      <c r="M30" s="49" t="str">
        <f t="shared" si="3"/>
        <v>шт.</v>
      </c>
      <c r="N30" s="50">
        <f t="shared" si="4"/>
        <v>70631.64</v>
      </c>
      <c r="O30" s="44"/>
      <c r="P30" s="49">
        <f t="shared" si="5"/>
        <v>1</v>
      </c>
      <c r="Q30" s="51">
        <f t="shared" si="6"/>
        <v>0</v>
      </c>
      <c r="R30" s="46"/>
      <c r="S30" s="46"/>
      <c r="T30" s="46"/>
      <c r="U30" s="46"/>
      <c r="V30" s="46"/>
      <c r="W30" s="46"/>
      <c r="X30" s="46"/>
      <c r="Y30" s="46"/>
      <c r="Z30" s="46"/>
      <c r="AA30" s="46"/>
    </row>
    <row r="31" spans="1:27" s="52" customFormat="1" ht="30" x14ac:dyDescent="0.25">
      <c r="A31" s="42"/>
      <c r="B31" s="43">
        <v>22</v>
      </c>
      <c r="C31" s="33" t="s">
        <v>71</v>
      </c>
      <c r="D31" s="66" t="s">
        <v>72</v>
      </c>
      <c r="E31" s="53" t="s">
        <v>13</v>
      </c>
      <c r="F31" s="44">
        <v>69112.97</v>
      </c>
      <c r="G31" s="34">
        <v>1</v>
      </c>
      <c r="H31" s="45">
        <f t="shared" si="0"/>
        <v>69112.97</v>
      </c>
      <c r="I31" s="46"/>
      <c r="J31" s="47">
        <f t="shared" si="1"/>
        <v>22</v>
      </c>
      <c r="K31" s="68" t="str">
        <f t="shared" si="2"/>
        <v>Мост передний гибридный УАЗ-452</v>
      </c>
      <c r="L31" s="48"/>
      <c r="M31" s="49" t="str">
        <f t="shared" si="3"/>
        <v>шт.</v>
      </c>
      <c r="N31" s="50">
        <f t="shared" si="4"/>
        <v>69112.97</v>
      </c>
      <c r="O31" s="44"/>
      <c r="P31" s="49">
        <f t="shared" si="5"/>
        <v>1</v>
      </c>
      <c r="Q31" s="51">
        <f t="shared" si="6"/>
        <v>0</v>
      </c>
      <c r="R31" s="46"/>
      <c r="S31" s="46"/>
      <c r="T31" s="46"/>
      <c r="U31" s="46"/>
      <c r="V31" s="46"/>
      <c r="W31" s="46"/>
      <c r="X31" s="46"/>
      <c r="Y31" s="46"/>
      <c r="Z31" s="46"/>
      <c r="AA31" s="46"/>
    </row>
    <row r="32" spans="1:27" s="52" customFormat="1" ht="30" x14ac:dyDescent="0.25">
      <c r="A32" s="42"/>
      <c r="B32" s="43">
        <v>23</v>
      </c>
      <c r="C32" s="33" t="s">
        <v>73</v>
      </c>
      <c r="D32" s="66" t="s">
        <v>74</v>
      </c>
      <c r="E32" s="53" t="s">
        <v>13</v>
      </c>
      <c r="F32" s="44">
        <v>16584.75</v>
      </c>
      <c r="G32" s="34">
        <v>2</v>
      </c>
      <c r="H32" s="45">
        <f t="shared" si="0"/>
        <v>33169.5</v>
      </c>
      <c r="I32" s="46"/>
      <c r="J32" s="47">
        <f t="shared" si="1"/>
        <v>23</v>
      </c>
      <c r="K32" s="68" t="str">
        <f t="shared" si="2"/>
        <v>Радиатор водяной 3-х рядный</v>
      </c>
      <c r="L32" s="48"/>
      <c r="M32" s="49" t="str">
        <f t="shared" si="3"/>
        <v>шт.</v>
      </c>
      <c r="N32" s="50">
        <f t="shared" si="4"/>
        <v>16584.75</v>
      </c>
      <c r="O32" s="44"/>
      <c r="P32" s="49">
        <f t="shared" si="5"/>
        <v>2</v>
      </c>
      <c r="Q32" s="51">
        <f t="shared" si="6"/>
        <v>0</v>
      </c>
      <c r="R32" s="46"/>
      <c r="S32" s="46"/>
      <c r="T32" s="46"/>
      <c r="U32" s="46"/>
      <c r="V32" s="46"/>
      <c r="W32" s="46"/>
      <c r="X32" s="46"/>
      <c r="Y32" s="46"/>
      <c r="Z32" s="46"/>
      <c r="AA32" s="46"/>
    </row>
    <row r="33" spans="1:27" s="52" customFormat="1" ht="45" x14ac:dyDescent="0.25">
      <c r="A33" s="42"/>
      <c r="B33" s="43">
        <v>24</v>
      </c>
      <c r="C33" s="33" t="s">
        <v>75</v>
      </c>
      <c r="D33" s="66" t="s">
        <v>76</v>
      </c>
      <c r="E33" s="53" t="s">
        <v>13</v>
      </c>
      <c r="F33" s="44">
        <v>15311.75</v>
      </c>
      <c r="G33" s="34">
        <v>1</v>
      </c>
      <c r="H33" s="45">
        <f t="shared" si="0"/>
        <v>15311.75</v>
      </c>
      <c r="I33" s="46"/>
      <c r="J33" s="47">
        <f t="shared" si="1"/>
        <v>24</v>
      </c>
      <c r="K33" s="68" t="str">
        <f t="shared" si="2"/>
        <v xml:space="preserve">Радиатор системы охлаждения УАЗ-3741 3-х рядн. </v>
      </c>
      <c r="L33" s="48"/>
      <c r="M33" s="49" t="str">
        <f t="shared" si="3"/>
        <v>шт.</v>
      </c>
      <c r="N33" s="50">
        <f t="shared" si="4"/>
        <v>15311.75</v>
      </c>
      <c r="O33" s="44"/>
      <c r="P33" s="49">
        <f t="shared" si="5"/>
        <v>1</v>
      </c>
      <c r="Q33" s="51">
        <f t="shared" si="6"/>
        <v>0</v>
      </c>
      <c r="R33" s="46"/>
      <c r="S33" s="46"/>
      <c r="T33" s="46"/>
      <c r="U33" s="46"/>
      <c r="V33" s="46"/>
      <c r="W33" s="46"/>
      <c r="X33" s="46"/>
      <c r="Y33" s="46"/>
      <c r="Z33" s="46"/>
      <c r="AA33" s="46"/>
    </row>
    <row r="34" spans="1:27" s="52" customFormat="1" ht="30" x14ac:dyDescent="0.25">
      <c r="A34" s="42"/>
      <c r="B34" s="43">
        <v>25</v>
      </c>
      <c r="C34" s="33" t="s">
        <v>77</v>
      </c>
      <c r="D34" s="66" t="s">
        <v>78</v>
      </c>
      <c r="E34" s="53" t="s">
        <v>13</v>
      </c>
      <c r="F34" s="44">
        <v>53998.45</v>
      </c>
      <c r="G34" s="34">
        <v>1</v>
      </c>
      <c r="H34" s="45">
        <f t="shared" si="0"/>
        <v>53998.45</v>
      </c>
      <c r="I34" s="46"/>
      <c r="J34" s="47">
        <f t="shared" si="1"/>
        <v>25</v>
      </c>
      <c r="K34" s="68" t="str">
        <f t="shared" si="2"/>
        <v>Редуктор заднего моста ГАЗ-66</v>
      </c>
      <c r="L34" s="48"/>
      <c r="M34" s="49" t="str">
        <f t="shared" si="3"/>
        <v>шт.</v>
      </c>
      <c r="N34" s="50">
        <f t="shared" si="4"/>
        <v>53998.45</v>
      </c>
      <c r="O34" s="44"/>
      <c r="P34" s="49">
        <f t="shared" si="5"/>
        <v>1</v>
      </c>
      <c r="Q34" s="51">
        <f t="shared" si="6"/>
        <v>0</v>
      </c>
      <c r="R34" s="46"/>
      <c r="S34" s="46"/>
      <c r="T34" s="46"/>
      <c r="U34" s="46"/>
      <c r="V34" s="46"/>
      <c r="W34" s="46"/>
      <c r="X34" s="46"/>
      <c r="Y34" s="46"/>
      <c r="Z34" s="46"/>
      <c r="AA34" s="46"/>
    </row>
    <row r="35" spans="1:27" s="52" customFormat="1" x14ac:dyDescent="0.25">
      <c r="A35" s="42"/>
      <c r="B35" s="43">
        <v>26</v>
      </c>
      <c r="C35" s="33" t="s">
        <v>79</v>
      </c>
      <c r="D35" s="66" t="s">
        <v>80</v>
      </c>
      <c r="E35" s="53" t="s">
        <v>13</v>
      </c>
      <c r="F35" s="44">
        <v>8641.5300000000007</v>
      </c>
      <c r="G35" s="34">
        <v>2</v>
      </c>
      <c r="H35" s="45">
        <f t="shared" si="0"/>
        <v>17283.060000000001</v>
      </c>
      <c r="I35" s="46"/>
      <c r="J35" s="47">
        <f t="shared" si="1"/>
        <v>26</v>
      </c>
      <c r="K35" s="68" t="str">
        <f t="shared" si="2"/>
        <v>Рессора задняя</v>
      </c>
      <c r="L35" s="48"/>
      <c r="M35" s="49" t="str">
        <f t="shared" si="3"/>
        <v>шт.</v>
      </c>
      <c r="N35" s="50">
        <f t="shared" si="4"/>
        <v>8641.5300000000007</v>
      </c>
      <c r="O35" s="44"/>
      <c r="P35" s="49">
        <f t="shared" si="5"/>
        <v>2</v>
      </c>
      <c r="Q35" s="51">
        <f t="shared" si="6"/>
        <v>0</v>
      </c>
      <c r="R35" s="46"/>
      <c r="S35" s="46"/>
      <c r="T35" s="46"/>
      <c r="U35" s="46"/>
      <c r="V35" s="46"/>
      <c r="W35" s="46"/>
      <c r="X35" s="46"/>
      <c r="Y35" s="46"/>
      <c r="Z35" s="46"/>
      <c r="AA35" s="46"/>
    </row>
    <row r="36" spans="1:27" s="52" customFormat="1" x14ac:dyDescent="0.25">
      <c r="A36" s="42"/>
      <c r="B36" s="43">
        <v>27</v>
      </c>
      <c r="C36" s="33" t="s">
        <v>81</v>
      </c>
      <c r="D36" s="66" t="s">
        <v>82</v>
      </c>
      <c r="E36" s="53" t="s">
        <v>13</v>
      </c>
      <c r="F36" s="44">
        <v>7328.71</v>
      </c>
      <c r="G36" s="34">
        <v>2</v>
      </c>
      <c r="H36" s="45">
        <f t="shared" si="0"/>
        <v>14657.42</v>
      </c>
      <c r="I36" s="46"/>
      <c r="J36" s="47">
        <f t="shared" si="1"/>
        <v>27</v>
      </c>
      <c r="K36" s="68" t="str">
        <f t="shared" si="2"/>
        <v>Рессора передняя ГАЗ-3308</v>
      </c>
      <c r="L36" s="48"/>
      <c r="M36" s="49" t="str">
        <f t="shared" si="3"/>
        <v>шт.</v>
      </c>
      <c r="N36" s="50">
        <f t="shared" si="4"/>
        <v>7328.71</v>
      </c>
      <c r="O36" s="44"/>
      <c r="P36" s="49">
        <f t="shared" si="5"/>
        <v>2</v>
      </c>
      <c r="Q36" s="51">
        <f t="shared" si="6"/>
        <v>0</v>
      </c>
      <c r="R36" s="46"/>
      <c r="S36" s="46"/>
      <c r="T36" s="46"/>
      <c r="U36" s="46"/>
      <c r="V36" s="46"/>
      <c r="W36" s="46"/>
      <c r="X36" s="46"/>
      <c r="Y36" s="46"/>
      <c r="Z36" s="46"/>
      <c r="AA36" s="46"/>
    </row>
    <row r="37" spans="1:27" s="52" customFormat="1" ht="45" x14ac:dyDescent="0.25">
      <c r="A37" s="42"/>
      <c r="B37" s="43">
        <v>28</v>
      </c>
      <c r="C37" s="33" t="s">
        <v>83</v>
      </c>
      <c r="D37" s="66" t="s">
        <v>84</v>
      </c>
      <c r="E37" s="53" t="s">
        <v>13</v>
      </c>
      <c r="F37" s="44">
        <v>6459.05</v>
      </c>
      <c r="G37" s="34">
        <v>1</v>
      </c>
      <c r="H37" s="45">
        <f t="shared" si="0"/>
        <v>6459.05</v>
      </c>
      <c r="I37" s="46"/>
      <c r="J37" s="47">
        <f t="shared" si="1"/>
        <v>28</v>
      </c>
      <c r="K37" s="68" t="str">
        <f t="shared" si="2"/>
        <v>Силовой цилиндр гидроусилителя руля в сборе</v>
      </c>
      <c r="L37" s="48"/>
      <c r="M37" s="49" t="str">
        <f t="shared" si="3"/>
        <v>шт.</v>
      </c>
      <c r="N37" s="50">
        <f t="shared" si="4"/>
        <v>6459.05</v>
      </c>
      <c r="O37" s="44"/>
      <c r="P37" s="49">
        <f t="shared" si="5"/>
        <v>1</v>
      </c>
      <c r="Q37" s="51">
        <f t="shared" si="6"/>
        <v>0</v>
      </c>
      <c r="R37" s="46"/>
      <c r="S37" s="46"/>
      <c r="T37" s="46"/>
      <c r="U37" s="46"/>
      <c r="V37" s="46"/>
      <c r="W37" s="46"/>
      <c r="X37" s="46"/>
      <c r="Y37" s="46"/>
      <c r="Z37" s="46"/>
      <c r="AA37" s="46"/>
    </row>
    <row r="38" spans="1:27" s="52" customFormat="1" x14ac:dyDescent="0.25">
      <c r="A38" s="42"/>
      <c r="B38" s="43">
        <v>29</v>
      </c>
      <c r="C38" s="33" t="s">
        <v>85</v>
      </c>
      <c r="D38" s="66" t="s">
        <v>86</v>
      </c>
      <c r="E38" s="53" t="s">
        <v>13</v>
      </c>
      <c r="F38" s="44">
        <v>6211.03</v>
      </c>
      <c r="G38" s="34">
        <v>1</v>
      </c>
      <c r="H38" s="45">
        <f t="shared" si="0"/>
        <v>6211.03</v>
      </c>
      <c r="I38" s="46"/>
      <c r="J38" s="47">
        <f t="shared" si="1"/>
        <v>29</v>
      </c>
      <c r="K38" s="68" t="str">
        <f t="shared" si="2"/>
        <v>Стекло лобовое</v>
      </c>
      <c r="L38" s="48"/>
      <c r="M38" s="49" t="str">
        <f t="shared" si="3"/>
        <v>шт.</v>
      </c>
      <c r="N38" s="50">
        <f t="shared" si="4"/>
        <v>6211.03</v>
      </c>
      <c r="O38" s="44"/>
      <c r="P38" s="49">
        <f t="shared" si="5"/>
        <v>1</v>
      </c>
      <c r="Q38" s="51">
        <f t="shared" si="6"/>
        <v>0</v>
      </c>
      <c r="R38" s="46"/>
      <c r="S38" s="46"/>
      <c r="T38" s="46"/>
      <c r="U38" s="46"/>
      <c r="V38" s="46"/>
      <c r="W38" s="46"/>
      <c r="X38" s="46"/>
      <c r="Y38" s="46"/>
      <c r="Z38" s="46"/>
      <c r="AA38" s="46"/>
    </row>
    <row r="39" spans="1:27" s="52" customFormat="1" ht="30" x14ac:dyDescent="0.25">
      <c r="A39" s="42"/>
      <c r="B39" s="43">
        <v>30</v>
      </c>
      <c r="C39" s="33" t="s">
        <v>87</v>
      </c>
      <c r="D39" s="66" t="s">
        <v>88</v>
      </c>
      <c r="E39" s="53" t="s">
        <v>13</v>
      </c>
      <c r="F39" s="44">
        <v>15324.42</v>
      </c>
      <c r="G39" s="34">
        <v>1</v>
      </c>
      <c r="H39" s="45">
        <f t="shared" si="0"/>
        <v>15324.42</v>
      </c>
      <c r="I39" s="46"/>
      <c r="J39" s="47">
        <f t="shared" si="1"/>
        <v>30</v>
      </c>
      <c r="K39" s="68" t="str">
        <f t="shared" si="2"/>
        <v>Тяга рулевая продольная Газ-3308</v>
      </c>
      <c r="L39" s="48"/>
      <c r="M39" s="49" t="str">
        <f t="shared" si="3"/>
        <v>шт.</v>
      </c>
      <c r="N39" s="50">
        <f t="shared" si="4"/>
        <v>15324.42</v>
      </c>
      <c r="O39" s="44"/>
      <c r="P39" s="49">
        <f t="shared" si="5"/>
        <v>1</v>
      </c>
      <c r="Q39" s="51">
        <f t="shared" si="6"/>
        <v>0</v>
      </c>
      <c r="R39" s="46"/>
      <c r="S39" s="46"/>
      <c r="T39" s="46"/>
      <c r="U39" s="46"/>
      <c r="V39" s="46"/>
      <c r="W39" s="46"/>
      <c r="X39" s="46"/>
      <c r="Y39" s="46"/>
      <c r="Z39" s="46"/>
      <c r="AA39" s="46"/>
    </row>
    <row r="40" spans="1:27" s="41" customFormat="1" ht="15.75" customHeight="1" x14ac:dyDescent="0.25">
      <c r="A40" s="35"/>
      <c r="B40" s="164" t="s">
        <v>20</v>
      </c>
      <c r="C40" s="165"/>
      <c r="D40" s="64"/>
      <c r="E40" s="36"/>
      <c r="F40" s="37"/>
      <c r="G40" s="67">
        <f>SUM(G10:G39)</f>
        <v>86</v>
      </c>
      <c r="H40" s="38">
        <f>SUM(H10:H39)</f>
        <v>1642793.3699999996</v>
      </c>
      <c r="I40" s="38"/>
      <c r="J40" s="37"/>
      <c r="K40" s="37"/>
      <c r="L40" s="37"/>
      <c r="M40" s="39"/>
      <c r="N40" s="40"/>
      <c r="O40" s="40"/>
      <c r="P40" s="121">
        <f>SUM(P10:P39)</f>
        <v>86</v>
      </c>
      <c r="Q40" s="40">
        <f>SUM(Q10:Q39)</f>
        <v>0</v>
      </c>
      <c r="R40" s="40"/>
    </row>
    <row r="41" spans="1:27" s="21" customFormat="1" ht="15.75" customHeight="1" x14ac:dyDescent="0.25">
      <c r="A41" s="160" t="s">
        <v>782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5"/>
    </row>
    <row r="42" spans="1:27" s="52" customFormat="1" ht="15.75" x14ac:dyDescent="0.25">
      <c r="A42" s="42"/>
      <c r="B42" s="83">
        <v>1</v>
      </c>
      <c r="C42" s="84" t="s">
        <v>89</v>
      </c>
      <c r="D42" s="84" t="s">
        <v>90</v>
      </c>
      <c r="E42" s="85" t="s">
        <v>13</v>
      </c>
      <c r="F42" s="44">
        <v>2094.9152542372881</v>
      </c>
      <c r="G42" s="87">
        <v>1</v>
      </c>
      <c r="H42" s="45">
        <f t="shared" ref="H42:H270" si="7">F42*G42</f>
        <v>2094.9152542372881</v>
      </c>
      <c r="I42" s="46"/>
      <c r="J42" s="47">
        <v>1</v>
      </c>
      <c r="K42" s="68" t="str">
        <f>C42</f>
        <v>Насос водяной</v>
      </c>
      <c r="L42" s="48"/>
      <c r="M42" s="69" t="s">
        <v>13</v>
      </c>
      <c r="N42" s="50">
        <f t="shared" ref="N42:N43" si="8">F42</f>
        <v>2094.9152542372881</v>
      </c>
      <c r="O42" s="44"/>
      <c r="P42" s="49">
        <f>G42</f>
        <v>1</v>
      </c>
      <c r="Q42" s="51">
        <f t="shared" ref="Q42:Q43" si="9">O42*P42</f>
        <v>0</v>
      </c>
      <c r="R42" s="46"/>
      <c r="S42" s="46"/>
      <c r="T42" s="46"/>
      <c r="U42" s="46"/>
      <c r="V42" s="46"/>
      <c r="W42" s="46"/>
      <c r="X42" s="46"/>
      <c r="Y42" s="46"/>
      <c r="Z42" s="46"/>
      <c r="AA42" s="46"/>
    </row>
    <row r="43" spans="1:27" s="52" customFormat="1" ht="15.75" x14ac:dyDescent="0.25">
      <c r="A43" s="42"/>
      <c r="B43" s="83">
        <v>2</v>
      </c>
      <c r="C43" s="84" t="s">
        <v>91</v>
      </c>
      <c r="D43" s="84" t="s">
        <v>92</v>
      </c>
      <c r="E43" s="85" t="s">
        <v>13</v>
      </c>
      <c r="F43" s="44">
        <v>2174.1271186440677</v>
      </c>
      <c r="G43" s="87">
        <v>4</v>
      </c>
      <c r="H43" s="45">
        <f t="shared" si="7"/>
        <v>8696.5084745762706</v>
      </c>
      <c r="I43" s="46"/>
      <c r="J43" s="47">
        <v>2</v>
      </c>
      <c r="K43" s="68" t="str">
        <f>C43</f>
        <v>аммортизатор УАЗ</v>
      </c>
      <c r="L43" s="48"/>
      <c r="M43" s="69" t="s">
        <v>13</v>
      </c>
      <c r="N43" s="50">
        <f t="shared" si="8"/>
        <v>2174.1271186440677</v>
      </c>
      <c r="O43" s="44"/>
      <c r="P43" s="49">
        <f t="shared" ref="P43:P106" si="10">G43</f>
        <v>4</v>
      </c>
      <c r="Q43" s="51">
        <f t="shared" si="9"/>
        <v>0</v>
      </c>
      <c r="R43" s="46"/>
      <c r="S43" s="46"/>
      <c r="T43" s="46"/>
      <c r="U43" s="46"/>
      <c r="V43" s="46"/>
      <c r="W43" s="46"/>
      <c r="X43" s="46"/>
      <c r="Y43" s="46"/>
      <c r="Z43" s="46"/>
      <c r="AA43" s="46"/>
    </row>
    <row r="44" spans="1:27" s="52" customFormat="1" ht="15.75" x14ac:dyDescent="0.25">
      <c r="A44" s="42"/>
      <c r="B44" s="83">
        <v>3</v>
      </c>
      <c r="C44" s="84" t="s">
        <v>93</v>
      </c>
      <c r="D44" s="84" t="s">
        <v>94</v>
      </c>
      <c r="E44" s="85" t="s">
        <v>13</v>
      </c>
      <c r="F44" s="44">
        <v>1925.0508474576272</v>
      </c>
      <c r="G44" s="87">
        <v>4</v>
      </c>
      <c r="H44" s="45">
        <f t="shared" si="7"/>
        <v>7700.203389830509</v>
      </c>
      <c r="I44" s="46"/>
      <c r="J44" s="47">
        <v>3</v>
      </c>
      <c r="K44" s="68" t="str">
        <f t="shared" ref="K44:K107" si="11">C44</f>
        <v>Амортизатор</v>
      </c>
      <c r="L44" s="48"/>
      <c r="M44" s="69" t="s">
        <v>13</v>
      </c>
      <c r="N44" s="50">
        <f t="shared" ref="N44:N107" si="12">F44</f>
        <v>1925.0508474576272</v>
      </c>
      <c r="O44" s="44"/>
      <c r="P44" s="49">
        <f t="shared" si="10"/>
        <v>4</v>
      </c>
      <c r="Q44" s="51">
        <f t="shared" ref="Q44:Q107" si="13">O44*P44</f>
        <v>0</v>
      </c>
      <c r="R44" s="46"/>
      <c r="S44" s="46"/>
      <c r="T44" s="46"/>
      <c r="U44" s="46"/>
      <c r="V44" s="46"/>
      <c r="W44" s="46"/>
      <c r="X44" s="46"/>
      <c r="Y44" s="46"/>
      <c r="Z44" s="46"/>
      <c r="AA44" s="46"/>
    </row>
    <row r="45" spans="1:27" s="52" customFormat="1" ht="30" x14ac:dyDescent="0.25">
      <c r="A45" s="42"/>
      <c r="B45" s="83">
        <v>4</v>
      </c>
      <c r="C45" s="84" t="s">
        <v>95</v>
      </c>
      <c r="D45" s="84" t="s">
        <v>96</v>
      </c>
      <c r="E45" s="85" t="s">
        <v>13</v>
      </c>
      <c r="F45" s="44">
        <v>1420.5677966101696</v>
      </c>
      <c r="G45" s="87">
        <v>8</v>
      </c>
      <c r="H45" s="45">
        <f t="shared" si="7"/>
        <v>11364.542372881357</v>
      </c>
      <c r="I45" s="46"/>
      <c r="J45" s="47">
        <v>4</v>
      </c>
      <c r="K45" s="68" t="str">
        <f t="shared" si="11"/>
        <v>Амортизатор газомасляный задний</v>
      </c>
      <c r="L45" s="48"/>
      <c r="M45" s="69" t="s">
        <v>13</v>
      </c>
      <c r="N45" s="50">
        <f t="shared" si="12"/>
        <v>1420.5677966101696</v>
      </c>
      <c r="O45" s="44"/>
      <c r="P45" s="49">
        <f t="shared" si="10"/>
        <v>8</v>
      </c>
      <c r="Q45" s="51">
        <f t="shared" si="13"/>
        <v>0</v>
      </c>
      <c r="R45" s="46"/>
      <c r="S45" s="46"/>
      <c r="T45" s="46"/>
      <c r="U45" s="46"/>
      <c r="V45" s="46"/>
      <c r="W45" s="46"/>
      <c r="X45" s="46"/>
      <c r="Y45" s="46"/>
      <c r="Z45" s="46"/>
      <c r="AA45" s="46"/>
    </row>
    <row r="46" spans="1:27" s="52" customFormat="1" ht="30" x14ac:dyDescent="0.25">
      <c r="A46" s="42"/>
      <c r="B46" s="83">
        <v>5</v>
      </c>
      <c r="C46" s="84" t="s">
        <v>97</v>
      </c>
      <c r="D46" s="84" t="s">
        <v>98</v>
      </c>
      <c r="E46" s="85" t="s">
        <v>13</v>
      </c>
      <c r="F46" s="44">
        <v>2454.8644067796608</v>
      </c>
      <c r="G46" s="87">
        <v>10</v>
      </c>
      <c r="H46" s="45">
        <f t="shared" si="7"/>
        <v>24548.644067796609</v>
      </c>
      <c r="I46" s="46"/>
      <c r="J46" s="47">
        <v>5</v>
      </c>
      <c r="K46" s="68" t="str">
        <f t="shared" si="11"/>
        <v>Амортизатор задний ГАЗ-3308 в сборе</v>
      </c>
      <c r="L46" s="48"/>
      <c r="M46" s="69" t="s">
        <v>13</v>
      </c>
      <c r="N46" s="50">
        <f t="shared" si="12"/>
        <v>2454.8644067796608</v>
      </c>
      <c r="O46" s="44"/>
      <c r="P46" s="49">
        <f t="shared" si="10"/>
        <v>10</v>
      </c>
      <c r="Q46" s="51">
        <f t="shared" si="13"/>
        <v>0</v>
      </c>
      <c r="R46" s="46"/>
      <c r="S46" s="46"/>
      <c r="T46" s="46"/>
      <c r="U46" s="46"/>
      <c r="V46" s="46"/>
      <c r="W46" s="46"/>
      <c r="X46" s="46"/>
      <c r="Y46" s="46"/>
      <c r="Z46" s="46"/>
      <c r="AA46" s="46"/>
    </row>
    <row r="47" spans="1:27" s="52" customFormat="1" ht="15.75" x14ac:dyDescent="0.25">
      <c r="A47" s="42"/>
      <c r="B47" s="83">
        <v>6</v>
      </c>
      <c r="C47" s="84" t="s">
        <v>99</v>
      </c>
      <c r="D47" s="84" t="s">
        <v>100</v>
      </c>
      <c r="E47" s="85" t="s">
        <v>13</v>
      </c>
      <c r="F47" s="44">
        <v>1594.7118644067798</v>
      </c>
      <c r="G47" s="87">
        <v>4</v>
      </c>
      <c r="H47" s="45">
        <f t="shared" si="7"/>
        <v>6378.8474576271192</v>
      </c>
      <c r="I47" s="46"/>
      <c r="J47" s="47">
        <v>6</v>
      </c>
      <c r="K47" s="68" t="str">
        <f t="shared" si="11"/>
        <v>Амортизатор пер,зад</v>
      </c>
      <c r="L47" s="48"/>
      <c r="M47" s="69" t="s">
        <v>13</v>
      </c>
      <c r="N47" s="50">
        <f t="shared" si="12"/>
        <v>1594.7118644067798</v>
      </c>
      <c r="O47" s="44"/>
      <c r="P47" s="49">
        <f t="shared" si="10"/>
        <v>4</v>
      </c>
      <c r="Q47" s="51">
        <f t="shared" si="13"/>
        <v>0</v>
      </c>
      <c r="R47" s="46"/>
      <c r="S47" s="46"/>
      <c r="T47" s="46"/>
      <c r="U47" s="46"/>
      <c r="V47" s="46"/>
      <c r="W47" s="46"/>
      <c r="X47" s="46"/>
      <c r="Y47" s="46"/>
      <c r="Z47" s="46"/>
      <c r="AA47" s="46"/>
    </row>
    <row r="48" spans="1:27" s="52" customFormat="1" ht="15.75" x14ac:dyDescent="0.25">
      <c r="A48" s="42"/>
      <c r="B48" s="83">
        <v>7</v>
      </c>
      <c r="C48" s="84" t="s">
        <v>101</v>
      </c>
      <c r="D48" s="84" t="s">
        <v>102</v>
      </c>
      <c r="E48" s="85" t="s">
        <v>13</v>
      </c>
      <c r="F48" s="44">
        <v>1565.1610169491528</v>
      </c>
      <c r="G48" s="87">
        <v>6</v>
      </c>
      <c r="H48" s="45">
        <f t="shared" si="7"/>
        <v>9390.9661016949176</v>
      </c>
      <c r="I48" s="46"/>
      <c r="J48" s="47">
        <v>7</v>
      </c>
      <c r="K48" s="68" t="str">
        <f t="shared" si="11"/>
        <v>Амортизатор пер. УАЗ</v>
      </c>
      <c r="L48" s="48"/>
      <c r="M48" s="69" t="s">
        <v>13</v>
      </c>
      <c r="N48" s="50">
        <f t="shared" si="12"/>
        <v>1565.1610169491528</v>
      </c>
      <c r="O48" s="44"/>
      <c r="P48" s="49">
        <f t="shared" si="10"/>
        <v>6</v>
      </c>
      <c r="Q48" s="51">
        <f t="shared" si="13"/>
        <v>0</v>
      </c>
      <c r="R48" s="46"/>
      <c r="S48" s="46"/>
      <c r="T48" s="46"/>
      <c r="U48" s="46"/>
      <c r="V48" s="46"/>
      <c r="W48" s="46"/>
      <c r="X48" s="46"/>
      <c r="Y48" s="46"/>
      <c r="Z48" s="46"/>
      <c r="AA48" s="46"/>
    </row>
    <row r="49" spans="1:27" s="52" customFormat="1" ht="45" x14ac:dyDescent="0.25">
      <c r="A49" s="42"/>
      <c r="B49" s="83">
        <v>8</v>
      </c>
      <c r="C49" s="84" t="s">
        <v>103</v>
      </c>
      <c r="D49" s="84" t="s">
        <v>104</v>
      </c>
      <c r="E49" s="85" t="s">
        <v>13</v>
      </c>
      <c r="F49" s="44">
        <v>2386.2627118644068</v>
      </c>
      <c r="G49" s="87">
        <v>4</v>
      </c>
      <c r="H49" s="45">
        <f t="shared" si="7"/>
        <v>9545.0508474576272</v>
      </c>
      <c r="I49" s="46"/>
      <c r="J49" s="47">
        <v>8</v>
      </c>
      <c r="K49" s="68" t="str">
        <f t="shared" si="11"/>
        <v>Амортизатор передней подвески с деталями крепления ГАЗ в сборе</v>
      </c>
      <c r="L49" s="48"/>
      <c r="M49" s="69" t="s">
        <v>13</v>
      </c>
      <c r="N49" s="50">
        <f t="shared" si="12"/>
        <v>2386.2627118644068</v>
      </c>
      <c r="O49" s="44"/>
      <c r="P49" s="49">
        <f t="shared" si="10"/>
        <v>4</v>
      </c>
      <c r="Q49" s="51">
        <f t="shared" si="13"/>
        <v>0</v>
      </c>
      <c r="R49" s="46"/>
      <c r="S49" s="46"/>
      <c r="T49" s="46"/>
      <c r="U49" s="46"/>
      <c r="V49" s="46"/>
      <c r="W49" s="46"/>
      <c r="X49" s="46"/>
      <c r="Y49" s="46"/>
      <c r="Z49" s="46"/>
      <c r="AA49" s="46"/>
    </row>
    <row r="50" spans="1:27" s="52" customFormat="1" ht="30" x14ac:dyDescent="0.25">
      <c r="A50" s="42"/>
      <c r="B50" s="83">
        <v>9</v>
      </c>
      <c r="C50" s="84" t="s">
        <v>105</v>
      </c>
      <c r="D50" s="84" t="s">
        <v>106</v>
      </c>
      <c r="E50" s="85" t="s">
        <v>13</v>
      </c>
      <c r="F50" s="44">
        <v>2334.9576271186443</v>
      </c>
      <c r="G50" s="87">
        <v>20</v>
      </c>
      <c r="H50" s="45">
        <f t="shared" si="7"/>
        <v>46699.152542372889</v>
      </c>
      <c r="I50" s="46"/>
      <c r="J50" s="47">
        <v>9</v>
      </c>
      <c r="K50" s="68" t="str">
        <f t="shared" si="11"/>
        <v>Амортизатор передний УАЗ-Патриот газомасляный</v>
      </c>
      <c r="L50" s="48"/>
      <c r="M50" s="69" t="s">
        <v>13</v>
      </c>
      <c r="N50" s="50">
        <f t="shared" si="12"/>
        <v>2334.9576271186443</v>
      </c>
      <c r="O50" s="44"/>
      <c r="P50" s="49">
        <f t="shared" si="10"/>
        <v>20</v>
      </c>
      <c r="Q50" s="51">
        <f t="shared" si="13"/>
        <v>0</v>
      </c>
      <c r="R50" s="46"/>
      <c r="S50" s="46"/>
      <c r="T50" s="46"/>
      <c r="U50" s="46"/>
      <c r="V50" s="46"/>
      <c r="W50" s="46"/>
      <c r="X50" s="46"/>
      <c r="Y50" s="46"/>
      <c r="Z50" s="46"/>
      <c r="AA50" s="46"/>
    </row>
    <row r="51" spans="1:27" s="52" customFormat="1" ht="15.75" x14ac:dyDescent="0.25">
      <c r="A51" s="42"/>
      <c r="B51" s="83">
        <v>10</v>
      </c>
      <c r="C51" s="84" t="s">
        <v>107</v>
      </c>
      <c r="D51" s="84" t="s">
        <v>108</v>
      </c>
      <c r="E51" s="85" t="s">
        <v>13</v>
      </c>
      <c r="F51" s="44">
        <v>2658.5508474576272</v>
      </c>
      <c r="G51" s="87">
        <v>12</v>
      </c>
      <c r="H51" s="45">
        <f t="shared" si="7"/>
        <v>31902.610169491527</v>
      </c>
      <c r="I51" s="46"/>
      <c r="J51" s="47">
        <v>10</v>
      </c>
      <c r="K51" s="68" t="str">
        <f t="shared" si="11"/>
        <v>Амортизатор УАЗ</v>
      </c>
      <c r="L51" s="48"/>
      <c r="M51" s="69" t="s">
        <v>13</v>
      </c>
      <c r="N51" s="50">
        <f t="shared" si="12"/>
        <v>2658.5508474576272</v>
      </c>
      <c r="O51" s="44"/>
      <c r="P51" s="49">
        <f t="shared" si="10"/>
        <v>12</v>
      </c>
      <c r="Q51" s="51">
        <f t="shared" si="13"/>
        <v>0</v>
      </c>
      <c r="R51" s="46"/>
      <c r="S51" s="46"/>
      <c r="T51" s="46"/>
      <c r="U51" s="46"/>
      <c r="V51" s="46"/>
      <c r="W51" s="46"/>
      <c r="X51" s="46"/>
      <c r="Y51" s="46"/>
      <c r="Z51" s="46"/>
      <c r="AA51" s="46"/>
    </row>
    <row r="52" spans="1:27" s="52" customFormat="1" ht="15.75" x14ac:dyDescent="0.25">
      <c r="A52" s="42"/>
      <c r="B52" s="83">
        <v>11</v>
      </c>
      <c r="C52" s="84" t="s">
        <v>109</v>
      </c>
      <c r="D52" s="84" t="s">
        <v>110</v>
      </c>
      <c r="E52" s="85" t="s">
        <v>13</v>
      </c>
      <c r="F52" s="44">
        <v>5465.9237288135591</v>
      </c>
      <c r="G52" s="87">
        <v>2</v>
      </c>
      <c r="H52" s="45">
        <f t="shared" si="7"/>
        <v>10931.847457627118</v>
      </c>
      <c r="I52" s="46"/>
      <c r="J52" s="47">
        <v>11</v>
      </c>
      <c r="K52" s="68" t="str">
        <f t="shared" si="11"/>
        <v>Барабан тормозной ГАЗ-66</v>
      </c>
      <c r="L52" s="48"/>
      <c r="M52" s="69" t="s">
        <v>13</v>
      </c>
      <c r="N52" s="50">
        <f t="shared" si="12"/>
        <v>5465.9237288135591</v>
      </c>
      <c r="O52" s="44"/>
      <c r="P52" s="49">
        <f t="shared" si="10"/>
        <v>2</v>
      </c>
      <c r="Q52" s="51">
        <f t="shared" si="13"/>
        <v>0</v>
      </c>
      <c r="R52" s="46"/>
      <c r="S52" s="46"/>
      <c r="T52" s="46"/>
      <c r="U52" s="46"/>
      <c r="V52" s="46"/>
      <c r="W52" s="46"/>
      <c r="X52" s="46"/>
      <c r="Y52" s="46"/>
      <c r="Z52" s="46"/>
      <c r="AA52" s="46"/>
    </row>
    <row r="53" spans="1:27" s="52" customFormat="1" ht="15.75" x14ac:dyDescent="0.25">
      <c r="A53" s="42"/>
      <c r="B53" s="83">
        <v>12</v>
      </c>
      <c r="C53" s="84" t="s">
        <v>111</v>
      </c>
      <c r="D53" s="84" t="s">
        <v>112</v>
      </c>
      <c r="E53" s="85" t="s">
        <v>13</v>
      </c>
      <c r="F53" s="44">
        <v>2484.4152542372885</v>
      </c>
      <c r="G53" s="87">
        <v>1</v>
      </c>
      <c r="H53" s="45">
        <f t="shared" si="7"/>
        <v>2484.4152542372885</v>
      </c>
      <c r="I53" s="46"/>
      <c r="J53" s="47">
        <v>12</v>
      </c>
      <c r="K53" s="68" t="str">
        <f t="shared" si="11"/>
        <v>Бендикс</v>
      </c>
      <c r="L53" s="48"/>
      <c r="M53" s="69" t="s">
        <v>13</v>
      </c>
      <c r="N53" s="50">
        <f t="shared" si="12"/>
        <v>2484.4152542372885</v>
      </c>
      <c r="O53" s="44"/>
      <c r="P53" s="49">
        <f t="shared" si="10"/>
        <v>1</v>
      </c>
      <c r="Q53" s="51">
        <f t="shared" si="13"/>
        <v>0</v>
      </c>
      <c r="R53" s="46"/>
      <c r="S53" s="46"/>
      <c r="T53" s="46"/>
      <c r="U53" s="46"/>
      <c r="V53" s="46"/>
      <c r="W53" s="46"/>
      <c r="X53" s="46"/>
      <c r="Y53" s="46"/>
      <c r="Z53" s="46"/>
      <c r="AA53" s="46"/>
    </row>
    <row r="54" spans="1:27" s="52" customFormat="1" ht="30" x14ac:dyDescent="0.25">
      <c r="A54" s="42"/>
      <c r="B54" s="83">
        <v>13</v>
      </c>
      <c r="C54" s="84" t="s">
        <v>113</v>
      </c>
      <c r="D54" s="84" t="s">
        <v>114</v>
      </c>
      <c r="E54" s="85" t="s">
        <v>13</v>
      </c>
      <c r="F54" s="44">
        <v>4826.3474576271192</v>
      </c>
      <c r="G54" s="87">
        <v>1</v>
      </c>
      <c r="H54" s="45">
        <f t="shared" si="7"/>
        <v>4826.3474576271192</v>
      </c>
      <c r="I54" s="46"/>
      <c r="J54" s="47">
        <v>13</v>
      </c>
      <c r="K54" s="68" t="str">
        <f t="shared" si="11"/>
        <v>Бензонасос ГАЗ-66,ПАЗ-3205</v>
      </c>
      <c r="L54" s="48"/>
      <c r="M54" s="69" t="s">
        <v>13</v>
      </c>
      <c r="N54" s="50">
        <f t="shared" si="12"/>
        <v>4826.3474576271192</v>
      </c>
      <c r="O54" s="44"/>
      <c r="P54" s="49">
        <f t="shared" si="10"/>
        <v>1</v>
      </c>
      <c r="Q54" s="51">
        <f t="shared" si="13"/>
        <v>0</v>
      </c>
      <c r="R54" s="46"/>
      <c r="S54" s="46"/>
      <c r="T54" s="46"/>
      <c r="U54" s="46"/>
      <c r="V54" s="46"/>
      <c r="W54" s="46"/>
      <c r="X54" s="46"/>
      <c r="Y54" s="46"/>
      <c r="Z54" s="46"/>
      <c r="AA54" s="46"/>
    </row>
    <row r="55" spans="1:27" s="52" customFormat="1" ht="45" x14ac:dyDescent="0.25">
      <c r="A55" s="42"/>
      <c r="B55" s="83">
        <v>14</v>
      </c>
      <c r="C55" s="84" t="s">
        <v>115</v>
      </c>
      <c r="D55" s="84" t="s">
        <v>116</v>
      </c>
      <c r="E55" s="85" t="s">
        <v>13</v>
      </c>
      <c r="F55" s="44">
        <v>9132.3813559322025</v>
      </c>
      <c r="G55" s="87">
        <v>1</v>
      </c>
      <c r="H55" s="45">
        <f t="shared" si="7"/>
        <v>9132.3813559322025</v>
      </c>
      <c r="I55" s="46"/>
      <c r="J55" s="47">
        <v>14</v>
      </c>
      <c r="K55" s="68" t="str">
        <f t="shared" si="11"/>
        <v>Вал кард. универсальный длинный L=1140 ГАЗ-66 в сборе</v>
      </c>
      <c r="L55" s="48"/>
      <c r="M55" s="69" t="s">
        <v>13</v>
      </c>
      <c r="N55" s="50">
        <f t="shared" si="12"/>
        <v>9132.3813559322025</v>
      </c>
      <c r="O55" s="44"/>
      <c r="P55" s="49">
        <f t="shared" si="10"/>
        <v>1</v>
      </c>
      <c r="Q55" s="51">
        <f t="shared" si="13"/>
        <v>0</v>
      </c>
      <c r="R55" s="46"/>
      <c r="S55" s="46"/>
      <c r="T55" s="46"/>
      <c r="U55" s="46"/>
      <c r="V55" s="46"/>
      <c r="W55" s="46"/>
      <c r="X55" s="46"/>
      <c r="Y55" s="46"/>
      <c r="Z55" s="46"/>
      <c r="AA55" s="46"/>
    </row>
    <row r="56" spans="1:27" s="52" customFormat="1" ht="15.75" x14ac:dyDescent="0.25">
      <c r="A56" s="42"/>
      <c r="B56" s="83">
        <v>15</v>
      </c>
      <c r="C56" s="84" t="s">
        <v>117</v>
      </c>
      <c r="D56" s="84" t="s">
        <v>118</v>
      </c>
      <c r="E56" s="85" t="s">
        <v>13</v>
      </c>
      <c r="F56" s="44">
        <v>6540.3135593220341</v>
      </c>
      <c r="G56" s="87">
        <v>1</v>
      </c>
      <c r="H56" s="45">
        <f t="shared" si="7"/>
        <v>6540.3135593220341</v>
      </c>
      <c r="I56" s="46"/>
      <c r="J56" s="47">
        <v>15</v>
      </c>
      <c r="K56" s="68" t="str">
        <f t="shared" si="11"/>
        <v>Вал кардан. Задний</v>
      </c>
      <c r="L56" s="48"/>
      <c r="M56" s="69" t="s">
        <v>13</v>
      </c>
      <c r="N56" s="50">
        <f t="shared" si="12"/>
        <v>6540.3135593220341</v>
      </c>
      <c r="O56" s="44"/>
      <c r="P56" s="49">
        <f t="shared" si="10"/>
        <v>1</v>
      </c>
      <c r="Q56" s="51">
        <f t="shared" si="13"/>
        <v>0</v>
      </c>
      <c r="R56" s="46"/>
      <c r="S56" s="46"/>
      <c r="T56" s="46"/>
      <c r="U56" s="46"/>
      <c r="V56" s="46"/>
      <c r="W56" s="46"/>
      <c r="X56" s="46"/>
      <c r="Y56" s="46"/>
      <c r="Z56" s="46"/>
      <c r="AA56" s="46"/>
    </row>
    <row r="57" spans="1:27" s="52" customFormat="1" ht="15.75" x14ac:dyDescent="0.25">
      <c r="A57" s="42"/>
      <c r="B57" s="83">
        <v>16</v>
      </c>
      <c r="C57" s="84" t="s">
        <v>119</v>
      </c>
      <c r="D57" s="84" t="s">
        <v>120</v>
      </c>
      <c r="E57" s="85" t="s">
        <v>13</v>
      </c>
      <c r="F57" s="44">
        <v>7923.1440677966102</v>
      </c>
      <c r="G57" s="87">
        <v>1</v>
      </c>
      <c r="H57" s="45">
        <f t="shared" si="7"/>
        <v>7923.1440677966102</v>
      </c>
      <c r="I57" s="46"/>
      <c r="J57" s="47">
        <v>16</v>
      </c>
      <c r="K57" s="68" t="str">
        <f t="shared" si="11"/>
        <v>Вал карданный</v>
      </c>
      <c r="L57" s="48"/>
      <c r="M57" s="69" t="s">
        <v>13</v>
      </c>
      <c r="N57" s="50">
        <f t="shared" si="12"/>
        <v>7923.1440677966102</v>
      </c>
      <c r="O57" s="44"/>
      <c r="P57" s="49">
        <f t="shared" si="10"/>
        <v>1</v>
      </c>
      <c r="Q57" s="51">
        <f t="shared" si="13"/>
        <v>0</v>
      </c>
      <c r="R57" s="46"/>
      <c r="S57" s="46"/>
      <c r="T57" s="46"/>
      <c r="U57" s="46"/>
      <c r="V57" s="46"/>
      <c r="W57" s="46"/>
      <c r="X57" s="46"/>
      <c r="Y57" s="46"/>
      <c r="Z57" s="46"/>
      <c r="AA57" s="46"/>
    </row>
    <row r="58" spans="1:27" s="52" customFormat="1" ht="30" x14ac:dyDescent="0.25">
      <c r="A58" s="42"/>
      <c r="B58" s="83">
        <v>17</v>
      </c>
      <c r="C58" s="84" t="s">
        <v>121</v>
      </c>
      <c r="D58" s="84" t="s">
        <v>122</v>
      </c>
      <c r="E58" s="85" t="s">
        <v>13</v>
      </c>
      <c r="F58" s="44">
        <v>15403.56779661017</v>
      </c>
      <c r="G58" s="87">
        <v>1</v>
      </c>
      <c r="H58" s="45">
        <f t="shared" si="7"/>
        <v>15403.56779661017</v>
      </c>
      <c r="I58" s="46"/>
      <c r="J58" s="47">
        <v>17</v>
      </c>
      <c r="K58" s="68" t="str">
        <f t="shared" si="11"/>
        <v>Вал карданный в сборе ГАЗ-66</v>
      </c>
      <c r="L58" s="48"/>
      <c r="M58" s="69" t="s">
        <v>13</v>
      </c>
      <c r="N58" s="50">
        <f t="shared" si="12"/>
        <v>15403.56779661017</v>
      </c>
      <c r="O58" s="44"/>
      <c r="P58" s="49">
        <f t="shared" si="10"/>
        <v>1</v>
      </c>
      <c r="Q58" s="51">
        <f t="shared" si="13"/>
        <v>0</v>
      </c>
      <c r="R58" s="46"/>
      <c r="S58" s="46"/>
      <c r="T58" s="46"/>
      <c r="U58" s="46"/>
      <c r="V58" s="46"/>
      <c r="W58" s="46"/>
      <c r="X58" s="46"/>
      <c r="Y58" s="46"/>
      <c r="Z58" s="46"/>
      <c r="AA58" s="46"/>
    </row>
    <row r="59" spans="1:27" s="52" customFormat="1" ht="30" x14ac:dyDescent="0.25">
      <c r="A59" s="42"/>
      <c r="B59" s="83">
        <v>18</v>
      </c>
      <c r="C59" s="84" t="s">
        <v>123</v>
      </c>
      <c r="D59" s="84" t="s">
        <v>124</v>
      </c>
      <c r="E59" s="85" t="s">
        <v>13</v>
      </c>
      <c r="F59" s="44">
        <v>6583.5932203389839</v>
      </c>
      <c r="G59" s="87">
        <v>1</v>
      </c>
      <c r="H59" s="45">
        <f t="shared" si="7"/>
        <v>6583.5932203389839</v>
      </c>
      <c r="I59" s="46"/>
      <c r="J59" s="47">
        <v>18</v>
      </c>
      <c r="K59" s="68" t="str">
        <f t="shared" si="11"/>
        <v>Вал карданный ГАЗ-66 лебедки в сборе</v>
      </c>
      <c r="L59" s="48"/>
      <c r="M59" s="69" t="s">
        <v>13</v>
      </c>
      <c r="N59" s="50">
        <f t="shared" si="12"/>
        <v>6583.5932203389839</v>
      </c>
      <c r="O59" s="44"/>
      <c r="P59" s="49">
        <f t="shared" si="10"/>
        <v>1</v>
      </c>
      <c r="Q59" s="51">
        <f t="shared" si="13"/>
        <v>0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</row>
    <row r="60" spans="1:27" s="52" customFormat="1" ht="30" x14ac:dyDescent="0.25">
      <c r="A60" s="42"/>
      <c r="B60" s="83">
        <v>19</v>
      </c>
      <c r="C60" s="84" t="s">
        <v>125</v>
      </c>
      <c r="D60" s="84" t="s">
        <v>126</v>
      </c>
      <c r="E60" s="85" t="s">
        <v>13</v>
      </c>
      <c r="F60" s="44">
        <v>10185.669491525425</v>
      </c>
      <c r="G60" s="87">
        <v>1</v>
      </c>
      <c r="H60" s="45">
        <f t="shared" si="7"/>
        <v>10185.669491525425</v>
      </c>
      <c r="I60" s="46"/>
      <c r="J60" s="47">
        <v>19</v>
      </c>
      <c r="K60" s="68" t="str">
        <f t="shared" si="11"/>
        <v>Вал карданный заднего моста ЗИЛ-131</v>
      </c>
      <c r="L60" s="48"/>
      <c r="M60" s="69" t="s">
        <v>13</v>
      </c>
      <c r="N60" s="50">
        <f t="shared" si="12"/>
        <v>10185.669491525425</v>
      </c>
      <c r="O60" s="44"/>
      <c r="P60" s="49">
        <f t="shared" si="10"/>
        <v>1</v>
      </c>
      <c r="Q60" s="51">
        <f t="shared" si="13"/>
        <v>0</v>
      </c>
      <c r="R60" s="46"/>
      <c r="S60" s="46"/>
      <c r="T60" s="46"/>
      <c r="U60" s="46"/>
      <c r="V60" s="46"/>
      <c r="W60" s="46"/>
      <c r="X60" s="46"/>
      <c r="Y60" s="46"/>
      <c r="Z60" s="46"/>
      <c r="AA60" s="46"/>
    </row>
    <row r="61" spans="1:27" s="52" customFormat="1" ht="15.75" x14ac:dyDescent="0.25">
      <c r="A61" s="42"/>
      <c r="B61" s="83">
        <v>20</v>
      </c>
      <c r="C61" s="84" t="s">
        <v>30</v>
      </c>
      <c r="D61" s="84" t="s">
        <v>127</v>
      </c>
      <c r="E61" s="85" t="s">
        <v>13</v>
      </c>
      <c r="F61" s="44">
        <v>5980.9576271186443</v>
      </c>
      <c r="G61" s="87">
        <v>1</v>
      </c>
      <c r="H61" s="45">
        <f t="shared" si="7"/>
        <v>5980.9576271186443</v>
      </c>
      <c r="I61" s="46"/>
      <c r="J61" s="47">
        <v>20</v>
      </c>
      <c r="K61" s="68" t="str">
        <f t="shared" si="11"/>
        <v>Вал карданный задний</v>
      </c>
      <c r="L61" s="48"/>
      <c r="M61" s="69" t="s">
        <v>13</v>
      </c>
      <c r="N61" s="50">
        <f t="shared" si="12"/>
        <v>5980.9576271186443</v>
      </c>
      <c r="O61" s="44"/>
      <c r="P61" s="49">
        <f t="shared" si="10"/>
        <v>1</v>
      </c>
      <c r="Q61" s="51">
        <f t="shared" si="13"/>
        <v>0</v>
      </c>
      <c r="R61" s="46"/>
      <c r="S61" s="46"/>
      <c r="T61" s="46"/>
      <c r="U61" s="46"/>
      <c r="V61" s="46"/>
      <c r="W61" s="46"/>
      <c r="X61" s="46"/>
      <c r="Y61" s="46"/>
      <c r="Z61" s="46"/>
      <c r="AA61" s="46"/>
    </row>
    <row r="62" spans="1:27" s="52" customFormat="1" ht="15.75" x14ac:dyDescent="0.25">
      <c r="A62" s="42"/>
      <c r="B62" s="83">
        <v>21</v>
      </c>
      <c r="C62" s="84" t="s">
        <v>30</v>
      </c>
      <c r="D62" s="84" t="s">
        <v>32</v>
      </c>
      <c r="E62" s="85" t="s">
        <v>13</v>
      </c>
      <c r="F62" s="44">
        <v>6180.610169491526</v>
      </c>
      <c r="G62" s="87">
        <v>2</v>
      </c>
      <c r="H62" s="45">
        <f t="shared" si="7"/>
        <v>12361.220338983052</v>
      </c>
      <c r="I62" s="46"/>
      <c r="J62" s="47">
        <v>21</v>
      </c>
      <c r="K62" s="68" t="str">
        <f t="shared" si="11"/>
        <v>Вал карданный задний</v>
      </c>
      <c r="L62" s="48"/>
      <c r="M62" s="69" t="s">
        <v>13</v>
      </c>
      <c r="N62" s="50">
        <f t="shared" si="12"/>
        <v>6180.610169491526</v>
      </c>
      <c r="O62" s="44"/>
      <c r="P62" s="49">
        <f t="shared" si="10"/>
        <v>2</v>
      </c>
      <c r="Q62" s="51">
        <f t="shared" si="13"/>
        <v>0</v>
      </c>
      <c r="R62" s="46"/>
      <c r="S62" s="46"/>
      <c r="T62" s="46"/>
      <c r="U62" s="46"/>
      <c r="V62" s="46"/>
      <c r="W62" s="46"/>
      <c r="X62" s="46"/>
      <c r="Y62" s="46"/>
      <c r="Z62" s="46"/>
      <c r="AA62" s="46"/>
    </row>
    <row r="63" spans="1:27" s="52" customFormat="1" ht="15.75" x14ac:dyDescent="0.25">
      <c r="A63" s="42"/>
      <c r="B63" s="83">
        <v>22</v>
      </c>
      <c r="C63" s="84" t="s">
        <v>30</v>
      </c>
      <c r="D63" s="84" t="s">
        <v>128</v>
      </c>
      <c r="E63" s="85" t="s">
        <v>13</v>
      </c>
      <c r="F63" s="44">
        <v>5873.3050847457635</v>
      </c>
      <c r="G63" s="87">
        <v>3</v>
      </c>
      <c r="H63" s="45">
        <f t="shared" si="7"/>
        <v>17619.91525423729</v>
      </c>
      <c r="I63" s="46"/>
      <c r="J63" s="47">
        <v>22</v>
      </c>
      <c r="K63" s="68" t="str">
        <f t="shared" si="11"/>
        <v>Вал карданный задний</v>
      </c>
      <c r="L63" s="48"/>
      <c r="M63" s="69" t="s">
        <v>13</v>
      </c>
      <c r="N63" s="50">
        <f t="shared" si="12"/>
        <v>5873.3050847457635</v>
      </c>
      <c r="O63" s="44"/>
      <c r="P63" s="49">
        <f t="shared" si="10"/>
        <v>3</v>
      </c>
      <c r="Q63" s="51">
        <f t="shared" si="13"/>
        <v>0</v>
      </c>
      <c r="R63" s="46"/>
      <c r="S63" s="46"/>
      <c r="T63" s="46"/>
      <c r="U63" s="46"/>
      <c r="V63" s="46"/>
      <c r="W63" s="46"/>
      <c r="X63" s="46"/>
      <c r="Y63" s="46"/>
      <c r="Z63" s="46"/>
      <c r="AA63" s="46"/>
    </row>
    <row r="64" spans="1:27" s="52" customFormat="1" ht="30" x14ac:dyDescent="0.25">
      <c r="A64" s="42"/>
      <c r="B64" s="83">
        <v>23</v>
      </c>
      <c r="C64" s="84" t="s">
        <v>129</v>
      </c>
      <c r="D64" s="84" t="s">
        <v>130</v>
      </c>
      <c r="E64" s="85" t="s">
        <v>13</v>
      </c>
      <c r="F64" s="44">
        <v>4995.2118644067805</v>
      </c>
      <c r="G64" s="87">
        <v>3</v>
      </c>
      <c r="H64" s="45">
        <f t="shared" si="7"/>
        <v>14985.635593220341</v>
      </c>
      <c r="I64" s="46"/>
      <c r="J64" s="47">
        <v>23</v>
      </c>
      <c r="K64" s="68" t="str">
        <f t="shared" si="11"/>
        <v>Вал карданный переднего моста УАЗ</v>
      </c>
      <c r="L64" s="48"/>
      <c r="M64" s="69" t="s">
        <v>13</v>
      </c>
      <c r="N64" s="50">
        <f t="shared" si="12"/>
        <v>4995.2118644067805</v>
      </c>
      <c r="O64" s="44"/>
      <c r="P64" s="49">
        <f t="shared" si="10"/>
        <v>3</v>
      </c>
      <c r="Q64" s="51">
        <f t="shared" si="13"/>
        <v>0</v>
      </c>
      <c r="R64" s="46"/>
      <c r="S64" s="46"/>
      <c r="T64" s="46"/>
      <c r="U64" s="46"/>
      <c r="V64" s="46"/>
      <c r="W64" s="46"/>
      <c r="X64" s="46"/>
      <c r="Y64" s="46"/>
      <c r="Z64" s="46"/>
      <c r="AA64" s="46"/>
    </row>
    <row r="65" spans="1:27" s="52" customFormat="1" ht="15.75" x14ac:dyDescent="0.25">
      <c r="A65" s="42"/>
      <c r="B65" s="83">
        <v>24</v>
      </c>
      <c r="C65" s="84" t="s">
        <v>37</v>
      </c>
      <c r="D65" s="84" t="s">
        <v>131</v>
      </c>
      <c r="E65" s="85" t="s">
        <v>13</v>
      </c>
      <c r="F65" s="44">
        <v>6779.6610169491532</v>
      </c>
      <c r="G65" s="87">
        <v>1</v>
      </c>
      <c r="H65" s="45">
        <f t="shared" si="7"/>
        <v>6779.6610169491532</v>
      </c>
      <c r="I65" s="46"/>
      <c r="J65" s="47">
        <v>24</v>
      </c>
      <c r="K65" s="68" t="str">
        <f t="shared" si="11"/>
        <v>Вал карданный передний</v>
      </c>
      <c r="L65" s="48"/>
      <c r="M65" s="69" t="s">
        <v>13</v>
      </c>
      <c r="N65" s="50">
        <f t="shared" si="12"/>
        <v>6779.6610169491532</v>
      </c>
      <c r="O65" s="44"/>
      <c r="P65" s="49">
        <f t="shared" si="10"/>
        <v>1</v>
      </c>
      <c r="Q65" s="51">
        <f t="shared" si="13"/>
        <v>0</v>
      </c>
      <c r="R65" s="46"/>
      <c r="S65" s="46"/>
      <c r="T65" s="46"/>
      <c r="U65" s="46"/>
      <c r="V65" s="46"/>
      <c r="W65" s="46"/>
      <c r="X65" s="46"/>
      <c r="Y65" s="46"/>
      <c r="Z65" s="46"/>
      <c r="AA65" s="46"/>
    </row>
    <row r="66" spans="1:27" s="52" customFormat="1" ht="15.75" x14ac:dyDescent="0.25">
      <c r="A66" s="42"/>
      <c r="B66" s="83">
        <v>25</v>
      </c>
      <c r="C66" s="84" t="s">
        <v>37</v>
      </c>
      <c r="D66" s="84" t="s">
        <v>132</v>
      </c>
      <c r="E66" s="85" t="s">
        <v>13</v>
      </c>
      <c r="F66" s="44">
        <v>4753.9745762711864</v>
      </c>
      <c r="G66" s="87">
        <v>3</v>
      </c>
      <c r="H66" s="45">
        <f t="shared" si="7"/>
        <v>14261.923728813559</v>
      </c>
      <c r="I66" s="46"/>
      <c r="J66" s="47">
        <v>25</v>
      </c>
      <c r="K66" s="68" t="str">
        <f t="shared" si="11"/>
        <v>Вал карданный передний</v>
      </c>
      <c r="L66" s="48"/>
      <c r="M66" s="69" t="s">
        <v>13</v>
      </c>
      <c r="N66" s="50">
        <f t="shared" si="12"/>
        <v>4753.9745762711864</v>
      </c>
      <c r="O66" s="44"/>
      <c r="P66" s="49">
        <f t="shared" si="10"/>
        <v>3</v>
      </c>
      <c r="Q66" s="51">
        <f t="shared" si="13"/>
        <v>0</v>
      </c>
      <c r="R66" s="46"/>
      <c r="S66" s="46"/>
      <c r="T66" s="46"/>
      <c r="U66" s="46"/>
      <c r="V66" s="46"/>
      <c r="W66" s="46"/>
      <c r="X66" s="46"/>
      <c r="Y66" s="46"/>
      <c r="Z66" s="46"/>
      <c r="AA66" s="46"/>
    </row>
    <row r="67" spans="1:27" s="52" customFormat="1" ht="30" x14ac:dyDescent="0.25">
      <c r="A67" s="42"/>
      <c r="B67" s="83">
        <v>26</v>
      </c>
      <c r="C67" s="84" t="s">
        <v>133</v>
      </c>
      <c r="D67" s="84" t="s">
        <v>134</v>
      </c>
      <c r="E67" s="85" t="s">
        <v>13</v>
      </c>
      <c r="F67" s="44">
        <v>8347.1610169491523</v>
      </c>
      <c r="G67" s="87">
        <v>1</v>
      </c>
      <c r="H67" s="45">
        <f t="shared" si="7"/>
        <v>8347.1610169491523</v>
      </c>
      <c r="I67" s="46"/>
      <c r="J67" s="47">
        <v>26</v>
      </c>
      <c r="K67" s="68" t="str">
        <f t="shared" si="11"/>
        <v>Вал карданный передний ЗИЛ-131 в сборе</v>
      </c>
      <c r="L67" s="48"/>
      <c r="M67" s="69" t="s">
        <v>13</v>
      </c>
      <c r="N67" s="50">
        <f t="shared" si="12"/>
        <v>8347.1610169491523</v>
      </c>
      <c r="O67" s="44"/>
      <c r="P67" s="49">
        <f t="shared" si="10"/>
        <v>1</v>
      </c>
      <c r="Q67" s="51">
        <f t="shared" si="13"/>
        <v>0</v>
      </c>
      <c r="R67" s="46"/>
      <c r="S67" s="46"/>
      <c r="T67" s="46"/>
      <c r="U67" s="46"/>
      <c r="V67" s="46"/>
      <c r="W67" s="46"/>
      <c r="X67" s="46"/>
      <c r="Y67" s="46"/>
      <c r="Z67" s="46"/>
      <c r="AA67" s="46"/>
    </row>
    <row r="68" spans="1:27" s="52" customFormat="1" ht="30" x14ac:dyDescent="0.25">
      <c r="A68" s="42"/>
      <c r="B68" s="83">
        <v>27</v>
      </c>
      <c r="C68" s="84" t="s">
        <v>135</v>
      </c>
      <c r="D68" s="84" t="s">
        <v>136</v>
      </c>
      <c r="E68" s="85" t="s">
        <v>13</v>
      </c>
      <c r="F68" s="44">
        <v>5508.4745762711864</v>
      </c>
      <c r="G68" s="87">
        <v>1</v>
      </c>
      <c r="H68" s="45">
        <f t="shared" si="7"/>
        <v>5508.4745762711864</v>
      </c>
      <c r="I68" s="46"/>
      <c r="J68" s="47">
        <v>27</v>
      </c>
      <c r="K68" s="68" t="str">
        <f t="shared" si="11"/>
        <v>Вал карданный промежуточный</v>
      </c>
      <c r="L68" s="48"/>
      <c r="M68" s="69" t="s">
        <v>13</v>
      </c>
      <c r="N68" s="50">
        <f t="shared" si="12"/>
        <v>5508.4745762711864</v>
      </c>
      <c r="O68" s="44"/>
      <c r="P68" s="49">
        <f t="shared" si="10"/>
        <v>1</v>
      </c>
      <c r="Q68" s="51">
        <f t="shared" si="13"/>
        <v>0</v>
      </c>
      <c r="R68" s="46"/>
      <c r="S68" s="46"/>
      <c r="T68" s="46"/>
      <c r="U68" s="46"/>
      <c r="V68" s="46"/>
      <c r="W68" s="46"/>
      <c r="X68" s="46"/>
      <c r="Y68" s="46"/>
      <c r="Z68" s="46"/>
      <c r="AA68" s="46"/>
    </row>
    <row r="69" spans="1:27" s="52" customFormat="1" ht="30" x14ac:dyDescent="0.25">
      <c r="A69" s="42"/>
      <c r="B69" s="83">
        <v>28</v>
      </c>
      <c r="C69" s="84" t="s">
        <v>135</v>
      </c>
      <c r="D69" s="84" t="s">
        <v>137</v>
      </c>
      <c r="E69" s="85" t="s">
        <v>13</v>
      </c>
      <c r="F69" s="44">
        <v>7378.4661016949158</v>
      </c>
      <c r="G69" s="87">
        <v>2</v>
      </c>
      <c r="H69" s="45">
        <f t="shared" si="7"/>
        <v>14756.932203389832</v>
      </c>
      <c r="I69" s="46"/>
      <c r="J69" s="47">
        <v>28</v>
      </c>
      <c r="K69" s="68" t="str">
        <f t="shared" si="11"/>
        <v>Вал карданный промежуточный</v>
      </c>
      <c r="L69" s="48"/>
      <c r="M69" s="69" t="s">
        <v>13</v>
      </c>
      <c r="N69" s="50">
        <f t="shared" si="12"/>
        <v>7378.4661016949158</v>
      </c>
      <c r="O69" s="44"/>
      <c r="P69" s="49">
        <f t="shared" si="10"/>
        <v>2</v>
      </c>
      <c r="Q69" s="51">
        <f t="shared" si="13"/>
        <v>0</v>
      </c>
      <c r="R69" s="46"/>
      <c r="S69" s="46"/>
      <c r="T69" s="46"/>
      <c r="U69" s="46"/>
      <c r="V69" s="46"/>
      <c r="W69" s="46"/>
      <c r="X69" s="46"/>
      <c r="Y69" s="46"/>
      <c r="Z69" s="46"/>
      <c r="AA69" s="46"/>
    </row>
    <row r="70" spans="1:27" s="52" customFormat="1" ht="30" x14ac:dyDescent="0.25">
      <c r="A70" s="42"/>
      <c r="B70" s="83">
        <v>29</v>
      </c>
      <c r="C70" s="84" t="s">
        <v>138</v>
      </c>
      <c r="D70" s="84" t="s">
        <v>139</v>
      </c>
      <c r="E70" s="85" t="s">
        <v>13</v>
      </c>
      <c r="F70" s="44">
        <v>4393.6271186440681</v>
      </c>
      <c r="G70" s="87">
        <v>1</v>
      </c>
      <c r="H70" s="45">
        <f t="shared" si="7"/>
        <v>4393.6271186440681</v>
      </c>
      <c r="I70" s="46"/>
      <c r="J70" s="47">
        <v>29</v>
      </c>
      <c r="K70" s="68" t="str">
        <f t="shared" si="11"/>
        <v>Вал карданный рулевой нижний ГАЗ-3307 в СБ</v>
      </c>
      <c r="L70" s="48"/>
      <c r="M70" s="69" t="s">
        <v>13</v>
      </c>
      <c r="N70" s="50">
        <f t="shared" si="12"/>
        <v>4393.6271186440681</v>
      </c>
      <c r="O70" s="44"/>
      <c r="P70" s="49">
        <f t="shared" si="10"/>
        <v>1</v>
      </c>
      <c r="Q70" s="51">
        <f t="shared" si="13"/>
        <v>0</v>
      </c>
      <c r="R70" s="46"/>
      <c r="S70" s="46"/>
      <c r="T70" s="46"/>
      <c r="U70" s="46"/>
      <c r="V70" s="46"/>
      <c r="W70" s="46"/>
      <c r="X70" s="46"/>
      <c r="Y70" s="46"/>
      <c r="Z70" s="46"/>
      <c r="AA70" s="46"/>
    </row>
    <row r="71" spans="1:27" s="52" customFormat="1" ht="30" x14ac:dyDescent="0.25">
      <c r="A71" s="42"/>
      <c r="B71" s="83">
        <v>30</v>
      </c>
      <c r="C71" s="84" t="s">
        <v>140</v>
      </c>
      <c r="D71" s="84" t="s">
        <v>141</v>
      </c>
      <c r="E71" s="85" t="s">
        <v>13</v>
      </c>
      <c r="F71" s="44">
        <v>5171.4661016949158</v>
      </c>
      <c r="G71" s="87">
        <v>1</v>
      </c>
      <c r="H71" s="45">
        <f t="shared" si="7"/>
        <v>5171.4661016949158</v>
      </c>
      <c r="I71" s="46"/>
      <c r="J71" s="47">
        <v>30</v>
      </c>
      <c r="K71" s="68" t="str">
        <f t="shared" si="11"/>
        <v>Вал карданный, н/о (для а/м Соболь)</v>
      </c>
      <c r="L71" s="48"/>
      <c r="M71" s="69" t="s">
        <v>13</v>
      </c>
      <c r="N71" s="50">
        <f t="shared" si="12"/>
        <v>5171.4661016949158</v>
      </c>
      <c r="O71" s="44"/>
      <c r="P71" s="49">
        <f t="shared" si="10"/>
        <v>1</v>
      </c>
      <c r="Q71" s="51">
        <f t="shared" si="13"/>
        <v>0</v>
      </c>
      <c r="R71" s="46"/>
      <c r="S71" s="46"/>
      <c r="T71" s="46"/>
      <c r="U71" s="46"/>
      <c r="V71" s="46"/>
      <c r="W71" s="46"/>
      <c r="X71" s="46"/>
      <c r="Y71" s="46"/>
      <c r="Z71" s="46"/>
      <c r="AA71" s="46"/>
    </row>
    <row r="72" spans="1:27" s="52" customFormat="1" ht="15.75" x14ac:dyDescent="0.25">
      <c r="A72" s="42"/>
      <c r="B72" s="83">
        <v>31</v>
      </c>
      <c r="C72" s="84" t="s">
        <v>142</v>
      </c>
      <c r="D72" s="84" t="s">
        <v>143</v>
      </c>
      <c r="E72" s="85" t="s">
        <v>13</v>
      </c>
      <c r="F72" s="44">
        <v>686.01694915254245</v>
      </c>
      <c r="G72" s="87">
        <v>1</v>
      </c>
      <c r="H72" s="45">
        <f t="shared" si="7"/>
        <v>686.01694915254245</v>
      </c>
      <c r="I72" s="46"/>
      <c r="J72" s="47">
        <v>31</v>
      </c>
      <c r="K72" s="68" t="str">
        <f t="shared" si="11"/>
        <v>Вал педали сцепления</v>
      </c>
      <c r="L72" s="48"/>
      <c r="M72" s="69" t="s">
        <v>13</v>
      </c>
      <c r="N72" s="50">
        <f t="shared" si="12"/>
        <v>686.01694915254245</v>
      </c>
      <c r="O72" s="44"/>
      <c r="P72" s="49">
        <f t="shared" si="10"/>
        <v>1</v>
      </c>
      <c r="Q72" s="51">
        <f t="shared" si="13"/>
        <v>0</v>
      </c>
      <c r="R72" s="46"/>
      <c r="S72" s="46"/>
      <c r="T72" s="46"/>
      <c r="U72" s="46"/>
      <c r="V72" s="46"/>
      <c r="W72" s="46"/>
      <c r="X72" s="46"/>
      <c r="Y72" s="46"/>
      <c r="Z72" s="46"/>
      <c r="AA72" s="46"/>
    </row>
    <row r="73" spans="1:27" s="52" customFormat="1" ht="30" x14ac:dyDescent="0.25">
      <c r="A73" s="42"/>
      <c r="B73" s="83">
        <v>32</v>
      </c>
      <c r="C73" s="84" t="s">
        <v>144</v>
      </c>
      <c r="D73" s="84" t="s">
        <v>145</v>
      </c>
      <c r="E73" s="85" t="s">
        <v>13</v>
      </c>
      <c r="F73" s="44">
        <v>3897.6016949152545</v>
      </c>
      <c r="G73" s="87">
        <v>1</v>
      </c>
      <c r="H73" s="45">
        <f t="shared" si="7"/>
        <v>3897.6016949152545</v>
      </c>
      <c r="I73" s="46"/>
      <c r="J73" s="47">
        <v>32</v>
      </c>
      <c r="K73" s="68" t="str">
        <f t="shared" si="11"/>
        <v>Вал промежуточный лебёдки в сборе</v>
      </c>
      <c r="L73" s="48"/>
      <c r="M73" s="69" t="s">
        <v>13</v>
      </c>
      <c r="N73" s="50">
        <f t="shared" si="12"/>
        <v>3897.6016949152545</v>
      </c>
      <c r="O73" s="44"/>
      <c r="P73" s="49">
        <f t="shared" si="10"/>
        <v>1</v>
      </c>
      <c r="Q73" s="51">
        <f t="shared" si="13"/>
        <v>0</v>
      </c>
      <c r="R73" s="46"/>
      <c r="S73" s="46"/>
      <c r="T73" s="46"/>
      <c r="U73" s="46"/>
      <c r="V73" s="46"/>
      <c r="W73" s="46"/>
      <c r="X73" s="46"/>
      <c r="Y73" s="46"/>
      <c r="Z73" s="46"/>
      <c r="AA73" s="46"/>
    </row>
    <row r="74" spans="1:27" s="52" customFormat="1" ht="15.75" x14ac:dyDescent="0.25">
      <c r="A74" s="42"/>
      <c r="B74" s="83">
        <v>33</v>
      </c>
      <c r="C74" s="84" t="s">
        <v>146</v>
      </c>
      <c r="D74" s="84" t="s">
        <v>147</v>
      </c>
      <c r="E74" s="85" t="s">
        <v>13</v>
      </c>
      <c r="F74" s="44">
        <v>3248.3898305084745</v>
      </c>
      <c r="G74" s="87">
        <v>2</v>
      </c>
      <c r="H74" s="45">
        <f t="shared" si="7"/>
        <v>6496.7796610169489</v>
      </c>
      <c r="I74" s="46"/>
      <c r="J74" s="47">
        <v>33</v>
      </c>
      <c r="K74" s="68" t="str">
        <f t="shared" si="11"/>
        <v>Вилка шарнира наружная</v>
      </c>
      <c r="L74" s="48"/>
      <c r="M74" s="69" t="s">
        <v>13</v>
      </c>
      <c r="N74" s="50">
        <f t="shared" si="12"/>
        <v>3248.3898305084745</v>
      </c>
      <c r="O74" s="44"/>
      <c r="P74" s="49">
        <f t="shared" si="10"/>
        <v>2</v>
      </c>
      <c r="Q74" s="51">
        <f t="shared" si="13"/>
        <v>0</v>
      </c>
      <c r="R74" s="46"/>
      <c r="S74" s="46"/>
      <c r="T74" s="46"/>
      <c r="U74" s="46"/>
      <c r="V74" s="46"/>
      <c r="W74" s="46"/>
      <c r="X74" s="46"/>
      <c r="Y74" s="46"/>
      <c r="Z74" s="46"/>
      <c r="AA74" s="46"/>
    </row>
    <row r="75" spans="1:27" s="52" customFormat="1" ht="15.75" x14ac:dyDescent="0.25">
      <c r="A75" s="42"/>
      <c r="B75" s="83">
        <v>34</v>
      </c>
      <c r="C75" s="84" t="s">
        <v>148</v>
      </c>
      <c r="D75" s="84" t="s">
        <v>149</v>
      </c>
      <c r="E75" s="85" t="s">
        <v>150</v>
      </c>
      <c r="F75" s="44">
        <v>578.13559322033905</v>
      </c>
      <c r="G75" s="87">
        <v>1</v>
      </c>
      <c r="H75" s="45">
        <f t="shared" si="7"/>
        <v>578.13559322033905</v>
      </c>
      <c r="I75" s="46"/>
      <c r="J75" s="47">
        <v>34</v>
      </c>
      <c r="K75" s="68" t="str">
        <f t="shared" si="11"/>
        <v>Вкладыши коренны</v>
      </c>
      <c r="L75" s="48"/>
      <c r="M75" s="69" t="s">
        <v>13</v>
      </c>
      <c r="N75" s="50">
        <f t="shared" si="12"/>
        <v>578.13559322033905</v>
      </c>
      <c r="O75" s="44"/>
      <c r="P75" s="49">
        <f t="shared" si="10"/>
        <v>1</v>
      </c>
      <c r="Q75" s="51">
        <f t="shared" si="13"/>
        <v>0</v>
      </c>
      <c r="R75" s="46"/>
      <c r="S75" s="46"/>
      <c r="T75" s="46"/>
      <c r="U75" s="46"/>
      <c r="V75" s="46"/>
      <c r="W75" s="46"/>
      <c r="X75" s="46"/>
      <c r="Y75" s="46"/>
      <c r="Z75" s="46"/>
      <c r="AA75" s="46"/>
    </row>
    <row r="76" spans="1:27" s="52" customFormat="1" ht="15.75" x14ac:dyDescent="0.25">
      <c r="A76" s="42"/>
      <c r="B76" s="83">
        <v>35</v>
      </c>
      <c r="C76" s="84" t="s">
        <v>151</v>
      </c>
      <c r="D76" s="84" t="s">
        <v>152</v>
      </c>
      <c r="E76" s="85" t="s">
        <v>150</v>
      </c>
      <c r="F76" s="44">
        <v>586.54237288135596</v>
      </c>
      <c r="G76" s="87">
        <v>1</v>
      </c>
      <c r="H76" s="45">
        <f t="shared" si="7"/>
        <v>586.54237288135596</v>
      </c>
      <c r="I76" s="46"/>
      <c r="J76" s="47">
        <v>35</v>
      </c>
      <c r="K76" s="68" t="str">
        <f t="shared" si="11"/>
        <v>Вкладыши шатунные</v>
      </c>
      <c r="L76" s="48"/>
      <c r="M76" s="69" t="s">
        <v>13</v>
      </c>
      <c r="N76" s="50">
        <f t="shared" si="12"/>
        <v>586.54237288135596</v>
      </c>
      <c r="O76" s="44"/>
      <c r="P76" s="49">
        <f t="shared" si="10"/>
        <v>1</v>
      </c>
      <c r="Q76" s="51">
        <f t="shared" si="13"/>
        <v>0</v>
      </c>
      <c r="R76" s="46"/>
      <c r="S76" s="46"/>
      <c r="T76" s="46"/>
      <c r="U76" s="46"/>
      <c r="V76" s="46"/>
      <c r="W76" s="46"/>
      <c r="X76" s="46"/>
      <c r="Y76" s="46"/>
      <c r="Z76" s="46"/>
      <c r="AA76" s="46"/>
    </row>
    <row r="77" spans="1:27" s="52" customFormat="1" ht="15.75" x14ac:dyDescent="0.25">
      <c r="A77" s="42"/>
      <c r="B77" s="83">
        <v>36</v>
      </c>
      <c r="C77" s="84" t="s">
        <v>153</v>
      </c>
      <c r="D77" s="84" t="s">
        <v>154</v>
      </c>
      <c r="E77" s="85" t="s">
        <v>13</v>
      </c>
      <c r="F77" s="44">
        <v>7201.2711864406783</v>
      </c>
      <c r="G77" s="87">
        <v>1</v>
      </c>
      <c r="H77" s="45">
        <f t="shared" si="7"/>
        <v>7201.2711864406783</v>
      </c>
      <c r="I77" s="46"/>
      <c r="J77" s="47">
        <v>36</v>
      </c>
      <c r="K77" s="68" t="str">
        <f t="shared" si="11"/>
        <v>Генератор</v>
      </c>
      <c r="L77" s="48"/>
      <c r="M77" s="69" t="s">
        <v>13</v>
      </c>
      <c r="N77" s="50">
        <f t="shared" si="12"/>
        <v>7201.2711864406783</v>
      </c>
      <c r="O77" s="44"/>
      <c r="P77" s="49">
        <f t="shared" si="10"/>
        <v>1</v>
      </c>
      <c r="Q77" s="51">
        <f t="shared" si="13"/>
        <v>0</v>
      </c>
      <c r="R77" s="46"/>
      <c r="S77" s="46"/>
      <c r="T77" s="46"/>
      <c r="U77" s="46"/>
      <c r="V77" s="46"/>
      <c r="W77" s="46"/>
      <c r="X77" s="46"/>
      <c r="Y77" s="46"/>
      <c r="Z77" s="46"/>
      <c r="AA77" s="46"/>
    </row>
    <row r="78" spans="1:27" s="52" customFormat="1" ht="15.75" x14ac:dyDescent="0.25">
      <c r="A78" s="42"/>
      <c r="B78" s="83">
        <v>37</v>
      </c>
      <c r="C78" s="84" t="s">
        <v>153</v>
      </c>
      <c r="D78" s="84" t="s">
        <v>155</v>
      </c>
      <c r="E78" s="85" t="s">
        <v>13</v>
      </c>
      <c r="F78" s="44">
        <v>7939.7796610169498</v>
      </c>
      <c r="G78" s="87">
        <v>1</v>
      </c>
      <c r="H78" s="45">
        <f t="shared" si="7"/>
        <v>7939.7796610169498</v>
      </c>
      <c r="I78" s="46"/>
      <c r="J78" s="47">
        <v>37</v>
      </c>
      <c r="K78" s="68" t="str">
        <f t="shared" si="11"/>
        <v>Генератор</v>
      </c>
      <c r="L78" s="48"/>
      <c r="M78" s="69" t="s">
        <v>13</v>
      </c>
      <c r="N78" s="50">
        <f t="shared" si="12"/>
        <v>7939.7796610169498</v>
      </c>
      <c r="O78" s="44"/>
      <c r="P78" s="49">
        <f t="shared" si="10"/>
        <v>1</v>
      </c>
      <c r="Q78" s="51">
        <f t="shared" si="13"/>
        <v>0</v>
      </c>
      <c r="R78" s="46"/>
      <c r="S78" s="46"/>
      <c r="T78" s="46"/>
      <c r="U78" s="46"/>
      <c r="V78" s="46"/>
      <c r="W78" s="46"/>
      <c r="X78" s="46"/>
      <c r="Y78" s="46"/>
      <c r="Z78" s="46"/>
      <c r="AA78" s="46"/>
    </row>
    <row r="79" spans="1:27" s="52" customFormat="1" ht="15.75" x14ac:dyDescent="0.25">
      <c r="A79" s="42"/>
      <c r="B79" s="83">
        <v>38</v>
      </c>
      <c r="C79" s="84" t="s">
        <v>153</v>
      </c>
      <c r="D79" s="84" t="s">
        <v>156</v>
      </c>
      <c r="E79" s="85" t="s">
        <v>13</v>
      </c>
      <c r="F79" s="44">
        <v>4749.3050847457635</v>
      </c>
      <c r="G79" s="87">
        <v>2</v>
      </c>
      <c r="H79" s="45">
        <f t="shared" si="7"/>
        <v>9498.6101694915269</v>
      </c>
      <c r="I79" s="46"/>
      <c r="J79" s="47">
        <v>38</v>
      </c>
      <c r="K79" s="68" t="str">
        <f t="shared" si="11"/>
        <v>Генератор</v>
      </c>
      <c r="L79" s="48"/>
      <c r="M79" s="69" t="s">
        <v>13</v>
      </c>
      <c r="N79" s="50">
        <f t="shared" si="12"/>
        <v>4749.3050847457635</v>
      </c>
      <c r="O79" s="44"/>
      <c r="P79" s="49">
        <f t="shared" si="10"/>
        <v>2</v>
      </c>
      <c r="Q79" s="51">
        <f t="shared" si="13"/>
        <v>0</v>
      </c>
      <c r="R79" s="46"/>
      <c r="S79" s="46"/>
      <c r="T79" s="46"/>
      <c r="U79" s="46"/>
      <c r="V79" s="46"/>
      <c r="W79" s="46"/>
      <c r="X79" s="46"/>
      <c r="Y79" s="46"/>
      <c r="Z79" s="46"/>
      <c r="AA79" s="46"/>
    </row>
    <row r="80" spans="1:27" s="52" customFormat="1" ht="15.75" x14ac:dyDescent="0.25">
      <c r="A80" s="42"/>
      <c r="B80" s="83">
        <v>39</v>
      </c>
      <c r="C80" s="84" t="s">
        <v>157</v>
      </c>
      <c r="D80" s="84" t="s">
        <v>158</v>
      </c>
      <c r="E80" s="85" t="s">
        <v>13</v>
      </c>
      <c r="F80" s="44">
        <v>11507.245762711864</v>
      </c>
      <c r="G80" s="87">
        <v>4</v>
      </c>
      <c r="H80" s="45">
        <f t="shared" si="7"/>
        <v>46028.983050847455</v>
      </c>
      <c r="I80" s="46"/>
      <c r="J80" s="47">
        <v>39</v>
      </c>
      <c r="K80" s="68" t="str">
        <f t="shared" si="11"/>
        <v>Генератор 24В</v>
      </c>
      <c r="L80" s="48"/>
      <c r="M80" s="69" t="s">
        <v>13</v>
      </c>
      <c r="N80" s="50">
        <f t="shared" si="12"/>
        <v>11507.245762711864</v>
      </c>
      <c r="O80" s="44"/>
      <c r="P80" s="49">
        <f t="shared" si="10"/>
        <v>4</v>
      </c>
      <c r="Q80" s="51">
        <f t="shared" si="13"/>
        <v>0</v>
      </c>
      <c r="R80" s="46"/>
      <c r="S80" s="46"/>
      <c r="T80" s="46"/>
      <c r="U80" s="46"/>
      <c r="V80" s="46"/>
      <c r="W80" s="46"/>
      <c r="X80" s="46"/>
      <c r="Y80" s="46"/>
      <c r="Z80" s="46"/>
      <c r="AA80" s="46"/>
    </row>
    <row r="81" spans="1:27" s="52" customFormat="1" ht="15.75" x14ac:dyDescent="0.25">
      <c r="A81" s="42"/>
      <c r="B81" s="83">
        <v>40</v>
      </c>
      <c r="C81" s="84" t="s">
        <v>153</v>
      </c>
      <c r="D81" s="84" t="s">
        <v>159</v>
      </c>
      <c r="E81" s="85" t="s">
        <v>13</v>
      </c>
      <c r="F81" s="44">
        <v>4596.2711864406783</v>
      </c>
      <c r="G81" s="87">
        <v>1</v>
      </c>
      <c r="H81" s="45">
        <f t="shared" si="7"/>
        <v>4596.2711864406783</v>
      </c>
      <c r="I81" s="46"/>
      <c r="J81" s="47">
        <v>40</v>
      </c>
      <c r="K81" s="68" t="str">
        <f t="shared" si="11"/>
        <v>Генератор</v>
      </c>
      <c r="L81" s="48"/>
      <c r="M81" s="69" t="s">
        <v>13</v>
      </c>
      <c r="N81" s="50">
        <f t="shared" si="12"/>
        <v>4596.2711864406783</v>
      </c>
      <c r="O81" s="44"/>
      <c r="P81" s="49">
        <f t="shared" si="10"/>
        <v>1</v>
      </c>
      <c r="Q81" s="51">
        <f t="shared" si="13"/>
        <v>0</v>
      </c>
      <c r="R81" s="46"/>
      <c r="S81" s="46"/>
      <c r="T81" s="46"/>
      <c r="U81" s="46"/>
      <c r="V81" s="46"/>
      <c r="W81" s="46"/>
      <c r="X81" s="46"/>
      <c r="Y81" s="46"/>
      <c r="Z81" s="46"/>
      <c r="AA81" s="46"/>
    </row>
    <row r="82" spans="1:27" s="52" customFormat="1" ht="30" x14ac:dyDescent="0.25">
      <c r="A82" s="42"/>
      <c r="B82" s="83">
        <v>41</v>
      </c>
      <c r="C82" s="84" t="s">
        <v>160</v>
      </c>
      <c r="D82" s="84" t="s">
        <v>161</v>
      </c>
      <c r="E82" s="85" t="s">
        <v>13</v>
      </c>
      <c r="F82" s="44">
        <v>5693.8813559322034</v>
      </c>
      <c r="G82" s="87">
        <v>1</v>
      </c>
      <c r="H82" s="45">
        <f t="shared" si="7"/>
        <v>5693.8813559322034</v>
      </c>
      <c r="I82" s="46"/>
      <c r="J82" s="47">
        <v>41</v>
      </c>
      <c r="K82" s="68" t="str">
        <f t="shared" si="11"/>
        <v>Генератор 65А УАЗ, УМЗ-2206</v>
      </c>
      <c r="L82" s="48"/>
      <c r="M82" s="69" t="s">
        <v>13</v>
      </c>
      <c r="N82" s="50">
        <f t="shared" si="12"/>
        <v>5693.8813559322034</v>
      </c>
      <c r="O82" s="44"/>
      <c r="P82" s="49">
        <f t="shared" si="10"/>
        <v>1</v>
      </c>
      <c r="Q82" s="51">
        <f t="shared" si="13"/>
        <v>0</v>
      </c>
      <c r="R82" s="46"/>
      <c r="S82" s="46"/>
      <c r="T82" s="46"/>
      <c r="U82" s="46"/>
      <c r="V82" s="46"/>
      <c r="W82" s="46"/>
      <c r="X82" s="46"/>
      <c r="Y82" s="46"/>
      <c r="Z82" s="46"/>
      <c r="AA82" s="46"/>
    </row>
    <row r="83" spans="1:27" s="52" customFormat="1" ht="15.75" x14ac:dyDescent="0.25">
      <c r="A83" s="42"/>
      <c r="B83" s="83">
        <v>42</v>
      </c>
      <c r="C83" s="84" t="s">
        <v>162</v>
      </c>
      <c r="D83" s="84" t="s">
        <v>163</v>
      </c>
      <c r="E83" s="85" t="s">
        <v>13</v>
      </c>
      <c r="F83" s="44">
        <v>5641.1186440677975</v>
      </c>
      <c r="G83" s="87">
        <v>1</v>
      </c>
      <c r="H83" s="45">
        <f t="shared" si="7"/>
        <v>5641.1186440677975</v>
      </c>
      <c r="I83" s="46"/>
      <c r="J83" s="47">
        <v>42</v>
      </c>
      <c r="K83" s="68" t="str">
        <f t="shared" si="11"/>
        <v>Генератор ГАЗ-53 (65А)</v>
      </c>
      <c r="L83" s="48"/>
      <c r="M83" s="69" t="s">
        <v>13</v>
      </c>
      <c r="N83" s="50">
        <f t="shared" si="12"/>
        <v>5641.1186440677975</v>
      </c>
      <c r="O83" s="44"/>
      <c r="P83" s="49">
        <f t="shared" si="10"/>
        <v>1</v>
      </c>
      <c r="Q83" s="51">
        <f t="shared" si="13"/>
        <v>0</v>
      </c>
      <c r="R83" s="46"/>
      <c r="S83" s="46"/>
      <c r="T83" s="46"/>
      <c r="U83" s="46"/>
      <c r="V83" s="46"/>
      <c r="W83" s="46"/>
      <c r="X83" s="46"/>
      <c r="Y83" s="46"/>
      <c r="Z83" s="46"/>
      <c r="AA83" s="46"/>
    </row>
    <row r="84" spans="1:27" s="52" customFormat="1" ht="15.75" x14ac:dyDescent="0.25">
      <c r="A84" s="42"/>
      <c r="B84" s="83">
        <v>43</v>
      </c>
      <c r="C84" s="84" t="s">
        <v>164</v>
      </c>
      <c r="D84" s="84" t="s">
        <v>165</v>
      </c>
      <c r="E84" s="85" t="s">
        <v>13</v>
      </c>
      <c r="F84" s="44">
        <v>2856.9661016949153</v>
      </c>
      <c r="G84" s="87">
        <v>1</v>
      </c>
      <c r="H84" s="45">
        <f t="shared" si="7"/>
        <v>2856.9661016949153</v>
      </c>
      <c r="I84" s="46"/>
      <c r="J84" s="47">
        <v>43</v>
      </c>
      <c r="K84" s="68" t="str">
        <f t="shared" si="11"/>
        <v>Глушитель</v>
      </c>
      <c r="L84" s="48"/>
      <c r="M84" s="69" t="s">
        <v>13</v>
      </c>
      <c r="N84" s="50">
        <f t="shared" si="12"/>
        <v>2856.9661016949153</v>
      </c>
      <c r="O84" s="44"/>
      <c r="P84" s="49">
        <f t="shared" si="10"/>
        <v>1</v>
      </c>
      <c r="Q84" s="51">
        <f t="shared" si="13"/>
        <v>0</v>
      </c>
      <c r="R84" s="46"/>
      <c r="S84" s="46"/>
      <c r="T84" s="46"/>
      <c r="U84" s="46"/>
      <c r="V84" s="46"/>
      <c r="W84" s="46"/>
      <c r="X84" s="46"/>
      <c r="Y84" s="46"/>
      <c r="Z84" s="46"/>
      <c r="AA84" s="46"/>
    </row>
    <row r="85" spans="1:27" s="52" customFormat="1" ht="15.75" x14ac:dyDescent="0.25">
      <c r="A85" s="42"/>
      <c r="B85" s="83">
        <v>44</v>
      </c>
      <c r="C85" s="84" t="s">
        <v>164</v>
      </c>
      <c r="D85" s="84" t="s">
        <v>166</v>
      </c>
      <c r="E85" s="85" t="s">
        <v>13</v>
      </c>
      <c r="F85" s="44">
        <v>1863.8389830508474</v>
      </c>
      <c r="G85" s="87">
        <v>5</v>
      </c>
      <c r="H85" s="45">
        <f t="shared" si="7"/>
        <v>9319.1949152542365</v>
      </c>
      <c r="I85" s="46"/>
      <c r="J85" s="47">
        <v>44</v>
      </c>
      <c r="K85" s="68" t="str">
        <f t="shared" si="11"/>
        <v>Глушитель</v>
      </c>
      <c r="L85" s="48"/>
      <c r="M85" s="69" t="s">
        <v>13</v>
      </c>
      <c r="N85" s="50">
        <f t="shared" si="12"/>
        <v>1863.8389830508474</v>
      </c>
      <c r="O85" s="44"/>
      <c r="P85" s="49">
        <f t="shared" si="10"/>
        <v>5</v>
      </c>
      <c r="Q85" s="51">
        <f t="shared" si="13"/>
        <v>0</v>
      </c>
      <c r="R85" s="46"/>
      <c r="S85" s="46"/>
      <c r="T85" s="46"/>
      <c r="U85" s="46"/>
      <c r="V85" s="46"/>
      <c r="W85" s="46"/>
      <c r="X85" s="46"/>
      <c r="Y85" s="46"/>
      <c r="Z85" s="46"/>
      <c r="AA85" s="46"/>
    </row>
    <row r="86" spans="1:27" s="52" customFormat="1" ht="30" x14ac:dyDescent="0.25">
      <c r="A86" s="42"/>
      <c r="B86" s="83">
        <v>45</v>
      </c>
      <c r="C86" s="84" t="s">
        <v>167</v>
      </c>
      <c r="D86" s="84" t="s">
        <v>168</v>
      </c>
      <c r="E86" s="85" t="s">
        <v>13</v>
      </c>
      <c r="F86" s="44">
        <v>3542.9830508474579</v>
      </c>
      <c r="G86" s="87">
        <v>1</v>
      </c>
      <c r="H86" s="45">
        <f t="shared" si="7"/>
        <v>3542.9830508474579</v>
      </c>
      <c r="I86" s="46"/>
      <c r="J86" s="47">
        <v>45</v>
      </c>
      <c r="K86" s="68" t="str">
        <f t="shared" si="11"/>
        <v>Глушитель с трубами в сборе</v>
      </c>
      <c r="L86" s="48"/>
      <c r="M86" s="69" t="s">
        <v>13</v>
      </c>
      <c r="N86" s="50">
        <f t="shared" si="12"/>
        <v>3542.9830508474579</v>
      </c>
      <c r="O86" s="44"/>
      <c r="P86" s="49">
        <f t="shared" si="10"/>
        <v>1</v>
      </c>
      <c r="Q86" s="51">
        <f t="shared" si="13"/>
        <v>0</v>
      </c>
      <c r="R86" s="46"/>
      <c r="S86" s="46"/>
      <c r="T86" s="46"/>
      <c r="U86" s="46"/>
      <c r="V86" s="46"/>
      <c r="W86" s="46"/>
      <c r="X86" s="46"/>
      <c r="Y86" s="46"/>
      <c r="Z86" s="46"/>
      <c r="AA86" s="46"/>
    </row>
    <row r="87" spans="1:27" s="52" customFormat="1" ht="15.75" x14ac:dyDescent="0.25">
      <c r="A87" s="42"/>
      <c r="B87" s="83">
        <v>46</v>
      </c>
      <c r="C87" s="84" t="s">
        <v>169</v>
      </c>
      <c r="D87" s="84" t="s">
        <v>170</v>
      </c>
      <c r="E87" s="85" t="s">
        <v>13</v>
      </c>
      <c r="F87" s="44">
        <v>1739.305084745763</v>
      </c>
      <c r="G87" s="87">
        <v>1</v>
      </c>
      <c r="H87" s="45">
        <f t="shared" si="7"/>
        <v>1739.305084745763</v>
      </c>
      <c r="I87" s="46"/>
      <c r="J87" s="47">
        <v>46</v>
      </c>
      <c r="K87" s="68" t="str">
        <f t="shared" si="11"/>
        <v>Глушитель УАЗ 452</v>
      </c>
      <c r="L87" s="48"/>
      <c r="M87" s="69" t="s">
        <v>13</v>
      </c>
      <c r="N87" s="50">
        <f t="shared" si="12"/>
        <v>1739.305084745763</v>
      </c>
      <c r="O87" s="44"/>
      <c r="P87" s="49">
        <f t="shared" si="10"/>
        <v>1</v>
      </c>
      <c r="Q87" s="51">
        <f t="shared" si="13"/>
        <v>0</v>
      </c>
      <c r="R87" s="46"/>
      <c r="S87" s="46"/>
      <c r="T87" s="46"/>
      <c r="U87" s="46"/>
      <c r="V87" s="46"/>
      <c r="W87" s="46"/>
      <c r="X87" s="46"/>
      <c r="Y87" s="46"/>
      <c r="Z87" s="46"/>
      <c r="AA87" s="46"/>
    </row>
    <row r="88" spans="1:27" s="52" customFormat="1" ht="30" x14ac:dyDescent="0.25">
      <c r="A88" s="42"/>
      <c r="B88" s="83">
        <v>47</v>
      </c>
      <c r="C88" s="84" t="s">
        <v>171</v>
      </c>
      <c r="D88" s="84" t="s">
        <v>172</v>
      </c>
      <c r="E88" s="85" t="s">
        <v>13</v>
      </c>
      <c r="F88" s="44">
        <v>32749.084745762713</v>
      </c>
      <c r="G88" s="87">
        <v>1</v>
      </c>
      <c r="H88" s="45">
        <f t="shared" si="7"/>
        <v>32749.084745762713</v>
      </c>
      <c r="I88" s="46"/>
      <c r="J88" s="47">
        <v>47</v>
      </c>
      <c r="K88" s="68" t="str">
        <f t="shared" si="11"/>
        <v>Головка блока цилиндра ГАЗ 33081</v>
      </c>
      <c r="L88" s="48"/>
      <c r="M88" s="69" t="s">
        <v>13</v>
      </c>
      <c r="N88" s="50">
        <f t="shared" si="12"/>
        <v>32749.084745762713</v>
      </c>
      <c r="O88" s="44"/>
      <c r="P88" s="49">
        <f t="shared" si="10"/>
        <v>1</v>
      </c>
      <c r="Q88" s="51">
        <f t="shared" si="13"/>
        <v>0</v>
      </c>
      <c r="R88" s="46"/>
      <c r="S88" s="46"/>
      <c r="T88" s="46"/>
      <c r="U88" s="46"/>
      <c r="V88" s="46"/>
      <c r="W88" s="46"/>
      <c r="X88" s="46"/>
      <c r="Y88" s="46"/>
      <c r="Z88" s="46"/>
      <c r="AA88" s="46"/>
    </row>
    <row r="89" spans="1:27" s="52" customFormat="1" ht="45" x14ac:dyDescent="0.25">
      <c r="A89" s="42"/>
      <c r="B89" s="83">
        <v>48</v>
      </c>
      <c r="C89" s="84" t="s">
        <v>173</v>
      </c>
      <c r="D89" s="84" t="s">
        <v>174</v>
      </c>
      <c r="E89" s="85" t="s">
        <v>150</v>
      </c>
      <c r="F89" s="44">
        <v>40896.788135593219</v>
      </c>
      <c r="G89" s="87">
        <v>1</v>
      </c>
      <c r="H89" s="45">
        <f t="shared" si="7"/>
        <v>40896.788135593219</v>
      </c>
      <c r="I89" s="46"/>
      <c r="J89" s="47">
        <v>48</v>
      </c>
      <c r="K89" s="68" t="str">
        <f t="shared" si="11"/>
        <v>Головка блока цилиндров двигателя Д-245.7Е2 в сборе</v>
      </c>
      <c r="L89" s="48"/>
      <c r="M89" s="69" t="s">
        <v>13</v>
      </c>
      <c r="N89" s="50">
        <f t="shared" si="12"/>
        <v>40896.788135593219</v>
      </c>
      <c r="O89" s="44"/>
      <c r="P89" s="49">
        <f t="shared" si="10"/>
        <v>1</v>
      </c>
      <c r="Q89" s="51">
        <f t="shared" si="13"/>
        <v>0</v>
      </c>
      <c r="R89" s="46"/>
      <c r="S89" s="46"/>
      <c r="T89" s="46"/>
      <c r="U89" s="46"/>
      <c r="V89" s="46"/>
      <c r="W89" s="46"/>
      <c r="X89" s="46"/>
      <c r="Y89" s="46"/>
      <c r="Z89" s="46"/>
      <c r="AA89" s="46"/>
    </row>
    <row r="90" spans="1:27" s="52" customFormat="1" ht="30" x14ac:dyDescent="0.25">
      <c r="A90" s="42"/>
      <c r="B90" s="83">
        <v>49</v>
      </c>
      <c r="C90" s="84" t="s">
        <v>175</v>
      </c>
      <c r="D90" s="84" t="s">
        <v>176</v>
      </c>
      <c r="E90" s="85" t="s">
        <v>150</v>
      </c>
      <c r="F90" s="44">
        <v>17195.652542372882</v>
      </c>
      <c r="G90" s="87">
        <v>1</v>
      </c>
      <c r="H90" s="45">
        <f t="shared" si="7"/>
        <v>17195.652542372882</v>
      </c>
      <c r="I90" s="46"/>
      <c r="J90" s="47">
        <v>49</v>
      </c>
      <c r="K90" s="68" t="str">
        <f t="shared" si="11"/>
        <v>Группа поршневая без поршневых колец</v>
      </c>
      <c r="L90" s="48"/>
      <c r="M90" s="69" t="s">
        <v>13</v>
      </c>
      <c r="N90" s="50">
        <f t="shared" si="12"/>
        <v>17195.652542372882</v>
      </c>
      <c r="O90" s="44"/>
      <c r="P90" s="49">
        <f t="shared" si="10"/>
        <v>1</v>
      </c>
      <c r="Q90" s="51">
        <f t="shared" si="13"/>
        <v>0</v>
      </c>
      <c r="R90" s="46"/>
      <c r="S90" s="46"/>
      <c r="T90" s="46"/>
      <c r="U90" s="46"/>
      <c r="V90" s="46"/>
      <c r="W90" s="46"/>
      <c r="X90" s="46"/>
      <c r="Y90" s="46"/>
      <c r="Z90" s="46"/>
      <c r="AA90" s="46"/>
    </row>
    <row r="91" spans="1:27" s="52" customFormat="1" ht="15.75" x14ac:dyDescent="0.25">
      <c r="A91" s="42"/>
      <c r="B91" s="83">
        <v>50</v>
      </c>
      <c r="C91" s="84" t="s">
        <v>177</v>
      </c>
      <c r="D91" s="84" t="s">
        <v>178</v>
      </c>
      <c r="E91" s="85" t="s">
        <v>150</v>
      </c>
      <c r="F91" s="44">
        <v>17998.805084745763</v>
      </c>
      <c r="G91" s="87">
        <v>2</v>
      </c>
      <c r="H91" s="45">
        <f t="shared" si="7"/>
        <v>35997.610169491527</v>
      </c>
      <c r="I91" s="46"/>
      <c r="J91" s="47">
        <v>50</v>
      </c>
      <c r="K91" s="68" t="str">
        <f t="shared" si="11"/>
        <v>Группа поршневая ГАЗ-53</v>
      </c>
      <c r="L91" s="48"/>
      <c r="M91" s="69" t="s">
        <v>13</v>
      </c>
      <c r="N91" s="50">
        <f t="shared" si="12"/>
        <v>17998.805084745763</v>
      </c>
      <c r="O91" s="44"/>
      <c r="P91" s="49">
        <f t="shared" si="10"/>
        <v>2</v>
      </c>
      <c r="Q91" s="51">
        <f t="shared" si="13"/>
        <v>0</v>
      </c>
      <c r="R91" s="46"/>
      <c r="S91" s="46"/>
      <c r="T91" s="46"/>
      <c r="U91" s="46"/>
      <c r="V91" s="46"/>
      <c r="W91" s="46"/>
      <c r="X91" s="46"/>
      <c r="Y91" s="46"/>
      <c r="Z91" s="46"/>
      <c r="AA91" s="46"/>
    </row>
    <row r="92" spans="1:27" s="52" customFormat="1" ht="15.75" x14ac:dyDescent="0.25">
      <c r="A92" s="42"/>
      <c r="B92" s="83">
        <v>51</v>
      </c>
      <c r="C92" s="84" t="s">
        <v>179</v>
      </c>
      <c r="D92" s="84" t="s">
        <v>180</v>
      </c>
      <c r="E92" s="85" t="s">
        <v>13</v>
      </c>
      <c r="F92" s="44">
        <v>794.71186440677968</v>
      </c>
      <c r="G92" s="87">
        <v>1</v>
      </c>
      <c r="H92" s="45">
        <f t="shared" si="7"/>
        <v>794.71186440677968</v>
      </c>
      <c r="I92" s="46"/>
      <c r="J92" s="47">
        <v>51</v>
      </c>
      <c r="K92" s="68" t="str">
        <f t="shared" si="11"/>
        <v>Датчик скорости ГАЗ-3110</v>
      </c>
      <c r="L92" s="48"/>
      <c r="M92" s="69" t="s">
        <v>13</v>
      </c>
      <c r="N92" s="50">
        <f t="shared" si="12"/>
        <v>794.71186440677968</v>
      </c>
      <c r="O92" s="44"/>
      <c r="P92" s="49">
        <f t="shared" si="10"/>
        <v>1</v>
      </c>
      <c r="Q92" s="51">
        <f t="shared" si="13"/>
        <v>0</v>
      </c>
      <c r="R92" s="46"/>
      <c r="S92" s="46"/>
      <c r="T92" s="46"/>
      <c r="U92" s="46"/>
      <c r="V92" s="46"/>
      <c r="W92" s="46"/>
      <c r="X92" s="46"/>
      <c r="Y92" s="46"/>
      <c r="Z92" s="46"/>
      <c r="AA92" s="46"/>
    </row>
    <row r="93" spans="1:27" s="52" customFormat="1" ht="15.75" x14ac:dyDescent="0.25">
      <c r="A93" s="42"/>
      <c r="B93" s="83">
        <v>52</v>
      </c>
      <c r="C93" s="84" t="s">
        <v>181</v>
      </c>
      <c r="D93" s="84" t="s">
        <v>182</v>
      </c>
      <c r="E93" s="85" t="s">
        <v>13</v>
      </c>
      <c r="F93" s="44">
        <v>146561.90677966099</v>
      </c>
      <c r="G93" s="87">
        <v>1</v>
      </c>
      <c r="H93" s="45">
        <f t="shared" si="7"/>
        <v>146561.90677966099</v>
      </c>
      <c r="I93" s="46"/>
      <c r="J93" s="47">
        <v>52</v>
      </c>
      <c r="K93" s="68" t="str">
        <f t="shared" si="11"/>
        <v xml:space="preserve">Двигатель в сборе </v>
      </c>
      <c r="L93" s="48"/>
      <c r="M93" s="69" t="s">
        <v>13</v>
      </c>
      <c r="N93" s="50">
        <f t="shared" si="12"/>
        <v>146561.90677966099</v>
      </c>
      <c r="O93" s="44"/>
      <c r="P93" s="49">
        <f t="shared" si="10"/>
        <v>1</v>
      </c>
      <c r="Q93" s="51">
        <f t="shared" si="13"/>
        <v>0</v>
      </c>
      <c r="R93" s="46"/>
      <c r="S93" s="46"/>
      <c r="T93" s="46"/>
      <c r="U93" s="46"/>
      <c r="V93" s="46"/>
      <c r="W93" s="46"/>
      <c r="X93" s="46"/>
      <c r="Y93" s="46"/>
      <c r="Z93" s="46"/>
      <c r="AA93" s="46"/>
    </row>
    <row r="94" spans="1:27" s="52" customFormat="1" ht="15.75" x14ac:dyDescent="0.25">
      <c r="A94" s="42"/>
      <c r="B94" s="83">
        <v>53</v>
      </c>
      <c r="C94" s="84" t="s">
        <v>183</v>
      </c>
      <c r="D94" s="84" t="s">
        <v>184</v>
      </c>
      <c r="E94" s="85" t="s">
        <v>13</v>
      </c>
      <c r="F94" s="44">
        <v>4831.6271186440681</v>
      </c>
      <c r="G94" s="87">
        <v>1</v>
      </c>
      <c r="H94" s="45">
        <f t="shared" si="7"/>
        <v>4831.6271186440681</v>
      </c>
      <c r="I94" s="46"/>
      <c r="J94" s="47">
        <v>53</v>
      </c>
      <c r="K94" s="68" t="str">
        <f t="shared" si="11"/>
        <v>Диск колеса</v>
      </c>
      <c r="L94" s="48"/>
      <c r="M94" s="69" t="s">
        <v>13</v>
      </c>
      <c r="N94" s="50">
        <f t="shared" si="12"/>
        <v>4831.6271186440681</v>
      </c>
      <c r="O94" s="44"/>
      <c r="P94" s="49">
        <f t="shared" si="10"/>
        <v>1</v>
      </c>
      <c r="Q94" s="51">
        <f t="shared" si="13"/>
        <v>0</v>
      </c>
      <c r="R94" s="46"/>
      <c r="S94" s="46"/>
      <c r="T94" s="46"/>
      <c r="U94" s="46"/>
      <c r="V94" s="46"/>
      <c r="W94" s="46"/>
      <c r="X94" s="46"/>
      <c r="Y94" s="46"/>
      <c r="Z94" s="46"/>
      <c r="AA94" s="46"/>
    </row>
    <row r="95" spans="1:27" s="52" customFormat="1" ht="15.75" x14ac:dyDescent="0.25">
      <c r="A95" s="42"/>
      <c r="B95" s="83">
        <v>54</v>
      </c>
      <c r="C95" s="84" t="s">
        <v>185</v>
      </c>
      <c r="D95" s="84" t="s">
        <v>186</v>
      </c>
      <c r="E95" s="85" t="s">
        <v>13</v>
      </c>
      <c r="F95" s="44">
        <v>2339.6271186440681</v>
      </c>
      <c r="G95" s="87">
        <v>8</v>
      </c>
      <c r="H95" s="45">
        <f t="shared" si="7"/>
        <v>18717.016949152545</v>
      </c>
      <c r="I95" s="46"/>
      <c r="J95" s="47">
        <v>54</v>
      </c>
      <c r="K95" s="68" t="str">
        <f t="shared" si="11"/>
        <v>Диск колеса R16</v>
      </c>
      <c r="L95" s="48"/>
      <c r="M95" s="69" t="s">
        <v>13</v>
      </c>
      <c r="N95" s="50">
        <f t="shared" si="12"/>
        <v>2339.6271186440681</v>
      </c>
      <c r="O95" s="44"/>
      <c r="P95" s="49">
        <f t="shared" si="10"/>
        <v>8</v>
      </c>
      <c r="Q95" s="51">
        <f t="shared" si="13"/>
        <v>0</v>
      </c>
      <c r="R95" s="46"/>
      <c r="S95" s="46"/>
      <c r="T95" s="46"/>
      <c r="U95" s="46"/>
      <c r="V95" s="46"/>
      <c r="W95" s="46"/>
      <c r="X95" s="46"/>
      <c r="Y95" s="46"/>
      <c r="Z95" s="46"/>
      <c r="AA95" s="46"/>
    </row>
    <row r="96" spans="1:27" s="52" customFormat="1" ht="30" x14ac:dyDescent="0.25">
      <c r="A96" s="42"/>
      <c r="B96" s="83">
        <v>55</v>
      </c>
      <c r="C96" s="84" t="s">
        <v>187</v>
      </c>
      <c r="D96" s="84" t="s">
        <v>188</v>
      </c>
      <c r="E96" s="85" t="s">
        <v>13</v>
      </c>
      <c r="F96" s="44">
        <v>4779.906779661017</v>
      </c>
      <c r="G96" s="87">
        <v>1</v>
      </c>
      <c r="H96" s="45">
        <f t="shared" si="7"/>
        <v>4779.906779661017</v>
      </c>
      <c r="I96" s="46"/>
      <c r="J96" s="47">
        <v>55</v>
      </c>
      <c r="K96" s="68" t="str">
        <f t="shared" si="11"/>
        <v>Диск сцепл.нажимной лепестк. 5-ст.(УМЗ)</v>
      </c>
      <c r="L96" s="48"/>
      <c r="M96" s="69" t="s">
        <v>13</v>
      </c>
      <c r="N96" s="50">
        <f t="shared" si="12"/>
        <v>4779.906779661017</v>
      </c>
      <c r="O96" s="44"/>
      <c r="P96" s="49">
        <f t="shared" si="10"/>
        <v>1</v>
      </c>
      <c r="Q96" s="51">
        <f t="shared" si="13"/>
        <v>0</v>
      </c>
      <c r="R96" s="46"/>
      <c r="S96" s="46"/>
      <c r="T96" s="46"/>
      <c r="U96" s="46"/>
      <c r="V96" s="46"/>
      <c r="W96" s="46"/>
      <c r="X96" s="46"/>
      <c r="Y96" s="46"/>
      <c r="Z96" s="46"/>
      <c r="AA96" s="46"/>
    </row>
    <row r="97" spans="1:27" s="52" customFormat="1" ht="15.75" x14ac:dyDescent="0.25">
      <c r="A97" s="42"/>
      <c r="B97" s="83">
        <v>56</v>
      </c>
      <c r="C97" s="84" t="s">
        <v>189</v>
      </c>
      <c r="D97" s="84" t="s">
        <v>190</v>
      </c>
      <c r="E97" s="85" t="s">
        <v>13</v>
      </c>
      <c r="F97" s="44">
        <v>1187.3305084745764</v>
      </c>
      <c r="G97" s="87">
        <v>3</v>
      </c>
      <c r="H97" s="45">
        <f t="shared" si="7"/>
        <v>3561.9915254237294</v>
      </c>
      <c r="I97" s="46"/>
      <c r="J97" s="47">
        <v>56</v>
      </c>
      <c r="K97" s="68" t="str">
        <f t="shared" si="11"/>
        <v>Диск сцепления</v>
      </c>
      <c r="L97" s="48"/>
      <c r="M97" s="69" t="s">
        <v>13</v>
      </c>
      <c r="N97" s="50">
        <f t="shared" si="12"/>
        <v>1187.3305084745764</v>
      </c>
      <c r="O97" s="44"/>
      <c r="P97" s="49">
        <f t="shared" si="10"/>
        <v>3</v>
      </c>
      <c r="Q97" s="51">
        <f t="shared" si="13"/>
        <v>0</v>
      </c>
      <c r="R97" s="46"/>
      <c r="S97" s="46"/>
      <c r="T97" s="46"/>
      <c r="U97" s="46"/>
      <c r="V97" s="46"/>
      <c r="W97" s="46"/>
      <c r="X97" s="46"/>
      <c r="Y97" s="46"/>
      <c r="Z97" s="46"/>
      <c r="AA97" s="46"/>
    </row>
    <row r="98" spans="1:27" s="52" customFormat="1" ht="30" x14ac:dyDescent="0.25">
      <c r="A98" s="42"/>
      <c r="B98" s="83">
        <v>57</v>
      </c>
      <c r="C98" s="84" t="s">
        <v>191</v>
      </c>
      <c r="D98" s="84" t="s">
        <v>192</v>
      </c>
      <c r="E98" s="85" t="s">
        <v>13</v>
      </c>
      <c r="F98" s="44">
        <v>4471.7372881355932</v>
      </c>
      <c r="G98" s="87">
        <v>3</v>
      </c>
      <c r="H98" s="45">
        <f t="shared" si="7"/>
        <v>13415.21186440678</v>
      </c>
      <c r="I98" s="46"/>
      <c r="J98" s="47">
        <v>57</v>
      </c>
      <c r="K98" s="68" t="str">
        <f t="shared" si="11"/>
        <v xml:space="preserve">Диск сцепления  ведомый УАЗ (лепестковое сцепл) </v>
      </c>
      <c r="L98" s="48"/>
      <c r="M98" s="69" t="s">
        <v>13</v>
      </c>
      <c r="N98" s="50">
        <f t="shared" si="12"/>
        <v>4471.7372881355932</v>
      </c>
      <c r="O98" s="44"/>
      <c r="P98" s="49">
        <f t="shared" si="10"/>
        <v>3</v>
      </c>
      <c r="Q98" s="51">
        <f t="shared" si="13"/>
        <v>0</v>
      </c>
      <c r="R98" s="46"/>
      <c r="S98" s="46"/>
      <c r="T98" s="46"/>
      <c r="U98" s="46"/>
      <c r="V98" s="46"/>
      <c r="W98" s="46"/>
      <c r="X98" s="46"/>
      <c r="Y98" s="46"/>
      <c r="Z98" s="46"/>
      <c r="AA98" s="46"/>
    </row>
    <row r="99" spans="1:27" s="52" customFormat="1" ht="30" x14ac:dyDescent="0.25">
      <c r="A99" s="42"/>
      <c r="B99" s="83">
        <v>58</v>
      </c>
      <c r="C99" s="84" t="s">
        <v>193</v>
      </c>
      <c r="D99" s="84" t="s">
        <v>194</v>
      </c>
      <c r="E99" s="85" t="s">
        <v>13</v>
      </c>
      <c r="F99" s="44">
        <v>13924.966101694916</v>
      </c>
      <c r="G99" s="87">
        <v>1</v>
      </c>
      <c r="H99" s="45">
        <f t="shared" si="7"/>
        <v>13924.966101694916</v>
      </c>
      <c r="I99" s="46"/>
      <c r="J99" s="47">
        <v>58</v>
      </c>
      <c r="K99" s="68" t="str">
        <f t="shared" si="11"/>
        <v>Диск сцепления (корзина) ЗиЛ</v>
      </c>
      <c r="L99" s="48"/>
      <c r="M99" s="69" t="s">
        <v>13</v>
      </c>
      <c r="N99" s="50">
        <f t="shared" si="12"/>
        <v>13924.966101694916</v>
      </c>
      <c r="O99" s="44"/>
      <c r="P99" s="49">
        <f t="shared" si="10"/>
        <v>1</v>
      </c>
      <c r="Q99" s="51">
        <f t="shared" si="13"/>
        <v>0</v>
      </c>
      <c r="R99" s="46"/>
      <c r="S99" s="46"/>
      <c r="T99" s="46"/>
      <c r="U99" s="46"/>
      <c r="V99" s="46"/>
      <c r="W99" s="46"/>
      <c r="X99" s="46"/>
      <c r="Y99" s="46"/>
      <c r="Z99" s="46"/>
      <c r="AA99" s="46"/>
    </row>
    <row r="100" spans="1:27" s="52" customFormat="1" ht="15.75" x14ac:dyDescent="0.25">
      <c r="A100" s="42"/>
      <c r="B100" s="83">
        <v>59</v>
      </c>
      <c r="C100" s="84" t="s">
        <v>195</v>
      </c>
      <c r="D100" s="84" t="s">
        <v>196</v>
      </c>
      <c r="E100" s="85" t="s">
        <v>13</v>
      </c>
      <c r="F100" s="44">
        <v>3106.0423728813562</v>
      </c>
      <c r="G100" s="87">
        <v>2</v>
      </c>
      <c r="H100" s="45">
        <f t="shared" si="7"/>
        <v>6212.0847457627124</v>
      </c>
      <c r="I100" s="46"/>
      <c r="J100" s="47">
        <v>59</v>
      </c>
      <c r="K100" s="68" t="str">
        <f t="shared" si="11"/>
        <v>Диск сцепления ведомый</v>
      </c>
      <c r="L100" s="48"/>
      <c r="M100" s="69" t="s">
        <v>13</v>
      </c>
      <c r="N100" s="50">
        <f t="shared" si="12"/>
        <v>3106.0423728813562</v>
      </c>
      <c r="O100" s="44"/>
      <c r="P100" s="49">
        <f t="shared" si="10"/>
        <v>2</v>
      </c>
      <c r="Q100" s="51">
        <f t="shared" si="13"/>
        <v>0</v>
      </c>
      <c r="R100" s="46"/>
      <c r="S100" s="46"/>
      <c r="T100" s="46"/>
      <c r="U100" s="46"/>
      <c r="V100" s="46"/>
      <c r="W100" s="46"/>
      <c r="X100" s="46"/>
      <c r="Y100" s="46"/>
      <c r="Z100" s="46"/>
      <c r="AA100" s="46"/>
    </row>
    <row r="101" spans="1:27" s="52" customFormat="1" ht="15.75" x14ac:dyDescent="0.25">
      <c r="A101" s="42"/>
      <c r="B101" s="83">
        <v>60</v>
      </c>
      <c r="C101" s="84" t="s">
        <v>195</v>
      </c>
      <c r="D101" s="84" t="s">
        <v>197</v>
      </c>
      <c r="E101" s="85" t="s">
        <v>13</v>
      </c>
      <c r="F101" s="44">
        <v>1374.7033898305085</v>
      </c>
      <c r="G101" s="87">
        <v>1</v>
      </c>
      <c r="H101" s="45">
        <f t="shared" si="7"/>
        <v>1374.7033898305085</v>
      </c>
      <c r="I101" s="46"/>
      <c r="J101" s="47">
        <v>60</v>
      </c>
      <c r="K101" s="68" t="str">
        <f t="shared" si="11"/>
        <v>Диск сцепления ведомый</v>
      </c>
      <c r="L101" s="48"/>
      <c r="M101" s="69" t="s">
        <v>13</v>
      </c>
      <c r="N101" s="50">
        <f t="shared" si="12"/>
        <v>1374.7033898305085</v>
      </c>
      <c r="O101" s="44"/>
      <c r="P101" s="49">
        <f t="shared" si="10"/>
        <v>1</v>
      </c>
      <c r="Q101" s="51">
        <f t="shared" si="13"/>
        <v>0</v>
      </c>
      <c r="R101" s="46"/>
      <c r="S101" s="46"/>
      <c r="T101" s="46"/>
      <c r="U101" s="46"/>
      <c r="V101" s="46"/>
      <c r="W101" s="46"/>
      <c r="X101" s="46"/>
      <c r="Y101" s="46"/>
      <c r="Z101" s="46"/>
      <c r="AA101" s="46"/>
    </row>
    <row r="102" spans="1:27" s="52" customFormat="1" ht="30" x14ac:dyDescent="0.25">
      <c r="A102" s="42"/>
      <c r="B102" s="83">
        <v>61</v>
      </c>
      <c r="C102" s="84" t="s">
        <v>198</v>
      </c>
      <c r="D102" s="84" t="s">
        <v>199</v>
      </c>
      <c r="E102" s="85" t="s">
        <v>13</v>
      </c>
      <c r="F102" s="44">
        <v>5923.9661016949158</v>
      </c>
      <c r="G102" s="87">
        <v>2</v>
      </c>
      <c r="H102" s="45">
        <f t="shared" si="7"/>
        <v>11847.932203389832</v>
      </c>
      <c r="I102" s="46"/>
      <c r="J102" s="47">
        <v>61</v>
      </c>
      <c r="K102" s="68" t="str">
        <f t="shared" si="11"/>
        <v>Диск сцепления нажимной (лепестковый) УАЗ</v>
      </c>
      <c r="L102" s="48"/>
      <c r="M102" s="69" t="s">
        <v>13</v>
      </c>
      <c r="N102" s="50">
        <f t="shared" si="12"/>
        <v>5923.9661016949158</v>
      </c>
      <c r="O102" s="44"/>
      <c r="P102" s="49">
        <f t="shared" si="10"/>
        <v>2</v>
      </c>
      <c r="Q102" s="51">
        <f t="shared" si="13"/>
        <v>0</v>
      </c>
      <c r="R102" s="46"/>
      <c r="S102" s="46"/>
      <c r="T102" s="46"/>
      <c r="U102" s="46"/>
      <c r="V102" s="46"/>
      <c r="W102" s="46"/>
      <c r="X102" s="46"/>
      <c r="Y102" s="46"/>
      <c r="Z102" s="46"/>
      <c r="AA102" s="46"/>
    </row>
    <row r="103" spans="1:27" s="52" customFormat="1" ht="30" x14ac:dyDescent="0.25">
      <c r="A103" s="42"/>
      <c r="B103" s="83">
        <v>62</v>
      </c>
      <c r="C103" s="84" t="s">
        <v>200</v>
      </c>
      <c r="D103" s="84" t="s">
        <v>201</v>
      </c>
      <c r="E103" s="85" t="s">
        <v>13</v>
      </c>
      <c r="F103" s="44">
        <v>3254.8559322033902</v>
      </c>
      <c r="G103" s="87">
        <v>1</v>
      </c>
      <c r="H103" s="45">
        <f t="shared" si="7"/>
        <v>3254.8559322033902</v>
      </c>
      <c r="I103" s="46"/>
      <c r="J103" s="47">
        <v>62</v>
      </c>
      <c r="K103" s="68" t="str">
        <f t="shared" si="11"/>
        <v>Диск сцепления нажимной ГАЗ-53,66,ПАЗ</v>
      </c>
      <c r="L103" s="48"/>
      <c r="M103" s="69" t="s">
        <v>13</v>
      </c>
      <c r="N103" s="50">
        <f t="shared" si="12"/>
        <v>3254.8559322033902</v>
      </c>
      <c r="O103" s="44"/>
      <c r="P103" s="49">
        <f t="shared" si="10"/>
        <v>1</v>
      </c>
      <c r="Q103" s="51">
        <f t="shared" si="13"/>
        <v>0</v>
      </c>
      <c r="R103" s="46"/>
      <c r="S103" s="46"/>
      <c r="T103" s="46"/>
      <c r="U103" s="46"/>
      <c r="V103" s="46"/>
      <c r="W103" s="46"/>
      <c r="X103" s="46"/>
      <c r="Y103" s="46"/>
      <c r="Z103" s="46"/>
      <c r="AA103" s="46"/>
    </row>
    <row r="104" spans="1:27" s="52" customFormat="1" ht="15.75" x14ac:dyDescent="0.25">
      <c r="A104" s="42"/>
      <c r="B104" s="83">
        <v>63</v>
      </c>
      <c r="C104" s="84" t="s">
        <v>202</v>
      </c>
      <c r="D104" s="84" t="s">
        <v>203</v>
      </c>
      <c r="E104" s="85" t="s">
        <v>13</v>
      </c>
      <c r="F104" s="44">
        <v>1821.2711864406781</v>
      </c>
      <c r="G104" s="87">
        <v>2</v>
      </c>
      <c r="H104" s="45">
        <f t="shared" si="7"/>
        <v>3642.5423728813562</v>
      </c>
      <c r="I104" s="46"/>
      <c r="J104" s="47">
        <v>63</v>
      </c>
      <c r="K104" s="68" t="str">
        <f t="shared" si="11"/>
        <v>Диск тормозной</v>
      </c>
      <c r="L104" s="48"/>
      <c r="M104" s="69" t="s">
        <v>13</v>
      </c>
      <c r="N104" s="50">
        <f t="shared" si="12"/>
        <v>1821.2711864406781</v>
      </c>
      <c r="O104" s="44"/>
      <c r="P104" s="49">
        <f t="shared" si="10"/>
        <v>2</v>
      </c>
      <c r="Q104" s="51">
        <f t="shared" si="13"/>
        <v>0</v>
      </c>
      <c r="R104" s="46"/>
      <c r="S104" s="46"/>
      <c r="T104" s="46"/>
      <c r="U104" s="46"/>
      <c r="V104" s="46"/>
      <c r="W104" s="46"/>
      <c r="X104" s="46"/>
      <c r="Y104" s="46"/>
      <c r="Z104" s="46"/>
      <c r="AA104" s="46"/>
    </row>
    <row r="105" spans="1:27" s="52" customFormat="1" ht="15.75" x14ac:dyDescent="0.25">
      <c r="A105" s="42"/>
      <c r="B105" s="83">
        <v>64</v>
      </c>
      <c r="C105" s="84" t="s">
        <v>204</v>
      </c>
      <c r="D105" s="84" t="s">
        <v>205</v>
      </c>
      <c r="E105" s="85" t="s">
        <v>13</v>
      </c>
      <c r="F105" s="44">
        <v>596.2966101694916</v>
      </c>
      <c r="G105" s="87">
        <v>2</v>
      </c>
      <c r="H105" s="45">
        <f t="shared" si="7"/>
        <v>1192.5932203389832</v>
      </c>
      <c r="I105" s="46"/>
      <c r="J105" s="47">
        <v>64</v>
      </c>
      <c r="K105" s="68" t="str">
        <f t="shared" si="11"/>
        <v>Зеркало боковое</v>
      </c>
      <c r="L105" s="48"/>
      <c r="M105" s="69" t="s">
        <v>13</v>
      </c>
      <c r="N105" s="50">
        <f t="shared" si="12"/>
        <v>596.2966101694916</v>
      </c>
      <c r="O105" s="44"/>
      <c r="P105" s="49">
        <f t="shared" si="10"/>
        <v>2</v>
      </c>
      <c r="Q105" s="51">
        <f t="shared" si="13"/>
        <v>0</v>
      </c>
      <c r="R105" s="46"/>
      <c r="S105" s="46"/>
      <c r="T105" s="46"/>
      <c r="U105" s="46"/>
      <c r="V105" s="46"/>
      <c r="W105" s="46"/>
      <c r="X105" s="46"/>
      <c r="Y105" s="46"/>
      <c r="Z105" s="46"/>
      <c r="AA105" s="46"/>
    </row>
    <row r="106" spans="1:27" s="52" customFormat="1" ht="15.75" x14ac:dyDescent="0.25">
      <c r="A106" s="42"/>
      <c r="B106" s="83">
        <v>65</v>
      </c>
      <c r="C106" s="84" t="s">
        <v>206</v>
      </c>
      <c r="D106" s="84" t="s">
        <v>207</v>
      </c>
      <c r="E106" s="85" t="s">
        <v>13</v>
      </c>
      <c r="F106" s="44">
        <v>408.4406779661017</v>
      </c>
      <c r="G106" s="87">
        <v>2</v>
      </c>
      <c r="H106" s="45">
        <f t="shared" si="7"/>
        <v>816.88135593220341</v>
      </c>
      <c r="I106" s="46"/>
      <c r="J106" s="47">
        <v>65</v>
      </c>
      <c r="K106" s="68" t="str">
        <f t="shared" si="11"/>
        <v>Зеркало боковое левое,</v>
      </c>
      <c r="L106" s="48"/>
      <c r="M106" s="69" t="s">
        <v>13</v>
      </c>
      <c r="N106" s="50">
        <f t="shared" si="12"/>
        <v>408.4406779661017</v>
      </c>
      <c r="O106" s="44"/>
      <c r="P106" s="49">
        <f t="shared" si="10"/>
        <v>2</v>
      </c>
      <c r="Q106" s="51">
        <f t="shared" si="13"/>
        <v>0</v>
      </c>
      <c r="R106" s="46"/>
      <c r="S106" s="46"/>
      <c r="T106" s="46"/>
      <c r="U106" s="46"/>
      <c r="V106" s="46"/>
      <c r="W106" s="46"/>
      <c r="X106" s="46"/>
      <c r="Y106" s="46"/>
      <c r="Z106" s="46"/>
      <c r="AA106" s="46"/>
    </row>
    <row r="107" spans="1:27" s="52" customFormat="1" ht="15.75" x14ac:dyDescent="0.25">
      <c r="A107" s="42"/>
      <c r="B107" s="83">
        <v>66</v>
      </c>
      <c r="C107" s="84" t="s">
        <v>208</v>
      </c>
      <c r="D107" s="84" t="s">
        <v>209</v>
      </c>
      <c r="E107" s="85" t="s">
        <v>13</v>
      </c>
      <c r="F107" s="44">
        <v>408.4406779661017</v>
      </c>
      <c r="G107" s="87">
        <v>2</v>
      </c>
      <c r="H107" s="45">
        <f t="shared" si="7"/>
        <v>816.88135593220341</v>
      </c>
      <c r="I107" s="46"/>
      <c r="J107" s="47">
        <v>66</v>
      </c>
      <c r="K107" s="68" t="str">
        <f t="shared" si="11"/>
        <v>Зеркало боковое правое</v>
      </c>
      <c r="L107" s="48"/>
      <c r="M107" s="69" t="s">
        <v>13</v>
      </c>
      <c r="N107" s="50">
        <f t="shared" si="12"/>
        <v>408.4406779661017</v>
      </c>
      <c r="O107" s="44"/>
      <c r="P107" s="49">
        <f t="shared" ref="P107:P170" si="14">G107</f>
        <v>2</v>
      </c>
      <c r="Q107" s="51">
        <f t="shared" si="13"/>
        <v>0</v>
      </c>
      <c r="R107" s="46"/>
      <c r="S107" s="46"/>
      <c r="T107" s="46"/>
      <c r="U107" s="46"/>
      <c r="V107" s="46"/>
      <c r="W107" s="46"/>
      <c r="X107" s="46"/>
      <c r="Y107" s="46"/>
      <c r="Z107" s="46"/>
      <c r="AA107" s="46"/>
    </row>
    <row r="108" spans="1:27" s="52" customFormat="1" ht="15.75" x14ac:dyDescent="0.25">
      <c r="A108" s="42"/>
      <c r="B108" s="83">
        <v>67</v>
      </c>
      <c r="C108" s="84" t="s">
        <v>210</v>
      </c>
      <c r="D108" s="84" t="s">
        <v>211</v>
      </c>
      <c r="E108" s="85" t="s">
        <v>13</v>
      </c>
      <c r="F108" s="44">
        <v>316.61864406779665</v>
      </c>
      <c r="G108" s="87">
        <v>2</v>
      </c>
      <c r="H108" s="45">
        <f t="shared" si="7"/>
        <v>633.2372881355933</v>
      </c>
      <c r="I108" s="46"/>
      <c r="J108" s="47">
        <v>67</v>
      </c>
      <c r="K108" s="68" t="str">
        <f t="shared" ref="K108:K171" si="15">C108</f>
        <v>Зеркало ГАЗ-3307 (350*170)</v>
      </c>
      <c r="L108" s="48"/>
      <c r="M108" s="69" t="s">
        <v>13</v>
      </c>
      <c r="N108" s="50">
        <f t="shared" ref="N108:N171" si="16">F108</f>
        <v>316.61864406779665</v>
      </c>
      <c r="O108" s="44"/>
      <c r="P108" s="49">
        <f t="shared" si="14"/>
        <v>2</v>
      </c>
      <c r="Q108" s="51">
        <f t="shared" ref="Q108:Q171" si="17">O108*P108</f>
        <v>0</v>
      </c>
      <c r="R108" s="46"/>
      <c r="S108" s="46"/>
      <c r="T108" s="46"/>
      <c r="U108" s="46"/>
      <c r="V108" s="46"/>
      <c r="W108" s="46"/>
      <c r="X108" s="46"/>
      <c r="Y108" s="46"/>
      <c r="Z108" s="46"/>
      <c r="AA108" s="46"/>
    </row>
    <row r="109" spans="1:27" s="52" customFormat="1" ht="36" customHeight="1" x14ac:dyDescent="0.25">
      <c r="A109" s="42"/>
      <c r="B109" s="83">
        <v>68</v>
      </c>
      <c r="C109" s="84" t="s">
        <v>212</v>
      </c>
      <c r="D109" s="84" t="s">
        <v>213</v>
      </c>
      <c r="E109" s="85" t="s">
        <v>150</v>
      </c>
      <c r="F109" s="44">
        <v>918.20338983050851</v>
      </c>
      <c r="G109" s="87">
        <v>1</v>
      </c>
      <c r="H109" s="45">
        <f t="shared" si="7"/>
        <v>918.20338983050851</v>
      </c>
      <c r="I109" s="46"/>
      <c r="J109" s="47">
        <v>68</v>
      </c>
      <c r="K109" s="68" t="str">
        <f t="shared" si="15"/>
        <v>Зеркало УАЗ-452 в сборе (2шт)</v>
      </c>
      <c r="L109" s="48"/>
      <c r="M109" s="69" t="s">
        <v>13</v>
      </c>
      <c r="N109" s="50">
        <f t="shared" si="16"/>
        <v>918.20338983050851</v>
      </c>
      <c r="O109" s="44"/>
      <c r="P109" s="49">
        <f t="shared" si="14"/>
        <v>1</v>
      </c>
      <c r="Q109" s="51">
        <f t="shared" si="17"/>
        <v>0</v>
      </c>
      <c r="R109" s="46"/>
      <c r="S109" s="46"/>
      <c r="T109" s="46"/>
      <c r="U109" s="46"/>
      <c r="V109" s="46"/>
      <c r="W109" s="46"/>
      <c r="X109" s="46"/>
      <c r="Y109" s="46"/>
      <c r="Z109" s="46"/>
      <c r="AA109" s="46"/>
    </row>
    <row r="110" spans="1:27" s="52" customFormat="1" ht="25.5" customHeight="1" x14ac:dyDescent="0.25">
      <c r="A110" s="42"/>
      <c r="B110" s="83">
        <v>69</v>
      </c>
      <c r="C110" s="84" t="s">
        <v>214</v>
      </c>
      <c r="D110" s="84" t="s">
        <v>215</v>
      </c>
      <c r="E110" s="85" t="s">
        <v>150</v>
      </c>
      <c r="F110" s="44">
        <v>660.68644067796617</v>
      </c>
      <c r="G110" s="87">
        <v>1</v>
      </c>
      <c r="H110" s="45">
        <f t="shared" si="7"/>
        <v>660.68644067796617</v>
      </c>
      <c r="I110" s="46"/>
      <c r="J110" s="47">
        <v>69</v>
      </c>
      <c r="K110" s="68" t="str">
        <f t="shared" si="15"/>
        <v>К-т шкворней н/о на подшипниках в сб. из 4-х шт.</v>
      </c>
      <c r="L110" s="48"/>
      <c r="M110" s="69" t="s">
        <v>13</v>
      </c>
      <c r="N110" s="50">
        <f t="shared" si="16"/>
        <v>660.68644067796617</v>
      </c>
      <c r="O110" s="44"/>
      <c r="P110" s="49">
        <f t="shared" si="14"/>
        <v>1</v>
      </c>
      <c r="Q110" s="51">
        <f t="shared" si="17"/>
        <v>0</v>
      </c>
      <c r="R110" s="46"/>
      <c r="S110" s="46"/>
      <c r="T110" s="46"/>
      <c r="U110" s="46"/>
      <c r="V110" s="46"/>
      <c r="W110" s="46"/>
      <c r="X110" s="46"/>
      <c r="Y110" s="46"/>
      <c r="Z110" s="46"/>
      <c r="AA110" s="46"/>
    </row>
    <row r="111" spans="1:27" s="52" customFormat="1" ht="15.75" x14ac:dyDescent="0.25">
      <c r="A111" s="42"/>
      <c r="B111" s="83">
        <v>70</v>
      </c>
      <c r="C111" s="84" t="s">
        <v>216</v>
      </c>
      <c r="D111" s="84" t="s">
        <v>217</v>
      </c>
      <c r="E111" s="85" t="s">
        <v>13</v>
      </c>
      <c r="F111" s="44">
        <v>12267.983050847457</v>
      </c>
      <c r="G111" s="87">
        <v>4</v>
      </c>
      <c r="H111" s="45">
        <f t="shared" si="7"/>
        <v>49071.932203389828</v>
      </c>
      <c r="I111" s="46"/>
      <c r="J111" s="47">
        <v>70</v>
      </c>
      <c r="K111" s="68" t="str">
        <f t="shared" si="15"/>
        <v xml:space="preserve">Карбюратор </v>
      </c>
      <c r="L111" s="48"/>
      <c r="M111" s="69" t="s">
        <v>13</v>
      </c>
      <c r="N111" s="50">
        <f t="shared" si="16"/>
        <v>12267.983050847457</v>
      </c>
      <c r="O111" s="44"/>
      <c r="P111" s="49">
        <f t="shared" si="14"/>
        <v>4</v>
      </c>
      <c r="Q111" s="51">
        <f t="shared" si="17"/>
        <v>0</v>
      </c>
      <c r="R111" s="46"/>
      <c r="S111" s="46"/>
      <c r="T111" s="46"/>
      <c r="U111" s="46"/>
      <c r="V111" s="46"/>
      <c r="W111" s="46"/>
      <c r="X111" s="46"/>
      <c r="Y111" s="46"/>
      <c r="Z111" s="46"/>
      <c r="AA111" s="46"/>
    </row>
    <row r="112" spans="1:27" s="52" customFormat="1" ht="15.75" x14ac:dyDescent="0.25">
      <c r="A112" s="42"/>
      <c r="B112" s="83">
        <v>71</v>
      </c>
      <c r="C112" s="84" t="s">
        <v>218</v>
      </c>
      <c r="D112" s="84" t="s">
        <v>219</v>
      </c>
      <c r="E112" s="85" t="s">
        <v>13</v>
      </c>
      <c r="F112" s="44">
        <v>640.71186440677968</v>
      </c>
      <c r="G112" s="87">
        <v>1</v>
      </c>
      <c r="H112" s="45">
        <f t="shared" si="7"/>
        <v>640.71186440677968</v>
      </c>
      <c r="I112" s="46"/>
      <c r="J112" s="47">
        <v>71</v>
      </c>
      <c r="K112" s="68" t="str">
        <f t="shared" si="15"/>
        <v>Катушка зажигания</v>
      </c>
      <c r="L112" s="48"/>
      <c r="M112" s="69" t="s">
        <v>13</v>
      </c>
      <c r="N112" s="50">
        <f t="shared" si="16"/>
        <v>640.71186440677968</v>
      </c>
      <c r="O112" s="44"/>
      <c r="P112" s="49">
        <f t="shared" si="14"/>
        <v>1</v>
      </c>
      <c r="Q112" s="51">
        <f t="shared" si="17"/>
        <v>0</v>
      </c>
      <c r="R112" s="46"/>
      <c r="S112" s="46"/>
      <c r="T112" s="46"/>
      <c r="U112" s="46"/>
      <c r="V112" s="46"/>
      <c r="W112" s="46"/>
      <c r="X112" s="46"/>
      <c r="Y112" s="46"/>
      <c r="Z112" s="46"/>
      <c r="AA112" s="46"/>
    </row>
    <row r="113" spans="1:27" s="52" customFormat="1" ht="15.75" x14ac:dyDescent="0.25">
      <c r="A113" s="42"/>
      <c r="B113" s="83">
        <v>72</v>
      </c>
      <c r="C113" s="84" t="s">
        <v>218</v>
      </c>
      <c r="D113" s="84" t="s">
        <v>220</v>
      </c>
      <c r="E113" s="85" t="s">
        <v>13</v>
      </c>
      <c r="F113" s="44">
        <v>538.25423728813564</v>
      </c>
      <c r="G113" s="87">
        <v>1</v>
      </c>
      <c r="H113" s="45">
        <f t="shared" si="7"/>
        <v>538.25423728813564</v>
      </c>
      <c r="I113" s="46"/>
      <c r="J113" s="47">
        <v>72</v>
      </c>
      <c r="K113" s="68" t="str">
        <f t="shared" si="15"/>
        <v>Катушка зажигания</v>
      </c>
      <c r="L113" s="48"/>
      <c r="M113" s="69" t="s">
        <v>13</v>
      </c>
      <c r="N113" s="50">
        <f t="shared" si="16"/>
        <v>538.25423728813564</v>
      </c>
      <c r="O113" s="44"/>
      <c r="P113" s="49">
        <f t="shared" si="14"/>
        <v>1</v>
      </c>
      <c r="Q113" s="51">
        <f t="shared" si="17"/>
        <v>0</v>
      </c>
      <c r="R113" s="46"/>
      <c r="S113" s="46"/>
      <c r="T113" s="46"/>
      <c r="U113" s="46"/>
      <c r="V113" s="46"/>
      <c r="W113" s="46"/>
      <c r="X113" s="46"/>
      <c r="Y113" s="46"/>
      <c r="Z113" s="46"/>
      <c r="AA113" s="46"/>
    </row>
    <row r="114" spans="1:27" s="52" customFormat="1" ht="30" x14ac:dyDescent="0.25">
      <c r="A114" s="42"/>
      <c r="B114" s="83">
        <v>73</v>
      </c>
      <c r="C114" s="84" t="s">
        <v>221</v>
      </c>
      <c r="D114" s="84" t="s">
        <v>222</v>
      </c>
      <c r="E114" s="85" t="s">
        <v>13</v>
      </c>
      <c r="F114" s="44">
        <v>4739.7457627118647</v>
      </c>
      <c r="G114" s="87">
        <v>1</v>
      </c>
      <c r="H114" s="45">
        <f t="shared" si="7"/>
        <v>4739.7457627118647</v>
      </c>
      <c r="I114" s="46"/>
      <c r="J114" s="47">
        <v>73</v>
      </c>
      <c r="K114" s="68" t="str">
        <f t="shared" si="15"/>
        <v>Клапан электромагнитный управления ТНВД  24 в.</v>
      </c>
      <c r="L114" s="48"/>
      <c r="M114" s="69" t="s">
        <v>13</v>
      </c>
      <c r="N114" s="50">
        <f t="shared" si="16"/>
        <v>4739.7457627118647</v>
      </c>
      <c r="O114" s="44"/>
      <c r="P114" s="49">
        <f t="shared" si="14"/>
        <v>1</v>
      </c>
      <c r="Q114" s="51">
        <f t="shared" si="17"/>
        <v>0</v>
      </c>
      <c r="R114" s="46"/>
      <c r="S114" s="46"/>
      <c r="T114" s="46"/>
      <c r="U114" s="46"/>
      <c r="V114" s="46"/>
      <c r="W114" s="46"/>
      <c r="X114" s="46"/>
      <c r="Y114" s="46"/>
      <c r="Z114" s="46"/>
      <c r="AA114" s="46"/>
    </row>
    <row r="115" spans="1:27" s="52" customFormat="1" ht="15.75" x14ac:dyDescent="0.25">
      <c r="A115" s="42"/>
      <c r="B115" s="83">
        <v>74</v>
      </c>
      <c r="C115" s="84" t="s">
        <v>223</v>
      </c>
      <c r="D115" s="84" t="s">
        <v>224</v>
      </c>
      <c r="E115" s="85" t="s">
        <v>13</v>
      </c>
      <c r="F115" s="44">
        <v>1739.305084745763</v>
      </c>
      <c r="G115" s="87">
        <v>8</v>
      </c>
      <c r="H115" s="45">
        <f t="shared" si="7"/>
        <v>13914.440677966104</v>
      </c>
      <c r="I115" s="46"/>
      <c r="J115" s="47">
        <v>74</v>
      </c>
      <c r="K115" s="68" t="str">
        <f t="shared" si="15"/>
        <v>Колодка задняя</v>
      </c>
      <c r="L115" s="48"/>
      <c r="M115" s="69" t="s">
        <v>13</v>
      </c>
      <c r="N115" s="50">
        <f t="shared" si="16"/>
        <v>1739.305084745763</v>
      </c>
      <c r="O115" s="44"/>
      <c r="P115" s="49">
        <f t="shared" si="14"/>
        <v>8</v>
      </c>
      <c r="Q115" s="51">
        <f t="shared" si="17"/>
        <v>0</v>
      </c>
      <c r="R115" s="46"/>
      <c r="S115" s="46"/>
      <c r="T115" s="46"/>
      <c r="U115" s="46"/>
      <c r="V115" s="46"/>
      <c r="W115" s="46"/>
      <c r="X115" s="46"/>
      <c r="Y115" s="46"/>
      <c r="Z115" s="46"/>
      <c r="AA115" s="46"/>
    </row>
    <row r="116" spans="1:27" s="52" customFormat="1" ht="15.75" x14ac:dyDescent="0.25">
      <c r="A116" s="42"/>
      <c r="B116" s="83">
        <v>75</v>
      </c>
      <c r="C116" s="84" t="s">
        <v>223</v>
      </c>
      <c r="D116" s="84" t="s">
        <v>225</v>
      </c>
      <c r="E116" s="85" t="s">
        <v>13</v>
      </c>
      <c r="F116" s="44">
        <v>434.82203389830511</v>
      </c>
      <c r="G116" s="87">
        <v>8</v>
      </c>
      <c r="H116" s="45">
        <f t="shared" si="7"/>
        <v>3478.5762711864409</v>
      </c>
      <c r="I116" s="46"/>
      <c r="J116" s="47">
        <v>75</v>
      </c>
      <c r="K116" s="68" t="str">
        <f t="shared" si="15"/>
        <v>Колодка задняя</v>
      </c>
      <c r="L116" s="48"/>
      <c r="M116" s="69" t="s">
        <v>13</v>
      </c>
      <c r="N116" s="50">
        <f t="shared" si="16"/>
        <v>434.82203389830511</v>
      </c>
      <c r="O116" s="44"/>
      <c r="P116" s="49">
        <f t="shared" si="14"/>
        <v>8</v>
      </c>
      <c r="Q116" s="51">
        <f t="shared" si="17"/>
        <v>0</v>
      </c>
      <c r="R116" s="46"/>
      <c r="S116" s="46"/>
      <c r="T116" s="46"/>
      <c r="U116" s="46"/>
      <c r="V116" s="46"/>
      <c r="W116" s="46"/>
      <c r="X116" s="46"/>
      <c r="Y116" s="46"/>
      <c r="Z116" s="46"/>
      <c r="AA116" s="46"/>
    </row>
    <row r="117" spans="1:27" s="52" customFormat="1" ht="30" x14ac:dyDescent="0.25">
      <c r="A117" s="42"/>
      <c r="B117" s="83">
        <v>76</v>
      </c>
      <c r="C117" s="84" t="s">
        <v>226</v>
      </c>
      <c r="D117" s="84" t="s">
        <v>227</v>
      </c>
      <c r="E117" s="85" t="s">
        <v>13</v>
      </c>
      <c r="F117" s="44">
        <v>632.18644067796617</v>
      </c>
      <c r="G117" s="87">
        <v>1</v>
      </c>
      <c r="H117" s="45">
        <f t="shared" si="7"/>
        <v>632.18644067796617</v>
      </c>
      <c r="I117" s="46"/>
      <c r="J117" s="47">
        <v>76</v>
      </c>
      <c r="K117" s="68" t="str">
        <f t="shared" si="15"/>
        <v>Колодка передняя задняя (длин.)</v>
      </c>
      <c r="L117" s="48"/>
      <c r="M117" s="69" t="s">
        <v>13</v>
      </c>
      <c r="N117" s="50">
        <f t="shared" si="16"/>
        <v>632.18644067796617</v>
      </c>
      <c r="O117" s="44"/>
      <c r="P117" s="49">
        <f t="shared" si="14"/>
        <v>1</v>
      </c>
      <c r="Q117" s="51">
        <f t="shared" si="17"/>
        <v>0</v>
      </c>
      <c r="R117" s="46"/>
      <c r="S117" s="46"/>
      <c r="T117" s="46"/>
      <c r="U117" s="46"/>
      <c r="V117" s="46"/>
      <c r="W117" s="46"/>
      <c r="X117" s="46"/>
      <c r="Y117" s="46"/>
      <c r="Z117" s="46"/>
      <c r="AA117" s="46"/>
    </row>
    <row r="118" spans="1:27" s="52" customFormat="1" ht="30" x14ac:dyDescent="0.25">
      <c r="A118" s="42"/>
      <c r="B118" s="83">
        <v>77</v>
      </c>
      <c r="C118" s="84" t="s">
        <v>228</v>
      </c>
      <c r="D118" s="84" t="s">
        <v>229</v>
      </c>
      <c r="E118" s="85" t="s">
        <v>13</v>
      </c>
      <c r="F118" s="44">
        <v>721.88983050847469</v>
      </c>
      <c r="G118" s="87">
        <v>1</v>
      </c>
      <c r="H118" s="45">
        <f t="shared" si="7"/>
        <v>721.88983050847469</v>
      </c>
      <c r="I118" s="46"/>
      <c r="J118" s="47">
        <v>77</v>
      </c>
      <c r="K118" s="68" t="str">
        <f t="shared" si="15"/>
        <v>Колодка передняя тормозная</v>
      </c>
      <c r="L118" s="48"/>
      <c r="M118" s="69" t="s">
        <v>13</v>
      </c>
      <c r="N118" s="50">
        <f t="shared" si="16"/>
        <v>721.88983050847469</v>
      </c>
      <c r="O118" s="44"/>
      <c r="P118" s="49">
        <f t="shared" si="14"/>
        <v>1</v>
      </c>
      <c r="Q118" s="51">
        <f t="shared" si="17"/>
        <v>0</v>
      </c>
      <c r="R118" s="46"/>
      <c r="S118" s="46"/>
      <c r="T118" s="46"/>
      <c r="U118" s="46"/>
      <c r="V118" s="46"/>
      <c r="W118" s="46"/>
      <c r="X118" s="46"/>
      <c r="Y118" s="46"/>
      <c r="Z118" s="46"/>
      <c r="AA118" s="46"/>
    </row>
    <row r="119" spans="1:27" s="52" customFormat="1" ht="15.75" x14ac:dyDescent="0.25">
      <c r="A119" s="42"/>
      <c r="B119" s="83">
        <v>78</v>
      </c>
      <c r="C119" s="84" t="s">
        <v>230</v>
      </c>
      <c r="D119" s="84" t="s">
        <v>231</v>
      </c>
      <c r="E119" s="85" t="s">
        <v>13</v>
      </c>
      <c r="F119" s="44">
        <v>158.31355932203391</v>
      </c>
      <c r="G119" s="87">
        <v>2</v>
      </c>
      <c r="H119" s="45">
        <f t="shared" si="7"/>
        <v>316.62711864406782</v>
      </c>
      <c r="I119" s="46"/>
      <c r="J119" s="47">
        <v>78</v>
      </c>
      <c r="K119" s="68" t="str">
        <f t="shared" si="15"/>
        <v>Колодка ручника в сборе</v>
      </c>
      <c r="L119" s="48"/>
      <c r="M119" s="69" t="s">
        <v>13</v>
      </c>
      <c r="N119" s="50">
        <f t="shared" si="16"/>
        <v>158.31355932203391</v>
      </c>
      <c r="O119" s="44"/>
      <c r="P119" s="49">
        <f t="shared" si="14"/>
        <v>2</v>
      </c>
      <c r="Q119" s="51">
        <f t="shared" si="17"/>
        <v>0</v>
      </c>
      <c r="R119" s="46"/>
      <c r="S119" s="46"/>
      <c r="T119" s="46"/>
      <c r="U119" s="46"/>
      <c r="V119" s="46"/>
      <c r="W119" s="46"/>
      <c r="X119" s="46"/>
      <c r="Y119" s="46"/>
      <c r="Z119" s="46"/>
      <c r="AA119" s="46"/>
    </row>
    <row r="120" spans="1:27" s="52" customFormat="1" ht="45" x14ac:dyDescent="0.25">
      <c r="A120" s="42"/>
      <c r="B120" s="83">
        <v>79</v>
      </c>
      <c r="C120" s="84" t="s">
        <v>232</v>
      </c>
      <c r="D120" s="84" t="s">
        <v>233</v>
      </c>
      <c r="E120" s="85" t="s">
        <v>13</v>
      </c>
      <c r="F120" s="44">
        <v>260.68644067796612</v>
      </c>
      <c r="G120" s="87">
        <v>2</v>
      </c>
      <c r="H120" s="45">
        <f t="shared" si="7"/>
        <v>521.37288135593224</v>
      </c>
      <c r="I120" s="46"/>
      <c r="J120" s="47">
        <v>79</v>
      </c>
      <c r="K120" s="68" t="str">
        <f t="shared" si="15"/>
        <v>Колодка стояночного тормоза в сборе ГАЗ-53,3307</v>
      </c>
      <c r="L120" s="48"/>
      <c r="M120" s="69" t="s">
        <v>13</v>
      </c>
      <c r="N120" s="50">
        <f t="shared" si="16"/>
        <v>260.68644067796612</v>
      </c>
      <c r="O120" s="44"/>
      <c r="P120" s="49">
        <f t="shared" si="14"/>
        <v>2</v>
      </c>
      <c r="Q120" s="51">
        <f t="shared" si="17"/>
        <v>0</v>
      </c>
      <c r="R120" s="46"/>
      <c r="S120" s="46"/>
      <c r="T120" s="46"/>
      <c r="U120" s="46"/>
      <c r="V120" s="46"/>
      <c r="W120" s="46"/>
      <c r="X120" s="46"/>
      <c r="Y120" s="46"/>
      <c r="Z120" s="46"/>
      <c r="AA120" s="46"/>
    </row>
    <row r="121" spans="1:27" s="52" customFormat="1" ht="45" x14ac:dyDescent="0.25">
      <c r="A121" s="42"/>
      <c r="B121" s="83">
        <v>80</v>
      </c>
      <c r="C121" s="84" t="s">
        <v>234</v>
      </c>
      <c r="D121" s="84" t="s">
        <v>235</v>
      </c>
      <c r="E121" s="85" t="s">
        <v>13</v>
      </c>
      <c r="F121" s="44">
        <v>1556.7118644067798</v>
      </c>
      <c r="G121" s="87">
        <v>4</v>
      </c>
      <c r="H121" s="45">
        <f t="shared" si="7"/>
        <v>6226.8474576271192</v>
      </c>
      <c r="I121" s="46"/>
      <c r="J121" s="47">
        <v>80</v>
      </c>
      <c r="K121" s="68" t="str">
        <f t="shared" si="15"/>
        <v>Колодка стояночного тормоза с фрикционной накладкой ГАЗ-33081</v>
      </c>
      <c r="L121" s="48"/>
      <c r="M121" s="69" t="s">
        <v>13</v>
      </c>
      <c r="N121" s="50">
        <f t="shared" si="16"/>
        <v>1556.7118644067798</v>
      </c>
      <c r="O121" s="44"/>
      <c r="P121" s="49">
        <f t="shared" si="14"/>
        <v>4</v>
      </c>
      <c r="Q121" s="51">
        <f t="shared" si="17"/>
        <v>0</v>
      </c>
      <c r="R121" s="46"/>
      <c r="S121" s="46"/>
      <c r="T121" s="46"/>
      <c r="U121" s="46"/>
      <c r="V121" s="46"/>
      <c r="W121" s="46"/>
      <c r="X121" s="46"/>
      <c r="Y121" s="46"/>
      <c r="Z121" s="46"/>
      <c r="AA121" s="46"/>
    </row>
    <row r="122" spans="1:27" s="52" customFormat="1" ht="30" x14ac:dyDescent="0.25">
      <c r="A122" s="42"/>
      <c r="B122" s="83">
        <v>81</v>
      </c>
      <c r="C122" s="84" t="s">
        <v>236</v>
      </c>
      <c r="D122" s="84" t="s">
        <v>227</v>
      </c>
      <c r="E122" s="85" t="s">
        <v>150</v>
      </c>
      <c r="F122" s="44">
        <v>791.55084745762713</v>
      </c>
      <c r="G122" s="87">
        <v>1</v>
      </c>
      <c r="H122" s="45">
        <f t="shared" si="7"/>
        <v>791.55084745762713</v>
      </c>
      <c r="I122" s="46"/>
      <c r="J122" s="47">
        <v>81</v>
      </c>
      <c r="K122" s="68" t="str">
        <f t="shared" si="15"/>
        <v>Колодка тормозная задняя ГАЗ-3302 (4шт)</v>
      </c>
      <c r="L122" s="48"/>
      <c r="M122" s="69" t="s">
        <v>13</v>
      </c>
      <c r="N122" s="50">
        <f t="shared" si="16"/>
        <v>791.55084745762713</v>
      </c>
      <c r="O122" s="44"/>
      <c r="P122" s="49">
        <f t="shared" si="14"/>
        <v>1</v>
      </c>
      <c r="Q122" s="51">
        <f t="shared" si="17"/>
        <v>0</v>
      </c>
      <c r="R122" s="46"/>
      <c r="S122" s="46"/>
      <c r="T122" s="46"/>
      <c r="U122" s="46"/>
      <c r="V122" s="46"/>
      <c r="W122" s="46"/>
      <c r="X122" s="46"/>
      <c r="Y122" s="46"/>
      <c r="Z122" s="46"/>
      <c r="AA122" s="46"/>
    </row>
    <row r="123" spans="1:27" s="52" customFormat="1" ht="30" x14ac:dyDescent="0.25">
      <c r="A123" s="42"/>
      <c r="B123" s="83">
        <v>82</v>
      </c>
      <c r="C123" s="84" t="s">
        <v>237</v>
      </c>
      <c r="D123" s="84" t="s">
        <v>238</v>
      </c>
      <c r="E123" s="85" t="s">
        <v>13</v>
      </c>
      <c r="F123" s="44">
        <v>1130.3389830508474</v>
      </c>
      <c r="G123" s="87">
        <v>16</v>
      </c>
      <c r="H123" s="45">
        <f t="shared" si="7"/>
        <v>18085.423728813559</v>
      </c>
      <c r="I123" s="46"/>
      <c r="J123" s="47">
        <v>82</v>
      </c>
      <c r="K123" s="68" t="str">
        <f t="shared" si="15"/>
        <v>Колодка тормозная с накладкой в сборе ГАЗ-66</v>
      </c>
      <c r="L123" s="48"/>
      <c r="M123" s="69" t="s">
        <v>13</v>
      </c>
      <c r="N123" s="50">
        <f t="shared" si="16"/>
        <v>1130.3389830508474</v>
      </c>
      <c r="O123" s="44"/>
      <c r="P123" s="49">
        <f t="shared" si="14"/>
        <v>16</v>
      </c>
      <c r="Q123" s="51">
        <f t="shared" si="17"/>
        <v>0</v>
      </c>
      <c r="R123" s="46"/>
      <c r="S123" s="46"/>
      <c r="T123" s="46"/>
      <c r="U123" s="46"/>
      <c r="V123" s="46"/>
      <c r="W123" s="46"/>
      <c r="X123" s="46"/>
      <c r="Y123" s="46"/>
      <c r="Z123" s="46"/>
      <c r="AA123" s="46"/>
    </row>
    <row r="124" spans="1:27" s="52" customFormat="1" ht="15.75" x14ac:dyDescent="0.25">
      <c r="A124" s="42"/>
      <c r="B124" s="83">
        <v>83</v>
      </c>
      <c r="C124" s="84" t="s">
        <v>239</v>
      </c>
      <c r="D124" s="84" t="s">
        <v>240</v>
      </c>
      <c r="E124" s="85" t="s">
        <v>150</v>
      </c>
      <c r="F124" s="44">
        <v>2404.2033898305085</v>
      </c>
      <c r="G124" s="87">
        <v>1</v>
      </c>
      <c r="H124" s="45">
        <f t="shared" si="7"/>
        <v>2404.2033898305085</v>
      </c>
      <c r="I124" s="46"/>
      <c r="J124" s="47">
        <v>83</v>
      </c>
      <c r="K124" s="68" t="str">
        <f t="shared" si="15"/>
        <v>Кольцо поршневое ф92мм</v>
      </c>
      <c r="L124" s="48"/>
      <c r="M124" s="69" t="s">
        <v>13</v>
      </c>
      <c r="N124" s="50">
        <f t="shared" si="16"/>
        <v>2404.2033898305085</v>
      </c>
      <c r="O124" s="44"/>
      <c r="P124" s="49">
        <f t="shared" si="14"/>
        <v>1</v>
      </c>
      <c r="Q124" s="51">
        <f t="shared" si="17"/>
        <v>0</v>
      </c>
      <c r="R124" s="46"/>
      <c r="S124" s="46"/>
      <c r="T124" s="46"/>
      <c r="U124" s="46"/>
      <c r="V124" s="46"/>
      <c r="W124" s="46"/>
      <c r="X124" s="46"/>
      <c r="Y124" s="46"/>
      <c r="Z124" s="46"/>
      <c r="AA124" s="46"/>
    </row>
    <row r="125" spans="1:27" s="52" customFormat="1" ht="15.75" x14ac:dyDescent="0.25">
      <c r="A125" s="42"/>
      <c r="B125" s="83">
        <v>84</v>
      </c>
      <c r="C125" s="84" t="s">
        <v>241</v>
      </c>
      <c r="D125" s="84" t="s">
        <v>242</v>
      </c>
      <c r="E125" s="85" t="s">
        <v>13</v>
      </c>
      <c r="F125" s="44">
        <v>920.88983050847469</v>
      </c>
      <c r="G125" s="87">
        <v>1</v>
      </c>
      <c r="H125" s="45">
        <f t="shared" si="7"/>
        <v>920.88983050847469</v>
      </c>
      <c r="I125" s="46"/>
      <c r="J125" s="47">
        <v>84</v>
      </c>
      <c r="K125" s="68" t="str">
        <f t="shared" si="15"/>
        <v>Коммутатор</v>
      </c>
      <c r="L125" s="48"/>
      <c r="M125" s="69" t="s">
        <v>13</v>
      </c>
      <c r="N125" s="50">
        <f t="shared" si="16"/>
        <v>920.88983050847469</v>
      </c>
      <c r="O125" s="44"/>
      <c r="P125" s="49">
        <f t="shared" si="14"/>
        <v>1</v>
      </c>
      <c r="Q125" s="51">
        <f t="shared" si="17"/>
        <v>0</v>
      </c>
      <c r="R125" s="46"/>
      <c r="S125" s="46"/>
      <c r="T125" s="46"/>
      <c r="U125" s="46"/>
      <c r="V125" s="46"/>
      <c r="W125" s="46"/>
      <c r="X125" s="46"/>
      <c r="Y125" s="46"/>
      <c r="Z125" s="46"/>
      <c r="AA125" s="46"/>
    </row>
    <row r="126" spans="1:27" s="52" customFormat="1" ht="30" x14ac:dyDescent="0.25">
      <c r="A126" s="42"/>
      <c r="B126" s="83">
        <v>85</v>
      </c>
      <c r="C126" s="84" t="s">
        <v>243</v>
      </c>
      <c r="D126" s="84" t="s">
        <v>244</v>
      </c>
      <c r="E126" s="85" t="s">
        <v>13</v>
      </c>
      <c r="F126" s="44">
        <v>2255.398305084746</v>
      </c>
      <c r="G126" s="87">
        <v>1</v>
      </c>
      <c r="H126" s="45">
        <f t="shared" si="7"/>
        <v>2255.398305084746</v>
      </c>
      <c r="I126" s="46"/>
      <c r="J126" s="47">
        <v>85</v>
      </c>
      <c r="K126" s="68" t="str">
        <f t="shared" si="15"/>
        <v>Корзина сцепления (лепестковая) УАЗ</v>
      </c>
      <c r="L126" s="48"/>
      <c r="M126" s="69" t="s">
        <v>13</v>
      </c>
      <c r="N126" s="50">
        <f t="shared" si="16"/>
        <v>2255.398305084746</v>
      </c>
      <c r="O126" s="44"/>
      <c r="P126" s="49">
        <f t="shared" si="14"/>
        <v>1</v>
      </c>
      <c r="Q126" s="51">
        <f t="shared" si="17"/>
        <v>0</v>
      </c>
      <c r="R126" s="46"/>
      <c r="S126" s="46"/>
      <c r="T126" s="46"/>
      <c r="U126" s="46"/>
      <c r="V126" s="46"/>
      <c r="W126" s="46"/>
      <c r="X126" s="46"/>
      <c r="Y126" s="46"/>
      <c r="Z126" s="46"/>
      <c r="AA126" s="46"/>
    </row>
    <row r="127" spans="1:27" s="52" customFormat="1" ht="30" x14ac:dyDescent="0.25">
      <c r="A127" s="42"/>
      <c r="B127" s="83">
        <v>86</v>
      </c>
      <c r="C127" s="84" t="s">
        <v>245</v>
      </c>
      <c r="D127" s="84" t="s">
        <v>246</v>
      </c>
      <c r="E127" s="85" t="s">
        <v>13</v>
      </c>
      <c r="F127" s="44">
        <v>3298.8305084745762</v>
      </c>
      <c r="G127" s="87">
        <v>1</v>
      </c>
      <c r="H127" s="45">
        <f t="shared" si="7"/>
        <v>3298.8305084745762</v>
      </c>
      <c r="I127" s="46"/>
      <c r="J127" s="47">
        <v>86</v>
      </c>
      <c r="K127" s="68" t="str">
        <f t="shared" si="15"/>
        <v>Корзина сцепления лепестковая 5-ступ.</v>
      </c>
      <c r="L127" s="48"/>
      <c r="M127" s="69" t="s">
        <v>13</v>
      </c>
      <c r="N127" s="50">
        <f t="shared" si="16"/>
        <v>3298.8305084745762</v>
      </c>
      <c r="O127" s="44"/>
      <c r="P127" s="49">
        <f t="shared" si="14"/>
        <v>1</v>
      </c>
      <c r="Q127" s="51">
        <f t="shared" si="17"/>
        <v>0</v>
      </c>
      <c r="R127" s="46"/>
      <c r="S127" s="46"/>
      <c r="T127" s="46"/>
      <c r="U127" s="46"/>
      <c r="V127" s="46"/>
      <c r="W127" s="46"/>
      <c r="X127" s="46"/>
      <c r="Y127" s="46"/>
      <c r="Z127" s="46"/>
      <c r="AA127" s="46"/>
    </row>
    <row r="128" spans="1:27" s="52" customFormat="1" ht="15.75" x14ac:dyDescent="0.25">
      <c r="A128" s="42"/>
      <c r="B128" s="83">
        <v>87</v>
      </c>
      <c r="C128" s="84" t="s">
        <v>247</v>
      </c>
      <c r="D128" s="84" t="s">
        <v>248</v>
      </c>
      <c r="E128" s="85" t="s">
        <v>13</v>
      </c>
      <c r="F128" s="44">
        <v>101284.7118644068</v>
      </c>
      <c r="G128" s="87">
        <v>1</v>
      </c>
      <c r="H128" s="45">
        <f t="shared" si="7"/>
        <v>101284.7118644068</v>
      </c>
      <c r="I128" s="46"/>
      <c r="J128" s="47">
        <v>87</v>
      </c>
      <c r="K128" s="68" t="str">
        <f t="shared" si="15"/>
        <v>КПП в сборе (ЗИЛ)</v>
      </c>
      <c r="L128" s="48"/>
      <c r="M128" s="69" t="s">
        <v>13</v>
      </c>
      <c r="N128" s="50">
        <f t="shared" si="16"/>
        <v>101284.7118644068</v>
      </c>
      <c r="O128" s="44"/>
      <c r="P128" s="49">
        <f t="shared" si="14"/>
        <v>1</v>
      </c>
      <c r="Q128" s="51">
        <f t="shared" si="17"/>
        <v>0</v>
      </c>
      <c r="R128" s="46"/>
      <c r="S128" s="46"/>
      <c r="T128" s="46"/>
      <c r="U128" s="46"/>
      <c r="V128" s="46"/>
      <c r="W128" s="46"/>
      <c r="X128" s="46"/>
      <c r="Y128" s="46"/>
      <c r="Z128" s="46"/>
      <c r="AA128" s="46"/>
    </row>
    <row r="129" spans="1:27" s="52" customFormat="1" ht="15.75" x14ac:dyDescent="0.25">
      <c r="A129" s="42"/>
      <c r="B129" s="83">
        <v>88</v>
      </c>
      <c r="C129" s="84" t="s">
        <v>249</v>
      </c>
      <c r="D129" s="84" t="s">
        <v>250</v>
      </c>
      <c r="E129" s="85" t="s">
        <v>13</v>
      </c>
      <c r="F129" s="44">
        <v>41622.957627118645</v>
      </c>
      <c r="G129" s="87">
        <v>1</v>
      </c>
      <c r="H129" s="45">
        <f t="shared" si="7"/>
        <v>41622.957627118645</v>
      </c>
      <c r="I129" s="46"/>
      <c r="J129" s="47">
        <v>88</v>
      </c>
      <c r="K129" s="68" t="str">
        <f t="shared" si="15"/>
        <v>КПП УАЗ-452 5-ступ.</v>
      </c>
      <c r="L129" s="48"/>
      <c r="M129" s="69" t="s">
        <v>13</v>
      </c>
      <c r="N129" s="50">
        <f t="shared" si="16"/>
        <v>41622.957627118645</v>
      </c>
      <c r="O129" s="44"/>
      <c r="P129" s="49">
        <f t="shared" si="14"/>
        <v>1</v>
      </c>
      <c r="Q129" s="51">
        <f t="shared" si="17"/>
        <v>0</v>
      </c>
      <c r="R129" s="46"/>
      <c r="S129" s="46"/>
      <c r="T129" s="46"/>
      <c r="U129" s="46"/>
      <c r="V129" s="46"/>
      <c r="W129" s="46"/>
      <c r="X129" s="46"/>
      <c r="Y129" s="46"/>
      <c r="Z129" s="46"/>
      <c r="AA129" s="46"/>
    </row>
    <row r="130" spans="1:27" s="52" customFormat="1" ht="45" x14ac:dyDescent="0.25">
      <c r="A130" s="42"/>
      <c r="B130" s="83">
        <v>89</v>
      </c>
      <c r="C130" s="84" t="s">
        <v>251</v>
      </c>
      <c r="D130" s="84" t="s">
        <v>252</v>
      </c>
      <c r="E130" s="85" t="s">
        <v>150</v>
      </c>
      <c r="F130" s="44">
        <v>78259.025423728817</v>
      </c>
      <c r="G130" s="87">
        <v>1</v>
      </c>
      <c r="H130" s="45">
        <f t="shared" si="7"/>
        <v>78259.025423728817</v>
      </c>
      <c r="I130" s="46"/>
      <c r="J130" s="47">
        <v>89</v>
      </c>
      <c r="K130" s="68" t="str">
        <f t="shared" si="15"/>
        <v xml:space="preserve">КПП, раздаточная коробка и стояночный тормоз в сборе </v>
      </c>
      <c r="L130" s="48"/>
      <c r="M130" s="69" t="s">
        <v>13</v>
      </c>
      <c r="N130" s="50">
        <f t="shared" si="16"/>
        <v>78259.025423728817</v>
      </c>
      <c r="O130" s="44"/>
      <c r="P130" s="49">
        <f t="shared" si="14"/>
        <v>1</v>
      </c>
      <c r="Q130" s="51">
        <f t="shared" si="17"/>
        <v>0</v>
      </c>
      <c r="R130" s="46"/>
      <c r="S130" s="46"/>
      <c r="T130" s="46"/>
      <c r="U130" s="46"/>
      <c r="V130" s="46"/>
      <c r="W130" s="46"/>
      <c r="X130" s="46"/>
      <c r="Y130" s="46"/>
      <c r="Z130" s="46"/>
      <c r="AA130" s="46"/>
    </row>
    <row r="131" spans="1:27" s="52" customFormat="1" ht="30" x14ac:dyDescent="0.25">
      <c r="A131" s="42"/>
      <c r="B131" s="83">
        <v>90</v>
      </c>
      <c r="C131" s="84" t="s">
        <v>253</v>
      </c>
      <c r="D131" s="84" t="s">
        <v>254</v>
      </c>
      <c r="E131" s="85" t="s">
        <v>13</v>
      </c>
      <c r="F131" s="44">
        <v>229.0169491525424</v>
      </c>
      <c r="G131" s="87">
        <v>2</v>
      </c>
      <c r="H131" s="45">
        <f t="shared" si="7"/>
        <v>458.03389830508479</v>
      </c>
      <c r="I131" s="46"/>
      <c r="J131" s="47">
        <v>90</v>
      </c>
      <c r="K131" s="68" t="str">
        <f t="shared" si="15"/>
        <v>Кран сливной системы охлаждения</v>
      </c>
      <c r="L131" s="48"/>
      <c r="M131" s="69" t="s">
        <v>13</v>
      </c>
      <c r="N131" s="50">
        <f t="shared" si="16"/>
        <v>229.0169491525424</v>
      </c>
      <c r="O131" s="44"/>
      <c r="P131" s="49">
        <f t="shared" si="14"/>
        <v>2</v>
      </c>
      <c r="Q131" s="51">
        <f t="shared" si="17"/>
        <v>0</v>
      </c>
      <c r="R131" s="46"/>
      <c r="S131" s="46"/>
      <c r="T131" s="46"/>
      <c r="U131" s="46"/>
      <c r="V131" s="46"/>
      <c r="W131" s="46"/>
      <c r="X131" s="46"/>
      <c r="Y131" s="46"/>
      <c r="Z131" s="46"/>
      <c r="AA131" s="46"/>
    </row>
    <row r="132" spans="1:27" s="52" customFormat="1" ht="45" x14ac:dyDescent="0.25">
      <c r="A132" s="42"/>
      <c r="B132" s="83">
        <v>91</v>
      </c>
      <c r="C132" s="84" t="s">
        <v>255</v>
      </c>
      <c r="D132" s="84" t="s">
        <v>256</v>
      </c>
      <c r="E132" s="85" t="s">
        <v>13</v>
      </c>
      <c r="F132" s="44">
        <v>3444.8305084745766</v>
      </c>
      <c r="G132" s="87">
        <v>1</v>
      </c>
      <c r="H132" s="45">
        <f t="shared" si="7"/>
        <v>3444.8305084745766</v>
      </c>
      <c r="I132" s="46"/>
      <c r="J132" s="47">
        <v>91</v>
      </c>
      <c r="K132" s="68" t="str">
        <f t="shared" si="15"/>
        <v xml:space="preserve">Кран тормозной обр.действия (ручник) РААЗ </v>
      </c>
      <c r="L132" s="48"/>
      <c r="M132" s="69" t="s">
        <v>13</v>
      </c>
      <c r="N132" s="50">
        <f t="shared" si="16"/>
        <v>3444.8305084745766</v>
      </c>
      <c r="O132" s="44"/>
      <c r="P132" s="49">
        <f t="shared" si="14"/>
        <v>1</v>
      </c>
      <c r="Q132" s="51">
        <f t="shared" si="17"/>
        <v>0</v>
      </c>
      <c r="R132" s="46"/>
      <c r="S132" s="46"/>
      <c r="T132" s="46"/>
      <c r="U132" s="46"/>
      <c r="V132" s="46"/>
      <c r="W132" s="46"/>
      <c r="X132" s="46"/>
      <c r="Y132" s="46"/>
      <c r="Z132" s="46"/>
      <c r="AA132" s="46"/>
    </row>
    <row r="133" spans="1:27" s="52" customFormat="1" ht="15.75" x14ac:dyDescent="0.25">
      <c r="A133" s="42"/>
      <c r="B133" s="83">
        <v>92</v>
      </c>
      <c r="C133" s="84" t="s">
        <v>257</v>
      </c>
      <c r="D133" s="84" t="s">
        <v>258</v>
      </c>
      <c r="E133" s="85" t="s">
        <v>13</v>
      </c>
      <c r="F133" s="44">
        <v>774.66101694915255</v>
      </c>
      <c r="G133" s="87">
        <v>4</v>
      </c>
      <c r="H133" s="45">
        <f t="shared" si="7"/>
        <v>3098.6440677966102</v>
      </c>
      <c r="I133" s="46"/>
      <c r="J133" s="47">
        <v>92</v>
      </c>
      <c r="K133" s="68" t="str">
        <f t="shared" si="15"/>
        <v>Крестовина</v>
      </c>
      <c r="L133" s="48"/>
      <c r="M133" s="69" t="s">
        <v>13</v>
      </c>
      <c r="N133" s="50">
        <f t="shared" si="16"/>
        <v>774.66101694915255</v>
      </c>
      <c r="O133" s="44"/>
      <c r="P133" s="49">
        <f t="shared" si="14"/>
        <v>4</v>
      </c>
      <c r="Q133" s="51">
        <f t="shared" si="17"/>
        <v>0</v>
      </c>
      <c r="R133" s="46"/>
      <c r="S133" s="46"/>
      <c r="T133" s="46"/>
      <c r="U133" s="46"/>
      <c r="V133" s="46"/>
      <c r="W133" s="46"/>
      <c r="X133" s="46"/>
      <c r="Y133" s="46"/>
      <c r="Z133" s="46"/>
      <c r="AA133" s="46"/>
    </row>
    <row r="134" spans="1:27" s="52" customFormat="1" ht="30" x14ac:dyDescent="0.25">
      <c r="A134" s="42"/>
      <c r="B134" s="83">
        <v>93</v>
      </c>
      <c r="C134" s="84" t="s">
        <v>259</v>
      </c>
      <c r="D134" s="84" t="s">
        <v>260</v>
      </c>
      <c r="E134" s="85" t="s">
        <v>13</v>
      </c>
      <c r="F134" s="44">
        <v>879.1525423728815</v>
      </c>
      <c r="G134" s="87">
        <v>4</v>
      </c>
      <c r="H134" s="45">
        <f t="shared" si="7"/>
        <v>3516.610169491526</v>
      </c>
      <c r="I134" s="46"/>
      <c r="J134" s="47">
        <v>93</v>
      </c>
      <c r="K134" s="68" t="str">
        <f t="shared" si="15"/>
        <v xml:space="preserve">Крестовина в сборе карданной передачи </v>
      </c>
      <c r="L134" s="48"/>
      <c r="M134" s="69" t="s">
        <v>13</v>
      </c>
      <c r="N134" s="50">
        <f t="shared" si="16"/>
        <v>879.1525423728815</v>
      </c>
      <c r="O134" s="44"/>
      <c r="P134" s="49">
        <f t="shared" si="14"/>
        <v>4</v>
      </c>
      <c r="Q134" s="51">
        <f t="shared" si="17"/>
        <v>0</v>
      </c>
      <c r="R134" s="46"/>
      <c r="S134" s="46"/>
      <c r="T134" s="46"/>
      <c r="U134" s="46"/>
      <c r="V134" s="46"/>
      <c r="W134" s="46"/>
      <c r="X134" s="46"/>
      <c r="Y134" s="46"/>
      <c r="Z134" s="46"/>
      <c r="AA134" s="46"/>
    </row>
    <row r="135" spans="1:27" s="52" customFormat="1" ht="15.75" x14ac:dyDescent="0.25">
      <c r="A135" s="42"/>
      <c r="B135" s="83">
        <v>94</v>
      </c>
      <c r="C135" s="84" t="s">
        <v>261</v>
      </c>
      <c r="D135" s="84" t="s">
        <v>262</v>
      </c>
      <c r="E135" s="85" t="s">
        <v>13</v>
      </c>
      <c r="F135" s="44">
        <v>1256.9830508474577</v>
      </c>
      <c r="G135" s="87">
        <v>24</v>
      </c>
      <c r="H135" s="45">
        <f t="shared" si="7"/>
        <v>30167.593220338982</v>
      </c>
      <c r="I135" s="46"/>
      <c r="J135" s="47">
        <v>94</v>
      </c>
      <c r="K135" s="68" t="str">
        <f t="shared" si="15"/>
        <v xml:space="preserve">Крестовина </v>
      </c>
      <c r="L135" s="48"/>
      <c r="M135" s="69" t="s">
        <v>13</v>
      </c>
      <c r="N135" s="50">
        <f t="shared" si="16"/>
        <v>1256.9830508474577</v>
      </c>
      <c r="O135" s="44"/>
      <c r="P135" s="49">
        <f t="shared" si="14"/>
        <v>24</v>
      </c>
      <c r="Q135" s="51">
        <f t="shared" si="17"/>
        <v>0</v>
      </c>
      <c r="R135" s="46"/>
      <c r="S135" s="46"/>
      <c r="T135" s="46"/>
      <c r="U135" s="46"/>
      <c r="V135" s="46"/>
      <c r="W135" s="46"/>
      <c r="X135" s="46"/>
      <c r="Y135" s="46"/>
      <c r="Z135" s="46"/>
      <c r="AA135" s="46"/>
    </row>
    <row r="136" spans="1:27" s="52" customFormat="1" ht="15.75" x14ac:dyDescent="0.25">
      <c r="A136" s="42"/>
      <c r="B136" s="83">
        <v>95</v>
      </c>
      <c r="C136" s="84" t="s">
        <v>263</v>
      </c>
      <c r="D136" s="84" t="s">
        <v>264</v>
      </c>
      <c r="E136" s="85" t="s">
        <v>13</v>
      </c>
      <c r="F136" s="44">
        <v>412.66101694915255</v>
      </c>
      <c r="G136" s="87">
        <v>16</v>
      </c>
      <c r="H136" s="45">
        <f t="shared" si="7"/>
        <v>6602.5762711864409</v>
      </c>
      <c r="I136" s="46"/>
      <c r="J136" s="47">
        <v>95</v>
      </c>
      <c r="K136" s="68" t="str">
        <f t="shared" si="15"/>
        <v>Крестовина ГАЗ-53</v>
      </c>
      <c r="L136" s="48"/>
      <c r="M136" s="69" t="s">
        <v>13</v>
      </c>
      <c r="N136" s="50">
        <f t="shared" si="16"/>
        <v>412.66101694915255</v>
      </c>
      <c r="O136" s="44"/>
      <c r="P136" s="49">
        <f t="shared" si="14"/>
        <v>16</v>
      </c>
      <c r="Q136" s="51">
        <f t="shared" si="17"/>
        <v>0</v>
      </c>
      <c r="R136" s="46"/>
      <c r="S136" s="46"/>
      <c r="T136" s="46"/>
      <c r="U136" s="46"/>
      <c r="V136" s="46"/>
      <c r="W136" s="46"/>
      <c r="X136" s="46"/>
      <c r="Y136" s="46"/>
      <c r="Z136" s="46"/>
      <c r="AA136" s="46"/>
    </row>
    <row r="137" spans="1:27" s="52" customFormat="1" ht="30" x14ac:dyDescent="0.25">
      <c r="A137" s="42"/>
      <c r="B137" s="83">
        <v>96</v>
      </c>
      <c r="C137" s="84" t="s">
        <v>265</v>
      </c>
      <c r="D137" s="84" t="s">
        <v>266</v>
      </c>
      <c r="E137" s="85" t="s">
        <v>13</v>
      </c>
      <c r="F137" s="44">
        <v>430.56779661016952</v>
      </c>
      <c r="G137" s="87">
        <v>6</v>
      </c>
      <c r="H137" s="45">
        <f t="shared" si="7"/>
        <v>2583.406779661017</v>
      </c>
      <c r="I137" s="46"/>
      <c r="J137" s="47">
        <v>96</v>
      </c>
      <c r="K137" s="68" t="str">
        <f t="shared" si="15"/>
        <v>Крестовина караданного вала UJ.01350.02.99</v>
      </c>
      <c r="L137" s="48"/>
      <c r="M137" s="69" t="s">
        <v>13</v>
      </c>
      <c r="N137" s="50">
        <f t="shared" si="16"/>
        <v>430.56779661016952</v>
      </c>
      <c r="O137" s="44"/>
      <c r="P137" s="49">
        <f t="shared" si="14"/>
        <v>6</v>
      </c>
      <c r="Q137" s="51">
        <f t="shared" si="17"/>
        <v>0</v>
      </c>
      <c r="R137" s="46"/>
      <c r="S137" s="46"/>
      <c r="T137" s="46"/>
      <c r="U137" s="46"/>
      <c r="V137" s="46"/>
      <c r="W137" s="46"/>
      <c r="X137" s="46"/>
      <c r="Y137" s="46"/>
      <c r="Z137" s="46"/>
      <c r="AA137" s="46"/>
    </row>
    <row r="138" spans="1:27" s="52" customFormat="1" ht="45" x14ac:dyDescent="0.25">
      <c r="A138" s="42"/>
      <c r="B138" s="83">
        <v>97</v>
      </c>
      <c r="C138" s="84" t="s">
        <v>267</v>
      </c>
      <c r="D138" s="84" t="s">
        <v>268</v>
      </c>
      <c r="E138" s="85" t="s">
        <v>13</v>
      </c>
      <c r="F138" s="44">
        <v>664.89830508474586</v>
      </c>
      <c r="G138" s="87">
        <v>2</v>
      </c>
      <c r="H138" s="45">
        <f t="shared" si="7"/>
        <v>1329.7966101694917</v>
      </c>
      <c r="I138" s="46"/>
      <c r="J138" s="47">
        <v>97</v>
      </c>
      <c r="K138" s="68" t="str">
        <f t="shared" si="15"/>
        <v>Крестовина кардана с сальниками и подшипниками в сборе</v>
      </c>
      <c r="L138" s="48"/>
      <c r="M138" s="69" t="s">
        <v>13</v>
      </c>
      <c r="N138" s="50">
        <f t="shared" si="16"/>
        <v>664.89830508474586</v>
      </c>
      <c r="O138" s="44"/>
      <c r="P138" s="49">
        <f t="shared" si="14"/>
        <v>2</v>
      </c>
      <c r="Q138" s="51">
        <f t="shared" si="17"/>
        <v>0</v>
      </c>
      <c r="R138" s="46"/>
      <c r="S138" s="46"/>
      <c r="T138" s="46"/>
      <c r="U138" s="46"/>
      <c r="V138" s="46"/>
      <c r="W138" s="46"/>
      <c r="X138" s="46"/>
      <c r="Y138" s="46"/>
      <c r="Z138" s="46"/>
      <c r="AA138" s="46"/>
    </row>
    <row r="139" spans="1:27" s="52" customFormat="1" ht="15.75" x14ac:dyDescent="0.25">
      <c r="A139" s="42"/>
      <c r="B139" s="83">
        <v>98</v>
      </c>
      <c r="C139" s="84" t="s">
        <v>269</v>
      </c>
      <c r="D139" s="84" t="s">
        <v>270</v>
      </c>
      <c r="E139" s="85" t="s">
        <v>13</v>
      </c>
      <c r="F139" s="44">
        <v>438.97457627118649</v>
      </c>
      <c r="G139" s="87">
        <v>16</v>
      </c>
      <c r="H139" s="45">
        <f t="shared" si="7"/>
        <v>7023.5932203389839</v>
      </c>
      <c r="I139" s="46"/>
      <c r="J139" s="47">
        <v>98</v>
      </c>
      <c r="K139" s="68" t="str">
        <f t="shared" si="15"/>
        <v>Крестовина карданного вала</v>
      </c>
      <c r="L139" s="48"/>
      <c r="M139" s="69" t="s">
        <v>13</v>
      </c>
      <c r="N139" s="50">
        <f t="shared" si="16"/>
        <v>438.97457627118649</v>
      </c>
      <c r="O139" s="44"/>
      <c r="P139" s="49">
        <f t="shared" si="14"/>
        <v>16</v>
      </c>
      <c r="Q139" s="51">
        <f t="shared" si="17"/>
        <v>0</v>
      </c>
      <c r="R139" s="46"/>
      <c r="S139" s="46"/>
      <c r="T139" s="46"/>
      <c r="U139" s="46"/>
      <c r="V139" s="46"/>
      <c r="W139" s="46"/>
      <c r="X139" s="46"/>
      <c r="Y139" s="46"/>
      <c r="Z139" s="46"/>
      <c r="AA139" s="46"/>
    </row>
    <row r="140" spans="1:27" s="52" customFormat="1" ht="30" x14ac:dyDescent="0.25">
      <c r="A140" s="42"/>
      <c r="B140" s="83">
        <v>99</v>
      </c>
      <c r="C140" s="84" t="s">
        <v>271</v>
      </c>
      <c r="D140" s="84" t="s">
        <v>272</v>
      </c>
      <c r="E140" s="85" t="s">
        <v>13</v>
      </c>
      <c r="F140" s="44">
        <v>806.32203389830511</v>
      </c>
      <c r="G140" s="87">
        <v>20</v>
      </c>
      <c r="H140" s="45">
        <f t="shared" si="7"/>
        <v>16126.440677966102</v>
      </c>
      <c r="I140" s="46"/>
      <c r="J140" s="47">
        <v>99</v>
      </c>
      <c r="K140" s="68" t="str">
        <f t="shared" si="15"/>
        <v xml:space="preserve">Крестовина карданного вала заднего в сборе </v>
      </c>
      <c r="L140" s="48"/>
      <c r="M140" s="69" t="s">
        <v>13</v>
      </c>
      <c r="N140" s="50">
        <f t="shared" si="16"/>
        <v>806.32203389830511</v>
      </c>
      <c r="O140" s="44"/>
      <c r="P140" s="49">
        <f t="shared" si="14"/>
        <v>20</v>
      </c>
      <c r="Q140" s="51">
        <f t="shared" si="17"/>
        <v>0</v>
      </c>
      <c r="R140" s="46"/>
      <c r="S140" s="46"/>
      <c r="T140" s="46"/>
      <c r="U140" s="46"/>
      <c r="V140" s="46"/>
      <c r="W140" s="46"/>
      <c r="X140" s="46"/>
      <c r="Y140" s="46"/>
      <c r="Z140" s="46"/>
      <c r="AA140" s="46"/>
    </row>
    <row r="141" spans="1:27" s="52" customFormat="1" ht="30" x14ac:dyDescent="0.25">
      <c r="A141" s="42"/>
      <c r="B141" s="83">
        <v>100</v>
      </c>
      <c r="C141" s="84" t="s">
        <v>273</v>
      </c>
      <c r="D141" s="84" t="s">
        <v>274</v>
      </c>
      <c r="E141" s="85" t="s">
        <v>13</v>
      </c>
      <c r="F141" s="44">
        <v>658.56779661016958</v>
      </c>
      <c r="G141" s="87">
        <v>4</v>
      </c>
      <c r="H141" s="45">
        <f t="shared" si="7"/>
        <v>2634.2711864406783</v>
      </c>
      <c r="I141" s="46"/>
      <c r="J141" s="47">
        <v>100</v>
      </c>
      <c r="K141" s="68" t="str">
        <f t="shared" si="15"/>
        <v xml:space="preserve">Крестовина УАЗ вала карданного руля </v>
      </c>
      <c r="L141" s="48"/>
      <c r="M141" s="69" t="s">
        <v>13</v>
      </c>
      <c r="N141" s="50">
        <f t="shared" si="16"/>
        <v>658.56779661016958</v>
      </c>
      <c r="O141" s="44"/>
      <c r="P141" s="49">
        <f t="shared" si="14"/>
        <v>4</v>
      </c>
      <c r="Q141" s="51">
        <f t="shared" si="17"/>
        <v>0</v>
      </c>
      <c r="R141" s="46"/>
      <c r="S141" s="46"/>
      <c r="T141" s="46"/>
      <c r="U141" s="46"/>
      <c r="V141" s="46"/>
      <c r="W141" s="46"/>
      <c r="X141" s="46"/>
      <c r="Y141" s="46"/>
      <c r="Z141" s="46"/>
      <c r="AA141" s="46"/>
    </row>
    <row r="142" spans="1:27" s="52" customFormat="1" ht="15.75" x14ac:dyDescent="0.25">
      <c r="A142" s="42"/>
      <c r="B142" s="83">
        <v>101</v>
      </c>
      <c r="C142" s="84" t="s">
        <v>275</v>
      </c>
      <c r="D142" s="84" t="s">
        <v>276</v>
      </c>
      <c r="E142" s="85" t="s">
        <v>13</v>
      </c>
      <c r="F142" s="44">
        <v>426.38135593220341</v>
      </c>
      <c r="G142" s="87">
        <v>16</v>
      </c>
      <c r="H142" s="45">
        <f t="shared" si="7"/>
        <v>6822.1016949152545</v>
      </c>
      <c r="I142" s="46"/>
      <c r="J142" s="47">
        <v>101</v>
      </c>
      <c r="K142" s="68" t="str">
        <f t="shared" si="15"/>
        <v>Крестовина УАЗ, ГАЗ-24</v>
      </c>
      <c r="L142" s="48"/>
      <c r="M142" s="69" t="s">
        <v>13</v>
      </c>
      <c r="N142" s="50">
        <f t="shared" si="16"/>
        <v>426.38135593220341</v>
      </c>
      <c r="O142" s="44"/>
      <c r="P142" s="49">
        <f t="shared" si="14"/>
        <v>16</v>
      </c>
      <c r="Q142" s="51">
        <f t="shared" si="17"/>
        <v>0</v>
      </c>
      <c r="R142" s="46"/>
      <c r="S142" s="46"/>
      <c r="T142" s="46"/>
      <c r="U142" s="46"/>
      <c r="V142" s="46"/>
      <c r="W142" s="46"/>
      <c r="X142" s="46"/>
      <c r="Y142" s="46"/>
      <c r="Z142" s="46"/>
      <c r="AA142" s="46"/>
    </row>
    <row r="143" spans="1:27" s="52" customFormat="1" ht="30" x14ac:dyDescent="0.25">
      <c r="A143" s="42"/>
      <c r="B143" s="83">
        <v>102</v>
      </c>
      <c r="C143" s="84" t="s">
        <v>277</v>
      </c>
      <c r="D143" s="84" t="s">
        <v>278</v>
      </c>
      <c r="E143" s="85" t="s">
        <v>13</v>
      </c>
      <c r="F143" s="44">
        <v>5923.9661016949158</v>
      </c>
      <c r="G143" s="87">
        <v>2</v>
      </c>
      <c r="H143" s="45">
        <f t="shared" si="7"/>
        <v>11847.932203389832</v>
      </c>
      <c r="I143" s="46"/>
      <c r="J143" s="47">
        <v>102</v>
      </c>
      <c r="K143" s="68" t="str">
        <f t="shared" si="15"/>
        <v>Крыло переднее левое ГАЗ-3307</v>
      </c>
      <c r="L143" s="48"/>
      <c r="M143" s="69" t="s">
        <v>13</v>
      </c>
      <c r="N143" s="50">
        <f t="shared" si="16"/>
        <v>5923.9661016949158</v>
      </c>
      <c r="O143" s="44"/>
      <c r="P143" s="49">
        <f t="shared" si="14"/>
        <v>2</v>
      </c>
      <c r="Q143" s="51">
        <f t="shared" si="17"/>
        <v>0</v>
      </c>
      <c r="R143" s="46"/>
      <c r="S143" s="46"/>
      <c r="T143" s="46"/>
      <c r="U143" s="46"/>
      <c r="V143" s="46"/>
      <c r="W143" s="46"/>
      <c r="X143" s="46"/>
      <c r="Y143" s="46"/>
      <c r="Z143" s="46"/>
      <c r="AA143" s="46"/>
    </row>
    <row r="144" spans="1:27" s="52" customFormat="1" ht="15.75" x14ac:dyDescent="0.25">
      <c r="A144" s="42"/>
      <c r="B144" s="83">
        <v>103</v>
      </c>
      <c r="C144" s="84" t="s">
        <v>279</v>
      </c>
      <c r="D144" s="84" t="s">
        <v>280</v>
      </c>
      <c r="E144" s="85" t="s">
        <v>13</v>
      </c>
      <c r="F144" s="44">
        <v>6216.3135593220341</v>
      </c>
      <c r="G144" s="87">
        <v>2</v>
      </c>
      <c r="H144" s="45">
        <f t="shared" si="7"/>
        <v>12432.627118644068</v>
      </c>
      <c r="I144" s="46"/>
      <c r="J144" s="47">
        <v>103</v>
      </c>
      <c r="K144" s="68" t="str">
        <f t="shared" si="15"/>
        <v>Крыло переднее правое</v>
      </c>
      <c r="L144" s="48"/>
      <c r="M144" s="69" t="s">
        <v>13</v>
      </c>
      <c r="N144" s="50">
        <f t="shared" si="16"/>
        <v>6216.3135593220341</v>
      </c>
      <c r="O144" s="44"/>
      <c r="P144" s="49">
        <f t="shared" si="14"/>
        <v>2</v>
      </c>
      <c r="Q144" s="51">
        <f t="shared" si="17"/>
        <v>0</v>
      </c>
      <c r="R144" s="46"/>
      <c r="S144" s="46"/>
      <c r="T144" s="46"/>
      <c r="U144" s="46"/>
      <c r="V144" s="46"/>
      <c r="W144" s="46"/>
      <c r="X144" s="46"/>
      <c r="Y144" s="46"/>
      <c r="Z144" s="46"/>
      <c r="AA144" s="46"/>
    </row>
    <row r="145" spans="1:27" s="52" customFormat="1" ht="15.75" x14ac:dyDescent="0.25">
      <c r="A145" s="42"/>
      <c r="B145" s="83">
        <v>104</v>
      </c>
      <c r="C145" s="84" t="s">
        <v>281</v>
      </c>
      <c r="D145" s="84" t="s">
        <v>282</v>
      </c>
      <c r="E145" s="85" t="s">
        <v>13</v>
      </c>
      <c r="F145" s="44">
        <v>3163.0338983050851</v>
      </c>
      <c r="G145" s="87">
        <v>1</v>
      </c>
      <c r="H145" s="45">
        <f t="shared" si="7"/>
        <v>3163.0338983050851</v>
      </c>
      <c r="I145" s="46"/>
      <c r="J145" s="47">
        <v>104</v>
      </c>
      <c r="K145" s="68" t="str">
        <f t="shared" si="15"/>
        <v xml:space="preserve">Кулиса КПП </v>
      </c>
      <c r="L145" s="48"/>
      <c r="M145" s="69" t="s">
        <v>13</v>
      </c>
      <c r="N145" s="50">
        <f t="shared" si="16"/>
        <v>3163.0338983050851</v>
      </c>
      <c r="O145" s="44"/>
      <c r="P145" s="49">
        <f t="shared" si="14"/>
        <v>1</v>
      </c>
      <c r="Q145" s="51">
        <f t="shared" si="17"/>
        <v>0</v>
      </c>
      <c r="R145" s="46"/>
      <c r="S145" s="46"/>
      <c r="T145" s="46"/>
      <c r="U145" s="46"/>
      <c r="V145" s="46"/>
      <c r="W145" s="46"/>
      <c r="X145" s="46"/>
      <c r="Y145" s="46"/>
      <c r="Z145" s="46"/>
      <c r="AA145" s="46"/>
    </row>
    <row r="146" spans="1:27" s="52" customFormat="1" ht="15.75" x14ac:dyDescent="0.25">
      <c r="A146" s="42"/>
      <c r="B146" s="83">
        <v>105</v>
      </c>
      <c r="C146" s="84" t="s">
        <v>283</v>
      </c>
      <c r="D146" s="84" t="s">
        <v>284</v>
      </c>
      <c r="E146" s="85" t="s">
        <v>150</v>
      </c>
      <c r="F146" s="44">
        <v>1497.8644067796611</v>
      </c>
      <c r="G146" s="87">
        <v>2</v>
      </c>
      <c r="H146" s="45">
        <f t="shared" si="7"/>
        <v>2995.7288135593221</v>
      </c>
      <c r="I146" s="46"/>
      <c r="J146" s="47">
        <v>105</v>
      </c>
      <c r="K146" s="68" t="str">
        <f t="shared" si="15"/>
        <v xml:space="preserve">Лист рессоры №1,2, </v>
      </c>
      <c r="L146" s="48"/>
      <c r="M146" s="69" t="s">
        <v>13</v>
      </c>
      <c r="N146" s="50">
        <f t="shared" si="16"/>
        <v>1497.8644067796611</v>
      </c>
      <c r="O146" s="44"/>
      <c r="P146" s="49">
        <f t="shared" si="14"/>
        <v>2</v>
      </c>
      <c r="Q146" s="51">
        <f t="shared" si="17"/>
        <v>0</v>
      </c>
      <c r="R146" s="46"/>
      <c r="S146" s="46"/>
      <c r="T146" s="46"/>
      <c r="U146" s="46"/>
      <c r="V146" s="46"/>
      <c r="W146" s="46"/>
      <c r="X146" s="46"/>
      <c r="Y146" s="46"/>
      <c r="Z146" s="46"/>
      <c r="AA146" s="46"/>
    </row>
    <row r="147" spans="1:27" s="52" customFormat="1" ht="30" x14ac:dyDescent="0.25">
      <c r="A147" s="42"/>
      <c r="B147" s="83">
        <v>106</v>
      </c>
      <c r="C147" s="84" t="s">
        <v>285</v>
      </c>
      <c r="D147" s="84" t="s">
        <v>286</v>
      </c>
      <c r="E147" s="85" t="s">
        <v>13</v>
      </c>
      <c r="F147" s="44">
        <v>11556.644067796611</v>
      </c>
      <c r="G147" s="87">
        <v>1</v>
      </c>
      <c r="H147" s="45">
        <f t="shared" si="7"/>
        <v>11556.644067796611</v>
      </c>
      <c r="I147" s="46"/>
      <c r="J147" s="47">
        <v>106</v>
      </c>
      <c r="K147" s="68" t="str">
        <f t="shared" si="15"/>
        <v>Механизм рулевого управления УАЗ-452</v>
      </c>
      <c r="L147" s="48"/>
      <c r="M147" s="69" t="s">
        <v>13</v>
      </c>
      <c r="N147" s="50">
        <f t="shared" si="16"/>
        <v>11556.644067796611</v>
      </c>
      <c r="O147" s="44"/>
      <c r="P147" s="49">
        <f t="shared" si="14"/>
        <v>1</v>
      </c>
      <c r="Q147" s="51">
        <f t="shared" si="17"/>
        <v>0</v>
      </c>
      <c r="R147" s="46"/>
      <c r="S147" s="46"/>
      <c r="T147" s="46"/>
      <c r="U147" s="46"/>
      <c r="V147" s="46"/>
      <c r="W147" s="46"/>
      <c r="X147" s="46"/>
      <c r="Y147" s="46"/>
      <c r="Z147" s="46"/>
      <c r="AA147" s="46"/>
    </row>
    <row r="148" spans="1:27" s="52" customFormat="1" ht="30" x14ac:dyDescent="0.25">
      <c r="A148" s="42"/>
      <c r="B148" s="83">
        <v>107</v>
      </c>
      <c r="C148" s="84" t="s">
        <v>287</v>
      </c>
      <c r="D148" s="86">
        <v>4721950550</v>
      </c>
      <c r="E148" s="85" t="s">
        <v>13</v>
      </c>
      <c r="F148" s="44">
        <v>8102.3135593220341</v>
      </c>
      <c r="G148" s="87">
        <v>1</v>
      </c>
      <c r="H148" s="45">
        <f t="shared" si="7"/>
        <v>8102.3135593220341</v>
      </c>
      <c r="I148" s="46"/>
      <c r="J148" s="47">
        <v>107</v>
      </c>
      <c r="K148" s="68" t="str">
        <f t="shared" si="15"/>
        <v>Модулятор 24В Wabco (аналог - 9152)+ кабель</v>
      </c>
      <c r="L148" s="48"/>
      <c r="M148" s="69" t="s">
        <v>13</v>
      </c>
      <c r="N148" s="50">
        <f t="shared" si="16"/>
        <v>8102.3135593220341</v>
      </c>
      <c r="O148" s="44"/>
      <c r="P148" s="49">
        <f t="shared" si="14"/>
        <v>1</v>
      </c>
      <c r="Q148" s="51">
        <f t="shared" si="17"/>
        <v>0</v>
      </c>
      <c r="R148" s="46"/>
      <c r="S148" s="46"/>
      <c r="T148" s="46"/>
      <c r="U148" s="46"/>
      <c r="V148" s="46"/>
      <c r="W148" s="46"/>
      <c r="X148" s="46"/>
      <c r="Y148" s="46"/>
      <c r="Z148" s="46"/>
      <c r="AA148" s="46"/>
    </row>
    <row r="149" spans="1:27" s="52" customFormat="1" ht="15.75" x14ac:dyDescent="0.25">
      <c r="A149" s="42"/>
      <c r="B149" s="83">
        <v>108</v>
      </c>
      <c r="C149" s="84" t="s">
        <v>288</v>
      </c>
      <c r="D149" s="84" t="s">
        <v>289</v>
      </c>
      <c r="E149" s="85" t="s">
        <v>13</v>
      </c>
      <c r="F149" s="44">
        <v>868.60169491525437</v>
      </c>
      <c r="G149" s="87">
        <v>2</v>
      </c>
      <c r="H149" s="45">
        <f t="shared" si="7"/>
        <v>1737.2033898305087</v>
      </c>
      <c r="I149" s="46"/>
      <c r="J149" s="47">
        <v>108</v>
      </c>
      <c r="K149" s="68" t="str">
        <f t="shared" si="15"/>
        <v>Мотор отопителя 24V</v>
      </c>
      <c r="L149" s="48"/>
      <c r="M149" s="69" t="s">
        <v>13</v>
      </c>
      <c r="N149" s="50">
        <f t="shared" si="16"/>
        <v>868.60169491525437</v>
      </c>
      <c r="O149" s="44"/>
      <c r="P149" s="49">
        <f t="shared" si="14"/>
        <v>2</v>
      </c>
      <c r="Q149" s="51">
        <f t="shared" si="17"/>
        <v>0</v>
      </c>
      <c r="R149" s="46"/>
      <c r="S149" s="46"/>
      <c r="T149" s="46"/>
      <c r="U149" s="46"/>
      <c r="V149" s="46"/>
      <c r="W149" s="46"/>
      <c r="X149" s="46"/>
      <c r="Y149" s="46"/>
      <c r="Z149" s="46"/>
      <c r="AA149" s="46"/>
    </row>
    <row r="150" spans="1:27" s="52" customFormat="1" ht="15.75" x14ac:dyDescent="0.25">
      <c r="A150" s="42"/>
      <c r="B150" s="83">
        <v>109</v>
      </c>
      <c r="C150" s="84" t="s">
        <v>290</v>
      </c>
      <c r="D150" s="84" t="s">
        <v>291</v>
      </c>
      <c r="E150" s="85" t="s">
        <v>13</v>
      </c>
      <c r="F150" s="44">
        <v>1987.3220338983051</v>
      </c>
      <c r="G150" s="87">
        <v>1</v>
      </c>
      <c r="H150" s="45">
        <f t="shared" si="7"/>
        <v>1987.3220338983051</v>
      </c>
      <c r="I150" s="46"/>
      <c r="J150" s="47">
        <v>109</v>
      </c>
      <c r="K150" s="68" t="str">
        <f t="shared" si="15"/>
        <v>Наконечник левый</v>
      </c>
      <c r="L150" s="48"/>
      <c r="M150" s="69" t="s">
        <v>13</v>
      </c>
      <c r="N150" s="50">
        <f t="shared" si="16"/>
        <v>1987.3220338983051</v>
      </c>
      <c r="O150" s="44"/>
      <c r="P150" s="49">
        <f t="shared" si="14"/>
        <v>1</v>
      </c>
      <c r="Q150" s="51">
        <f t="shared" si="17"/>
        <v>0</v>
      </c>
      <c r="R150" s="46"/>
      <c r="S150" s="46"/>
      <c r="T150" s="46"/>
      <c r="U150" s="46"/>
      <c r="V150" s="46"/>
      <c r="W150" s="46"/>
      <c r="X150" s="46"/>
      <c r="Y150" s="46"/>
      <c r="Z150" s="46"/>
      <c r="AA150" s="46"/>
    </row>
    <row r="151" spans="1:27" s="52" customFormat="1" ht="15.75" x14ac:dyDescent="0.25">
      <c r="A151" s="42"/>
      <c r="B151" s="83">
        <v>110</v>
      </c>
      <c r="C151" s="84" t="s">
        <v>290</v>
      </c>
      <c r="D151" s="84" t="s">
        <v>292</v>
      </c>
      <c r="E151" s="85" t="s">
        <v>13</v>
      </c>
      <c r="F151" s="44">
        <v>512.92372881355936</v>
      </c>
      <c r="G151" s="87">
        <v>2</v>
      </c>
      <c r="H151" s="45">
        <f t="shared" si="7"/>
        <v>1025.8474576271187</v>
      </c>
      <c r="I151" s="46"/>
      <c r="J151" s="47">
        <v>110</v>
      </c>
      <c r="K151" s="68" t="str">
        <f t="shared" si="15"/>
        <v>Наконечник левый</v>
      </c>
      <c r="L151" s="48"/>
      <c r="M151" s="69" t="s">
        <v>13</v>
      </c>
      <c r="N151" s="50">
        <f t="shared" si="16"/>
        <v>512.92372881355936</v>
      </c>
      <c r="O151" s="44"/>
      <c r="P151" s="49">
        <f t="shared" si="14"/>
        <v>2</v>
      </c>
      <c r="Q151" s="51">
        <f t="shared" si="17"/>
        <v>0</v>
      </c>
      <c r="R151" s="46"/>
      <c r="S151" s="46"/>
      <c r="T151" s="46"/>
      <c r="U151" s="46"/>
      <c r="V151" s="46"/>
      <c r="W151" s="46"/>
      <c r="X151" s="46"/>
      <c r="Y151" s="46"/>
      <c r="Z151" s="46"/>
      <c r="AA151" s="46"/>
    </row>
    <row r="152" spans="1:27" s="52" customFormat="1" ht="15.75" x14ac:dyDescent="0.25">
      <c r="A152" s="42"/>
      <c r="B152" s="83">
        <v>111</v>
      </c>
      <c r="C152" s="84" t="s">
        <v>293</v>
      </c>
      <c r="D152" s="84" t="s">
        <v>294</v>
      </c>
      <c r="E152" s="85" t="s">
        <v>13</v>
      </c>
      <c r="F152" s="44">
        <v>1987.3220338983051</v>
      </c>
      <c r="G152" s="87">
        <v>1</v>
      </c>
      <c r="H152" s="45">
        <f t="shared" si="7"/>
        <v>1987.3220338983051</v>
      </c>
      <c r="I152" s="46"/>
      <c r="J152" s="47">
        <v>111</v>
      </c>
      <c r="K152" s="68" t="str">
        <f t="shared" si="15"/>
        <v>Наконечник правый</v>
      </c>
      <c r="L152" s="48"/>
      <c r="M152" s="69" t="s">
        <v>13</v>
      </c>
      <c r="N152" s="50">
        <f t="shared" si="16"/>
        <v>1987.3220338983051</v>
      </c>
      <c r="O152" s="44"/>
      <c r="P152" s="49">
        <f t="shared" si="14"/>
        <v>1</v>
      </c>
      <c r="Q152" s="51">
        <f t="shared" si="17"/>
        <v>0</v>
      </c>
      <c r="R152" s="46"/>
      <c r="S152" s="46"/>
      <c r="T152" s="46"/>
      <c r="U152" s="46"/>
      <c r="V152" s="46"/>
      <c r="W152" s="46"/>
      <c r="X152" s="46"/>
      <c r="Y152" s="46"/>
      <c r="Z152" s="46"/>
      <c r="AA152" s="46"/>
    </row>
    <row r="153" spans="1:27" s="52" customFormat="1" ht="15.75" x14ac:dyDescent="0.25">
      <c r="A153" s="42"/>
      <c r="B153" s="83">
        <v>112</v>
      </c>
      <c r="C153" s="84" t="s">
        <v>293</v>
      </c>
      <c r="D153" s="84" t="s">
        <v>295</v>
      </c>
      <c r="E153" s="85" t="s">
        <v>13</v>
      </c>
      <c r="F153" s="44">
        <v>559.35593220338978</v>
      </c>
      <c r="G153" s="87">
        <v>2</v>
      </c>
      <c r="H153" s="45">
        <f t="shared" si="7"/>
        <v>1118.7118644067796</v>
      </c>
      <c r="I153" s="46"/>
      <c r="J153" s="47">
        <v>112</v>
      </c>
      <c r="K153" s="68" t="str">
        <f t="shared" si="15"/>
        <v>Наконечник правый</v>
      </c>
      <c r="L153" s="48"/>
      <c r="M153" s="69" t="s">
        <v>13</v>
      </c>
      <c r="N153" s="50">
        <f t="shared" si="16"/>
        <v>559.35593220338978</v>
      </c>
      <c r="O153" s="44"/>
      <c r="P153" s="49">
        <f t="shared" si="14"/>
        <v>2</v>
      </c>
      <c r="Q153" s="51">
        <f t="shared" si="17"/>
        <v>0</v>
      </c>
      <c r="R153" s="46"/>
      <c r="S153" s="46"/>
      <c r="T153" s="46"/>
      <c r="U153" s="46"/>
      <c r="V153" s="46"/>
      <c r="W153" s="46"/>
      <c r="X153" s="46"/>
      <c r="Y153" s="46"/>
      <c r="Z153" s="46"/>
      <c r="AA153" s="46"/>
    </row>
    <row r="154" spans="1:27" s="52" customFormat="1" ht="30" x14ac:dyDescent="0.25">
      <c r="A154" s="42"/>
      <c r="B154" s="83">
        <v>113</v>
      </c>
      <c r="C154" s="84" t="s">
        <v>296</v>
      </c>
      <c r="D154" s="84" t="s">
        <v>297</v>
      </c>
      <c r="E154" s="85" t="s">
        <v>13</v>
      </c>
      <c r="F154" s="44">
        <v>1263.3135593220341</v>
      </c>
      <c r="G154" s="87">
        <v>1</v>
      </c>
      <c r="H154" s="45">
        <f t="shared" si="7"/>
        <v>1263.3135593220341</v>
      </c>
      <c r="I154" s="46"/>
      <c r="J154" s="47">
        <v>113</v>
      </c>
      <c r="K154" s="68" t="str">
        <f t="shared" si="15"/>
        <v>Наконечник продольной тяги</v>
      </c>
      <c r="L154" s="48"/>
      <c r="M154" s="69" t="s">
        <v>13</v>
      </c>
      <c r="N154" s="50">
        <f t="shared" si="16"/>
        <v>1263.3135593220341</v>
      </c>
      <c r="O154" s="44"/>
      <c r="P154" s="49">
        <f t="shared" si="14"/>
        <v>1</v>
      </c>
      <c r="Q154" s="51">
        <f t="shared" si="17"/>
        <v>0</v>
      </c>
      <c r="R154" s="46"/>
      <c r="S154" s="46"/>
      <c r="T154" s="46"/>
      <c r="U154" s="46"/>
      <c r="V154" s="46"/>
      <c r="W154" s="46"/>
      <c r="X154" s="46"/>
      <c r="Y154" s="46"/>
      <c r="Z154" s="46"/>
      <c r="AA154" s="46"/>
    </row>
    <row r="155" spans="1:27" s="52" customFormat="1" ht="15.75" x14ac:dyDescent="0.25">
      <c r="A155" s="42"/>
      <c r="B155" s="83">
        <v>114</v>
      </c>
      <c r="C155" s="84" t="s">
        <v>298</v>
      </c>
      <c r="D155" s="84" t="s">
        <v>299</v>
      </c>
      <c r="E155" s="85" t="s">
        <v>13</v>
      </c>
      <c r="F155" s="44">
        <v>1863.8389830508474</v>
      </c>
      <c r="G155" s="87">
        <v>1</v>
      </c>
      <c r="H155" s="45">
        <f t="shared" si="7"/>
        <v>1863.8389830508474</v>
      </c>
      <c r="I155" s="46"/>
      <c r="J155" s="47">
        <v>114</v>
      </c>
      <c r="K155" s="68" t="str">
        <f t="shared" si="15"/>
        <v>Наконечник рулев</v>
      </c>
      <c r="L155" s="48"/>
      <c r="M155" s="69" t="s">
        <v>13</v>
      </c>
      <c r="N155" s="50">
        <f t="shared" si="16"/>
        <v>1863.8389830508474</v>
      </c>
      <c r="O155" s="44"/>
      <c r="P155" s="49">
        <f t="shared" si="14"/>
        <v>1</v>
      </c>
      <c r="Q155" s="51">
        <f t="shared" si="17"/>
        <v>0</v>
      </c>
      <c r="R155" s="46"/>
      <c r="S155" s="46"/>
      <c r="T155" s="46"/>
      <c r="U155" s="46"/>
      <c r="V155" s="46"/>
      <c r="W155" s="46"/>
      <c r="X155" s="46"/>
      <c r="Y155" s="46"/>
      <c r="Z155" s="46"/>
      <c r="AA155" s="46"/>
    </row>
    <row r="156" spans="1:27" s="52" customFormat="1" ht="15.75" x14ac:dyDescent="0.25">
      <c r="A156" s="42"/>
      <c r="B156" s="83">
        <v>115</v>
      </c>
      <c r="C156" s="84" t="s">
        <v>300</v>
      </c>
      <c r="D156" s="84" t="s">
        <v>301</v>
      </c>
      <c r="E156" s="85" t="s">
        <v>13</v>
      </c>
      <c r="F156" s="44">
        <v>501.31355932203388</v>
      </c>
      <c r="G156" s="87">
        <v>6</v>
      </c>
      <c r="H156" s="45">
        <f t="shared" si="7"/>
        <v>3007.8813559322034</v>
      </c>
      <c r="I156" s="46"/>
      <c r="J156" s="47">
        <v>115</v>
      </c>
      <c r="K156" s="68" t="str">
        <f t="shared" si="15"/>
        <v>Наконечник рулевой левый</v>
      </c>
      <c r="L156" s="48"/>
      <c r="M156" s="69" t="s">
        <v>13</v>
      </c>
      <c r="N156" s="50">
        <f t="shared" si="16"/>
        <v>501.31355932203388</v>
      </c>
      <c r="O156" s="44"/>
      <c r="P156" s="49">
        <f t="shared" si="14"/>
        <v>6</v>
      </c>
      <c r="Q156" s="51">
        <f t="shared" si="17"/>
        <v>0</v>
      </c>
      <c r="R156" s="46"/>
      <c r="S156" s="46"/>
      <c r="T156" s="46"/>
      <c r="U156" s="46"/>
      <c r="V156" s="46"/>
      <c r="W156" s="46"/>
      <c r="X156" s="46"/>
      <c r="Y156" s="46"/>
      <c r="Z156" s="46"/>
      <c r="AA156" s="46"/>
    </row>
    <row r="157" spans="1:27" s="52" customFormat="1" ht="15.75" x14ac:dyDescent="0.25">
      <c r="A157" s="42"/>
      <c r="B157" s="83">
        <v>116</v>
      </c>
      <c r="C157" s="84" t="s">
        <v>302</v>
      </c>
      <c r="D157" s="84" t="s">
        <v>303</v>
      </c>
      <c r="E157" s="85" t="s">
        <v>13</v>
      </c>
      <c r="F157" s="44">
        <v>501.31355932203388</v>
      </c>
      <c r="G157" s="87">
        <v>6</v>
      </c>
      <c r="H157" s="45">
        <f t="shared" si="7"/>
        <v>3007.8813559322034</v>
      </c>
      <c r="I157" s="46"/>
      <c r="J157" s="47">
        <v>116</v>
      </c>
      <c r="K157" s="68" t="str">
        <f t="shared" si="15"/>
        <v>Наконечник рулевой правый</v>
      </c>
      <c r="L157" s="48"/>
      <c r="M157" s="69" t="s">
        <v>13</v>
      </c>
      <c r="N157" s="50">
        <f t="shared" si="16"/>
        <v>501.31355932203388</v>
      </c>
      <c r="O157" s="44"/>
      <c r="P157" s="49">
        <f t="shared" si="14"/>
        <v>6</v>
      </c>
      <c r="Q157" s="51">
        <f t="shared" si="17"/>
        <v>0</v>
      </c>
      <c r="R157" s="46"/>
      <c r="S157" s="46"/>
      <c r="T157" s="46"/>
      <c r="U157" s="46"/>
      <c r="V157" s="46"/>
      <c r="W157" s="46"/>
      <c r="X157" s="46"/>
      <c r="Y157" s="46"/>
      <c r="Z157" s="46"/>
      <c r="AA157" s="46"/>
    </row>
    <row r="158" spans="1:27" s="52" customFormat="1" ht="30" x14ac:dyDescent="0.25">
      <c r="A158" s="42"/>
      <c r="B158" s="83">
        <v>117</v>
      </c>
      <c r="C158" s="84" t="s">
        <v>304</v>
      </c>
      <c r="D158" s="84" t="s">
        <v>305</v>
      </c>
      <c r="E158" s="85" t="s">
        <v>13</v>
      </c>
      <c r="F158" s="44">
        <v>2385.21186440678</v>
      </c>
      <c r="G158" s="87">
        <v>2</v>
      </c>
      <c r="H158" s="45">
        <f t="shared" si="7"/>
        <v>4770.42372881356</v>
      </c>
      <c r="I158" s="46"/>
      <c r="J158" s="47">
        <v>117</v>
      </c>
      <c r="K158" s="68" t="str">
        <f t="shared" si="15"/>
        <v xml:space="preserve">Наконечник рулевой тяги правый </v>
      </c>
      <c r="L158" s="48"/>
      <c r="M158" s="69" t="s">
        <v>13</v>
      </c>
      <c r="N158" s="50">
        <f t="shared" si="16"/>
        <v>2385.21186440678</v>
      </c>
      <c r="O158" s="44"/>
      <c r="P158" s="49">
        <f t="shared" si="14"/>
        <v>2</v>
      </c>
      <c r="Q158" s="51">
        <f t="shared" si="17"/>
        <v>0</v>
      </c>
      <c r="R158" s="46"/>
      <c r="S158" s="46"/>
      <c r="T158" s="46"/>
      <c r="U158" s="46"/>
      <c r="V158" s="46"/>
      <c r="W158" s="46"/>
      <c r="X158" s="46"/>
      <c r="Y158" s="46"/>
      <c r="Z158" s="46"/>
      <c r="AA158" s="46"/>
    </row>
    <row r="159" spans="1:27" s="52" customFormat="1" ht="30" x14ac:dyDescent="0.25">
      <c r="A159" s="42"/>
      <c r="B159" s="83">
        <v>118</v>
      </c>
      <c r="C159" s="84" t="s">
        <v>306</v>
      </c>
      <c r="D159" s="84" t="s">
        <v>307</v>
      </c>
      <c r="E159" s="85" t="s">
        <v>13</v>
      </c>
      <c r="F159" s="44">
        <v>513.97457627118649</v>
      </c>
      <c r="G159" s="87">
        <v>2</v>
      </c>
      <c r="H159" s="45">
        <f t="shared" si="7"/>
        <v>1027.949152542373</v>
      </c>
      <c r="I159" s="46"/>
      <c r="J159" s="47">
        <v>118</v>
      </c>
      <c r="K159" s="68" t="str">
        <f t="shared" si="15"/>
        <v>Наконечник тяги (правая резьба)</v>
      </c>
      <c r="L159" s="48"/>
      <c r="M159" s="69" t="s">
        <v>13</v>
      </c>
      <c r="N159" s="50">
        <f t="shared" si="16"/>
        <v>513.97457627118649</v>
      </c>
      <c r="O159" s="44"/>
      <c r="P159" s="49">
        <f t="shared" si="14"/>
        <v>2</v>
      </c>
      <c r="Q159" s="51">
        <f t="shared" si="17"/>
        <v>0</v>
      </c>
      <c r="R159" s="46"/>
      <c r="S159" s="46"/>
      <c r="T159" s="46"/>
      <c r="U159" s="46"/>
      <c r="V159" s="46"/>
      <c r="W159" s="46"/>
      <c r="X159" s="46"/>
      <c r="Y159" s="46"/>
      <c r="Z159" s="46"/>
      <c r="AA159" s="46"/>
    </row>
    <row r="160" spans="1:27" s="52" customFormat="1" ht="15.75" x14ac:dyDescent="0.25">
      <c r="A160" s="42"/>
      <c r="B160" s="83">
        <v>119</v>
      </c>
      <c r="C160" s="84" t="s">
        <v>89</v>
      </c>
      <c r="D160" s="84" t="s">
        <v>308</v>
      </c>
      <c r="E160" s="85" t="s">
        <v>13</v>
      </c>
      <c r="F160" s="44">
        <v>22289.025423728814</v>
      </c>
      <c r="G160" s="87">
        <v>1</v>
      </c>
      <c r="H160" s="45">
        <f t="shared" si="7"/>
        <v>22289.025423728814</v>
      </c>
      <c r="I160" s="46"/>
      <c r="J160" s="47">
        <v>119</v>
      </c>
      <c r="K160" s="68" t="str">
        <f t="shared" si="15"/>
        <v>Насос водяной</v>
      </c>
      <c r="L160" s="48"/>
      <c r="M160" s="69" t="s">
        <v>13</v>
      </c>
      <c r="N160" s="50">
        <f t="shared" si="16"/>
        <v>22289.025423728814</v>
      </c>
      <c r="O160" s="44"/>
      <c r="P160" s="49">
        <f t="shared" si="14"/>
        <v>1</v>
      </c>
      <c r="Q160" s="51">
        <f t="shared" si="17"/>
        <v>0</v>
      </c>
      <c r="R160" s="46"/>
      <c r="S160" s="46"/>
      <c r="T160" s="46"/>
      <c r="U160" s="46"/>
      <c r="V160" s="46"/>
      <c r="W160" s="46"/>
      <c r="X160" s="46"/>
      <c r="Y160" s="46"/>
      <c r="Z160" s="46"/>
      <c r="AA160" s="46"/>
    </row>
    <row r="161" spans="1:27" s="52" customFormat="1" ht="15.75" x14ac:dyDescent="0.25">
      <c r="A161" s="42"/>
      <c r="B161" s="83">
        <v>120</v>
      </c>
      <c r="C161" s="84" t="s">
        <v>89</v>
      </c>
      <c r="D161" s="84" t="s">
        <v>309</v>
      </c>
      <c r="E161" s="85" t="s">
        <v>13</v>
      </c>
      <c r="F161" s="44">
        <v>4364.406779661017</v>
      </c>
      <c r="G161" s="87">
        <v>1</v>
      </c>
      <c r="H161" s="45">
        <f t="shared" si="7"/>
        <v>4364.406779661017</v>
      </c>
      <c r="I161" s="46"/>
      <c r="J161" s="47">
        <v>120</v>
      </c>
      <c r="K161" s="68" t="str">
        <f t="shared" si="15"/>
        <v>Насос водяной</v>
      </c>
      <c r="L161" s="48"/>
      <c r="M161" s="69" t="s">
        <v>13</v>
      </c>
      <c r="N161" s="50">
        <f t="shared" si="16"/>
        <v>4364.406779661017</v>
      </c>
      <c r="O161" s="44"/>
      <c r="P161" s="49">
        <f t="shared" si="14"/>
        <v>1</v>
      </c>
      <c r="Q161" s="51">
        <f t="shared" si="17"/>
        <v>0</v>
      </c>
      <c r="R161" s="46"/>
      <c r="S161" s="46"/>
      <c r="T161" s="46"/>
      <c r="U161" s="46"/>
      <c r="V161" s="46"/>
      <c r="W161" s="46"/>
      <c r="X161" s="46"/>
      <c r="Y161" s="46"/>
      <c r="Z161" s="46"/>
      <c r="AA161" s="46"/>
    </row>
    <row r="162" spans="1:27" s="52" customFormat="1" ht="15.75" x14ac:dyDescent="0.25">
      <c r="A162" s="42"/>
      <c r="B162" s="83">
        <v>121</v>
      </c>
      <c r="C162" s="84" t="s">
        <v>89</v>
      </c>
      <c r="D162" s="84" t="s">
        <v>310</v>
      </c>
      <c r="E162" s="85" t="s">
        <v>13</v>
      </c>
      <c r="F162" s="44">
        <v>3478.6016949152545</v>
      </c>
      <c r="G162" s="87">
        <v>1</v>
      </c>
      <c r="H162" s="45">
        <f t="shared" si="7"/>
        <v>3478.6016949152545</v>
      </c>
      <c r="I162" s="46"/>
      <c r="J162" s="47">
        <v>121</v>
      </c>
      <c r="K162" s="68" t="str">
        <f t="shared" si="15"/>
        <v>Насос водяной</v>
      </c>
      <c r="L162" s="48"/>
      <c r="M162" s="69" t="s">
        <v>13</v>
      </c>
      <c r="N162" s="50">
        <f t="shared" si="16"/>
        <v>3478.6016949152545</v>
      </c>
      <c r="O162" s="44"/>
      <c r="P162" s="49">
        <f t="shared" si="14"/>
        <v>1</v>
      </c>
      <c r="Q162" s="51">
        <f t="shared" si="17"/>
        <v>0</v>
      </c>
      <c r="R162" s="46"/>
      <c r="S162" s="46"/>
      <c r="T162" s="46"/>
      <c r="U162" s="46"/>
      <c r="V162" s="46"/>
      <c r="W162" s="46"/>
      <c r="X162" s="46"/>
      <c r="Y162" s="46"/>
      <c r="Z162" s="46"/>
      <c r="AA162" s="46"/>
    </row>
    <row r="163" spans="1:27" s="52" customFormat="1" ht="15.75" x14ac:dyDescent="0.25">
      <c r="A163" s="42"/>
      <c r="B163" s="83">
        <v>122</v>
      </c>
      <c r="C163" s="84" t="s">
        <v>89</v>
      </c>
      <c r="D163" s="84" t="s">
        <v>311</v>
      </c>
      <c r="E163" s="85" t="s">
        <v>13</v>
      </c>
      <c r="F163" s="44">
        <v>1278.0932203389832</v>
      </c>
      <c r="G163" s="87">
        <v>1</v>
      </c>
      <c r="H163" s="45">
        <f t="shared" si="7"/>
        <v>1278.0932203389832</v>
      </c>
      <c r="I163" s="46"/>
      <c r="J163" s="47">
        <v>122</v>
      </c>
      <c r="K163" s="68" t="str">
        <f t="shared" si="15"/>
        <v>Насос водяной</v>
      </c>
      <c r="L163" s="48"/>
      <c r="M163" s="69" t="s">
        <v>13</v>
      </c>
      <c r="N163" s="50">
        <f t="shared" si="16"/>
        <v>1278.0932203389832</v>
      </c>
      <c r="O163" s="44"/>
      <c r="P163" s="49">
        <f t="shared" si="14"/>
        <v>1</v>
      </c>
      <c r="Q163" s="51">
        <f t="shared" si="17"/>
        <v>0</v>
      </c>
      <c r="R163" s="46"/>
      <c r="S163" s="46"/>
      <c r="T163" s="46"/>
      <c r="U163" s="46"/>
      <c r="V163" s="46"/>
      <c r="W163" s="46"/>
      <c r="X163" s="46"/>
      <c r="Y163" s="46"/>
      <c r="Z163" s="46"/>
      <c r="AA163" s="46"/>
    </row>
    <row r="164" spans="1:27" s="52" customFormat="1" ht="30" x14ac:dyDescent="0.25">
      <c r="A164" s="42"/>
      <c r="B164" s="83">
        <v>123</v>
      </c>
      <c r="C164" s="84" t="s">
        <v>312</v>
      </c>
      <c r="D164" s="84" t="s">
        <v>313</v>
      </c>
      <c r="E164" s="85" t="s">
        <v>13</v>
      </c>
      <c r="F164" s="44">
        <v>2297.6016949152545</v>
      </c>
      <c r="G164" s="87">
        <v>1</v>
      </c>
      <c r="H164" s="45">
        <f t="shared" si="7"/>
        <v>2297.6016949152545</v>
      </c>
      <c r="I164" s="46"/>
      <c r="J164" s="47">
        <v>123</v>
      </c>
      <c r="K164" s="68" t="str">
        <f t="shared" si="15"/>
        <v>Насос водяной дв. 4216 Евро-3, Евро-4</v>
      </c>
      <c r="L164" s="48"/>
      <c r="M164" s="69" t="s">
        <v>13</v>
      </c>
      <c r="N164" s="50">
        <f t="shared" si="16"/>
        <v>2297.6016949152545</v>
      </c>
      <c r="O164" s="44"/>
      <c r="P164" s="49">
        <f t="shared" si="14"/>
        <v>1</v>
      </c>
      <c r="Q164" s="51">
        <f t="shared" si="17"/>
        <v>0</v>
      </c>
      <c r="R164" s="46"/>
      <c r="S164" s="46"/>
      <c r="T164" s="46"/>
      <c r="U164" s="46"/>
      <c r="V164" s="46"/>
      <c r="W164" s="46"/>
      <c r="X164" s="46"/>
      <c r="Y164" s="46"/>
      <c r="Z164" s="46"/>
      <c r="AA164" s="46"/>
    </row>
    <row r="165" spans="1:27" s="52" customFormat="1" ht="15.75" x14ac:dyDescent="0.25">
      <c r="A165" s="42"/>
      <c r="B165" s="83">
        <v>124</v>
      </c>
      <c r="C165" s="84" t="s">
        <v>314</v>
      </c>
      <c r="D165" s="84" t="s">
        <v>315</v>
      </c>
      <c r="E165" s="85" t="s">
        <v>13</v>
      </c>
      <c r="F165" s="44">
        <v>9228.423728813561</v>
      </c>
      <c r="G165" s="87">
        <v>1</v>
      </c>
      <c r="H165" s="45">
        <f t="shared" si="7"/>
        <v>9228.423728813561</v>
      </c>
      <c r="I165" s="46"/>
      <c r="J165" s="47">
        <v>124</v>
      </c>
      <c r="K165" s="68" t="str">
        <f t="shared" si="15"/>
        <v>Насос водяной УАЗ, ГАЗ</v>
      </c>
      <c r="L165" s="48"/>
      <c r="M165" s="69" t="s">
        <v>13</v>
      </c>
      <c r="N165" s="50">
        <f t="shared" si="16"/>
        <v>9228.423728813561</v>
      </c>
      <c r="O165" s="44"/>
      <c r="P165" s="49">
        <f t="shared" si="14"/>
        <v>1</v>
      </c>
      <c r="Q165" s="51">
        <f t="shared" si="17"/>
        <v>0</v>
      </c>
      <c r="R165" s="46"/>
      <c r="S165" s="46"/>
      <c r="T165" s="46"/>
      <c r="U165" s="46"/>
      <c r="V165" s="46"/>
      <c r="W165" s="46"/>
      <c r="X165" s="46"/>
      <c r="Y165" s="46"/>
      <c r="Z165" s="46"/>
      <c r="AA165" s="46"/>
    </row>
    <row r="166" spans="1:27" s="52" customFormat="1" ht="15.75" x14ac:dyDescent="0.25">
      <c r="A166" s="42"/>
      <c r="B166" s="83">
        <v>125</v>
      </c>
      <c r="C166" s="84" t="s">
        <v>316</v>
      </c>
      <c r="D166" s="84" t="s">
        <v>317</v>
      </c>
      <c r="E166" s="85" t="s">
        <v>13</v>
      </c>
      <c r="F166" s="44">
        <v>5614.7288135593226</v>
      </c>
      <c r="G166" s="87">
        <v>1</v>
      </c>
      <c r="H166" s="45">
        <f t="shared" si="7"/>
        <v>5614.7288135593226</v>
      </c>
      <c r="I166" s="46"/>
      <c r="J166" s="47">
        <v>125</v>
      </c>
      <c r="K166" s="68" t="str">
        <f t="shared" si="15"/>
        <v>Насос гидроусилителя</v>
      </c>
      <c r="L166" s="48"/>
      <c r="M166" s="69" t="s">
        <v>13</v>
      </c>
      <c r="N166" s="50">
        <f t="shared" si="16"/>
        <v>5614.7288135593226</v>
      </c>
      <c r="O166" s="44"/>
      <c r="P166" s="49">
        <f t="shared" si="14"/>
        <v>1</v>
      </c>
      <c r="Q166" s="51">
        <f t="shared" si="17"/>
        <v>0</v>
      </c>
      <c r="R166" s="46"/>
      <c r="S166" s="46"/>
      <c r="T166" s="46"/>
      <c r="U166" s="46"/>
      <c r="V166" s="46"/>
      <c r="W166" s="46"/>
      <c r="X166" s="46"/>
      <c r="Y166" s="46"/>
      <c r="Z166" s="46"/>
      <c r="AA166" s="46"/>
    </row>
    <row r="167" spans="1:27" s="52" customFormat="1" ht="30" x14ac:dyDescent="0.25">
      <c r="A167" s="42"/>
      <c r="B167" s="83">
        <v>126</v>
      </c>
      <c r="C167" s="84" t="s">
        <v>318</v>
      </c>
      <c r="D167" s="84" t="s">
        <v>319</v>
      </c>
      <c r="E167" s="85" t="s">
        <v>13</v>
      </c>
      <c r="F167" s="44">
        <v>8085.4322033898306</v>
      </c>
      <c r="G167" s="87">
        <v>3</v>
      </c>
      <c r="H167" s="45">
        <f t="shared" si="7"/>
        <v>24256.296610169491</v>
      </c>
      <c r="I167" s="46"/>
      <c r="J167" s="47">
        <v>126</v>
      </c>
      <c r="K167" s="68" t="str">
        <f t="shared" si="15"/>
        <v>Насос ГУР с бачком, со шкивом ЗИЛ-130</v>
      </c>
      <c r="L167" s="48"/>
      <c r="M167" s="69" t="s">
        <v>13</v>
      </c>
      <c r="N167" s="50">
        <f t="shared" si="16"/>
        <v>8085.4322033898306</v>
      </c>
      <c r="O167" s="44"/>
      <c r="P167" s="49">
        <f t="shared" si="14"/>
        <v>3</v>
      </c>
      <c r="Q167" s="51">
        <f t="shared" si="17"/>
        <v>0</v>
      </c>
      <c r="R167" s="46"/>
      <c r="S167" s="46"/>
      <c r="T167" s="46"/>
      <c r="U167" s="46"/>
      <c r="V167" s="46"/>
      <c r="W167" s="46"/>
      <c r="X167" s="46"/>
      <c r="Y167" s="46"/>
      <c r="Z167" s="46"/>
      <c r="AA167" s="46"/>
    </row>
    <row r="168" spans="1:27" s="52" customFormat="1" ht="15.75" x14ac:dyDescent="0.25">
      <c r="A168" s="42"/>
      <c r="B168" s="83">
        <v>127</v>
      </c>
      <c r="C168" s="84" t="s">
        <v>320</v>
      </c>
      <c r="D168" s="84" t="s">
        <v>321</v>
      </c>
      <c r="E168" s="85" t="s">
        <v>13</v>
      </c>
      <c r="F168" s="44">
        <v>8121.3050847457625</v>
      </c>
      <c r="G168" s="87">
        <v>1</v>
      </c>
      <c r="H168" s="45">
        <f t="shared" si="7"/>
        <v>8121.3050847457625</v>
      </c>
      <c r="I168" s="46"/>
      <c r="J168" s="47">
        <v>127</v>
      </c>
      <c r="K168" s="68" t="str">
        <f t="shared" si="15"/>
        <v>Насос ГУРа</v>
      </c>
      <c r="L168" s="48"/>
      <c r="M168" s="69" t="s">
        <v>13</v>
      </c>
      <c r="N168" s="50">
        <f t="shared" si="16"/>
        <v>8121.3050847457625</v>
      </c>
      <c r="O168" s="44"/>
      <c r="P168" s="49">
        <f t="shared" si="14"/>
        <v>1</v>
      </c>
      <c r="Q168" s="51">
        <f t="shared" si="17"/>
        <v>0</v>
      </c>
      <c r="R168" s="46"/>
      <c r="S168" s="46"/>
      <c r="T168" s="46"/>
      <c r="U168" s="46"/>
      <c r="V168" s="46"/>
      <c r="W168" s="46"/>
      <c r="X168" s="46"/>
      <c r="Y168" s="46"/>
      <c r="Z168" s="46"/>
      <c r="AA168" s="46"/>
    </row>
    <row r="169" spans="1:27" s="52" customFormat="1" ht="15.75" x14ac:dyDescent="0.25">
      <c r="A169" s="42"/>
      <c r="B169" s="83">
        <v>128</v>
      </c>
      <c r="C169" s="84" t="s">
        <v>322</v>
      </c>
      <c r="D169" s="84" t="s">
        <v>323</v>
      </c>
      <c r="E169" s="85" t="s">
        <v>13</v>
      </c>
      <c r="F169" s="44">
        <v>1288.898305084746</v>
      </c>
      <c r="G169" s="87">
        <v>4</v>
      </c>
      <c r="H169" s="45">
        <f t="shared" si="7"/>
        <v>5155.5932203389839</v>
      </c>
      <c r="I169" s="46"/>
      <c r="J169" s="47">
        <v>128</v>
      </c>
      <c r="K169" s="68" t="str">
        <f t="shared" si="15"/>
        <v>Огни ходовые</v>
      </c>
      <c r="L169" s="48"/>
      <c r="M169" s="69" t="s">
        <v>13</v>
      </c>
      <c r="N169" s="50">
        <f t="shared" si="16"/>
        <v>1288.898305084746</v>
      </c>
      <c r="O169" s="44"/>
      <c r="P169" s="49">
        <f t="shared" si="14"/>
        <v>4</v>
      </c>
      <c r="Q169" s="51">
        <f t="shared" si="17"/>
        <v>0</v>
      </c>
      <c r="R169" s="46"/>
      <c r="S169" s="46"/>
      <c r="T169" s="46"/>
      <c r="U169" s="46"/>
      <c r="V169" s="46"/>
      <c r="W169" s="46"/>
      <c r="X169" s="46"/>
      <c r="Y169" s="46"/>
      <c r="Z169" s="46"/>
      <c r="AA169" s="46"/>
    </row>
    <row r="170" spans="1:27" s="52" customFormat="1" ht="15.75" x14ac:dyDescent="0.25">
      <c r="A170" s="42"/>
      <c r="B170" s="83">
        <v>129</v>
      </c>
      <c r="C170" s="84" t="s">
        <v>324</v>
      </c>
      <c r="D170" s="84" t="s">
        <v>325</v>
      </c>
      <c r="E170" s="85" t="s">
        <v>13</v>
      </c>
      <c r="F170" s="44">
        <v>12459.008474576271</v>
      </c>
      <c r="G170" s="87">
        <v>1</v>
      </c>
      <c r="H170" s="45">
        <f t="shared" si="7"/>
        <v>12459.008474576271</v>
      </c>
      <c r="I170" s="46"/>
      <c r="J170" s="47">
        <v>129</v>
      </c>
      <c r="K170" s="68" t="str">
        <f t="shared" si="15"/>
        <v>Осушитель воздуха</v>
      </c>
      <c r="L170" s="48"/>
      <c r="M170" s="69" t="s">
        <v>13</v>
      </c>
      <c r="N170" s="50">
        <f t="shared" si="16"/>
        <v>12459.008474576271</v>
      </c>
      <c r="O170" s="44"/>
      <c r="P170" s="49">
        <f t="shared" si="14"/>
        <v>1</v>
      </c>
      <c r="Q170" s="51">
        <f t="shared" si="17"/>
        <v>0</v>
      </c>
      <c r="R170" s="46"/>
      <c r="S170" s="46"/>
      <c r="T170" s="46"/>
      <c r="U170" s="46"/>
      <c r="V170" s="46"/>
      <c r="W170" s="46"/>
      <c r="X170" s="46"/>
      <c r="Y170" s="46"/>
      <c r="Z170" s="46"/>
      <c r="AA170" s="46"/>
    </row>
    <row r="171" spans="1:27" s="52" customFormat="1" ht="15.75" x14ac:dyDescent="0.25">
      <c r="A171" s="42"/>
      <c r="B171" s="83">
        <v>130</v>
      </c>
      <c r="C171" s="84" t="s">
        <v>326</v>
      </c>
      <c r="D171" s="84" t="s">
        <v>327</v>
      </c>
      <c r="E171" s="85" t="s">
        <v>13</v>
      </c>
      <c r="F171" s="44">
        <v>707.03389830508479</v>
      </c>
      <c r="G171" s="87">
        <v>12</v>
      </c>
      <c r="H171" s="45">
        <f t="shared" si="7"/>
        <v>8484.4067796610179</v>
      </c>
      <c r="I171" s="46"/>
      <c r="J171" s="47">
        <v>130</v>
      </c>
      <c r="K171" s="68" t="str">
        <f t="shared" si="15"/>
        <v>Палец реактивной штанги</v>
      </c>
      <c r="L171" s="48"/>
      <c r="M171" s="69" t="s">
        <v>13</v>
      </c>
      <c r="N171" s="50">
        <f t="shared" si="16"/>
        <v>707.03389830508479</v>
      </c>
      <c r="O171" s="44"/>
      <c r="P171" s="49">
        <f t="shared" ref="P171:P234" si="18">G171</f>
        <v>12</v>
      </c>
      <c r="Q171" s="51">
        <f t="shared" si="17"/>
        <v>0</v>
      </c>
      <c r="R171" s="46"/>
      <c r="S171" s="46"/>
      <c r="T171" s="46"/>
      <c r="U171" s="46"/>
      <c r="V171" s="46"/>
      <c r="W171" s="46"/>
      <c r="X171" s="46"/>
      <c r="Y171" s="46"/>
      <c r="Z171" s="46"/>
      <c r="AA171" s="46"/>
    </row>
    <row r="172" spans="1:27" s="52" customFormat="1" ht="45" x14ac:dyDescent="0.25">
      <c r="A172" s="42"/>
      <c r="B172" s="83">
        <v>131</v>
      </c>
      <c r="C172" s="84" t="s">
        <v>328</v>
      </c>
      <c r="D172" s="84" t="s">
        <v>329</v>
      </c>
      <c r="E172" s="85" t="s">
        <v>13</v>
      </c>
      <c r="F172" s="44">
        <v>378.26271186440681</v>
      </c>
      <c r="G172" s="87">
        <v>1</v>
      </c>
      <c r="H172" s="45">
        <f t="shared" si="7"/>
        <v>378.26271186440681</v>
      </c>
      <c r="I172" s="46"/>
      <c r="J172" s="47">
        <v>131</v>
      </c>
      <c r="K172" s="68" t="str">
        <f t="shared" ref="K172:K235" si="19">C172</f>
        <v>Патрубки радиатора  Газель-Бизнес дв.4216 (к-т 3 шт.)</v>
      </c>
      <c r="L172" s="48"/>
      <c r="M172" s="69" t="s">
        <v>13</v>
      </c>
      <c r="N172" s="50">
        <f t="shared" ref="N172:N235" si="20">F172</f>
        <v>378.26271186440681</v>
      </c>
      <c r="O172" s="44"/>
      <c r="P172" s="49">
        <f t="shared" si="18"/>
        <v>1</v>
      </c>
      <c r="Q172" s="51">
        <f t="shared" ref="Q172:Q235" si="21">O172*P172</f>
        <v>0</v>
      </c>
      <c r="R172" s="46"/>
      <c r="S172" s="46"/>
      <c r="T172" s="46"/>
      <c r="U172" s="46"/>
      <c r="V172" s="46"/>
      <c r="W172" s="46"/>
      <c r="X172" s="46"/>
      <c r="Y172" s="46"/>
      <c r="Z172" s="46"/>
      <c r="AA172" s="46"/>
    </row>
    <row r="173" spans="1:27" s="52" customFormat="1" ht="45" x14ac:dyDescent="0.25">
      <c r="A173" s="42"/>
      <c r="B173" s="83">
        <v>132</v>
      </c>
      <c r="C173" s="84" t="s">
        <v>330</v>
      </c>
      <c r="D173" s="84" t="s">
        <v>331</v>
      </c>
      <c r="E173" s="85" t="s">
        <v>13</v>
      </c>
      <c r="F173" s="44">
        <v>327.83050847457628</v>
      </c>
      <c r="G173" s="87">
        <v>1</v>
      </c>
      <c r="H173" s="45">
        <f t="shared" si="7"/>
        <v>327.83050847457628</v>
      </c>
      <c r="I173" s="46"/>
      <c r="J173" s="47">
        <v>132</v>
      </c>
      <c r="K173" s="68" t="str">
        <f t="shared" si="19"/>
        <v>Патрубок радиатора нижний дв.4216 Евро-4 (Газель, Соболь-Бизнес)</v>
      </c>
      <c r="L173" s="48"/>
      <c r="M173" s="69" t="s">
        <v>13</v>
      </c>
      <c r="N173" s="50">
        <f t="shared" si="20"/>
        <v>327.83050847457628</v>
      </c>
      <c r="O173" s="44"/>
      <c r="P173" s="49">
        <f t="shared" si="18"/>
        <v>1</v>
      </c>
      <c r="Q173" s="51">
        <f t="shared" si="21"/>
        <v>0</v>
      </c>
      <c r="R173" s="46"/>
      <c r="S173" s="46"/>
      <c r="T173" s="46"/>
      <c r="U173" s="46"/>
      <c r="V173" s="46"/>
      <c r="W173" s="46"/>
      <c r="X173" s="46"/>
      <c r="Y173" s="46"/>
      <c r="Z173" s="46"/>
      <c r="AA173" s="46"/>
    </row>
    <row r="174" spans="1:27" s="52" customFormat="1" ht="30" x14ac:dyDescent="0.25">
      <c r="A174" s="42"/>
      <c r="B174" s="83">
        <v>133</v>
      </c>
      <c r="C174" s="84" t="s">
        <v>332</v>
      </c>
      <c r="D174" s="84" t="s">
        <v>333</v>
      </c>
      <c r="E174" s="85" t="s">
        <v>13</v>
      </c>
      <c r="F174" s="44">
        <v>443.26271186440675</v>
      </c>
      <c r="G174" s="87">
        <v>1</v>
      </c>
      <c r="H174" s="45">
        <f t="shared" si="7"/>
        <v>443.26271186440675</v>
      </c>
      <c r="I174" s="46"/>
      <c r="J174" s="47">
        <v>133</v>
      </c>
      <c r="K174" s="68" t="str">
        <f t="shared" si="19"/>
        <v>Переключатель света центральный УАЗ</v>
      </c>
      <c r="L174" s="48"/>
      <c r="M174" s="69" t="s">
        <v>13</v>
      </c>
      <c r="N174" s="50">
        <f t="shared" si="20"/>
        <v>443.26271186440675</v>
      </c>
      <c r="O174" s="44"/>
      <c r="P174" s="49">
        <f t="shared" si="18"/>
        <v>1</v>
      </c>
      <c r="Q174" s="51">
        <f t="shared" si="21"/>
        <v>0</v>
      </c>
      <c r="R174" s="46"/>
      <c r="S174" s="46"/>
      <c r="T174" s="46"/>
      <c r="U174" s="46"/>
      <c r="V174" s="46"/>
      <c r="W174" s="46"/>
      <c r="X174" s="46"/>
      <c r="Y174" s="46"/>
      <c r="Z174" s="46"/>
      <c r="AA174" s="46"/>
    </row>
    <row r="175" spans="1:27" s="52" customFormat="1" ht="30" x14ac:dyDescent="0.25">
      <c r="A175" s="42"/>
      <c r="B175" s="83">
        <v>134</v>
      </c>
      <c r="C175" s="84" t="s">
        <v>334</v>
      </c>
      <c r="D175" s="84" t="s">
        <v>335</v>
      </c>
      <c r="E175" s="85" t="s">
        <v>13</v>
      </c>
      <c r="F175" s="44">
        <v>823.21186440677968</v>
      </c>
      <c r="G175" s="87">
        <v>4</v>
      </c>
      <c r="H175" s="45">
        <f t="shared" si="7"/>
        <v>3292.8474576271187</v>
      </c>
      <c r="I175" s="46"/>
      <c r="J175" s="47">
        <v>134</v>
      </c>
      <c r="K175" s="68" t="str">
        <f t="shared" si="19"/>
        <v>Подушка опоры двигателя Д-245</v>
      </c>
      <c r="L175" s="48"/>
      <c r="M175" s="69" t="s">
        <v>13</v>
      </c>
      <c r="N175" s="50">
        <f t="shared" si="20"/>
        <v>823.21186440677968</v>
      </c>
      <c r="O175" s="44"/>
      <c r="P175" s="49">
        <f t="shared" si="18"/>
        <v>4</v>
      </c>
      <c r="Q175" s="51">
        <f t="shared" si="21"/>
        <v>0</v>
      </c>
      <c r="R175" s="46"/>
      <c r="S175" s="46"/>
      <c r="T175" s="46"/>
      <c r="U175" s="46"/>
      <c r="V175" s="46"/>
      <c r="W175" s="46"/>
      <c r="X175" s="46"/>
      <c r="Y175" s="46"/>
      <c r="Z175" s="46"/>
      <c r="AA175" s="46"/>
    </row>
    <row r="176" spans="1:27" s="52" customFormat="1" ht="15.75" x14ac:dyDescent="0.25">
      <c r="A176" s="42"/>
      <c r="B176" s="83">
        <v>135</v>
      </c>
      <c r="C176" s="84" t="s">
        <v>336</v>
      </c>
      <c r="D176" s="84" t="s">
        <v>337</v>
      </c>
      <c r="E176" s="85" t="s">
        <v>13</v>
      </c>
      <c r="F176" s="44">
        <v>116.09322033898306</v>
      </c>
      <c r="G176" s="87">
        <v>8</v>
      </c>
      <c r="H176" s="45">
        <f t="shared" si="7"/>
        <v>928.74576271186447</v>
      </c>
      <c r="I176" s="46"/>
      <c r="J176" s="47">
        <v>135</v>
      </c>
      <c r="K176" s="68" t="str">
        <f t="shared" si="19"/>
        <v>Подушка рессоры</v>
      </c>
      <c r="L176" s="48"/>
      <c r="M176" s="69" t="s">
        <v>13</v>
      </c>
      <c r="N176" s="50">
        <f t="shared" si="20"/>
        <v>116.09322033898306</v>
      </c>
      <c r="O176" s="44"/>
      <c r="P176" s="49">
        <f t="shared" si="18"/>
        <v>8</v>
      </c>
      <c r="Q176" s="51">
        <f t="shared" si="21"/>
        <v>0</v>
      </c>
      <c r="R176" s="46"/>
      <c r="S176" s="46"/>
      <c r="T176" s="46"/>
      <c r="U176" s="46"/>
      <c r="V176" s="46"/>
      <c r="W176" s="46"/>
      <c r="X176" s="46"/>
      <c r="Y176" s="46"/>
      <c r="Z176" s="46"/>
      <c r="AA176" s="46"/>
    </row>
    <row r="177" spans="1:27" s="52" customFormat="1" ht="15.75" x14ac:dyDescent="0.25">
      <c r="A177" s="42"/>
      <c r="B177" s="83">
        <v>136</v>
      </c>
      <c r="C177" s="84" t="s">
        <v>338</v>
      </c>
      <c r="D177" s="84" t="s">
        <v>339</v>
      </c>
      <c r="E177" s="85" t="s">
        <v>150</v>
      </c>
      <c r="F177" s="44">
        <v>442.21186440677963</v>
      </c>
      <c r="G177" s="87">
        <v>1</v>
      </c>
      <c r="H177" s="45">
        <f t="shared" si="7"/>
        <v>442.21186440677963</v>
      </c>
      <c r="I177" s="46"/>
      <c r="J177" s="47">
        <v>136</v>
      </c>
      <c r="K177" s="68" t="str">
        <f t="shared" si="19"/>
        <v>Подушки двигателя (2шт)</v>
      </c>
      <c r="L177" s="48"/>
      <c r="M177" s="69" t="s">
        <v>13</v>
      </c>
      <c r="N177" s="50">
        <f t="shared" si="20"/>
        <v>442.21186440677963</v>
      </c>
      <c r="O177" s="44"/>
      <c r="P177" s="49">
        <f t="shared" si="18"/>
        <v>1</v>
      </c>
      <c r="Q177" s="51">
        <f t="shared" si="21"/>
        <v>0</v>
      </c>
      <c r="R177" s="46"/>
      <c r="S177" s="46"/>
      <c r="T177" s="46"/>
      <c r="U177" s="46"/>
      <c r="V177" s="46"/>
      <c r="W177" s="46"/>
      <c r="X177" s="46"/>
      <c r="Y177" s="46"/>
      <c r="Z177" s="46"/>
      <c r="AA177" s="46"/>
    </row>
    <row r="178" spans="1:27" s="52" customFormat="1" ht="15.75" x14ac:dyDescent="0.25">
      <c r="A178" s="42"/>
      <c r="B178" s="83">
        <v>137</v>
      </c>
      <c r="C178" s="84" t="s">
        <v>340</v>
      </c>
      <c r="D178" s="84" t="s">
        <v>341</v>
      </c>
      <c r="E178" s="85" t="s">
        <v>13</v>
      </c>
      <c r="F178" s="44">
        <v>3229.5338983050847</v>
      </c>
      <c r="G178" s="87">
        <v>1</v>
      </c>
      <c r="H178" s="45">
        <f t="shared" si="7"/>
        <v>3229.5338983050847</v>
      </c>
      <c r="I178" s="46"/>
      <c r="J178" s="47">
        <v>137</v>
      </c>
      <c r="K178" s="68" t="str">
        <f t="shared" si="19"/>
        <v>подшипник выжимной УАЗ</v>
      </c>
      <c r="L178" s="48"/>
      <c r="M178" s="69" t="s">
        <v>13</v>
      </c>
      <c r="N178" s="50">
        <f t="shared" si="20"/>
        <v>3229.5338983050847</v>
      </c>
      <c r="O178" s="44"/>
      <c r="P178" s="49">
        <f t="shared" si="18"/>
        <v>1</v>
      </c>
      <c r="Q178" s="51">
        <f t="shared" si="21"/>
        <v>0</v>
      </c>
      <c r="R178" s="46"/>
      <c r="S178" s="46"/>
      <c r="T178" s="46"/>
      <c r="U178" s="46"/>
      <c r="V178" s="46"/>
      <c r="W178" s="46"/>
      <c r="X178" s="46"/>
      <c r="Y178" s="46"/>
      <c r="Z178" s="46"/>
      <c r="AA178" s="46"/>
    </row>
    <row r="179" spans="1:27" s="52" customFormat="1" ht="30" x14ac:dyDescent="0.25">
      <c r="A179" s="42"/>
      <c r="B179" s="83">
        <v>138</v>
      </c>
      <c r="C179" s="84" t="s">
        <v>342</v>
      </c>
      <c r="D179" s="84" t="s">
        <v>343</v>
      </c>
      <c r="E179" s="85" t="s">
        <v>13</v>
      </c>
      <c r="F179" s="44">
        <v>5065.9237288135591</v>
      </c>
      <c r="G179" s="87">
        <v>2</v>
      </c>
      <c r="H179" s="45">
        <f t="shared" si="7"/>
        <v>10131.847457627118</v>
      </c>
      <c r="I179" s="46"/>
      <c r="J179" s="47">
        <v>138</v>
      </c>
      <c r="K179" s="68" t="str">
        <f t="shared" si="19"/>
        <v>Полуось заднего моста ГАЗ-66</v>
      </c>
      <c r="L179" s="48"/>
      <c r="M179" s="69" t="s">
        <v>13</v>
      </c>
      <c r="N179" s="50">
        <f t="shared" si="20"/>
        <v>5065.9237288135591</v>
      </c>
      <c r="O179" s="44"/>
      <c r="P179" s="49">
        <f t="shared" si="18"/>
        <v>2</v>
      </c>
      <c r="Q179" s="51">
        <f t="shared" si="21"/>
        <v>0</v>
      </c>
      <c r="R179" s="46"/>
      <c r="S179" s="46"/>
      <c r="T179" s="46"/>
      <c r="U179" s="46"/>
      <c r="V179" s="46"/>
      <c r="W179" s="46"/>
      <c r="X179" s="46"/>
      <c r="Y179" s="46"/>
      <c r="Z179" s="46"/>
      <c r="AA179" s="46"/>
    </row>
    <row r="180" spans="1:27" s="52" customFormat="1" ht="45" x14ac:dyDescent="0.25">
      <c r="A180" s="42"/>
      <c r="B180" s="83">
        <v>139</v>
      </c>
      <c r="C180" s="84" t="s">
        <v>344</v>
      </c>
      <c r="D180" s="84" t="s">
        <v>345</v>
      </c>
      <c r="E180" s="85" t="s">
        <v>13</v>
      </c>
      <c r="F180" s="44">
        <v>3977.8050847457635</v>
      </c>
      <c r="G180" s="87">
        <v>1</v>
      </c>
      <c r="H180" s="45">
        <f t="shared" si="7"/>
        <v>3977.8050847457635</v>
      </c>
      <c r="I180" s="46"/>
      <c r="J180" s="47">
        <v>139</v>
      </c>
      <c r="K180" s="68" t="str">
        <f t="shared" si="19"/>
        <v>Прерыватель-распределитель зажигания  ЗИЛ</v>
      </c>
      <c r="L180" s="48"/>
      <c r="M180" s="69" t="s">
        <v>13</v>
      </c>
      <c r="N180" s="50">
        <f t="shared" si="20"/>
        <v>3977.8050847457635</v>
      </c>
      <c r="O180" s="44"/>
      <c r="P180" s="49">
        <f t="shared" si="18"/>
        <v>1</v>
      </c>
      <c r="Q180" s="51">
        <f t="shared" si="21"/>
        <v>0</v>
      </c>
      <c r="R180" s="46"/>
      <c r="S180" s="46"/>
      <c r="T180" s="46"/>
      <c r="U180" s="46"/>
      <c r="V180" s="46"/>
      <c r="W180" s="46"/>
      <c r="X180" s="46"/>
      <c r="Y180" s="46"/>
      <c r="Z180" s="46"/>
      <c r="AA180" s="46"/>
    </row>
    <row r="181" spans="1:27" s="52" customFormat="1" ht="15.75" x14ac:dyDescent="0.25">
      <c r="A181" s="42"/>
      <c r="B181" s="83">
        <v>140</v>
      </c>
      <c r="C181" s="84" t="s">
        <v>346</v>
      </c>
      <c r="D181" s="84" t="s">
        <v>347</v>
      </c>
      <c r="E181" s="85" t="s">
        <v>13</v>
      </c>
      <c r="F181" s="44">
        <v>14348.779661016952</v>
      </c>
      <c r="G181" s="87">
        <v>5</v>
      </c>
      <c r="H181" s="45">
        <f t="shared" si="7"/>
        <v>71743.89830508476</v>
      </c>
      <c r="I181" s="46"/>
      <c r="J181" s="47">
        <v>140</v>
      </c>
      <c r="K181" s="68" t="str">
        <f t="shared" si="19"/>
        <v>Радиатор 3-ряд.</v>
      </c>
      <c r="L181" s="48"/>
      <c r="M181" s="69" t="s">
        <v>13</v>
      </c>
      <c r="N181" s="50">
        <f t="shared" si="20"/>
        <v>14348.779661016952</v>
      </c>
      <c r="O181" s="44"/>
      <c r="P181" s="49">
        <f t="shared" si="18"/>
        <v>5</v>
      </c>
      <c r="Q181" s="51">
        <f t="shared" si="21"/>
        <v>0</v>
      </c>
      <c r="R181" s="46"/>
      <c r="S181" s="46"/>
      <c r="T181" s="46"/>
      <c r="U181" s="46"/>
      <c r="V181" s="46"/>
      <c r="W181" s="46"/>
      <c r="X181" s="46"/>
      <c r="Y181" s="46"/>
      <c r="Z181" s="46"/>
      <c r="AA181" s="46"/>
    </row>
    <row r="182" spans="1:27" s="52" customFormat="1" ht="15.75" x14ac:dyDescent="0.25">
      <c r="A182" s="42"/>
      <c r="B182" s="83">
        <v>141</v>
      </c>
      <c r="C182" s="84" t="s">
        <v>348</v>
      </c>
      <c r="D182" s="84" t="s">
        <v>349</v>
      </c>
      <c r="E182" s="85" t="s">
        <v>13</v>
      </c>
      <c r="F182" s="44">
        <v>23615.644067796609</v>
      </c>
      <c r="G182" s="87">
        <v>1</v>
      </c>
      <c r="H182" s="45">
        <f t="shared" si="7"/>
        <v>23615.644067796609</v>
      </c>
      <c r="I182" s="46"/>
      <c r="J182" s="47">
        <v>141</v>
      </c>
      <c r="K182" s="68" t="str">
        <f t="shared" si="19"/>
        <v>Радиатор в сборе</v>
      </c>
      <c r="L182" s="48"/>
      <c r="M182" s="69" t="s">
        <v>13</v>
      </c>
      <c r="N182" s="50">
        <f t="shared" si="20"/>
        <v>23615.644067796609</v>
      </c>
      <c r="O182" s="44"/>
      <c r="P182" s="49">
        <f t="shared" si="18"/>
        <v>1</v>
      </c>
      <c r="Q182" s="51">
        <f t="shared" si="21"/>
        <v>0</v>
      </c>
      <c r="R182" s="46"/>
      <c r="S182" s="46"/>
      <c r="T182" s="46"/>
      <c r="U182" s="46"/>
      <c r="V182" s="46"/>
      <c r="W182" s="46"/>
      <c r="X182" s="46"/>
      <c r="Y182" s="46"/>
      <c r="Z182" s="46"/>
      <c r="AA182" s="46"/>
    </row>
    <row r="183" spans="1:27" s="52" customFormat="1" ht="15.75" x14ac:dyDescent="0.25">
      <c r="A183" s="42"/>
      <c r="B183" s="83">
        <v>142</v>
      </c>
      <c r="C183" s="84" t="s">
        <v>350</v>
      </c>
      <c r="D183" s="84" t="s">
        <v>351</v>
      </c>
      <c r="E183" s="85" t="s">
        <v>13</v>
      </c>
      <c r="F183" s="44">
        <v>11877.466101694916</v>
      </c>
      <c r="G183" s="87">
        <v>1</v>
      </c>
      <c r="H183" s="45">
        <f t="shared" si="7"/>
        <v>11877.466101694916</v>
      </c>
      <c r="I183" s="46"/>
      <c r="J183" s="47">
        <v>142</v>
      </c>
      <c r="K183" s="68" t="str">
        <f t="shared" si="19"/>
        <v>Радиатор водяной 3-х ряд.</v>
      </c>
      <c r="L183" s="48"/>
      <c r="M183" s="69" t="s">
        <v>13</v>
      </c>
      <c r="N183" s="50">
        <f t="shared" si="20"/>
        <v>11877.466101694916</v>
      </c>
      <c r="O183" s="44"/>
      <c r="P183" s="49">
        <f t="shared" si="18"/>
        <v>1</v>
      </c>
      <c r="Q183" s="51">
        <f t="shared" si="21"/>
        <v>0</v>
      </c>
      <c r="R183" s="46"/>
      <c r="S183" s="46"/>
      <c r="T183" s="46"/>
      <c r="U183" s="46"/>
      <c r="V183" s="46"/>
      <c r="W183" s="46"/>
      <c r="X183" s="46"/>
      <c r="Y183" s="46"/>
      <c r="Z183" s="46"/>
      <c r="AA183" s="46"/>
    </row>
    <row r="184" spans="1:27" s="52" customFormat="1" ht="15.75" x14ac:dyDescent="0.25">
      <c r="A184" s="42"/>
      <c r="B184" s="83">
        <v>143</v>
      </c>
      <c r="C184" s="84" t="s">
        <v>352</v>
      </c>
      <c r="D184" s="84" t="s">
        <v>353</v>
      </c>
      <c r="E184" s="85" t="s">
        <v>13</v>
      </c>
      <c r="F184" s="44">
        <v>13026.813559322034</v>
      </c>
      <c r="G184" s="87">
        <v>1</v>
      </c>
      <c r="H184" s="45">
        <f t="shared" si="7"/>
        <v>13026.813559322034</v>
      </c>
      <c r="I184" s="46"/>
      <c r="J184" s="47">
        <v>143</v>
      </c>
      <c r="K184" s="68" t="str">
        <f t="shared" si="19"/>
        <v>Радиатор водяной УАЗ</v>
      </c>
      <c r="L184" s="48"/>
      <c r="M184" s="69" t="s">
        <v>13</v>
      </c>
      <c r="N184" s="50">
        <f t="shared" si="20"/>
        <v>13026.813559322034</v>
      </c>
      <c r="O184" s="44"/>
      <c r="P184" s="49">
        <f t="shared" si="18"/>
        <v>1</v>
      </c>
      <c r="Q184" s="51">
        <f t="shared" si="21"/>
        <v>0</v>
      </c>
      <c r="R184" s="46"/>
      <c r="S184" s="46"/>
      <c r="T184" s="46"/>
      <c r="U184" s="46"/>
      <c r="V184" s="46"/>
      <c r="W184" s="46"/>
      <c r="X184" s="46"/>
      <c r="Y184" s="46"/>
      <c r="Z184" s="46"/>
      <c r="AA184" s="46"/>
    </row>
    <row r="185" spans="1:27" s="52" customFormat="1" ht="45" x14ac:dyDescent="0.25">
      <c r="A185" s="42"/>
      <c r="B185" s="83">
        <v>144</v>
      </c>
      <c r="C185" s="84" t="s">
        <v>354</v>
      </c>
      <c r="D185" s="84" t="s">
        <v>355</v>
      </c>
      <c r="E185" s="85" t="s">
        <v>13</v>
      </c>
      <c r="F185" s="44">
        <v>15197.771186440677</v>
      </c>
      <c r="G185" s="87">
        <v>4</v>
      </c>
      <c r="H185" s="45">
        <f t="shared" si="7"/>
        <v>60791.08474576271</v>
      </c>
      <c r="I185" s="46"/>
      <c r="J185" s="47">
        <v>144</v>
      </c>
      <c r="K185" s="68" t="str">
        <f t="shared" si="19"/>
        <v>Радиатор ГАЗ-33081,3309 медный 2-х ряд. дв. Д-245 ЕВРО-3 ОР</v>
      </c>
      <c r="L185" s="48"/>
      <c r="M185" s="69" t="s">
        <v>13</v>
      </c>
      <c r="N185" s="50">
        <f t="shared" si="20"/>
        <v>15197.771186440677</v>
      </c>
      <c r="O185" s="44"/>
      <c r="P185" s="49">
        <f t="shared" si="18"/>
        <v>4</v>
      </c>
      <c r="Q185" s="51">
        <f t="shared" si="21"/>
        <v>0</v>
      </c>
      <c r="R185" s="46"/>
      <c r="S185" s="46"/>
      <c r="T185" s="46"/>
      <c r="U185" s="46"/>
      <c r="V185" s="46"/>
      <c r="W185" s="46"/>
      <c r="X185" s="46"/>
      <c r="Y185" s="46"/>
      <c r="Z185" s="46"/>
      <c r="AA185" s="46"/>
    </row>
    <row r="186" spans="1:27" s="52" customFormat="1" ht="15.75" x14ac:dyDescent="0.25">
      <c r="A186" s="42"/>
      <c r="B186" s="83">
        <v>145</v>
      </c>
      <c r="C186" s="84" t="s">
        <v>356</v>
      </c>
      <c r="D186" s="84" t="s">
        <v>357</v>
      </c>
      <c r="E186" s="85" t="s">
        <v>13</v>
      </c>
      <c r="F186" s="44">
        <v>3544.4661016949158</v>
      </c>
      <c r="G186" s="87">
        <v>1</v>
      </c>
      <c r="H186" s="45">
        <f t="shared" si="7"/>
        <v>3544.4661016949158</v>
      </c>
      <c r="I186" s="46"/>
      <c r="J186" s="47">
        <v>145</v>
      </c>
      <c r="K186" s="68" t="str">
        <f t="shared" si="19"/>
        <v>Радиатор отопителя</v>
      </c>
      <c r="L186" s="48"/>
      <c r="M186" s="69" t="s">
        <v>13</v>
      </c>
      <c r="N186" s="50">
        <f t="shared" si="20"/>
        <v>3544.4661016949158</v>
      </c>
      <c r="O186" s="44"/>
      <c r="P186" s="49">
        <f t="shared" si="18"/>
        <v>1</v>
      </c>
      <c r="Q186" s="51">
        <f t="shared" si="21"/>
        <v>0</v>
      </c>
      <c r="R186" s="46"/>
      <c r="S186" s="46"/>
      <c r="T186" s="46"/>
      <c r="U186" s="46"/>
      <c r="V186" s="46"/>
      <c r="W186" s="46"/>
      <c r="X186" s="46"/>
      <c r="Y186" s="46"/>
      <c r="Z186" s="46"/>
      <c r="AA186" s="46"/>
    </row>
    <row r="187" spans="1:27" s="52" customFormat="1" ht="45" x14ac:dyDescent="0.25">
      <c r="A187" s="42"/>
      <c r="B187" s="83">
        <v>146</v>
      </c>
      <c r="C187" s="84" t="s">
        <v>75</v>
      </c>
      <c r="D187" s="84" t="s">
        <v>76</v>
      </c>
      <c r="E187" s="85" t="s">
        <v>13</v>
      </c>
      <c r="F187" s="44">
        <v>15311.754237288136</v>
      </c>
      <c r="G187" s="87">
        <v>3</v>
      </c>
      <c r="H187" s="45">
        <f t="shared" si="7"/>
        <v>45935.262711864409</v>
      </c>
      <c r="I187" s="46"/>
      <c r="J187" s="47">
        <v>146</v>
      </c>
      <c r="K187" s="68" t="str">
        <f t="shared" si="19"/>
        <v xml:space="preserve">Радиатор системы охлаждения УАЗ-3741 3-х рядн. </v>
      </c>
      <c r="L187" s="48"/>
      <c r="M187" s="69" t="s">
        <v>13</v>
      </c>
      <c r="N187" s="50">
        <f t="shared" si="20"/>
        <v>15311.754237288136</v>
      </c>
      <c r="O187" s="44"/>
      <c r="P187" s="49">
        <f t="shared" si="18"/>
        <v>3</v>
      </c>
      <c r="Q187" s="51">
        <f t="shared" si="21"/>
        <v>0</v>
      </c>
      <c r="R187" s="46"/>
      <c r="S187" s="46"/>
      <c r="T187" s="46"/>
      <c r="U187" s="46"/>
      <c r="V187" s="46"/>
      <c r="W187" s="46"/>
      <c r="X187" s="46"/>
      <c r="Y187" s="46"/>
      <c r="Z187" s="46"/>
      <c r="AA187" s="46"/>
    </row>
    <row r="188" spans="1:27" s="52" customFormat="1" ht="30" x14ac:dyDescent="0.25">
      <c r="A188" s="42"/>
      <c r="B188" s="83">
        <v>147</v>
      </c>
      <c r="C188" s="84" t="s">
        <v>358</v>
      </c>
      <c r="D188" s="84" t="s">
        <v>359</v>
      </c>
      <c r="E188" s="85" t="s">
        <v>13</v>
      </c>
      <c r="F188" s="44">
        <v>3664.3559322033898</v>
      </c>
      <c r="G188" s="87">
        <v>2</v>
      </c>
      <c r="H188" s="45">
        <f t="shared" si="7"/>
        <v>7328.7118644067796</v>
      </c>
      <c r="I188" s="46"/>
      <c r="J188" s="47">
        <v>147</v>
      </c>
      <c r="K188" s="68" t="str">
        <f t="shared" si="19"/>
        <v>Распределитель зажигания ГАЗ-53 б/контактный</v>
      </c>
      <c r="L188" s="48"/>
      <c r="M188" s="69" t="s">
        <v>13</v>
      </c>
      <c r="N188" s="50">
        <f t="shared" si="20"/>
        <v>3664.3559322033898</v>
      </c>
      <c r="O188" s="44"/>
      <c r="P188" s="49">
        <f t="shared" si="18"/>
        <v>2</v>
      </c>
      <c r="Q188" s="51">
        <f t="shared" si="21"/>
        <v>0</v>
      </c>
      <c r="R188" s="46"/>
      <c r="S188" s="46"/>
      <c r="T188" s="46"/>
      <c r="U188" s="46"/>
      <c r="V188" s="46"/>
      <c r="W188" s="46"/>
      <c r="X188" s="46"/>
      <c r="Y188" s="46"/>
      <c r="Z188" s="46"/>
      <c r="AA188" s="46"/>
    </row>
    <row r="189" spans="1:27" s="52" customFormat="1" ht="30" x14ac:dyDescent="0.25">
      <c r="A189" s="42"/>
      <c r="B189" s="83">
        <v>148</v>
      </c>
      <c r="C189" s="84" t="s">
        <v>360</v>
      </c>
      <c r="D189" s="84" t="s">
        <v>361</v>
      </c>
      <c r="E189" s="85" t="s">
        <v>13</v>
      </c>
      <c r="F189" s="44">
        <v>3188.3644067796613</v>
      </c>
      <c r="G189" s="87">
        <v>1</v>
      </c>
      <c r="H189" s="45">
        <f t="shared" si="7"/>
        <v>3188.3644067796613</v>
      </c>
      <c r="I189" s="46"/>
      <c r="J189" s="47">
        <v>148</v>
      </c>
      <c r="K189" s="68" t="str">
        <f t="shared" si="19"/>
        <v>распределитель зажигания ЗИЛ-130</v>
      </c>
      <c r="L189" s="48"/>
      <c r="M189" s="69" t="s">
        <v>13</v>
      </c>
      <c r="N189" s="50">
        <f t="shared" si="20"/>
        <v>3188.3644067796613</v>
      </c>
      <c r="O189" s="44"/>
      <c r="P189" s="49">
        <f t="shared" si="18"/>
        <v>1</v>
      </c>
      <c r="Q189" s="51">
        <f t="shared" si="21"/>
        <v>0</v>
      </c>
      <c r="R189" s="46"/>
      <c r="S189" s="46"/>
      <c r="T189" s="46"/>
      <c r="U189" s="46"/>
      <c r="V189" s="46"/>
      <c r="W189" s="46"/>
      <c r="X189" s="46"/>
      <c r="Y189" s="46"/>
      <c r="Z189" s="46"/>
      <c r="AA189" s="46"/>
    </row>
    <row r="190" spans="1:27" s="52" customFormat="1" ht="15.75" x14ac:dyDescent="0.25">
      <c r="A190" s="42"/>
      <c r="B190" s="83">
        <v>149</v>
      </c>
      <c r="C190" s="84" t="s">
        <v>362</v>
      </c>
      <c r="D190" s="84" t="s">
        <v>363</v>
      </c>
      <c r="E190" s="85" t="s">
        <v>13</v>
      </c>
      <c r="F190" s="44">
        <v>49128.91525423729</v>
      </c>
      <c r="G190" s="87">
        <v>1</v>
      </c>
      <c r="H190" s="45">
        <f t="shared" si="7"/>
        <v>49128.91525423729</v>
      </c>
      <c r="I190" s="46"/>
      <c r="J190" s="47">
        <v>149</v>
      </c>
      <c r="K190" s="68" t="str">
        <f t="shared" si="19"/>
        <v>Редуктор заднего моста</v>
      </c>
      <c r="L190" s="48"/>
      <c r="M190" s="69" t="s">
        <v>13</v>
      </c>
      <c r="N190" s="50">
        <f t="shared" si="20"/>
        <v>49128.91525423729</v>
      </c>
      <c r="O190" s="44"/>
      <c r="P190" s="49">
        <f t="shared" si="18"/>
        <v>1</v>
      </c>
      <c r="Q190" s="51">
        <f t="shared" si="21"/>
        <v>0</v>
      </c>
      <c r="R190" s="46"/>
      <c r="S190" s="46"/>
      <c r="T190" s="46"/>
      <c r="U190" s="46"/>
      <c r="V190" s="46"/>
      <c r="W190" s="46"/>
      <c r="X190" s="46"/>
      <c r="Y190" s="46"/>
      <c r="Z190" s="46"/>
      <c r="AA190" s="46"/>
    </row>
    <row r="191" spans="1:27" s="52" customFormat="1" ht="15.75" x14ac:dyDescent="0.25">
      <c r="A191" s="42"/>
      <c r="B191" s="83">
        <v>150</v>
      </c>
      <c r="C191" s="84" t="s">
        <v>364</v>
      </c>
      <c r="D191" s="84" t="s">
        <v>365</v>
      </c>
      <c r="E191" s="85" t="s">
        <v>13</v>
      </c>
      <c r="F191" s="44">
        <v>322.22033898305091</v>
      </c>
      <c r="G191" s="87">
        <v>1</v>
      </c>
      <c r="H191" s="45">
        <f t="shared" si="7"/>
        <v>322.22033898305091</v>
      </c>
      <c r="I191" s="46"/>
      <c r="J191" s="47">
        <v>150</v>
      </c>
      <c r="K191" s="68" t="str">
        <f t="shared" si="19"/>
        <v>Ремень</v>
      </c>
      <c r="L191" s="48"/>
      <c r="M191" s="69" t="s">
        <v>13</v>
      </c>
      <c r="N191" s="50">
        <f t="shared" si="20"/>
        <v>322.22033898305091</v>
      </c>
      <c r="O191" s="44"/>
      <c r="P191" s="49">
        <f t="shared" si="18"/>
        <v>1</v>
      </c>
      <c r="Q191" s="51">
        <f t="shared" si="21"/>
        <v>0</v>
      </c>
      <c r="R191" s="46"/>
      <c r="S191" s="46"/>
      <c r="T191" s="46"/>
      <c r="U191" s="46"/>
      <c r="V191" s="46"/>
      <c r="W191" s="46"/>
      <c r="X191" s="46"/>
      <c r="Y191" s="46"/>
      <c r="Z191" s="46"/>
      <c r="AA191" s="46"/>
    </row>
    <row r="192" spans="1:27" s="52" customFormat="1" ht="15.75" x14ac:dyDescent="0.25">
      <c r="A192" s="42"/>
      <c r="B192" s="83">
        <v>151</v>
      </c>
      <c r="C192" s="84" t="s">
        <v>366</v>
      </c>
      <c r="D192" s="84" t="s">
        <v>367</v>
      </c>
      <c r="E192" s="85" t="s">
        <v>13</v>
      </c>
      <c r="F192" s="44">
        <v>135.08474576271189</v>
      </c>
      <c r="G192" s="87">
        <v>4</v>
      </c>
      <c r="H192" s="45">
        <f t="shared" si="7"/>
        <v>540.33898305084756</v>
      </c>
      <c r="I192" s="46"/>
      <c r="J192" s="47">
        <v>151</v>
      </c>
      <c r="K192" s="68" t="str">
        <f t="shared" si="19"/>
        <v>Ремень 1280</v>
      </c>
      <c r="L192" s="48"/>
      <c r="M192" s="69" t="s">
        <v>13</v>
      </c>
      <c r="N192" s="50">
        <f t="shared" si="20"/>
        <v>135.08474576271189</v>
      </c>
      <c r="O192" s="44"/>
      <c r="P192" s="49">
        <f t="shared" si="18"/>
        <v>4</v>
      </c>
      <c r="Q192" s="51">
        <f t="shared" si="21"/>
        <v>0</v>
      </c>
      <c r="R192" s="46"/>
      <c r="S192" s="46"/>
      <c r="T192" s="46"/>
      <c r="U192" s="46"/>
      <c r="V192" s="46"/>
      <c r="W192" s="46"/>
      <c r="X192" s="46"/>
      <c r="Y192" s="46"/>
      <c r="Z192" s="46"/>
      <c r="AA192" s="46"/>
    </row>
    <row r="193" spans="1:27" s="52" customFormat="1" ht="30" x14ac:dyDescent="0.25">
      <c r="A193" s="42"/>
      <c r="B193" s="83">
        <v>152</v>
      </c>
      <c r="C193" s="84" t="s">
        <v>368</v>
      </c>
      <c r="D193" s="84" t="s">
        <v>369</v>
      </c>
      <c r="E193" s="85" t="s">
        <v>13</v>
      </c>
      <c r="F193" s="44">
        <v>4348.2457627118647</v>
      </c>
      <c r="G193" s="87">
        <v>1</v>
      </c>
      <c r="H193" s="45">
        <f t="shared" si="7"/>
        <v>4348.2457627118647</v>
      </c>
      <c r="I193" s="46"/>
      <c r="J193" s="47">
        <v>152</v>
      </c>
      <c r="K193" s="68" t="str">
        <f t="shared" si="19"/>
        <v>Ремень базопасности УАЗ (правый/левый) к-т</v>
      </c>
      <c r="L193" s="48"/>
      <c r="M193" s="69" t="s">
        <v>13</v>
      </c>
      <c r="N193" s="50">
        <f t="shared" si="20"/>
        <v>4348.2457627118647</v>
      </c>
      <c r="O193" s="44"/>
      <c r="P193" s="49">
        <f t="shared" si="18"/>
        <v>1</v>
      </c>
      <c r="Q193" s="51">
        <f t="shared" si="21"/>
        <v>0</v>
      </c>
      <c r="R193" s="46"/>
      <c r="S193" s="46"/>
      <c r="T193" s="46"/>
      <c r="U193" s="46"/>
      <c r="V193" s="46"/>
      <c r="W193" s="46"/>
      <c r="X193" s="46"/>
      <c r="Y193" s="46"/>
      <c r="Z193" s="46"/>
      <c r="AA193" s="46"/>
    </row>
    <row r="194" spans="1:27" s="52" customFormat="1" ht="30" x14ac:dyDescent="0.25">
      <c r="A194" s="42"/>
      <c r="B194" s="83">
        <v>153</v>
      </c>
      <c r="C194" s="84" t="s">
        <v>370</v>
      </c>
      <c r="D194" s="84" t="s">
        <v>371</v>
      </c>
      <c r="E194" s="85" t="s">
        <v>13</v>
      </c>
      <c r="F194" s="44">
        <v>186.80508474576274</v>
      </c>
      <c r="G194" s="87">
        <v>4</v>
      </c>
      <c r="H194" s="45">
        <f t="shared" si="7"/>
        <v>747.22033898305096</v>
      </c>
      <c r="I194" s="46"/>
      <c r="J194" s="47">
        <v>153</v>
      </c>
      <c r="K194" s="68" t="str">
        <f t="shared" si="19"/>
        <v>Ремень вентилятора ЗИЛ,УРАЛ</v>
      </c>
      <c r="L194" s="48"/>
      <c r="M194" s="69" t="s">
        <v>13</v>
      </c>
      <c r="N194" s="50">
        <f t="shared" si="20"/>
        <v>186.80508474576274</v>
      </c>
      <c r="O194" s="44"/>
      <c r="P194" s="49">
        <f t="shared" si="18"/>
        <v>4</v>
      </c>
      <c r="Q194" s="51">
        <f t="shared" si="21"/>
        <v>0</v>
      </c>
      <c r="R194" s="46"/>
      <c r="S194" s="46"/>
      <c r="T194" s="46"/>
      <c r="U194" s="46"/>
      <c r="V194" s="46"/>
      <c r="W194" s="46"/>
      <c r="X194" s="46"/>
      <c r="Y194" s="46"/>
      <c r="Z194" s="46"/>
      <c r="AA194" s="46"/>
    </row>
    <row r="195" spans="1:27" s="52" customFormat="1" ht="30" x14ac:dyDescent="0.25">
      <c r="A195" s="42"/>
      <c r="B195" s="83">
        <v>154</v>
      </c>
      <c r="C195" s="84" t="s">
        <v>372</v>
      </c>
      <c r="D195" s="84" t="s">
        <v>373</v>
      </c>
      <c r="E195" s="85" t="s">
        <v>13</v>
      </c>
      <c r="F195" s="44">
        <v>111.86440677966102</v>
      </c>
      <c r="G195" s="87">
        <v>2</v>
      </c>
      <c r="H195" s="45">
        <f t="shared" si="7"/>
        <v>223.72881355932205</v>
      </c>
      <c r="I195" s="46"/>
      <c r="J195" s="47">
        <v>154</v>
      </c>
      <c r="K195" s="68" t="str">
        <f t="shared" si="19"/>
        <v>Ремень генератора ЗИЛ-130, 157</v>
      </c>
      <c r="L195" s="48"/>
      <c r="M195" s="69" t="s">
        <v>13</v>
      </c>
      <c r="N195" s="50">
        <f t="shared" si="20"/>
        <v>111.86440677966102</v>
      </c>
      <c r="O195" s="44"/>
      <c r="P195" s="49">
        <f t="shared" si="18"/>
        <v>2</v>
      </c>
      <c r="Q195" s="51">
        <f t="shared" si="21"/>
        <v>0</v>
      </c>
      <c r="R195" s="46"/>
      <c r="S195" s="46"/>
      <c r="T195" s="46"/>
      <c r="U195" s="46"/>
      <c r="V195" s="46"/>
      <c r="W195" s="46"/>
      <c r="X195" s="46"/>
      <c r="Y195" s="46"/>
      <c r="Z195" s="46"/>
      <c r="AA195" s="46"/>
    </row>
    <row r="196" spans="1:27" s="52" customFormat="1" ht="30" x14ac:dyDescent="0.25">
      <c r="A196" s="42"/>
      <c r="B196" s="83">
        <v>155</v>
      </c>
      <c r="C196" s="84" t="s">
        <v>374</v>
      </c>
      <c r="D196" s="84" t="s">
        <v>375</v>
      </c>
      <c r="E196" s="85" t="s">
        <v>13</v>
      </c>
      <c r="F196" s="44">
        <v>2236.3898305084749</v>
      </c>
      <c r="G196" s="87">
        <v>1</v>
      </c>
      <c r="H196" s="45">
        <f t="shared" si="7"/>
        <v>2236.3898305084749</v>
      </c>
      <c r="I196" s="46"/>
      <c r="J196" s="47">
        <v>155</v>
      </c>
      <c r="K196" s="68" t="str">
        <f t="shared" si="19"/>
        <v>ремень генератора ручейковый 406 дв.</v>
      </c>
      <c r="L196" s="48"/>
      <c r="M196" s="69" t="s">
        <v>13</v>
      </c>
      <c r="N196" s="50">
        <f t="shared" si="20"/>
        <v>2236.3898305084749</v>
      </c>
      <c r="O196" s="44"/>
      <c r="P196" s="49">
        <f t="shared" si="18"/>
        <v>1</v>
      </c>
      <c r="Q196" s="51">
        <f t="shared" si="21"/>
        <v>0</v>
      </c>
      <c r="R196" s="46"/>
      <c r="S196" s="46"/>
      <c r="T196" s="46"/>
      <c r="U196" s="46"/>
      <c r="V196" s="46"/>
      <c r="W196" s="46"/>
      <c r="X196" s="46"/>
      <c r="Y196" s="46"/>
      <c r="Z196" s="46"/>
      <c r="AA196" s="46"/>
    </row>
    <row r="197" spans="1:27" s="52" customFormat="1" ht="45" x14ac:dyDescent="0.25">
      <c r="A197" s="42"/>
      <c r="B197" s="83">
        <v>156</v>
      </c>
      <c r="C197" s="84" t="s">
        <v>376</v>
      </c>
      <c r="D197" s="84" t="s">
        <v>377</v>
      </c>
      <c r="E197" s="85" t="s">
        <v>13</v>
      </c>
      <c r="F197" s="44">
        <v>967.7966101694916</v>
      </c>
      <c r="G197" s="87">
        <v>1</v>
      </c>
      <c r="H197" s="45">
        <f t="shared" si="7"/>
        <v>967.7966101694916</v>
      </c>
      <c r="I197" s="46"/>
      <c r="J197" s="47">
        <v>156</v>
      </c>
      <c r="K197" s="68" t="str">
        <f t="shared" si="19"/>
        <v>Ремень привода гидроусилителя руля  УАЗ-3160</v>
      </c>
      <c r="L197" s="48"/>
      <c r="M197" s="69" t="s">
        <v>13</v>
      </c>
      <c r="N197" s="50">
        <f t="shared" si="20"/>
        <v>967.7966101694916</v>
      </c>
      <c r="O197" s="44"/>
      <c r="P197" s="49">
        <f t="shared" si="18"/>
        <v>1</v>
      </c>
      <c r="Q197" s="51">
        <f t="shared" si="21"/>
        <v>0</v>
      </c>
      <c r="R197" s="46"/>
      <c r="S197" s="46"/>
      <c r="T197" s="46"/>
      <c r="U197" s="46"/>
      <c r="V197" s="46"/>
      <c r="W197" s="46"/>
      <c r="X197" s="46"/>
      <c r="Y197" s="46"/>
      <c r="Z197" s="46"/>
      <c r="AA197" s="46"/>
    </row>
    <row r="198" spans="1:27" s="52" customFormat="1" ht="15.75" x14ac:dyDescent="0.25">
      <c r="A198" s="42"/>
      <c r="B198" s="83">
        <v>157</v>
      </c>
      <c r="C198" s="84" t="s">
        <v>378</v>
      </c>
      <c r="D198" s="84" t="s">
        <v>379</v>
      </c>
      <c r="E198" s="85" t="s">
        <v>13</v>
      </c>
      <c r="F198" s="44">
        <v>812.66101694915267</v>
      </c>
      <c r="G198" s="87">
        <v>1</v>
      </c>
      <c r="H198" s="45">
        <f t="shared" si="7"/>
        <v>812.66101694915267</v>
      </c>
      <c r="I198" s="46"/>
      <c r="J198" s="47">
        <v>157</v>
      </c>
      <c r="K198" s="68" t="str">
        <f t="shared" si="19"/>
        <v>Ремень ручейковый</v>
      </c>
      <c r="L198" s="48"/>
      <c r="M198" s="69" t="s">
        <v>13</v>
      </c>
      <c r="N198" s="50">
        <f t="shared" si="20"/>
        <v>812.66101694915267</v>
      </c>
      <c r="O198" s="44"/>
      <c r="P198" s="49">
        <f t="shared" si="18"/>
        <v>1</v>
      </c>
      <c r="Q198" s="51">
        <f t="shared" si="21"/>
        <v>0</v>
      </c>
      <c r="R198" s="46"/>
      <c r="S198" s="46"/>
      <c r="T198" s="46"/>
      <c r="U198" s="46"/>
      <c r="V198" s="46"/>
      <c r="W198" s="46"/>
      <c r="X198" s="46"/>
      <c r="Y198" s="46"/>
      <c r="Z198" s="46"/>
      <c r="AA198" s="46"/>
    </row>
    <row r="199" spans="1:27" s="52" customFormat="1" ht="15.75" x14ac:dyDescent="0.25">
      <c r="A199" s="42"/>
      <c r="B199" s="83">
        <v>158</v>
      </c>
      <c r="C199" s="84" t="s">
        <v>380</v>
      </c>
      <c r="D199" s="84" t="s">
        <v>381</v>
      </c>
      <c r="E199" s="85" t="s">
        <v>13</v>
      </c>
      <c r="F199" s="44">
        <v>645.90677966101691</v>
      </c>
      <c r="G199" s="87">
        <v>1</v>
      </c>
      <c r="H199" s="45">
        <f t="shared" si="7"/>
        <v>645.90677966101691</v>
      </c>
      <c r="I199" s="46"/>
      <c r="J199" s="47">
        <v>158</v>
      </c>
      <c r="K199" s="68" t="str">
        <f t="shared" si="19"/>
        <v>Ремень УАЗ</v>
      </c>
      <c r="L199" s="48"/>
      <c r="M199" s="69" t="s">
        <v>13</v>
      </c>
      <c r="N199" s="50">
        <f t="shared" si="20"/>
        <v>645.90677966101691</v>
      </c>
      <c r="O199" s="44"/>
      <c r="P199" s="49">
        <f t="shared" si="18"/>
        <v>1</v>
      </c>
      <c r="Q199" s="51">
        <f t="shared" si="21"/>
        <v>0</v>
      </c>
      <c r="R199" s="46"/>
      <c r="S199" s="46"/>
      <c r="T199" s="46"/>
      <c r="U199" s="46"/>
      <c r="V199" s="46"/>
      <c r="W199" s="46"/>
      <c r="X199" s="46"/>
      <c r="Y199" s="46"/>
      <c r="Z199" s="46"/>
      <c r="AA199" s="46"/>
    </row>
    <row r="200" spans="1:27" s="52" customFormat="1" ht="30" x14ac:dyDescent="0.25">
      <c r="A200" s="42"/>
      <c r="B200" s="83">
        <v>159</v>
      </c>
      <c r="C200" s="84" t="s">
        <v>641</v>
      </c>
      <c r="D200" s="84" t="s">
        <v>382</v>
      </c>
      <c r="E200" s="85" t="s">
        <v>13</v>
      </c>
      <c r="F200" s="44">
        <v>563.58474576271192</v>
      </c>
      <c r="G200" s="87">
        <v>1</v>
      </c>
      <c r="H200" s="45">
        <f t="shared" si="7"/>
        <v>563.58474576271192</v>
      </c>
      <c r="I200" s="46"/>
      <c r="J200" s="47">
        <v>159</v>
      </c>
      <c r="K200" s="68" t="str">
        <f t="shared" si="19"/>
        <v>Ремкомплект прокладок ДВС ГБЦ ГАЗ 53</v>
      </c>
      <c r="L200" s="48"/>
      <c r="M200" s="69" t="s">
        <v>13</v>
      </c>
      <c r="N200" s="50">
        <f t="shared" si="20"/>
        <v>563.58474576271192</v>
      </c>
      <c r="O200" s="44"/>
      <c r="P200" s="49">
        <f t="shared" si="18"/>
        <v>1</v>
      </c>
      <c r="Q200" s="51">
        <f t="shared" si="21"/>
        <v>0</v>
      </c>
      <c r="R200" s="46"/>
      <c r="S200" s="46"/>
      <c r="T200" s="46"/>
      <c r="U200" s="46"/>
      <c r="V200" s="46"/>
      <c r="W200" s="46"/>
      <c r="X200" s="46"/>
      <c r="Y200" s="46"/>
      <c r="Z200" s="46"/>
      <c r="AA200" s="46"/>
    </row>
    <row r="201" spans="1:27" s="52" customFormat="1" ht="15.75" x14ac:dyDescent="0.25">
      <c r="A201" s="42"/>
      <c r="B201" s="83">
        <v>160</v>
      </c>
      <c r="C201" s="84" t="s">
        <v>383</v>
      </c>
      <c r="D201" s="84" t="s">
        <v>384</v>
      </c>
      <c r="E201" s="85" t="s">
        <v>13</v>
      </c>
      <c r="F201" s="44">
        <v>6645.8559322033898</v>
      </c>
      <c r="G201" s="87">
        <v>2</v>
      </c>
      <c r="H201" s="45">
        <f t="shared" si="7"/>
        <v>13291.71186440678</v>
      </c>
      <c r="I201" s="46"/>
      <c r="J201" s="47">
        <v>160</v>
      </c>
      <c r="K201" s="68" t="str">
        <f t="shared" si="19"/>
        <v>Рессора УАЗ-452</v>
      </c>
      <c r="L201" s="48"/>
      <c r="M201" s="69" t="s">
        <v>13</v>
      </c>
      <c r="N201" s="50">
        <f t="shared" si="20"/>
        <v>6645.8559322033898</v>
      </c>
      <c r="O201" s="44"/>
      <c r="P201" s="49">
        <f t="shared" si="18"/>
        <v>2</v>
      </c>
      <c r="Q201" s="51">
        <f t="shared" si="21"/>
        <v>0</v>
      </c>
      <c r="R201" s="46"/>
      <c r="S201" s="46"/>
      <c r="T201" s="46"/>
      <c r="U201" s="46"/>
      <c r="V201" s="46"/>
      <c r="W201" s="46"/>
      <c r="X201" s="46"/>
      <c r="Y201" s="46"/>
      <c r="Z201" s="46"/>
      <c r="AA201" s="46"/>
    </row>
    <row r="202" spans="1:27" s="52" customFormat="1" ht="30" x14ac:dyDescent="0.25">
      <c r="A202" s="42"/>
      <c r="B202" s="83">
        <v>161</v>
      </c>
      <c r="C202" s="84" t="s">
        <v>385</v>
      </c>
      <c r="D202" s="84" t="s">
        <v>386</v>
      </c>
      <c r="E202" s="85" t="s">
        <v>13</v>
      </c>
      <c r="F202" s="44">
        <v>344.06779661016952</v>
      </c>
      <c r="G202" s="87">
        <v>10</v>
      </c>
      <c r="H202" s="45">
        <f t="shared" si="7"/>
        <v>3440.6779661016953</v>
      </c>
      <c r="I202" s="46"/>
      <c r="J202" s="47">
        <v>161</v>
      </c>
      <c r="K202" s="68" t="str">
        <f t="shared" si="19"/>
        <v>Сайлентблок рессоры ГАЗ 3302</v>
      </c>
      <c r="L202" s="48"/>
      <c r="M202" s="69" t="s">
        <v>13</v>
      </c>
      <c r="N202" s="50">
        <f t="shared" si="20"/>
        <v>344.06779661016952</v>
      </c>
      <c r="O202" s="44"/>
      <c r="P202" s="49">
        <f t="shared" si="18"/>
        <v>10</v>
      </c>
      <c r="Q202" s="51">
        <f t="shared" si="21"/>
        <v>0</v>
      </c>
      <c r="R202" s="46"/>
      <c r="S202" s="46"/>
      <c r="T202" s="46"/>
      <c r="U202" s="46"/>
      <c r="V202" s="46"/>
      <c r="W202" s="46"/>
      <c r="X202" s="46"/>
      <c r="Y202" s="46"/>
      <c r="Z202" s="46"/>
      <c r="AA202" s="46"/>
    </row>
    <row r="203" spans="1:27" s="52" customFormat="1" ht="15.75" x14ac:dyDescent="0.25">
      <c r="A203" s="42"/>
      <c r="B203" s="83">
        <v>162</v>
      </c>
      <c r="C203" s="84" t="s">
        <v>387</v>
      </c>
      <c r="D203" s="84" t="s">
        <v>388</v>
      </c>
      <c r="E203" s="85" t="s">
        <v>13</v>
      </c>
      <c r="F203" s="44">
        <v>37.533898305084747</v>
      </c>
      <c r="G203" s="87">
        <v>4</v>
      </c>
      <c r="H203" s="45">
        <f t="shared" si="7"/>
        <v>150.13559322033899</v>
      </c>
      <c r="I203" s="46"/>
      <c r="J203" s="47">
        <v>162</v>
      </c>
      <c r="K203" s="68" t="str">
        <f t="shared" si="19"/>
        <v>Сальник шруса</v>
      </c>
      <c r="L203" s="48"/>
      <c r="M203" s="69" t="s">
        <v>13</v>
      </c>
      <c r="N203" s="50">
        <f t="shared" si="20"/>
        <v>37.533898305084747</v>
      </c>
      <c r="O203" s="44"/>
      <c r="P203" s="49">
        <f t="shared" si="18"/>
        <v>4</v>
      </c>
      <c r="Q203" s="51">
        <f t="shared" si="21"/>
        <v>0</v>
      </c>
      <c r="R203" s="46"/>
      <c r="S203" s="46"/>
      <c r="T203" s="46"/>
      <c r="U203" s="46"/>
      <c r="V203" s="46"/>
      <c r="W203" s="46"/>
      <c r="X203" s="46"/>
      <c r="Y203" s="46"/>
      <c r="Z203" s="46"/>
      <c r="AA203" s="46"/>
    </row>
    <row r="204" spans="1:27" s="52" customFormat="1" ht="30" x14ac:dyDescent="0.25">
      <c r="A204" s="42"/>
      <c r="B204" s="83">
        <v>163</v>
      </c>
      <c r="C204" s="84" t="s">
        <v>389</v>
      </c>
      <c r="D204" s="84" t="s">
        <v>390</v>
      </c>
      <c r="E204" s="85" t="s">
        <v>150</v>
      </c>
      <c r="F204" s="44">
        <v>497.09322033898314</v>
      </c>
      <c r="G204" s="87">
        <v>1</v>
      </c>
      <c r="H204" s="45">
        <f t="shared" si="7"/>
        <v>497.09322033898314</v>
      </c>
      <c r="I204" s="46"/>
      <c r="J204" s="47">
        <v>163</v>
      </c>
      <c r="K204" s="68" t="str">
        <f t="shared" si="19"/>
        <v>Свеча зажигания Brisk № 17 для ЗИЛ, ГАЗ, УАЗ</v>
      </c>
      <c r="L204" s="48"/>
      <c r="M204" s="69" t="s">
        <v>13</v>
      </c>
      <c r="N204" s="50">
        <f t="shared" si="20"/>
        <v>497.09322033898314</v>
      </c>
      <c r="O204" s="44"/>
      <c r="P204" s="49">
        <f t="shared" si="18"/>
        <v>1</v>
      </c>
      <c r="Q204" s="51">
        <f t="shared" si="21"/>
        <v>0</v>
      </c>
      <c r="R204" s="46"/>
      <c r="S204" s="46"/>
      <c r="T204" s="46"/>
      <c r="U204" s="46"/>
      <c r="V204" s="46"/>
      <c r="W204" s="46"/>
      <c r="X204" s="46"/>
      <c r="Y204" s="46"/>
      <c r="Z204" s="46"/>
      <c r="AA204" s="46"/>
    </row>
    <row r="205" spans="1:27" s="52" customFormat="1" ht="30" x14ac:dyDescent="0.25">
      <c r="A205" s="42"/>
      <c r="B205" s="83">
        <v>164</v>
      </c>
      <c r="C205" s="84" t="s">
        <v>391</v>
      </c>
      <c r="D205" s="84" t="s">
        <v>392</v>
      </c>
      <c r="E205" s="85" t="s">
        <v>150</v>
      </c>
      <c r="F205" s="44">
        <v>441.77118644067798</v>
      </c>
      <c r="G205" s="87">
        <v>1</v>
      </c>
      <c r="H205" s="45">
        <f t="shared" si="7"/>
        <v>441.77118644067798</v>
      </c>
      <c r="I205" s="46"/>
      <c r="J205" s="47">
        <v>164</v>
      </c>
      <c r="K205" s="68" t="str">
        <f t="shared" si="19"/>
        <v>Свеча зажигания DR-17YS (BRISK)</v>
      </c>
      <c r="L205" s="48"/>
      <c r="M205" s="69" t="s">
        <v>13</v>
      </c>
      <c r="N205" s="50">
        <f t="shared" si="20"/>
        <v>441.77118644067798</v>
      </c>
      <c r="O205" s="44"/>
      <c r="P205" s="49">
        <f t="shared" si="18"/>
        <v>1</v>
      </c>
      <c r="Q205" s="51">
        <f t="shared" si="21"/>
        <v>0</v>
      </c>
      <c r="R205" s="46"/>
      <c r="S205" s="46"/>
      <c r="T205" s="46"/>
      <c r="U205" s="46"/>
      <c r="V205" s="46"/>
      <c r="W205" s="46"/>
      <c r="X205" s="46"/>
      <c r="Y205" s="46"/>
      <c r="Z205" s="46"/>
      <c r="AA205" s="46"/>
    </row>
    <row r="206" spans="1:27" s="52" customFormat="1" ht="30" x14ac:dyDescent="0.25">
      <c r="A206" s="42"/>
      <c r="B206" s="83">
        <v>165</v>
      </c>
      <c r="C206" s="84" t="s">
        <v>393</v>
      </c>
      <c r="D206" s="84" t="s">
        <v>394</v>
      </c>
      <c r="E206" s="85" t="s">
        <v>150</v>
      </c>
      <c r="F206" s="44">
        <v>346.16949152542378</v>
      </c>
      <c r="G206" s="87">
        <v>1</v>
      </c>
      <c r="H206" s="45">
        <f t="shared" si="7"/>
        <v>346.16949152542378</v>
      </c>
      <c r="I206" s="46"/>
      <c r="J206" s="47">
        <v>165</v>
      </c>
      <c r="K206" s="68" t="str">
        <f t="shared" si="19"/>
        <v>Свеча зажигания LR-17YC (4шт)</v>
      </c>
      <c r="L206" s="48"/>
      <c r="M206" s="69" t="s">
        <v>13</v>
      </c>
      <c r="N206" s="50">
        <f t="shared" si="20"/>
        <v>346.16949152542378</v>
      </c>
      <c r="O206" s="44"/>
      <c r="P206" s="49">
        <f t="shared" si="18"/>
        <v>1</v>
      </c>
      <c r="Q206" s="51">
        <f t="shared" si="21"/>
        <v>0</v>
      </c>
      <c r="R206" s="46"/>
      <c r="S206" s="46"/>
      <c r="T206" s="46"/>
      <c r="U206" s="46"/>
      <c r="V206" s="46"/>
      <c r="W206" s="46"/>
      <c r="X206" s="46"/>
      <c r="Y206" s="46"/>
      <c r="Z206" s="46"/>
      <c r="AA206" s="46"/>
    </row>
    <row r="207" spans="1:27" s="52" customFormat="1" ht="15.75" x14ac:dyDescent="0.25">
      <c r="A207" s="42"/>
      <c r="B207" s="83">
        <v>166</v>
      </c>
      <c r="C207" s="84" t="s">
        <v>395</v>
      </c>
      <c r="D207" s="84" t="s">
        <v>396</v>
      </c>
      <c r="E207" s="85" t="s">
        <v>13</v>
      </c>
      <c r="F207" s="44">
        <v>12670.093220338984</v>
      </c>
      <c r="G207" s="87">
        <v>1</v>
      </c>
      <c r="H207" s="45">
        <f t="shared" si="7"/>
        <v>12670.093220338984</v>
      </c>
      <c r="I207" s="46"/>
      <c r="J207" s="47">
        <v>166</v>
      </c>
      <c r="K207" s="68" t="str">
        <f t="shared" si="19"/>
        <v>Сидение водителя УАЗ</v>
      </c>
      <c r="L207" s="48"/>
      <c r="M207" s="69" t="s">
        <v>13</v>
      </c>
      <c r="N207" s="50">
        <f t="shared" si="20"/>
        <v>12670.093220338984</v>
      </c>
      <c r="O207" s="44"/>
      <c r="P207" s="49">
        <f t="shared" si="18"/>
        <v>1</v>
      </c>
      <c r="Q207" s="51">
        <f t="shared" si="21"/>
        <v>0</v>
      </c>
      <c r="R207" s="46"/>
      <c r="S207" s="46"/>
      <c r="T207" s="46"/>
      <c r="U207" s="46"/>
      <c r="V207" s="46"/>
      <c r="W207" s="46"/>
      <c r="X207" s="46"/>
      <c r="Y207" s="46"/>
      <c r="Z207" s="46"/>
      <c r="AA207" s="46"/>
    </row>
    <row r="208" spans="1:27" s="52" customFormat="1" ht="15.75" x14ac:dyDescent="0.25">
      <c r="A208" s="42"/>
      <c r="B208" s="83">
        <v>167</v>
      </c>
      <c r="C208" s="84" t="s">
        <v>397</v>
      </c>
      <c r="D208" s="84" t="s">
        <v>398</v>
      </c>
      <c r="E208" s="85" t="s">
        <v>150</v>
      </c>
      <c r="F208" s="44">
        <v>16410.169491525423</v>
      </c>
      <c r="G208" s="87">
        <v>1</v>
      </c>
      <c r="H208" s="45">
        <f t="shared" si="7"/>
        <v>16410.169491525423</v>
      </c>
      <c r="I208" s="46"/>
      <c r="J208" s="47">
        <v>167</v>
      </c>
      <c r="K208" s="68" t="str">
        <f t="shared" si="19"/>
        <v>Сиденье переднее</v>
      </c>
      <c r="L208" s="48"/>
      <c r="M208" s="69" t="s">
        <v>13</v>
      </c>
      <c r="N208" s="50">
        <f t="shared" si="20"/>
        <v>16410.169491525423</v>
      </c>
      <c r="O208" s="44"/>
      <c r="P208" s="49">
        <f t="shared" si="18"/>
        <v>1</v>
      </c>
      <c r="Q208" s="51">
        <f t="shared" si="21"/>
        <v>0</v>
      </c>
      <c r="R208" s="46"/>
      <c r="S208" s="46"/>
      <c r="T208" s="46"/>
      <c r="U208" s="46"/>
      <c r="V208" s="46"/>
      <c r="W208" s="46"/>
      <c r="X208" s="46"/>
      <c r="Y208" s="46"/>
      <c r="Z208" s="46"/>
      <c r="AA208" s="46"/>
    </row>
    <row r="209" spans="1:27" s="52" customFormat="1" ht="15.75" x14ac:dyDescent="0.25">
      <c r="A209" s="42"/>
      <c r="B209" s="83">
        <v>168</v>
      </c>
      <c r="C209" s="84" t="s">
        <v>399</v>
      </c>
      <c r="D209" s="84" t="s">
        <v>400</v>
      </c>
      <c r="E209" s="85" t="s">
        <v>13</v>
      </c>
      <c r="F209" s="44">
        <v>3142.3728813559323</v>
      </c>
      <c r="G209" s="87">
        <v>1</v>
      </c>
      <c r="H209" s="45">
        <f t="shared" si="7"/>
        <v>3142.3728813559323</v>
      </c>
      <c r="I209" s="46"/>
      <c r="J209" s="47">
        <v>168</v>
      </c>
      <c r="K209" s="68" t="str">
        <f t="shared" si="19"/>
        <v>Спидометр 4213 ЕВРО-3</v>
      </c>
      <c r="L209" s="48"/>
      <c r="M209" s="69" t="s">
        <v>13</v>
      </c>
      <c r="N209" s="50">
        <f t="shared" si="20"/>
        <v>3142.3728813559323</v>
      </c>
      <c r="O209" s="44"/>
      <c r="P209" s="49">
        <f t="shared" si="18"/>
        <v>1</v>
      </c>
      <c r="Q209" s="51">
        <f t="shared" si="21"/>
        <v>0</v>
      </c>
      <c r="R209" s="46"/>
      <c r="S209" s="46"/>
      <c r="T209" s="46"/>
      <c r="U209" s="46"/>
      <c r="V209" s="46"/>
      <c r="W209" s="46"/>
      <c r="X209" s="46"/>
      <c r="Y209" s="46"/>
      <c r="Z209" s="46"/>
      <c r="AA209" s="46"/>
    </row>
    <row r="210" spans="1:27" s="52" customFormat="1" ht="30" x14ac:dyDescent="0.25">
      <c r="A210" s="42"/>
      <c r="B210" s="83">
        <v>169</v>
      </c>
      <c r="C210" s="84" t="s">
        <v>401</v>
      </c>
      <c r="D210" s="84" t="s">
        <v>402</v>
      </c>
      <c r="E210" s="85" t="s">
        <v>13</v>
      </c>
      <c r="F210" s="44">
        <v>374.66949152542378</v>
      </c>
      <c r="G210" s="87">
        <v>1</v>
      </c>
      <c r="H210" s="45">
        <f t="shared" si="7"/>
        <v>374.66949152542378</v>
      </c>
      <c r="I210" s="46"/>
      <c r="J210" s="47">
        <v>169</v>
      </c>
      <c r="K210" s="68" t="str">
        <f t="shared" si="19"/>
        <v>Стакан-отстойник топливного фильтра</v>
      </c>
      <c r="L210" s="48"/>
      <c r="M210" s="69" t="s">
        <v>13</v>
      </c>
      <c r="N210" s="50">
        <f t="shared" si="20"/>
        <v>374.66949152542378</v>
      </c>
      <c r="O210" s="44"/>
      <c r="P210" s="49">
        <f t="shared" si="18"/>
        <v>1</v>
      </c>
      <c r="Q210" s="51">
        <f t="shared" si="21"/>
        <v>0</v>
      </c>
      <c r="R210" s="46"/>
      <c r="S210" s="46"/>
      <c r="T210" s="46"/>
      <c r="U210" s="46"/>
      <c r="V210" s="46"/>
      <c r="W210" s="46"/>
      <c r="X210" s="46"/>
      <c r="Y210" s="46"/>
      <c r="Z210" s="46"/>
      <c r="AA210" s="46"/>
    </row>
    <row r="211" spans="1:27" s="52" customFormat="1" ht="15.75" x14ac:dyDescent="0.25">
      <c r="A211" s="42"/>
      <c r="B211" s="83">
        <v>170</v>
      </c>
      <c r="C211" s="84" t="s">
        <v>403</v>
      </c>
      <c r="D211" s="84" t="s">
        <v>404</v>
      </c>
      <c r="E211" s="85" t="s">
        <v>13</v>
      </c>
      <c r="F211" s="44">
        <v>9121.8305084745771</v>
      </c>
      <c r="G211" s="87">
        <v>1</v>
      </c>
      <c r="H211" s="45">
        <f t="shared" si="7"/>
        <v>9121.8305084745771</v>
      </c>
      <c r="I211" s="46"/>
      <c r="J211" s="47">
        <v>170</v>
      </c>
      <c r="K211" s="68" t="str">
        <f t="shared" si="19"/>
        <v>Стартер</v>
      </c>
      <c r="L211" s="48"/>
      <c r="M211" s="69" t="s">
        <v>13</v>
      </c>
      <c r="N211" s="50">
        <f t="shared" si="20"/>
        <v>9121.8305084745771</v>
      </c>
      <c r="O211" s="44"/>
      <c r="P211" s="49">
        <f t="shared" si="18"/>
        <v>1</v>
      </c>
      <c r="Q211" s="51">
        <f t="shared" si="21"/>
        <v>0</v>
      </c>
      <c r="R211" s="46"/>
      <c r="S211" s="46"/>
      <c r="T211" s="46"/>
      <c r="U211" s="46"/>
      <c r="V211" s="46"/>
      <c r="W211" s="46"/>
      <c r="X211" s="46"/>
      <c r="Y211" s="46"/>
      <c r="Z211" s="46"/>
      <c r="AA211" s="46"/>
    </row>
    <row r="212" spans="1:27" s="52" customFormat="1" ht="15.75" x14ac:dyDescent="0.25">
      <c r="A212" s="42"/>
      <c r="B212" s="83">
        <v>171</v>
      </c>
      <c r="C212" s="84" t="s">
        <v>403</v>
      </c>
      <c r="D212" s="84" t="s">
        <v>405</v>
      </c>
      <c r="E212" s="85" t="s">
        <v>13</v>
      </c>
      <c r="F212" s="44">
        <v>5857.4830508474579</v>
      </c>
      <c r="G212" s="87">
        <v>1</v>
      </c>
      <c r="H212" s="45">
        <f t="shared" si="7"/>
        <v>5857.4830508474579</v>
      </c>
      <c r="I212" s="46"/>
      <c r="J212" s="47">
        <v>171</v>
      </c>
      <c r="K212" s="68" t="str">
        <f t="shared" si="19"/>
        <v>Стартер</v>
      </c>
      <c r="L212" s="48"/>
      <c r="M212" s="69" t="s">
        <v>13</v>
      </c>
      <c r="N212" s="50">
        <f t="shared" si="20"/>
        <v>5857.4830508474579</v>
      </c>
      <c r="O212" s="44"/>
      <c r="P212" s="49">
        <f t="shared" si="18"/>
        <v>1</v>
      </c>
      <c r="Q212" s="51">
        <f t="shared" si="21"/>
        <v>0</v>
      </c>
      <c r="R212" s="46"/>
      <c r="S212" s="46"/>
      <c r="T212" s="46"/>
      <c r="U212" s="46"/>
      <c r="V212" s="46"/>
      <c r="W212" s="46"/>
      <c r="X212" s="46"/>
      <c r="Y212" s="46"/>
      <c r="Z212" s="46"/>
      <c r="AA212" s="46"/>
    </row>
    <row r="213" spans="1:27" s="52" customFormat="1" ht="15.75" x14ac:dyDescent="0.25">
      <c r="A213" s="42"/>
      <c r="B213" s="83">
        <v>172</v>
      </c>
      <c r="C213" s="84" t="s">
        <v>406</v>
      </c>
      <c r="D213" s="84" t="s">
        <v>407</v>
      </c>
      <c r="E213" s="85" t="s">
        <v>13</v>
      </c>
      <c r="F213" s="44">
        <v>7328.7033898305099</v>
      </c>
      <c r="G213" s="87">
        <v>3</v>
      </c>
      <c r="H213" s="45">
        <f t="shared" si="7"/>
        <v>21986.110169491531</v>
      </c>
      <c r="I213" s="46"/>
      <c r="J213" s="47">
        <v>172</v>
      </c>
      <c r="K213" s="68" t="str">
        <f t="shared" si="19"/>
        <v>Стартер (БАТЭ</v>
      </c>
      <c r="L213" s="48"/>
      <c r="M213" s="69" t="s">
        <v>13</v>
      </c>
      <c r="N213" s="50">
        <f t="shared" si="20"/>
        <v>7328.7033898305099</v>
      </c>
      <c r="O213" s="44"/>
      <c r="P213" s="49">
        <f t="shared" si="18"/>
        <v>3</v>
      </c>
      <c r="Q213" s="51">
        <f t="shared" si="21"/>
        <v>0</v>
      </c>
      <c r="R213" s="46"/>
      <c r="S213" s="46"/>
      <c r="T213" s="46"/>
      <c r="U213" s="46"/>
      <c r="V213" s="46"/>
      <c r="W213" s="46"/>
      <c r="X213" s="46"/>
      <c r="Y213" s="46"/>
      <c r="Z213" s="46"/>
      <c r="AA213" s="46"/>
    </row>
    <row r="214" spans="1:27" s="52" customFormat="1" ht="15.75" x14ac:dyDescent="0.25">
      <c r="A214" s="42"/>
      <c r="B214" s="83">
        <v>173</v>
      </c>
      <c r="C214" s="84" t="s">
        <v>408</v>
      </c>
      <c r="D214" s="84" t="s">
        <v>409</v>
      </c>
      <c r="E214" s="85" t="s">
        <v>13</v>
      </c>
      <c r="F214" s="44">
        <v>4856.9576271186443</v>
      </c>
      <c r="G214" s="87">
        <v>2</v>
      </c>
      <c r="H214" s="45">
        <f t="shared" si="7"/>
        <v>9713.9152542372885</v>
      </c>
      <c r="I214" s="46"/>
      <c r="J214" s="47">
        <v>173</v>
      </c>
      <c r="K214" s="68" t="str">
        <f t="shared" si="19"/>
        <v>стартер всборе   УАЗ</v>
      </c>
      <c r="L214" s="48"/>
      <c r="M214" s="69" t="s">
        <v>13</v>
      </c>
      <c r="N214" s="50">
        <f t="shared" si="20"/>
        <v>4856.9576271186443</v>
      </c>
      <c r="O214" s="44"/>
      <c r="P214" s="49">
        <f t="shared" si="18"/>
        <v>2</v>
      </c>
      <c r="Q214" s="51">
        <f t="shared" si="21"/>
        <v>0</v>
      </c>
      <c r="R214" s="46"/>
      <c r="S214" s="46"/>
      <c r="T214" s="46"/>
      <c r="U214" s="46"/>
      <c r="V214" s="46"/>
      <c r="W214" s="46"/>
      <c r="X214" s="46"/>
      <c r="Y214" s="46"/>
      <c r="Z214" s="46"/>
      <c r="AA214" s="46"/>
    </row>
    <row r="215" spans="1:27" s="52" customFormat="1" ht="15.75" x14ac:dyDescent="0.25">
      <c r="A215" s="42"/>
      <c r="B215" s="83">
        <v>174</v>
      </c>
      <c r="C215" s="84" t="s">
        <v>410</v>
      </c>
      <c r="D215" s="84" t="s">
        <v>411</v>
      </c>
      <c r="E215" s="85" t="s">
        <v>13</v>
      </c>
      <c r="F215" s="44">
        <v>10508.627118644068</v>
      </c>
      <c r="G215" s="87">
        <v>2</v>
      </c>
      <c r="H215" s="45">
        <f t="shared" si="7"/>
        <v>21017.254237288136</v>
      </c>
      <c r="I215" s="46"/>
      <c r="J215" s="47">
        <v>174</v>
      </c>
      <c r="K215" s="68" t="str">
        <f t="shared" si="19"/>
        <v>Стартер Г-66</v>
      </c>
      <c r="L215" s="48"/>
      <c r="M215" s="69" t="s">
        <v>13</v>
      </c>
      <c r="N215" s="50">
        <f t="shared" si="20"/>
        <v>10508.627118644068</v>
      </c>
      <c r="O215" s="44"/>
      <c r="P215" s="49">
        <f t="shared" si="18"/>
        <v>2</v>
      </c>
      <c r="Q215" s="51">
        <f t="shared" si="21"/>
        <v>0</v>
      </c>
      <c r="R215" s="46"/>
      <c r="S215" s="46"/>
      <c r="T215" s="46"/>
      <c r="U215" s="46"/>
      <c r="V215" s="46"/>
      <c r="W215" s="46"/>
      <c r="X215" s="46"/>
      <c r="Y215" s="46"/>
      <c r="Z215" s="46"/>
      <c r="AA215" s="46"/>
    </row>
    <row r="216" spans="1:27" s="52" customFormat="1" ht="15.75" x14ac:dyDescent="0.25">
      <c r="A216" s="42"/>
      <c r="B216" s="83">
        <v>175</v>
      </c>
      <c r="C216" s="84" t="s">
        <v>412</v>
      </c>
      <c r="D216" s="84" t="s">
        <v>413</v>
      </c>
      <c r="E216" s="85" t="s">
        <v>13</v>
      </c>
      <c r="F216" s="44">
        <v>12422.06779661017</v>
      </c>
      <c r="G216" s="87">
        <v>6</v>
      </c>
      <c r="H216" s="45">
        <f t="shared" si="7"/>
        <v>74532.406779661018</v>
      </c>
      <c r="I216" s="46"/>
      <c r="J216" s="47">
        <v>175</v>
      </c>
      <c r="K216" s="68" t="str">
        <f t="shared" si="19"/>
        <v>Стартер ГАЗ 33081</v>
      </c>
      <c r="L216" s="48"/>
      <c r="M216" s="69" t="s">
        <v>13</v>
      </c>
      <c r="N216" s="50">
        <f t="shared" si="20"/>
        <v>12422.06779661017</v>
      </c>
      <c r="O216" s="44"/>
      <c r="P216" s="49">
        <f t="shared" si="18"/>
        <v>6</v>
      </c>
      <c r="Q216" s="51">
        <f t="shared" si="21"/>
        <v>0</v>
      </c>
      <c r="R216" s="46"/>
      <c r="S216" s="46"/>
      <c r="T216" s="46"/>
      <c r="U216" s="46"/>
      <c r="V216" s="46"/>
      <c r="W216" s="46"/>
      <c r="X216" s="46"/>
      <c r="Y216" s="46"/>
      <c r="Z216" s="46"/>
      <c r="AA216" s="46"/>
    </row>
    <row r="217" spans="1:27" s="52" customFormat="1" ht="15.75" x14ac:dyDescent="0.25">
      <c r="A217" s="42"/>
      <c r="B217" s="83">
        <v>176</v>
      </c>
      <c r="C217" s="84" t="s">
        <v>414</v>
      </c>
      <c r="D217" s="84" t="s">
        <v>415</v>
      </c>
      <c r="E217" s="85" t="s">
        <v>13</v>
      </c>
      <c r="F217" s="44">
        <v>9298.0847457627115</v>
      </c>
      <c r="G217" s="87">
        <v>1</v>
      </c>
      <c r="H217" s="45">
        <f t="shared" si="7"/>
        <v>9298.0847457627115</v>
      </c>
      <c r="I217" s="46"/>
      <c r="J217" s="47">
        <v>176</v>
      </c>
      <c r="K217" s="68" t="str">
        <f t="shared" si="19"/>
        <v>Стартер ЗИЛ</v>
      </c>
      <c r="L217" s="48"/>
      <c r="M217" s="69" t="s">
        <v>13</v>
      </c>
      <c r="N217" s="50">
        <f t="shared" si="20"/>
        <v>9298.0847457627115</v>
      </c>
      <c r="O217" s="44"/>
      <c r="P217" s="49">
        <f t="shared" si="18"/>
        <v>1</v>
      </c>
      <c r="Q217" s="51">
        <f t="shared" si="21"/>
        <v>0</v>
      </c>
      <c r="R217" s="46"/>
      <c r="S217" s="46"/>
      <c r="T217" s="46"/>
      <c r="U217" s="46"/>
      <c r="V217" s="46"/>
      <c r="W217" s="46"/>
      <c r="X217" s="46"/>
      <c r="Y217" s="46"/>
      <c r="Z217" s="46"/>
      <c r="AA217" s="46"/>
    </row>
    <row r="218" spans="1:27" s="52" customFormat="1" ht="15.75" x14ac:dyDescent="0.25">
      <c r="A218" s="42"/>
      <c r="B218" s="83">
        <v>177</v>
      </c>
      <c r="C218" s="84" t="s">
        <v>416</v>
      </c>
      <c r="D218" s="84" t="s">
        <v>417</v>
      </c>
      <c r="E218" s="85" t="s">
        <v>13</v>
      </c>
      <c r="F218" s="44">
        <v>10981.449152542375</v>
      </c>
      <c r="G218" s="87">
        <v>1</v>
      </c>
      <c r="H218" s="45">
        <f t="shared" si="7"/>
        <v>10981.449152542375</v>
      </c>
      <c r="I218" s="46"/>
      <c r="J218" s="47">
        <v>177</v>
      </c>
      <c r="K218" s="68" t="str">
        <f t="shared" si="19"/>
        <v xml:space="preserve">Стартер ЗИЛ </v>
      </c>
      <c r="L218" s="48"/>
      <c r="M218" s="69" t="s">
        <v>13</v>
      </c>
      <c r="N218" s="50">
        <f t="shared" si="20"/>
        <v>10981.449152542375</v>
      </c>
      <c r="O218" s="44"/>
      <c r="P218" s="49">
        <f t="shared" si="18"/>
        <v>1</v>
      </c>
      <c r="Q218" s="51">
        <f t="shared" si="21"/>
        <v>0</v>
      </c>
      <c r="R218" s="46"/>
      <c r="S218" s="46"/>
      <c r="T218" s="46"/>
      <c r="U218" s="46"/>
      <c r="V218" s="46"/>
      <c r="W218" s="46"/>
      <c r="X218" s="46"/>
      <c r="Y218" s="46"/>
      <c r="Z218" s="46"/>
      <c r="AA218" s="46"/>
    </row>
    <row r="219" spans="1:27" s="52" customFormat="1" ht="15.75" x14ac:dyDescent="0.25">
      <c r="A219" s="42"/>
      <c r="B219" s="83">
        <v>178</v>
      </c>
      <c r="C219" s="84" t="s">
        <v>418</v>
      </c>
      <c r="D219" s="84" t="s">
        <v>419</v>
      </c>
      <c r="E219" s="85" t="s">
        <v>13</v>
      </c>
      <c r="F219" s="44">
        <v>6010.5000000000009</v>
      </c>
      <c r="G219" s="87">
        <v>1</v>
      </c>
      <c r="H219" s="45">
        <f t="shared" si="7"/>
        <v>6010.5000000000009</v>
      </c>
      <c r="I219" s="46"/>
      <c r="J219" s="47">
        <v>178</v>
      </c>
      <c r="K219" s="68" t="str">
        <f t="shared" si="19"/>
        <v>Стартер редукторный</v>
      </c>
      <c r="L219" s="48"/>
      <c r="M219" s="69" t="s">
        <v>13</v>
      </c>
      <c r="N219" s="50">
        <f t="shared" si="20"/>
        <v>6010.5000000000009</v>
      </c>
      <c r="O219" s="44"/>
      <c r="P219" s="49">
        <f t="shared" si="18"/>
        <v>1</v>
      </c>
      <c r="Q219" s="51">
        <f t="shared" si="21"/>
        <v>0</v>
      </c>
      <c r="R219" s="46"/>
      <c r="S219" s="46"/>
      <c r="T219" s="46"/>
      <c r="U219" s="46"/>
      <c r="V219" s="46"/>
      <c r="W219" s="46"/>
      <c r="X219" s="46"/>
      <c r="Y219" s="46"/>
      <c r="Z219" s="46"/>
      <c r="AA219" s="46"/>
    </row>
    <row r="220" spans="1:27" s="52" customFormat="1" ht="15.75" x14ac:dyDescent="0.25">
      <c r="A220" s="42"/>
      <c r="B220" s="83">
        <v>179</v>
      </c>
      <c r="C220" s="84" t="s">
        <v>420</v>
      </c>
      <c r="D220" s="84" t="s">
        <v>421</v>
      </c>
      <c r="E220" s="85" t="s">
        <v>13</v>
      </c>
      <c r="F220" s="44">
        <v>5590.4576271186443</v>
      </c>
      <c r="G220" s="87">
        <v>2</v>
      </c>
      <c r="H220" s="45">
        <f t="shared" si="7"/>
        <v>11180.915254237289</v>
      </c>
      <c r="I220" s="46"/>
      <c r="J220" s="47">
        <v>179</v>
      </c>
      <c r="K220" s="68" t="str">
        <f t="shared" si="19"/>
        <v>Стартер УАЗ</v>
      </c>
      <c r="L220" s="48"/>
      <c r="M220" s="69" t="s">
        <v>13</v>
      </c>
      <c r="N220" s="50">
        <f t="shared" si="20"/>
        <v>5590.4576271186443</v>
      </c>
      <c r="O220" s="44"/>
      <c r="P220" s="49">
        <f t="shared" si="18"/>
        <v>2</v>
      </c>
      <c r="Q220" s="51">
        <f t="shared" si="21"/>
        <v>0</v>
      </c>
      <c r="R220" s="46"/>
      <c r="S220" s="46"/>
      <c r="T220" s="46"/>
      <c r="U220" s="46"/>
      <c r="V220" s="46"/>
      <c r="W220" s="46"/>
      <c r="X220" s="46"/>
      <c r="Y220" s="46"/>
      <c r="Z220" s="46"/>
      <c r="AA220" s="46"/>
    </row>
    <row r="221" spans="1:27" s="52" customFormat="1" ht="15.75" x14ac:dyDescent="0.25">
      <c r="A221" s="42"/>
      <c r="B221" s="83">
        <v>180</v>
      </c>
      <c r="C221" s="84" t="s">
        <v>422</v>
      </c>
      <c r="D221" s="84" t="s">
        <v>423</v>
      </c>
      <c r="E221" s="85" t="s">
        <v>13</v>
      </c>
      <c r="F221" s="44">
        <v>4246.9322033898306</v>
      </c>
      <c r="G221" s="87">
        <v>1</v>
      </c>
      <c r="H221" s="45">
        <f t="shared" si="7"/>
        <v>4246.9322033898306</v>
      </c>
      <c r="I221" s="46"/>
      <c r="J221" s="47">
        <v>180</v>
      </c>
      <c r="K221" s="68" t="str">
        <f t="shared" si="19"/>
        <v>Стекло  ЗИЛ 130</v>
      </c>
      <c r="L221" s="48"/>
      <c r="M221" s="69" t="s">
        <v>13</v>
      </c>
      <c r="N221" s="50">
        <f t="shared" si="20"/>
        <v>4246.9322033898306</v>
      </c>
      <c r="O221" s="44"/>
      <c r="P221" s="49">
        <f t="shared" si="18"/>
        <v>1</v>
      </c>
      <c r="Q221" s="51">
        <f t="shared" si="21"/>
        <v>0</v>
      </c>
      <c r="R221" s="46"/>
      <c r="S221" s="46"/>
      <c r="T221" s="46"/>
      <c r="U221" s="46"/>
      <c r="V221" s="46"/>
      <c r="W221" s="46"/>
      <c r="X221" s="46"/>
      <c r="Y221" s="46"/>
      <c r="Z221" s="46"/>
      <c r="AA221" s="46"/>
    </row>
    <row r="222" spans="1:27" s="52" customFormat="1" ht="15.75" x14ac:dyDescent="0.25">
      <c r="A222" s="42"/>
      <c r="B222" s="83">
        <v>181</v>
      </c>
      <c r="C222" s="84" t="s">
        <v>424</v>
      </c>
      <c r="D222" s="84" t="s">
        <v>425</v>
      </c>
      <c r="E222" s="85" t="s">
        <v>13</v>
      </c>
      <c r="F222" s="44">
        <v>1270.2203389830509</v>
      </c>
      <c r="G222" s="87">
        <v>1</v>
      </c>
      <c r="H222" s="45">
        <f t="shared" si="7"/>
        <v>1270.2203389830509</v>
      </c>
      <c r="I222" s="46"/>
      <c r="J222" s="47">
        <v>181</v>
      </c>
      <c r="K222" s="68" t="str">
        <f t="shared" si="19"/>
        <v>Стекло ветровое</v>
      </c>
      <c r="L222" s="48"/>
      <c r="M222" s="69" t="s">
        <v>13</v>
      </c>
      <c r="N222" s="50">
        <f t="shared" si="20"/>
        <v>1270.2203389830509</v>
      </c>
      <c r="O222" s="44"/>
      <c r="P222" s="49">
        <f t="shared" si="18"/>
        <v>1</v>
      </c>
      <c r="Q222" s="51">
        <f t="shared" si="21"/>
        <v>0</v>
      </c>
      <c r="R222" s="46"/>
      <c r="S222" s="46"/>
      <c r="T222" s="46"/>
      <c r="U222" s="46"/>
      <c r="V222" s="46"/>
      <c r="W222" s="46"/>
      <c r="X222" s="46"/>
      <c r="Y222" s="46"/>
      <c r="Z222" s="46"/>
      <c r="AA222" s="46"/>
    </row>
    <row r="223" spans="1:27" s="52" customFormat="1" ht="15.75" x14ac:dyDescent="0.25">
      <c r="A223" s="42"/>
      <c r="B223" s="83">
        <v>182</v>
      </c>
      <c r="C223" s="84" t="s">
        <v>426</v>
      </c>
      <c r="D223" s="84" t="s">
        <v>427</v>
      </c>
      <c r="E223" s="85" t="s">
        <v>13</v>
      </c>
      <c r="F223" s="44">
        <v>2668.0508474576272</v>
      </c>
      <c r="G223" s="87">
        <v>1</v>
      </c>
      <c r="H223" s="45">
        <f t="shared" si="7"/>
        <v>2668.0508474576272</v>
      </c>
      <c r="I223" s="46"/>
      <c r="J223" s="47">
        <v>182</v>
      </c>
      <c r="K223" s="68" t="str">
        <f t="shared" si="19"/>
        <v>Стекло ветровое ГАЗ-3307</v>
      </c>
      <c r="L223" s="48"/>
      <c r="M223" s="69" t="s">
        <v>13</v>
      </c>
      <c r="N223" s="50">
        <f t="shared" si="20"/>
        <v>2668.0508474576272</v>
      </c>
      <c r="O223" s="44"/>
      <c r="P223" s="49">
        <f t="shared" si="18"/>
        <v>1</v>
      </c>
      <c r="Q223" s="51">
        <f t="shared" si="21"/>
        <v>0</v>
      </c>
      <c r="R223" s="46"/>
      <c r="S223" s="46"/>
      <c r="T223" s="46"/>
      <c r="U223" s="46"/>
      <c r="V223" s="46"/>
      <c r="W223" s="46"/>
      <c r="X223" s="46"/>
      <c r="Y223" s="46"/>
      <c r="Z223" s="46"/>
      <c r="AA223" s="46"/>
    </row>
    <row r="224" spans="1:27" s="52" customFormat="1" ht="15.75" x14ac:dyDescent="0.25">
      <c r="A224" s="42"/>
      <c r="B224" s="83">
        <v>183</v>
      </c>
      <c r="C224" s="84" t="s">
        <v>428</v>
      </c>
      <c r="D224" s="84" t="s">
        <v>429</v>
      </c>
      <c r="E224" s="85" t="s">
        <v>13</v>
      </c>
      <c r="F224" s="44">
        <v>1052.2288135593221</v>
      </c>
      <c r="G224" s="87">
        <v>1</v>
      </c>
      <c r="H224" s="45">
        <f t="shared" si="7"/>
        <v>1052.2288135593221</v>
      </c>
      <c r="I224" s="46"/>
      <c r="J224" s="47">
        <v>183</v>
      </c>
      <c r="K224" s="68" t="str">
        <f t="shared" si="19"/>
        <v>Стекло ветровое ГАЗ-66</v>
      </c>
      <c r="L224" s="48"/>
      <c r="M224" s="69" t="s">
        <v>13</v>
      </c>
      <c r="N224" s="50">
        <f t="shared" si="20"/>
        <v>1052.2288135593221</v>
      </c>
      <c r="O224" s="44"/>
      <c r="P224" s="49">
        <f t="shared" si="18"/>
        <v>1</v>
      </c>
      <c r="Q224" s="51">
        <f t="shared" si="21"/>
        <v>0</v>
      </c>
      <c r="R224" s="46"/>
      <c r="S224" s="46"/>
      <c r="T224" s="46"/>
      <c r="U224" s="46"/>
      <c r="V224" s="46"/>
      <c r="W224" s="46"/>
      <c r="X224" s="46"/>
      <c r="Y224" s="46"/>
      <c r="Z224" s="46"/>
      <c r="AA224" s="46"/>
    </row>
    <row r="225" spans="1:27" s="52" customFormat="1" ht="15.75" x14ac:dyDescent="0.25">
      <c r="A225" s="42"/>
      <c r="B225" s="83">
        <v>184</v>
      </c>
      <c r="C225" s="84" t="s">
        <v>430</v>
      </c>
      <c r="D225" s="84" t="s">
        <v>431</v>
      </c>
      <c r="E225" s="85" t="s">
        <v>13</v>
      </c>
      <c r="F225" s="44">
        <v>2733.4915254237289</v>
      </c>
      <c r="G225" s="87">
        <v>5</v>
      </c>
      <c r="H225" s="45">
        <f t="shared" si="7"/>
        <v>13667.457627118645</v>
      </c>
      <c r="I225" s="46"/>
      <c r="J225" s="47">
        <v>184</v>
      </c>
      <c r="K225" s="68" t="str">
        <f t="shared" si="19"/>
        <v xml:space="preserve">Стекло лобовое </v>
      </c>
      <c r="L225" s="48"/>
      <c r="M225" s="69" t="s">
        <v>13</v>
      </c>
      <c r="N225" s="50">
        <f t="shared" si="20"/>
        <v>2733.4915254237289</v>
      </c>
      <c r="O225" s="44"/>
      <c r="P225" s="49">
        <f t="shared" si="18"/>
        <v>5</v>
      </c>
      <c r="Q225" s="51">
        <f t="shared" si="21"/>
        <v>0</v>
      </c>
      <c r="R225" s="46"/>
      <c r="S225" s="46"/>
      <c r="T225" s="46"/>
      <c r="U225" s="46"/>
      <c r="V225" s="46"/>
      <c r="W225" s="46"/>
      <c r="X225" s="46"/>
      <c r="Y225" s="46"/>
      <c r="Z225" s="46"/>
      <c r="AA225" s="46"/>
    </row>
    <row r="226" spans="1:27" s="52" customFormat="1" ht="15.75" x14ac:dyDescent="0.25">
      <c r="A226" s="42"/>
      <c r="B226" s="83">
        <v>185</v>
      </c>
      <c r="C226" s="84" t="s">
        <v>432</v>
      </c>
      <c r="D226" s="84" t="s">
        <v>433</v>
      </c>
      <c r="E226" s="85" t="s">
        <v>13</v>
      </c>
      <c r="F226" s="44">
        <v>3758.6271186440681</v>
      </c>
      <c r="G226" s="87">
        <v>2</v>
      </c>
      <c r="H226" s="45">
        <f t="shared" si="7"/>
        <v>7517.2542372881362</v>
      </c>
      <c r="I226" s="46"/>
      <c r="J226" s="47">
        <v>185</v>
      </c>
      <c r="K226" s="68" t="str">
        <f t="shared" si="19"/>
        <v>Ступица</v>
      </c>
      <c r="L226" s="48"/>
      <c r="M226" s="69" t="s">
        <v>13</v>
      </c>
      <c r="N226" s="50">
        <f t="shared" si="20"/>
        <v>3758.6271186440681</v>
      </c>
      <c r="O226" s="44"/>
      <c r="P226" s="49">
        <f t="shared" si="18"/>
        <v>2</v>
      </c>
      <c r="Q226" s="51">
        <f t="shared" si="21"/>
        <v>0</v>
      </c>
      <c r="R226" s="46"/>
      <c r="S226" s="46"/>
      <c r="T226" s="46"/>
      <c r="U226" s="46"/>
      <c r="V226" s="46"/>
      <c r="W226" s="46"/>
      <c r="X226" s="46"/>
      <c r="Y226" s="46"/>
      <c r="Z226" s="46"/>
      <c r="AA226" s="46"/>
    </row>
    <row r="227" spans="1:27" s="52" customFormat="1" ht="30" x14ac:dyDescent="0.25">
      <c r="A227" s="42"/>
      <c r="B227" s="83">
        <v>186</v>
      </c>
      <c r="C227" s="84" t="s">
        <v>434</v>
      </c>
      <c r="D227" s="84" t="s">
        <v>435</v>
      </c>
      <c r="E227" s="85" t="s">
        <v>13</v>
      </c>
      <c r="F227" s="44">
        <v>5490.1949152542375</v>
      </c>
      <c r="G227" s="87">
        <v>2</v>
      </c>
      <c r="H227" s="45">
        <f t="shared" si="7"/>
        <v>10980.389830508475</v>
      </c>
      <c r="I227" s="46"/>
      <c r="J227" s="47">
        <v>186</v>
      </c>
      <c r="K227" s="68" t="str">
        <f t="shared" si="19"/>
        <v>Ступица с тормозным диском</v>
      </c>
      <c r="L227" s="48"/>
      <c r="M227" s="69" t="s">
        <v>13</v>
      </c>
      <c r="N227" s="50">
        <f t="shared" si="20"/>
        <v>5490.1949152542375</v>
      </c>
      <c r="O227" s="44"/>
      <c r="P227" s="49">
        <f t="shared" si="18"/>
        <v>2</v>
      </c>
      <c r="Q227" s="51">
        <f t="shared" si="21"/>
        <v>0</v>
      </c>
      <c r="R227" s="46"/>
      <c r="S227" s="46"/>
      <c r="T227" s="46"/>
      <c r="U227" s="46"/>
      <c r="V227" s="46"/>
      <c r="W227" s="46"/>
      <c r="X227" s="46"/>
      <c r="Y227" s="46"/>
      <c r="Z227" s="46"/>
      <c r="AA227" s="46"/>
    </row>
    <row r="228" spans="1:27" s="52" customFormat="1" ht="15.75" x14ac:dyDescent="0.25">
      <c r="A228" s="42"/>
      <c r="B228" s="83">
        <v>187</v>
      </c>
      <c r="C228" s="84" t="s">
        <v>436</v>
      </c>
      <c r="D228" s="84" t="s">
        <v>437</v>
      </c>
      <c r="E228" s="85" t="s">
        <v>13</v>
      </c>
      <c r="F228" s="44">
        <v>720.83898305084756</v>
      </c>
      <c r="G228" s="87">
        <v>1</v>
      </c>
      <c r="H228" s="45">
        <f t="shared" si="7"/>
        <v>720.83898305084756</v>
      </c>
      <c r="I228" s="46"/>
      <c r="J228" s="47">
        <v>187</v>
      </c>
      <c r="K228" s="68" t="str">
        <f t="shared" si="19"/>
        <v>Трос газа УАЗ</v>
      </c>
      <c r="L228" s="48"/>
      <c r="M228" s="69" t="s">
        <v>13</v>
      </c>
      <c r="N228" s="50">
        <f t="shared" si="20"/>
        <v>720.83898305084756</v>
      </c>
      <c r="O228" s="44"/>
      <c r="P228" s="49">
        <f t="shared" si="18"/>
        <v>1</v>
      </c>
      <c r="Q228" s="51">
        <f t="shared" si="21"/>
        <v>0</v>
      </c>
      <c r="R228" s="46"/>
      <c r="S228" s="46"/>
      <c r="T228" s="46"/>
      <c r="U228" s="46"/>
      <c r="V228" s="46"/>
      <c r="W228" s="46"/>
      <c r="X228" s="46"/>
      <c r="Y228" s="46"/>
      <c r="Z228" s="46"/>
      <c r="AA228" s="46"/>
    </row>
    <row r="229" spans="1:27" s="52" customFormat="1" ht="15.75" x14ac:dyDescent="0.25">
      <c r="A229" s="42"/>
      <c r="B229" s="83">
        <v>188</v>
      </c>
      <c r="C229" s="84" t="s">
        <v>438</v>
      </c>
      <c r="D229" s="84" t="s">
        <v>439</v>
      </c>
      <c r="E229" s="85" t="s">
        <v>13</v>
      </c>
      <c r="F229" s="44">
        <v>9317.0762711864409</v>
      </c>
      <c r="G229" s="87">
        <v>1</v>
      </c>
      <c r="H229" s="45">
        <f t="shared" si="7"/>
        <v>9317.0762711864409</v>
      </c>
      <c r="I229" s="46"/>
      <c r="J229" s="47">
        <v>188</v>
      </c>
      <c r="K229" s="68" t="str">
        <f t="shared" si="19"/>
        <v>Тяга проодольная</v>
      </c>
      <c r="L229" s="48"/>
      <c r="M229" s="69" t="s">
        <v>13</v>
      </c>
      <c r="N229" s="50">
        <f t="shared" si="20"/>
        <v>9317.0762711864409</v>
      </c>
      <c r="O229" s="44"/>
      <c r="P229" s="49">
        <f t="shared" si="18"/>
        <v>1</v>
      </c>
      <c r="Q229" s="51">
        <f t="shared" si="21"/>
        <v>0</v>
      </c>
      <c r="R229" s="46"/>
      <c r="S229" s="46"/>
      <c r="T229" s="46"/>
      <c r="U229" s="46"/>
      <c r="V229" s="46"/>
      <c r="W229" s="46"/>
      <c r="X229" s="46"/>
      <c r="Y229" s="46"/>
      <c r="Z229" s="46"/>
      <c r="AA229" s="46"/>
    </row>
    <row r="230" spans="1:27" s="52" customFormat="1" ht="15.75" x14ac:dyDescent="0.25">
      <c r="A230" s="42"/>
      <c r="B230" s="83">
        <v>189</v>
      </c>
      <c r="C230" s="84" t="s">
        <v>440</v>
      </c>
      <c r="D230" s="84" t="s">
        <v>441</v>
      </c>
      <c r="E230" s="85" t="s">
        <v>150</v>
      </c>
      <c r="F230" s="44">
        <v>238.16949152542375</v>
      </c>
      <c r="G230" s="87">
        <v>1</v>
      </c>
      <c r="H230" s="45">
        <f t="shared" si="7"/>
        <v>238.16949152542375</v>
      </c>
      <c r="I230" s="46"/>
      <c r="J230" s="47">
        <v>189</v>
      </c>
      <c r="K230" s="68" t="str">
        <f t="shared" si="19"/>
        <v>Уплотнитель стекла</v>
      </c>
      <c r="L230" s="48"/>
      <c r="M230" s="69" t="s">
        <v>13</v>
      </c>
      <c r="N230" s="50">
        <f t="shared" si="20"/>
        <v>238.16949152542375</v>
      </c>
      <c r="O230" s="44"/>
      <c r="P230" s="49">
        <f t="shared" si="18"/>
        <v>1</v>
      </c>
      <c r="Q230" s="51">
        <f t="shared" si="21"/>
        <v>0</v>
      </c>
      <c r="R230" s="46"/>
      <c r="S230" s="46"/>
      <c r="T230" s="46"/>
      <c r="U230" s="46"/>
      <c r="V230" s="46"/>
      <c r="W230" s="46"/>
      <c r="X230" s="46"/>
      <c r="Y230" s="46"/>
      <c r="Z230" s="46"/>
      <c r="AA230" s="46"/>
    </row>
    <row r="231" spans="1:27" s="52" customFormat="1" ht="30" x14ac:dyDescent="0.25">
      <c r="A231" s="42"/>
      <c r="B231" s="83">
        <v>190</v>
      </c>
      <c r="C231" s="84" t="s">
        <v>442</v>
      </c>
      <c r="D231" s="84" t="s">
        <v>443</v>
      </c>
      <c r="E231" s="85" t="s">
        <v>13</v>
      </c>
      <c r="F231" s="44">
        <v>8332.3898305084749</v>
      </c>
      <c r="G231" s="87">
        <v>2</v>
      </c>
      <c r="H231" s="45">
        <f t="shared" si="7"/>
        <v>16664.77966101695</v>
      </c>
      <c r="I231" s="46"/>
      <c r="J231" s="47">
        <v>190</v>
      </c>
      <c r="K231" s="68" t="str">
        <f t="shared" si="19"/>
        <v>Усилитель вакуумный  тормозов ГАЗ 53</v>
      </c>
      <c r="L231" s="48"/>
      <c r="M231" s="69" t="s">
        <v>13</v>
      </c>
      <c r="N231" s="50">
        <f t="shared" si="20"/>
        <v>8332.3898305084749</v>
      </c>
      <c r="O231" s="44"/>
      <c r="P231" s="49">
        <f t="shared" si="18"/>
        <v>2</v>
      </c>
      <c r="Q231" s="51">
        <f t="shared" si="21"/>
        <v>0</v>
      </c>
      <c r="R231" s="46"/>
      <c r="S231" s="46"/>
      <c r="T231" s="46"/>
      <c r="U231" s="46"/>
      <c r="V231" s="46"/>
      <c r="W231" s="46"/>
      <c r="X231" s="46"/>
      <c r="Y231" s="46"/>
      <c r="Z231" s="46"/>
      <c r="AA231" s="46"/>
    </row>
    <row r="232" spans="1:27" s="52" customFormat="1" ht="30" x14ac:dyDescent="0.25">
      <c r="A232" s="42"/>
      <c r="B232" s="83">
        <v>191</v>
      </c>
      <c r="C232" s="84" t="s">
        <v>444</v>
      </c>
      <c r="D232" s="84" t="s">
        <v>445</v>
      </c>
      <c r="E232" s="85" t="s">
        <v>13</v>
      </c>
      <c r="F232" s="44">
        <v>6983.0508474576272</v>
      </c>
      <c r="G232" s="87">
        <v>1</v>
      </c>
      <c r="H232" s="45">
        <f t="shared" si="7"/>
        <v>6983.0508474576272</v>
      </c>
      <c r="I232" s="46"/>
      <c r="J232" s="47">
        <v>191</v>
      </c>
      <c r="K232" s="68" t="str">
        <f t="shared" si="19"/>
        <v>Усилитель пневматический с главным цилиндром</v>
      </c>
      <c r="L232" s="48"/>
      <c r="M232" s="69" t="s">
        <v>13</v>
      </c>
      <c r="N232" s="50">
        <f t="shared" si="20"/>
        <v>6983.0508474576272</v>
      </c>
      <c r="O232" s="44"/>
      <c r="P232" s="49">
        <f t="shared" si="18"/>
        <v>1</v>
      </c>
      <c r="Q232" s="51">
        <f t="shared" si="21"/>
        <v>0</v>
      </c>
      <c r="R232" s="46"/>
      <c r="S232" s="46"/>
      <c r="T232" s="46"/>
      <c r="U232" s="46"/>
      <c r="V232" s="46"/>
      <c r="W232" s="46"/>
      <c r="X232" s="46"/>
      <c r="Y232" s="46"/>
      <c r="Z232" s="46"/>
      <c r="AA232" s="46"/>
    </row>
    <row r="233" spans="1:27" s="52" customFormat="1" ht="30" x14ac:dyDescent="0.25">
      <c r="A233" s="42"/>
      <c r="B233" s="83">
        <v>192</v>
      </c>
      <c r="C233" s="84" t="s">
        <v>446</v>
      </c>
      <c r="D233" s="84" t="s">
        <v>447</v>
      </c>
      <c r="E233" s="85" t="s">
        <v>13</v>
      </c>
      <c r="F233" s="44">
        <v>1244.3220338983051</v>
      </c>
      <c r="G233" s="87">
        <v>6</v>
      </c>
      <c r="H233" s="45">
        <f t="shared" si="7"/>
        <v>7465.9322033898306</v>
      </c>
      <c r="I233" s="46"/>
      <c r="J233" s="47">
        <v>192</v>
      </c>
      <c r="K233" s="68" t="str">
        <f t="shared" si="19"/>
        <v>Фара основная МАЗ, КАМАЗ, ГАЗ, УАЗ, ЗИЛ</v>
      </c>
      <c r="L233" s="48"/>
      <c r="M233" s="69" t="s">
        <v>13</v>
      </c>
      <c r="N233" s="50">
        <f t="shared" si="20"/>
        <v>1244.3220338983051</v>
      </c>
      <c r="O233" s="44"/>
      <c r="P233" s="49">
        <f t="shared" si="18"/>
        <v>6</v>
      </c>
      <c r="Q233" s="51">
        <f t="shared" si="21"/>
        <v>0</v>
      </c>
      <c r="R233" s="46"/>
      <c r="S233" s="46"/>
      <c r="T233" s="46"/>
      <c r="U233" s="46"/>
      <c r="V233" s="46"/>
      <c r="W233" s="46"/>
      <c r="X233" s="46"/>
      <c r="Y233" s="46"/>
      <c r="Z233" s="46"/>
      <c r="AA233" s="46"/>
    </row>
    <row r="234" spans="1:27" s="52" customFormat="1" ht="30" x14ac:dyDescent="0.25">
      <c r="A234" s="42"/>
      <c r="B234" s="83">
        <v>193</v>
      </c>
      <c r="C234" s="84" t="s">
        <v>448</v>
      </c>
      <c r="D234" s="84" t="s">
        <v>449</v>
      </c>
      <c r="E234" s="85" t="s">
        <v>13</v>
      </c>
      <c r="F234" s="44">
        <v>611.01694915254245</v>
      </c>
      <c r="G234" s="87">
        <v>2</v>
      </c>
      <c r="H234" s="45">
        <f t="shared" si="7"/>
        <v>1222.0338983050849</v>
      </c>
      <c r="I234" s="46"/>
      <c r="J234" s="47">
        <v>193</v>
      </c>
      <c r="K234" s="68" t="str">
        <f t="shared" si="19"/>
        <v>Фильтр  топливный  тонкой  отчистки ЕГЕРЬ</v>
      </c>
      <c r="L234" s="48"/>
      <c r="M234" s="69" t="s">
        <v>13</v>
      </c>
      <c r="N234" s="50">
        <f t="shared" si="20"/>
        <v>611.01694915254245</v>
      </c>
      <c r="O234" s="44"/>
      <c r="P234" s="49">
        <f t="shared" si="18"/>
        <v>2</v>
      </c>
      <c r="Q234" s="51">
        <f t="shared" si="21"/>
        <v>0</v>
      </c>
      <c r="R234" s="46"/>
      <c r="S234" s="46"/>
      <c r="T234" s="46"/>
      <c r="U234" s="46"/>
      <c r="V234" s="46"/>
      <c r="W234" s="46"/>
      <c r="X234" s="46"/>
      <c r="Y234" s="46"/>
      <c r="Z234" s="46"/>
      <c r="AA234" s="46"/>
    </row>
    <row r="235" spans="1:27" s="52" customFormat="1" ht="15.75" x14ac:dyDescent="0.25">
      <c r="A235" s="42"/>
      <c r="B235" s="83">
        <v>194</v>
      </c>
      <c r="C235" s="84" t="s">
        <v>450</v>
      </c>
      <c r="D235" s="84" t="s">
        <v>451</v>
      </c>
      <c r="E235" s="85" t="s">
        <v>13</v>
      </c>
      <c r="F235" s="44">
        <v>1267.5338983050849</v>
      </c>
      <c r="G235" s="87">
        <v>8</v>
      </c>
      <c r="H235" s="45">
        <f t="shared" si="7"/>
        <v>10140.271186440679</v>
      </c>
      <c r="I235" s="46"/>
      <c r="J235" s="47">
        <v>194</v>
      </c>
      <c r="K235" s="68" t="str">
        <f t="shared" si="19"/>
        <v>Фильтр воздушный</v>
      </c>
      <c r="L235" s="48"/>
      <c r="M235" s="69" t="s">
        <v>13</v>
      </c>
      <c r="N235" s="50">
        <f t="shared" si="20"/>
        <v>1267.5338983050849</v>
      </c>
      <c r="O235" s="44"/>
      <c r="P235" s="49">
        <f t="shared" ref="P235:P278" si="22">G235</f>
        <v>8</v>
      </c>
      <c r="Q235" s="51">
        <f t="shared" si="21"/>
        <v>0</v>
      </c>
      <c r="R235" s="46"/>
      <c r="S235" s="46"/>
      <c r="T235" s="46"/>
      <c r="U235" s="46"/>
      <c r="V235" s="46"/>
      <c r="W235" s="46"/>
      <c r="X235" s="46"/>
      <c r="Y235" s="46"/>
      <c r="Z235" s="46"/>
      <c r="AA235" s="46"/>
    </row>
    <row r="236" spans="1:27" s="52" customFormat="1" ht="15.75" x14ac:dyDescent="0.25">
      <c r="A236" s="42"/>
      <c r="B236" s="83">
        <v>195</v>
      </c>
      <c r="C236" s="84" t="s">
        <v>450</v>
      </c>
      <c r="D236" s="84" t="s">
        <v>452</v>
      </c>
      <c r="E236" s="85" t="s">
        <v>13</v>
      </c>
      <c r="F236" s="44">
        <v>1490.2288135593221</v>
      </c>
      <c r="G236" s="87">
        <v>2</v>
      </c>
      <c r="H236" s="45">
        <f t="shared" si="7"/>
        <v>2980.4576271186443</v>
      </c>
      <c r="I236" s="46"/>
      <c r="J236" s="47">
        <v>195</v>
      </c>
      <c r="K236" s="68" t="str">
        <f t="shared" ref="K236:K278" si="23">C236</f>
        <v>Фильтр воздушный</v>
      </c>
      <c r="L236" s="48"/>
      <c r="M236" s="69" t="s">
        <v>13</v>
      </c>
      <c r="N236" s="50">
        <f t="shared" ref="N236:N278" si="24">F236</f>
        <v>1490.2288135593221</v>
      </c>
      <c r="O236" s="44"/>
      <c r="P236" s="49">
        <f t="shared" si="22"/>
        <v>2</v>
      </c>
      <c r="Q236" s="51">
        <f t="shared" ref="Q236:Q276" si="25">O236*P236</f>
        <v>0</v>
      </c>
      <c r="R236" s="46"/>
      <c r="S236" s="46"/>
      <c r="T236" s="46"/>
      <c r="U236" s="46"/>
      <c r="V236" s="46"/>
      <c r="W236" s="46"/>
      <c r="X236" s="46"/>
      <c r="Y236" s="46"/>
      <c r="Z236" s="46"/>
      <c r="AA236" s="46"/>
    </row>
    <row r="237" spans="1:27" s="52" customFormat="1" ht="15.75" x14ac:dyDescent="0.25">
      <c r="A237" s="42"/>
      <c r="B237" s="83">
        <v>196</v>
      </c>
      <c r="C237" s="84" t="s">
        <v>450</v>
      </c>
      <c r="D237" s="84" t="s">
        <v>453</v>
      </c>
      <c r="E237" s="85" t="s">
        <v>13</v>
      </c>
      <c r="F237" s="44">
        <v>806.32203389830511</v>
      </c>
      <c r="G237" s="87">
        <v>4</v>
      </c>
      <c r="H237" s="45">
        <f t="shared" si="7"/>
        <v>3225.2881355932204</v>
      </c>
      <c r="I237" s="46"/>
      <c r="J237" s="47">
        <v>196</v>
      </c>
      <c r="K237" s="68" t="str">
        <f t="shared" si="23"/>
        <v>Фильтр воздушный</v>
      </c>
      <c r="L237" s="48"/>
      <c r="M237" s="69" t="s">
        <v>13</v>
      </c>
      <c r="N237" s="50">
        <f t="shared" si="24"/>
        <v>806.32203389830511</v>
      </c>
      <c r="O237" s="44"/>
      <c r="P237" s="49">
        <f t="shared" si="22"/>
        <v>4</v>
      </c>
      <c r="Q237" s="51">
        <f t="shared" si="25"/>
        <v>0</v>
      </c>
      <c r="R237" s="46"/>
      <c r="S237" s="46"/>
      <c r="T237" s="46"/>
      <c r="U237" s="46"/>
      <c r="V237" s="46"/>
      <c r="W237" s="46"/>
      <c r="X237" s="46"/>
      <c r="Y237" s="46"/>
      <c r="Z237" s="46"/>
      <c r="AA237" s="46"/>
    </row>
    <row r="238" spans="1:27" s="52" customFormat="1" ht="30" x14ac:dyDescent="0.25">
      <c r="A238" s="42"/>
      <c r="B238" s="83">
        <v>197</v>
      </c>
      <c r="C238" s="84" t="s">
        <v>454</v>
      </c>
      <c r="D238" s="84" t="s">
        <v>455</v>
      </c>
      <c r="E238" s="85" t="s">
        <v>13</v>
      </c>
      <c r="F238" s="44">
        <v>511.86440677966107</v>
      </c>
      <c r="G238" s="87">
        <v>10</v>
      </c>
      <c r="H238" s="45">
        <f t="shared" si="7"/>
        <v>5118.6440677966111</v>
      </c>
      <c r="I238" s="46"/>
      <c r="J238" s="47">
        <v>197</v>
      </c>
      <c r="K238" s="68" t="str">
        <f t="shared" si="23"/>
        <v>Фильтр воздушный УАЗ-3160, 3163 высокий</v>
      </c>
      <c r="L238" s="48"/>
      <c r="M238" s="69" t="s">
        <v>13</v>
      </c>
      <c r="N238" s="50">
        <f t="shared" si="24"/>
        <v>511.86440677966107</v>
      </c>
      <c r="O238" s="44"/>
      <c r="P238" s="49">
        <f t="shared" si="22"/>
        <v>10</v>
      </c>
      <c r="Q238" s="51">
        <f t="shared" si="25"/>
        <v>0</v>
      </c>
      <c r="R238" s="46"/>
      <c r="S238" s="46"/>
      <c r="T238" s="46"/>
      <c r="U238" s="46"/>
      <c r="V238" s="46"/>
      <c r="W238" s="46"/>
      <c r="X238" s="46"/>
      <c r="Y238" s="46"/>
      <c r="Z238" s="46"/>
      <c r="AA238" s="46"/>
    </row>
    <row r="239" spans="1:27" s="52" customFormat="1" ht="15.75" x14ac:dyDescent="0.25">
      <c r="A239" s="42"/>
      <c r="B239" s="83">
        <v>198</v>
      </c>
      <c r="C239" s="84" t="s">
        <v>456</v>
      </c>
      <c r="D239" s="84" t="s">
        <v>457</v>
      </c>
      <c r="E239" s="85" t="s">
        <v>13</v>
      </c>
      <c r="F239" s="44">
        <v>414.77966101694915</v>
      </c>
      <c r="G239" s="87">
        <v>4</v>
      </c>
      <c r="H239" s="45">
        <f t="shared" si="7"/>
        <v>1659.1186440677966</v>
      </c>
      <c r="I239" s="46"/>
      <c r="J239" s="47">
        <v>198</v>
      </c>
      <c r="K239" s="68" t="str">
        <f t="shared" si="23"/>
        <v>Фильтр маслянный ЗМЗ-406</v>
      </c>
      <c r="L239" s="48"/>
      <c r="M239" s="69" t="s">
        <v>13</v>
      </c>
      <c r="N239" s="50">
        <f t="shared" si="24"/>
        <v>414.77966101694915</v>
      </c>
      <c r="O239" s="44"/>
      <c r="P239" s="49">
        <f t="shared" si="22"/>
        <v>4</v>
      </c>
      <c r="Q239" s="51">
        <f t="shared" si="25"/>
        <v>0</v>
      </c>
      <c r="R239" s="46"/>
      <c r="S239" s="46"/>
      <c r="T239" s="46"/>
      <c r="U239" s="46"/>
      <c r="V239" s="46"/>
      <c r="W239" s="46"/>
      <c r="X239" s="46"/>
      <c r="Y239" s="46"/>
      <c r="Z239" s="46"/>
      <c r="AA239" s="46"/>
    </row>
    <row r="240" spans="1:27" s="52" customFormat="1" ht="15.75" x14ac:dyDescent="0.25">
      <c r="A240" s="42"/>
      <c r="B240" s="83">
        <v>199</v>
      </c>
      <c r="C240" s="84" t="s">
        <v>458</v>
      </c>
      <c r="D240" s="84" t="s">
        <v>459</v>
      </c>
      <c r="E240" s="85" t="s">
        <v>13</v>
      </c>
      <c r="F240" s="44">
        <v>174.57627118644069</v>
      </c>
      <c r="G240" s="87">
        <v>20</v>
      </c>
      <c r="H240" s="45">
        <f t="shared" si="7"/>
        <v>3491.5254237288136</v>
      </c>
      <c r="I240" s="46"/>
      <c r="J240" s="47">
        <v>199</v>
      </c>
      <c r="K240" s="68" t="str">
        <f t="shared" si="23"/>
        <v>Фильтр маслянный УАЗ</v>
      </c>
      <c r="L240" s="48"/>
      <c r="M240" s="69" t="s">
        <v>13</v>
      </c>
      <c r="N240" s="50">
        <f t="shared" si="24"/>
        <v>174.57627118644069</v>
      </c>
      <c r="O240" s="44"/>
      <c r="P240" s="49">
        <f t="shared" si="22"/>
        <v>20</v>
      </c>
      <c r="Q240" s="51">
        <f t="shared" si="25"/>
        <v>0</v>
      </c>
      <c r="R240" s="46"/>
      <c r="S240" s="46"/>
      <c r="T240" s="46"/>
      <c r="U240" s="46"/>
      <c r="V240" s="46"/>
      <c r="W240" s="46"/>
      <c r="X240" s="46"/>
      <c r="Y240" s="46"/>
      <c r="Z240" s="46"/>
      <c r="AA240" s="46"/>
    </row>
    <row r="241" spans="1:27" s="52" customFormat="1" ht="15.75" x14ac:dyDescent="0.25">
      <c r="A241" s="42"/>
      <c r="B241" s="83">
        <v>200</v>
      </c>
      <c r="C241" s="84" t="s">
        <v>460</v>
      </c>
      <c r="D241" s="84" t="s">
        <v>461</v>
      </c>
      <c r="E241" s="85" t="s">
        <v>13</v>
      </c>
      <c r="F241" s="44">
        <v>169.33898305084747</v>
      </c>
      <c r="G241" s="87">
        <v>4</v>
      </c>
      <c r="H241" s="45">
        <f t="shared" si="7"/>
        <v>677.3559322033899</v>
      </c>
      <c r="I241" s="46"/>
      <c r="J241" s="47">
        <v>200</v>
      </c>
      <c r="K241" s="68" t="str">
        <f t="shared" si="23"/>
        <v>Фильтр масляный</v>
      </c>
      <c r="L241" s="48"/>
      <c r="M241" s="69" t="s">
        <v>13</v>
      </c>
      <c r="N241" s="50">
        <f t="shared" si="24"/>
        <v>169.33898305084747</v>
      </c>
      <c r="O241" s="44"/>
      <c r="P241" s="49">
        <f t="shared" si="22"/>
        <v>4</v>
      </c>
      <c r="Q241" s="51">
        <f t="shared" si="25"/>
        <v>0</v>
      </c>
      <c r="R241" s="46"/>
      <c r="S241" s="46"/>
      <c r="T241" s="46"/>
      <c r="U241" s="46"/>
      <c r="V241" s="46"/>
      <c r="W241" s="46"/>
      <c r="X241" s="46"/>
      <c r="Y241" s="46"/>
      <c r="Z241" s="46"/>
      <c r="AA241" s="46"/>
    </row>
    <row r="242" spans="1:27" s="52" customFormat="1" ht="15.75" x14ac:dyDescent="0.25">
      <c r="A242" s="42"/>
      <c r="B242" s="83">
        <v>201</v>
      </c>
      <c r="C242" s="84" t="s">
        <v>460</v>
      </c>
      <c r="D242" s="84" t="s">
        <v>462</v>
      </c>
      <c r="E242" s="85" t="s">
        <v>13</v>
      </c>
      <c r="F242" s="44">
        <v>304.47457627118644</v>
      </c>
      <c r="G242" s="87">
        <v>11</v>
      </c>
      <c r="H242" s="45">
        <f t="shared" si="7"/>
        <v>3349.2203389830506</v>
      </c>
      <c r="I242" s="46"/>
      <c r="J242" s="47">
        <v>201</v>
      </c>
      <c r="K242" s="68" t="str">
        <f t="shared" si="23"/>
        <v>Фильтр масляный</v>
      </c>
      <c r="L242" s="48"/>
      <c r="M242" s="69" t="s">
        <v>13</v>
      </c>
      <c r="N242" s="50">
        <f t="shared" si="24"/>
        <v>304.47457627118644</v>
      </c>
      <c r="O242" s="44"/>
      <c r="P242" s="49">
        <f t="shared" si="22"/>
        <v>11</v>
      </c>
      <c r="Q242" s="51">
        <f t="shared" si="25"/>
        <v>0</v>
      </c>
      <c r="R242" s="46"/>
      <c r="S242" s="46"/>
      <c r="T242" s="46"/>
      <c r="U242" s="46"/>
      <c r="V242" s="46"/>
      <c r="W242" s="46"/>
      <c r="X242" s="46"/>
      <c r="Y242" s="46"/>
      <c r="Z242" s="46"/>
      <c r="AA242" s="46"/>
    </row>
    <row r="243" spans="1:27" s="52" customFormat="1" ht="15.75" x14ac:dyDescent="0.25">
      <c r="A243" s="42"/>
      <c r="B243" s="83">
        <v>202</v>
      </c>
      <c r="C243" s="84" t="s">
        <v>460</v>
      </c>
      <c r="D243" s="84" t="s">
        <v>463</v>
      </c>
      <c r="E243" s="85" t="s">
        <v>13</v>
      </c>
      <c r="F243" s="44">
        <v>276.4576271186441</v>
      </c>
      <c r="G243" s="87">
        <v>8</v>
      </c>
      <c r="H243" s="45">
        <f t="shared" si="7"/>
        <v>2211.6610169491528</v>
      </c>
      <c r="I243" s="46"/>
      <c r="J243" s="47">
        <v>202</v>
      </c>
      <c r="K243" s="68" t="str">
        <f t="shared" si="23"/>
        <v>Фильтр масляный</v>
      </c>
      <c r="L243" s="48"/>
      <c r="M243" s="69" t="s">
        <v>13</v>
      </c>
      <c r="N243" s="50">
        <f t="shared" si="24"/>
        <v>276.4576271186441</v>
      </c>
      <c r="O243" s="44"/>
      <c r="P243" s="49">
        <f t="shared" si="22"/>
        <v>8</v>
      </c>
      <c r="Q243" s="51">
        <f t="shared" si="25"/>
        <v>0</v>
      </c>
      <c r="R243" s="46"/>
      <c r="S243" s="46"/>
      <c r="T243" s="46"/>
      <c r="U243" s="46"/>
      <c r="V243" s="46"/>
      <c r="W243" s="46"/>
      <c r="X243" s="46"/>
      <c r="Y243" s="46"/>
      <c r="Z243" s="46"/>
      <c r="AA243" s="46"/>
    </row>
    <row r="244" spans="1:27" s="52" customFormat="1" ht="15.75" x14ac:dyDescent="0.25">
      <c r="A244" s="42"/>
      <c r="B244" s="83">
        <v>203</v>
      </c>
      <c r="C244" s="84" t="s">
        <v>460</v>
      </c>
      <c r="D244" s="84" t="s">
        <v>464</v>
      </c>
      <c r="E244" s="85" t="s">
        <v>13</v>
      </c>
      <c r="F244" s="44">
        <v>369.39830508474574</v>
      </c>
      <c r="G244" s="87">
        <v>6</v>
      </c>
      <c r="H244" s="45">
        <f t="shared" si="7"/>
        <v>2216.3898305084745</v>
      </c>
      <c r="I244" s="46"/>
      <c r="J244" s="47">
        <v>203</v>
      </c>
      <c r="K244" s="68" t="str">
        <f t="shared" si="23"/>
        <v>Фильтр масляный</v>
      </c>
      <c r="L244" s="48"/>
      <c r="M244" s="69" t="s">
        <v>13</v>
      </c>
      <c r="N244" s="50">
        <f t="shared" si="24"/>
        <v>369.39830508474574</v>
      </c>
      <c r="O244" s="44"/>
      <c r="P244" s="49">
        <f t="shared" si="22"/>
        <v>6</v>
      </c>
      <c r="Q244" s="51">
        <f t="shared" si="25"/>
        <v>0</v>
      </c>
      <c r="R244" s="46"/>
      <c r="S244" s="46"/>
      <c r="T244" s="46"/>
      <c r="U244" s="46"/>
      <c r="V244" s="46"/>
      <c r="W244" s="46"/>
      <c r="X244" s="46"/>
      <c r="Y244" s="46"/>
      <c r="Z244" s="46"/>
      <c r="AA244" s="46"/>
    </row>
    <row r="245" spans="1:27" s="52" customFormat="1" ht="30" x14ac:dyDescent="0.25">
      <c r="A245" s="42"/>
      <c r="B245" s="83">
        <v>204</v>
      </c>
      <c r="C245" s="84" t="s">
        <v>465</v>
      </c>
      <c r="D245" s="84" t="s">
        <v>466</v>
      </c>
      <c r="E245" s="85" t="s">
        <v>13</v>
      </c>
      <c r="F245" s="44">
        <v>465.43220338983059</v>
      </c>
      <c r="G245" s="87">
        <v>2</v>
      </c>
      <c r="H245" s="45">
        <f t="shared" si="7"/>
        <v>930.86440677966118</v>
      </c>
      <c r="I245" s="46"/>
      <c r="J245" s="47">
        <v>204</v>
      </c>
      <c r="K245" s="68" t="str">
        <f t="shared" si="23"/>
        <v>фильтр масляный /элемент/ ГАЗ-53</v>
      </c>
      <c r="L245" s="48"/>
      <c r="M245" s="69" t="s">
        <v>13</v>
      </c>
      <c r="N245" s="50">
        <f t="shared" si="24"/>
        <v>465.43220338983059</v>
      </c>
      <c r="O245" s="44"/>
      <c r="P245" s="49">
        <f t="shared" si="22"/>
        <v>2</v>
      </c>
      <c r="Q245" s="51">
        <f t="shared" si="25"/>
        <v>0</v>
      </c>
      <c r="R245" s="46"/>
      <c r="S245" s="46"/>
      <c r="T245" s="46"/>
      <c r="U245" s="46"/>
      <c r="V245" s="46"/>
      <c r="W245" s="46"/>
      <c r="X245" s="46"/>
      <c r="Y245" s="46"/>
      <c r="Z245" s="46"/>
      <c r="AA245" s="46"/>
    </row>
    <row r="246" spans="1:27" s="52" customFormat="1" ht="15.75" x14ac:dyDescent="0.25">
      <c r="A246" s="42"/>
      <c r="B246" s="83">
        <v>205</v>
      </c>
      <c r="C246" s="84" t="s">
        <v>467</v>
      </c>
      <c r="D246" s="84" t="s">
        <v>468</v>
      </c>
      <c r="E246" s="85" t="s">
        <v>13</v>
      </c>
      <c r="F246" s="44">
        <v>268.06779661016952</v>
      </c>
      <c r="G246" s="87">
        <v>4</v>
      </c>
      <c r="H246" s="45">
        <f t="shared" si="7"/>
        <v>1072.2711864406781</v>
      </c>
      <c r="I246" s="46"/>
      <c r="J246" s="47">
        <v>205</v>
      </c>
      <c r="K246" s="68" t="str">
        <f t="shared" si="23"/>
        <v>Фильтр масляный УАЗ</v>
      </c>
      <c r="L246" s="48"/>
      <c r="M246" s="69" t="s">
        <v>13</v>
      </c>
      <c r="N246" s="50">
        <f t="shared" si="24"/>
        <v>268.06779661016952</v>
      </c>
      <c r="O246" s="44"/>
      <c r="P246" s="49">
        <f t="shared" si="22"/>
        <v>4</v>
      </c>
      <c r="Q246" s="51">
        <f t="shared" si="25"/>
        <v>0</v>
      </c>
      <c r="R246" s="46"/>
      <c r="S246" s="46"/>
      <c r="T246" s="46"/>
      <c r="U246" s="46"/>
      <c r="V246" s="46"/>
      <c r="W246" s="46"/>
      <c r="X246" s="46"/>
      <c r="Y246" s="46"/>
      <c r="Z246" s="46"/>
      <c r="AA246" s="46"/>
    </row>
    <row r="247" spans="1:27" s="52" customFormat="1" ht="30" x14ac:dyDescent="0.25">
      <c r="A247" s="42"/>
      <c r="B247" s="83">
        <v>206</v>
      </c>
      <c r="C247" s="84" t="s">
        <v>469</v>
      </c>
      <c r="D247" s="84" t="s">
        <v>470</v>
      </c>
      <c r="E247" s="85" t="s">
        <v>13</v>
      </c>
      <c r="F247" s="44">
        <v>281.12711864406782</v>
      </c>
      <c r="G247" s="87">
        <v>2</v>
      </c>
      <c r="H247" s="45">
        <f t="shared" si="7"/>
        <v>562.25423728813564</v>
      </c>
      <c r="I247" s="46"/>
      <c r="J247" s="47">
        <v>206</v>
      </c>
      <c r="K247" s="68" t="str">
        <f t="shared" si="23"/>
        <v>Фильтр тонкой очистки топлива GB-335</v>
      </c>
      <c r="L247" s="48"/>
      <c r="M247" s="69" t="s">
        <v>13</v>
      </c>
      <c r="N247" s="50">
        <f t="shared" si="24"/>
        <v>281.12711864406782</v>
      </c>
      <c r="O247" s="44"/>
      <c r="P247" s="49">
        <f t="shared" si="22"/>
        <v>2</v>
      </c>
      <c r="Q247" s="51">
        <f t="shared" si="25"/>
        <v>0</v>
      </c>
      <c r="R247" s="46"/>
      <c r="S247" s="46"/>
      <c r="T247" s="46"/>
      <c r="U247" s="46"/>
      <c r="V247" s="46"/>
      <c r="W247" s="46"/>
      <c r="X247" s="46"/>
      <c r="Y247" s="46"/>
      <c r="Z247" s="46"/>
      <c r="AA247" s="46"/>
    </row>
    <row r="248" spans="1:27" s="52" customFormat="1" ht="15.75" x14ac:dyDescent="0.25">
      <c r="A248" s="42"/>
      <c r="B248" s="83">
        <v>207</v>
      </c>
      <c r="C248" s="84" t="s">
        <v>471</v>
      </c>
      <c r="D248" s="84" t="s">
        <v>472</v>
      </c>
      <c r="E248" s="85" t="s">
        <v>13</v>
      </c>
      <c r="F248" s="44">
        <v>994.18644067796629</v>
      </c>
      <c r="G248" s="87">
        <v>8</v>
      </c>
      <c r="H248" s="45">
        <f t="shared" si="7"/>
        <v>7953.4915254237303</v>
      </c>
      <c r="I248" s="46"/>
      <c r="J248" s="47">
        <v>207</v>
      </c>
      <c r="K248" s="68" t="str">
        <f t="shared" si="23"/>
        <v>Фильтр топливный</v>
      </c>
      <c r="L248" s="48"/>
      <c r="M248" s="69" t="s">
        <v>13</v>
      </c>
      <c r="N248" s="50">
        <f t="shared" si="24"/>
        <v>994.18644067796629</v>
      </c>
      <c r="O248" s="44"/>
      <c r="P248" s="49">
        <f t="shared" si="22"/>
        <v>8</v>
      </c>
      <c r="Q248" s="51">
        <f t="shared" si="25"/>
        <v>0</v>
      </c>
      <c r="R248" s="46"/>
      <c r="S248" s="46"/>
      <c r="T248" s="46"/>
      <c r="U248" s="46"/>
      <c r="V248" s="46"/>
      <c r="W248" s="46"/>
      <c r="X248" s="46"/>
      <c r="Y248" s="46"/>
      <c r="Z248" s="46"/>
      <c r="AA248" s="46"/>
    </row>
    <row r="249" spans="1:27" s="52" customFormat="1" ht="15.75" x14ac:dyDescent="0.25">
      <c r="A249" s="42"/>
      <c r="B249" s="83">
        <v>208</v>
      </c>
      <c r="C249" s="84" t="s">
        <v>471</v>
      </c>
      <c r="D249" s="84" t="s">
        <v>473</v>
      </c>
      <c r="E249" s="85" t="s">
        <v>13</v>
      </c>
      <c r="F249" s="44">
        <v>353.5593220338983</v>
      </c>
      <c r="G249" s="87">
        <v>6</v>
      </c>
      <c r="H249" s="45">
        <f t="shared" si="7"/>
        <v>2121.3559322033898</v>
      </c>
      <c r="I249" s="46"/>
      <c r="J249" s="47">
        <v>208</v>
      </c>
      <c r="K249" s="68" t="str">
        <f t="shared" si="23"/>
        <v>Фильтр топливный</v>
      </c>
      <c r="L249" s="48"/>
      <c r="M249" s="69" t="s">
        <v>13</v>
      </c>
      <c r="N249" s="50">
        <f t="shared" si="24"/>
        <v>353.5593220338983</v>
      </c>
      <c r="O249" s="44"/>
      <c r="P249" s="49">
        <f t="shared" si="22"/>
        <v>6</v>
      </c>
      <c r="Q249" s="51">
        <f t="shared" si="25"/>
        <v>0</v>
      </c>
      <c r="R249" s="46"/>
      <c r="S249" s="46"/>
      <c r="T249" s="46"/>
      <c r="U249" s="46"/>
      <c r="V249" s="46"/>
      <c r="W249" s="46"/>
      <c r="X249" s="46"/>
      <c r="Y249" s="46"/>
      <c r="Z249" s="46"/>
      <c r="AA249" s="46"/>
    </row>
    <row r="250" spans="1:27" s="52" customFormat="1" ht="30" x14ac:dyDescent="0.25">
      <c r="A250" s="42"/>
      <c r="B250" s="83">
        <v>209</v>
      </c>
      <c r="C250" s="84" t="s">
        <v>474</v>
      </c>
      <c r="D250" s="84" t="s">
        <v>475</v>
      </c>
      <c r="E250" s="85" t="s">
        <v>13</v>
      </c>
      <c r="F250" s="44">
        <v>225.85593220338984</v>
      </c>
      <c r="G250" s="87">
        <v>2</v>
      </c>
      <c r="H250" s="45">
        <f t="shared" si="7"/>
        <v>451.71186440677968</v>
      </c>
      <c r="I250" s="46"/>
      <c r="J250" s="47">
        <v>209</v>
      </c>
      <c r="K250" s="68" t="str">
        <f t="shared" si="23"/>
        <v>Фильтр топливный тонкой очистки</v>
      </c>
      <c r="L250" s="48"/>
      <c r="M250" s="69" t="s">
        <v>13</v>
      </c>
      <c r="N250" s="50">
        <f t="shared" si="24"/>
        <v>225.85593220338984</v>
      </c>
      <c r="O250" s="44"/>
      <c r="P250" s="49">
        <f t="shared" si="22"/>
        <v>2</v>
      </c>
      <c r="Q250" s="51">
        <f t="shared" si="25"/>
        <v>0</v>
      </c>
      <c r="R250" s="46"/>
      <c r="S250" s="46"/>
      <c r="T250" s="46"/>
      <c r="U250" s="46"/>
      <c r="V250" s="46"/>
      <c r="W250" s="46"/>
      <c r="X250" s="46"/>
      <c r="Y250" s="46"/>
      <c r="Z250" s="46"/>
      <c r="AA250" s="46"/>
    </row>
    <row r="251" spans="1:27" s="52" customFormat="1" ht="45" x14ac:dyDescent="0.25">
      <c r="A251" s="42"/>
      <c r="B251" s="83">
        <v>210</v>
      </c>
      <c r="C251" s="84" t="s">
        <v>476</v>
      </c>
      <c r="D251" s="84" t="s">
        <v>477</v>
      </c>
      <c r="E251" s="85" t="s">
        <v>13</v>
      </c>
      <c r="F251" s="44">
        <v>1863.8389830508474</v>
      </c>
      <c r="G251" s="87">
        <v>1</v>
      </c>
      <c r="H251" s="45">
        <f t="shared" si="7"/>
        <v>1863.8389830508474</v>
      </c>
      <c r="I251" s="46"/>
      <c r="J251" s="47">
        <v>210</v>
      </c>
      <c r="K251" s="68" t="str">
        <f t="shared" si="23"/>
        <v>Фильтр-патрон осушителя воздуха (WABCO) КАМАЗ, ПАЗ, МАЗ</v>
      </c>
      <c r="L251" s="48"/>
      <c r="M251" s="69" t="s">
        <v>13</v>
      </c>
      <c r="N251" s="50">
        <f t="shared" si="24"/>
        <v>1863.8389830508474</v>
      </c>
      <c r="O251" s="44"/>
      <c r="P251" s="49">
        <f t="shared" si="22"/>
        <v>1</v>
      </c>
      <c r="Q251" s="51">
        <f t="shared" si="25"/>
        <v>0</v>
      </c>
      <c r="R251" s="46"/>
      <c r="S251" s="46"/>
      <c r="T251" s="46"/>
      <c r="U251" s="46"/>
      <c r="V251" s="46"/>
      <c r="W251" s="46"/>
      <c r="X251" s="46"/>
      <c r="Y251" s="46"/>
      <c r="Z251" s="46"/>
      <c r="AA251" s="46"/>
    </row>
    <row r="252" spans="1:27" s="52" customFormat="1" ht="15.75" x14ac:dyDescent="0.25">
      <c r="A252" s="42"/>
      <c r="B252" s="83">
        <v>211</v>
      </c>
      <c r="C252" s="84" t="s">
        <v>478</v>
      </c>
      <c r="D252" s="84" t="s">
        <v>479</v>
      </c>
      <c r="E252" s="85" t="s">
        <v>13</v>
      </c>
      <c r="F252" s="44">
        <v>2174.1271186440677</v>
      </c>
      <c r="G252" s="87">
        <v>1</v>
      </c>
      <c r="H252" s="45">
        <f t="shared" si="7"/>
        <v>2174.1271186440677</v>
      </c>
      <c r="I252" s="46"/>
      <c r="J252" s="47">
        <v>211</v>
      </c>
      <c r="K252" s="68" t="str">
        <f t="shared" si="23"/>
        <v>Фланец</v>
      </c>
      <c r="L252" s="48"/>
      <c r="M252" s="69" t="s">
        <v>13</v>
      </c>
      <c r="N252" s="50">
        <f t="shared" si="24"/>
        <v>2174.1271186440677</v>
      </c>
      <c r="O252" s="44"/>
      <c r="P252" s="49">
        <f t="shared" si="22"/>
        <v>1</v>
      </c>
      <c r="Q252" s="51">
        <f t="shared" si="25"/>
        <v>0</v>
      </c>
      <c r="R252" s="46"/>
      <c r="S252" s="46"/>
      <c r="T252" s="46"/>
      <c r="U252" s="46"/>
      <c r="V252" s="46"/>
      <c r="W252" s="46"/>
      <c r="X252" s="46"/>
      <c r="Y252" s="46"/>
      <c r="Z252" s="46"/>
      <c r="AA252" s="46"/>
    </row>
    <row r="253" spans="1:27" s="52" customFormat="1" ht="15.75" x14ac:dyDescent="0.25">
      <c r="A253" s="42"/>
      <c r="B253" s="83">
        <v>212</v>
      </c>
      <c r="C253" s="84" t="s">
        <v>480</v>
      </c>
      <c r="D253" s="84" t="s">
        <v>481</v>
      </c>
      <c r="E253" s="85" t="s">
        <v>13</v>
      </c>
      <c r="F253" s="44">
        <v>1863.8389830508474</v>
      </c>
      <c r="G253" s="87">
        <v>2</v>
      </c>
      <c r="H253" s="45">
        <f t="shared" si="7"/>
        <v>3727.6779661016949</v>
      </c>
      <c r="I253" s="46"/>
      <c r="J253" s="47">
        <v>212</v>
      </c>
      <c r="K253" s="68" t="str">
        <f t="shared" si="23"/>
        <v xml:space="preserve">Фонарь задний </v>
      </c>
      <c r="L253" s="48"/>
      <c r="M253" s="69" t="s">
        <v>13</v>
      </c>
      <c r="N253" s="50">
        <f t="shared" si="24"/>
        <v>1863.8389830508474</v>
      </c>
      <c r="O253" s="44"/>
      <c r="P253" s="49">
        <f t="shared" si="22"/>
        <v>2</v>
      </c>
      <c r="Q253" s="51">
        <f t="shared" si="25"/>
        <v>0</v>
      </c>
      <c r="R253" s="46"/>
      <c r="S253" s="46"/>
      <c r="T253" s="46"/>
      <c r="U253" s="46"/>
      <c r="V253" s="46"/>
      <c r="W253" s="46"/>
      <c r="X253" s="46"/>
      <c r="Y253" s="46"/>
      <c r="Z253" s="46"/>
      <c r="AA253" s="46"/>
    </row>
    <row r="254" spans="1:27" s="52" customFormat="1" ht="15.75" x14ac:dyDescent="0.25">
      <c r="A254" s="42"/>
      <c r="B254" s="83">
        <v>213</v>
      </c>
      <c r="C254" s="84" t="s">
        <v>482</v>
      </c>
      <c r="D254" s="84" t="s">
        <v>483</v>
      </c>
      <c r="E254" s="85" t="s">
        <v>13</v>
      </c>
      <c r="F254" s="44">
        <v>942.47457627118638</v>
      </c>
      <c r="G254" s="87">
        <v>12</v>
      </c>
      <c r="H254" s="45">
        <f t="shared" si="7"/>
        <v>11309.694915254237</v>
      </c>
      <c r="I254" s="46"/>
      <c r="J254" s="47">
        <v>213</v>
      </c>
      <c r="K254" s="68" t="str">
        <f t="shared" si="23"/>
        <v>Форсунка ЗМЗ- 409 ЕВРО-3</v>
      </c>
      <c r="L254" s="48"/>
      <c r="M254" s="69" t="s">
        <v>13</v>
      </c>
      <c r="N254" s="50">
        <f t="shared" si="24"/>
        <v>942.47457627118638</v>
      </c>
      <c r="O254" s="44"/>
      <c r="P254" s="49">
        <f t="shared" si="22"/>
        <v>12</v>
      </c>
      <c r="Q254" s="51">
        <f t="shared" si="25"/>
        <v>0</v>
      </c>
      <c r="R254" s="46"/>
      <c r="S254" s="46"/>
      <c r="T254" s="46"/>
      <c r="U254" s="46"/>
      <c r="V254" s="46"/>
      <c r="W254" s="46"/>
      <c r="X254" s="46"/>
      <c r="Y254" s="46"/>
      <c r="Z254" s="46"/>
      <c r="AA254" s="46"/>
    </row>
    <row r="255" spans="1:27" s="52" customFormat="1" ht="15.75" x14ac:dyDescent="0.25">
      <c r="A255" s="42"/>
      <c r="B255" s="83">
        <v>214</v>
      </c>
      <c r="C255" s="84" t="s">
        <v>484</v>
      </c>
      <c r="D255" s="84" t="s">
        <v>485</v>
      </c>
      <c r="E255" s="85" t="s">
        <v>13</v>
      </c>
      <c r="F255" s="44">
        <v>1404.7372881355932</v>
      </c>
      <c r="G255" s="87">
        <v>8</v>
      </c>
      <c r="H255" s="45">
        <f t="shared" si="7"/>
        <v>11237.898305084746</v>
      </c>
      <c r="I255" s="46"/>
      <c r="J255" s="47">
        <v>214</v>
      </c>
      <c r="K255" s="68" t="str">
        <f t="shared" si="23"/>
        <v>Форсунка электромагнитная</v>
      </c>
      <c r="L255" s="48"/>
      <c r="M255" s="69" t="s">
        <v>13</v>
      </c>
      <c r="N255" s="50">
        <f t="shared" si="24"/>
        <v>1404.7372881355932</v>
      </c>
      <c r="O255" s="44"/>
      <c r="P255" s="49">
        <f t="shared" si="22"/>
        <v>8</v>
      </c>
      <c r="Q255" s="51">
        <f t="shared" si="25"/>
        <v>0</v>
      </c>
      <c r="R255" s="46"/>
      <c r="S255" s="46"/>
      <c r="T255" s="46"/>
      <c r="U255" s="46"/>
      <c r="V255" s="46"/>
      <c r="W255" s="46"/>
      <c r="X255" s="46"/>
      <c r="Y255" s="46"/>
      <c r="Z255" s="46"/>
      <c r="AA255" s="46"/>
    </row>
    <row r="256" spans="1:27" s="52" customFormat="1" ht="15.75" x14ac:dyDescent="0.25">
      <c r="A256" s="42"/>
      <c r="B256" s="83">
        <v>215</v>
      </c>
      <c r="C256" s="84" t="s">
        <v>486</v>
      </c>
      <c r="D256" s="84" t="s">
        <v>487</v>
      </c>
      <c r="E256" s="85" t="s">
        <v>13</v>
      </c>
      <c r="F256" s="44">
        <v>21.822033898305087</v>
      </c>
      <c r="G256" s="87">
        <v>12</v>
      </c>
      <c r="H256" s="45">
        <f t="shared" si="7"/>
        <v>261.86440677966107</v>
      </c>
      <c r="I256" s="46"/>
      <c r="J256" s="47">
        <v>215</v>
      </c>
      <c r="K256" s="68" t="str">
        <f t="shared" si="23"/>
        <v>Хомут</v>
      </c>
      <c r="L256" s="48"/>
      <c r="M256" s="69" t="s">
        <v>13</v>
      </c>
      <c r="N256" s="50">
        <f t="shared" si="24"/>
        <v>21.822033898305087</v>
      </c>
      <c r="O256" s="44"/>
      <c r="P256" s="49">
        <f t="shared" si="22"/>
        <v>12</v>
      </c>
      <c r="Q256" s="51">
        <f t="shared" si="25"/>
        <v>0</v>
      </c>
      <c r="R256" s="46"/>
      <c r="S256" s="46"/>
      <c r="T256" s="46"/>
      <c r="U256" s="46"/>
      <c r="V256" s="46"/>
      <c r="W256" s="46"/>
      <c r="X256" s="46"/>
      <c r="Y256" s="46"/>
      <c r="Z256" s="46"/>
      <c r="AA256" s="46"/>
    </row>
    <row r="257" spans="1:27" s="52" customFormat="1" ht="30" x14ac:dyDescent="0.25">
      <c r="A257" s="42"/>
      <c r="B257" s="83">
        <v>216</v>
      </c>
      <c r="C257" s="84" t="s">
        <v>488</v>
      </c>
      <c r="D257" s="84" t="s">
        <v>489</v>
      </c>
      <c r="E257" s="85" t="s">
        <v>13</v>
      </c>
      <c r="F257" s="44">
        <v>1653.1525423728815</v>
      </c>
      <c r="G257" s="87">
        <v>1</v>
      </c>
      <c r="H257" s="45">
        <f t="shared" si="7"/>
        <v>1653.1525423728815</v>
      </c>
      <c r="I257" s="46"/>
      <c r="J257" s="47">
        <v>216</v>
      </c>
      <c r="K257" s="68" t="str">
        <f t="shared" si="23"/>
        <v>Цилиндр главный  тормозной</v>
      </c>
      <c r="L257" s="48"/>
      <c r="M257" s="69" t="s">
        <v>13</v>
      </c>
      <c r="N257" s="50">
        <f t="shared" si="24"/>
        <v>1653.1525423728815</v>
      </c>
      <c r="O257" s="44"/>
      <c r="P257" s="49">
        <f t="shared" si="22"/>
        <v>1</v>
      </c>
      <c r="Q257" s="51">
        <f t="shared" si="25"/>
        <v>0</v>
      </c>
      <c r="R257" s="46"/>
      <c r="S257" s="46"/>
      <c r="T257" s="46"/>
      <c r="U257" s="46"/>
      <c r="V257" s="46"/>
      <c r="W257" s="46"/>
      <c r="X257" s="46"/>
      <c r="Y257" s="46"/>
      <c r="Z257" s="46"/>
      <c r="AA257" s="46"/>
    </row>
    <row r="258" spans="1:27" s="52" customFormat="1" ht="30" x14ac:dyDescent="0.25">
      <c r="A258" s="42"/>
      <c r="B258" s="83">
        <v>217</v>
      </c>
      <c r="C258" s="84" t="s">
        <v>490</v>
      </c>
      <c r="D258" s="84" t="s">
        <v>491</v>
      </c>
      <c r="E258" s="85" t="s">
        <v>13</v>
      </c>
      <c r="F258" s="44">
        <v>807.38135593220352</v>
      </c>
      <c r="G258" s="87">
        <v>2</v>
      </c>
      <c r="H258" s="45">
        <f t="shared" si="7"/>
        <v>1614.762711864407</v>
      </c>
      <c r="I258" s="46"/>
      <c r="J258" s="47">
        <v>217</v>
      </c>
      <c r="K258" s="68" t="str">
        <f t="shared" si="23"/>
        <v>Цилиндр колесной заднего тормоза в сборе</v>
      </c>
      <c r="L258" s="48"/>
      <c r="M258" s="69" t="s">
        <v>13</v>
      </c>
      <c r="N258" s="50">
        <f t="shared" si="24"/>
        <v>807.38135593220352</v>
      </c>
      <c r="O258" s="44"/>
      <c r="P258" s="49">
        <f t="shared" si="22"/>
        <v>2</v>
      </c>
      <c r="Q258" s="51">
        <f t="shared" si="25"/>
        <v>0</v>
      </c>
      <c r="R258" s="46"/>
      <c r="S258" s="46"/>
      <c r="T258" s="46"/>
      <c r="U258" s="46"/>
      <c r="V258" s="46"/>
      <c r="W258" s="46"/>
      <c r="X258" s="46"/>
      <c r="Y258" s="46"/>
      <c r="Z258" s="46"/>
      <c r="AA258" s="46"/>
    </row>
    <row r="259" spans="1:27" s="52" customFormat="1" ht="30" x14ac:dyDescent="0.25">
      <c r="A259" s="42"/>
      <c r="B259" s="83">
        <v>218</v>
      </c>
      <c r="C259" s="84" t="s">
        <v>492</v>
      </c>
      <c r="D259" s="84" t="s">
        <v>493</v>
      </c>
      <c r="E259" s="85" t="s">
        <v>13</v>
      </c>
      <c r="F259" s="44">
        <v>807.38135593220352</v>
      </c>
      <c r="G259" s="87">
        <v>2</v>
      </c>
      <c r="H259" s="45">
        <f t="shared" si="7"/>
        <v>1614.762711864407</v>
      </c>
      <c r="I259" s="46"/>
      <c r="J259" s="47">
        <v>218</v>
      </c>
      <c r="K259" s="68" t="str">
        <f t="shared" si="23"/>
        <v>Цилиндр передний ГАЗ-53,3307</v>
      </c>
      <c r="L259" s="48"/>
      <c r="M259" s="69" t="s">
        <v>13</v>
      </c>
      <c r="N259" s="50">
        <f t="shared" si="24"/>
        <v>807.38135593220352</v>
      </c>
      <c r="O259" s="44"/>
      <c r="P259" s="49">
        <f t="shared" si="22"/>
        <v>2</v>
      </c>
      <c r="Q259" s="51">
        <f t="shared" si="25"/>
        <v>0</v>
      </c>
      <c r="R259" s="46"/>
      <c r="S259" s="46"/>
      <c r="T259" s="46"/>
      <c r="U259" s="46"/>
      <c r="V259" s="46"/>
      <c r="W259" s="46"/>
      <c r="X259" s="46"/>
      <c r="Y259" s="46"/>
      <c r="Z259" s="46"/>
      <c r="AA259" s="46"/>
    </row>
    <row r="260" spans="1:27" s="52" customFormat="1" ht="15.75" x14ac:dyDescent="0.25">
      <c r="A260" s="42"/>
      <c r="B260" s="83">
        <v>219</v>
      </c>
      <c r="C260" s="84" t="s">
        <v>494</v>
      </c>
      <c r="D260" s="84" t="s">
        <v>495</v>
      </c>
      <c r="E260" s="85" t="s">
        <v>13</v>
      </c>
      <c r="F260" s="44">
        <v>686.01694915254245</v>
      </c>
      <c r="G260" s="87">
        <v>2</v>
      </c>
      <c r="H260" s="45">
        <f t="shared" si="7"/>
        <v>1372.0338983050849</v>
      </c>
      <c r="I260" s="46"/>
      <c r="J260" s="47">
        <v>219</v>
      </c>
      <c r="K260" s="68" t="str">
        <f t="shared" si="23"/>
        <v>Цилиндр сцепления главный</v>
      </c>
      <c r="L260" s="48"/>
      <c r="M260" s="69" t="s">
        <v>13</v>
      </c>
      <c r="N260" s="50">
        <f t="shared" si="24"/>
        <v>686.01694915254245</v>
      </c>
      <c r="O260" s="44"/>
      <c r="P260" s="49">
        <f t="shared" si="22"/>
        <v>2</v>
      </c>
      <c r="Q260" s="51">
        <f t="shared" si="25"/>
        <v>0</v>
      </c>
      <c r="R260" s="46"/>
      <c r="S260" s="46"/>
      <c r="T260" s="46"/>
      <c r="U260" s="46"/>
      <c r="V260" s="46"/>
      <c r="W260" s="46"/>
      <c r="X260" s="46"/>
      <c r="Y260" s="46"/>
      <c r="Z260" s="46"/>
      <c r="AA260" s="46"/>
    </row>
    <row r="261" spans="1:27" s="52" customFormat="1" ht="15.75" x14ac:dyDescent="0.25">
      <c r="A261" s="42"/>
      <c r="B261" s="83">
        <v>220</v>
      </c>
      <c r="C261" s="84" t="s">
        <v>496</v>
      </c>
      <c r="D261" s="84" t="s">
        <v>497</v>
      </c>
      <c r="E261" s="85" t="s">
        <v>13</v>
      </c>
      <c r="F261" s="44">
        <v>485.49152542372883</v>
      </c>
      <c r="G261" s="87">
        <v>1</v>
      </c>
      <c r="H261" s="45">
        <f t="shared" si="7"/>
        <v>485.49152542372883</v>
      </c>
      <c r="I261" s="46"/>
      <c r="J261" s="47">
        <v>220</v>
      </c>
      <c r="K261" s="68" t="str">
        <f t="shared" si="23"/>
        <v>Цилиндр сцепления рабочий</v>
      </c>
      <c r="L261" s="48"/>
      <c r="M261" s="69" t="s">
        <v>13</v>
      </c>
      <c r="N261" s="50">
        <f t="shared" si="24"/>
        <v>485.49152542372883</v>
      </c>
      <c r="O261" s="44"/>
      <c r="P261" s="49">
        <f t="shared" si="22"/>
        <v>1</v>
      </c>
      <c r="Q261" s="51">
        <f t="shared" si="25"/>
        <v>0</v>
      </c>
      <c r="R261" s="46"/>
      <c r="S261" s="46"/>
      <c r="T261" s="46"/>
      <c r="U261" s="46"/>
      <c r="V261" s="46"/>
      <c r="W261" s="46"/>
      <c r="X261" s="46"/>
      <c r="Y261" s="46"/>
      <c r="Z261" s="46"/>
      <c r="AA261" s="46"/>
    </row>
    <row r="262" spans="1:27" s="52" customFormat="1" ht="30" x14ac:dyDescent="0.25">
      <c r="A262" s="42"/>
      <c r="B262" s="83">
        <v>221</v>
      </c>
      <c r="C262" s="84" t="s">
        <v>498</v>
      </c>
      <c r="D262" s="84" t="s">
        <v>499</v>
      </c>
      <c r="E262" s="85" t="s">
        <v>13</v>
      </c>
      <c r="F262" s="44">
        <v>1099.7288135593221</v>
      </c>
      <c r="G262" s="87">
        <v>1</v>
      </c>
      <c r="H262" s="45">
        <f t="shared" si="7"/>
        <v>1099.7288135593221</v>
      </c>
      <c r="I262" s="46"/>
      <c r="J262" s="47">
        <v>221</v>
      </c>
      <c r="K262" s="68" t="str">
        <f t="shared" si="23"/>
        <v>Цилиндр сцепления рабочий ГАЗ-3307</v>
      </c>
      <c r="L262" s="48"/>
      <c r="M262" s="69" t="s">
        <v>13</v>
      </c>
      <c r="N262" s="50">
        <f t="shared" si="24"/>
        <v>1099.7288135593221</v>
      </c>
      <c r="O262" s="44"/>
      <c r="P262" s="49">
        <f t="shared" si="22"/>
        <v>1</v>
      </c>
      <c r="Q262" s="51">
        <f t="shared" si="25"/>
        <v>0</v>
      </c>
      <c r="R262" s="46"/>
      <c r="S262" s="46"/>
      <c r="T262" s="46"/>
      <c r="U262" s="46"/>
      <c r="V262" s="46"/>
      <c r="W262" s="46"/>
      <c r="X262" s="46"/>
      <c r="Y262" s="46"/>
      <c r="Z262" s="46"/>
      <c r="AA262" s="46"/>
    </row>
    <row r="263" spans="1:27" s="52" customFormat="1" ht="30" x14ac:dyDescent="0.25">
      <c r="A263" s="42"/>
      <c r="B263" s="83">
        <v>222</v>
      </c>
      <c r="C263" s="84" t="s">
        <v>500</v>
      </c>
      <c r="D263" s="84" t="s">
        <v>501</v>
      </c>
      <c r="E263" s="85" t="s">
        <v>13</v>
      </c>
      <c r="F263" s="44">
        <v>6981.4830508474579</v>
      </c>
      <c r="G263" s="87">
        <v>1</v>
      </c>
      <c r="H263" s="45">
        <f t="shared" si="7"/>
        <v>6981.4830508474579</v>
      </c>
      <c r="I263" s="46"/>
      <c r="J263" s="47">
        <v>222</v>
      </c>
      <c r="K263" s="68" t="str">
        <f t="shared" si="23"/>
        <v>Цилиндр тормоза главный двухсекционный</v>
      </c>
      <c r="L263" s="48"/>
      <c r="M263" s="69" t="s">
        <v>13</v>
      </c>
      <c r="N263" s="50">
        <f t="shared" si="24"/>
        <v>6981.4830508474579</v>
      </c>
      <c r="O263" s="44"/>
      <c r="P263" s="49">
        <f t="shared" si="22"/>
        <v>1</v>
      </c>
      <c r="Q263" s="51">
        <f t="shared" si="25"/>
        <v>0</v>
      </c>
      <c r="R263" s="46"/>
      <c r="S263" s="46"/>
      <c r="T263" s="46"/>
      <c r="U263" s="46"/>
      <c r="V263" s="46"/>
      <c r="W263" s="46"/>
      <c r="X263" s="46"/>
      <c r="Y263" s="46"/>
      <c r="Z263" s="46"/>
      <c r="AA263" s="46"/>
    </row>
    <row r="264" spans="1:27" s="52" customFormat="1" ht="30" x14ac:dyDescent="0.25">
      <c r="A264" s="42"/>
      <c r="B264" s="83">
        <v>223</v>
      </c>
      <c r="C264" s="84" t="s">
        <v>502</v>
      </c>
      <c r="D264" s="84" t="s">
        <v>503</v>
      </c>
      <c r="E264" s="85" t="s">
        <v>13</v>
      </c>
      <c r="F264" s="44">
        <v>395.77118644067798</v>
      </c>
      <c r="G264" s="87">
        <v>2</v>
      </c>
      <c r="H264" s="45">
        <f t="shared" si="7"/>
        <v>791.54237288135596</v>
      </c>
      <c r="I264" s="46"/>
      <c r="J264" s="47">
        <v>223</v>
      </c>
      <c r="K264" s="68" t="str">
        <f t="shared" si="23"/>
        <v>Цилиндр тормозной задний УАЗ d-32</v>
      </c>
      <c r="L264" s="48"/>
      <c r="M264" s="69" t="s">
        <v>13</v>
      </c>
      <c r="N264" s="50">
        <f t="shared" si="24"/>
        <v>395.77118644067798</v>
      </c>
      <c r="O264" s="44"/>
      <c r="P264" s="49">
        <f t="shared" si="22"/>
        <v>2</v>
      </c>
      <c r="Q264" s="51">
        <f t="shared" si="25"/>
        <v>0</v>
      </c>
      <c r="R264" s="46"/>
      <c r="S264" s="46"/>
      <c r="T264" s="46"/>
      <c r="U264" s="46"/>
      <c r="V264" s="46"/>
      <c r="W264" s="46"/>
      <c r="X264" s="46"/>
      <c r="Y264" s="46"/>
      <c r="Z264" s="46"/>
      <c r="AA264" s="46"/>
    </row>
    <row r="265" spans="1:27" s="52" customFormat="1" ht="15.75" x14ac:dyDescent="0.25">
      <c r="A265" s="42"/>
      <c r="B265" s="83">
        <v>224</v>
      </c>
      <c r="C265" s="84" t="s">
        <v>504</v>
      </c>
      <c r="D265" s="84" t="s">
        <v>505</v>
      </c>
      <c r="E265" s="85" t="s">
        <v>13</v>
      </c>
      <c r="F265" s="44">
        <v>424.02542372881362</v>
      </c>
      <c r="G265" s="87">
        <v>2</v>
      </c>
      <c r="H265" s="45">
        <f t="shared" si="7"/>
        <v>848.05084745762724</v>
      </c>
      <c r="I265" s="46"/>
      <c r="J265" s="47">
        <v>224</v>
      </c>
      <c r="K265" s="68" t="str">
        <f t="shared" si="23"/>
        <v>Цилиндр тормозной рабочий</v>
      </c>
      <c r="L265" s="48"/>
      <c r="M265" s="69" t="s">
        <v>13</v>
      </c>
      <c r="N265" s="50">
        <f t="shared" si="24"/>
        <v>424.02542372881362</v>
      </c>
      <c r="O265" s="44"/>
      <c r="P265" s="49">
        <f t="shared" si="22"/>
        <v>2</v>
      </c>
      <c r="Q265" s="51">
        <f t="shared" si="25"/>
        <v>0</v>
      </c>
      <c r="R265" s="46"/>
      <c r="S265" s="46"/>
      <c r="T265" s="46"/>
      <c r="U265" s="46"/>
      <c r="V265" s="46"/>
      <c r="W265" s="46"/>
      <c r="X265" s="46"/>
      <c r="Y265" s="46"/>
      <c r="Z265" s="46"/>
      <c r="AA265" s="46"/>
    </row>
    <row r="266" spans="1:27" s="52" customFormat="1" ht="30" x14ac:dyDescent="0.25">
      <c r="A266" s="42"/>
      <c r="B266" s="83">
        <v>225</v>
      </c>
      <c r="C266" s="84" t="s">
        <v>506</v>
      </c>
      <c r="D266" s="84" t="s">
        <v>507</v>
      </c>
      <c r="E266" s="85" t="s">
        <v>13</v>
      </c>
      <c r="F266" s="44">
        <v>559.35593220338978</v>
      </c>
      <c r="G266" s="87">
        <v>2</v>
      </c>
      <c r="H266" s="45">
        <f t="shared" si="7"/>
        <v>1118.7118644067796</v>
      </c>
      <c r="I266" s="46"/>
      <c r="J266" s="47">
        <v>225</v>
      </c>
      <c r="K266" s="68" t="str">
        <f t="shared" si="23"/>
        <v>Цилиндр тормозной рабочий лев. УАЗ-469</v>
      </c>
      <c r="L266" s="48"/>
      <c r="M266" s="69" t="s">
        <v>13</v>
      </c>
      <c r="N266" s="50">
        <f t="shared" si="24"/>
        <v>559.35593220338978</v>
      </c>
      <c r="O266" s="44"/>
      <c r="P266" s="49">
        <f t="shared" si="22"/>
        <v>2</v>
      </c>
      <c r="Q266" s="51">
        <f t="shared" si="25"/>
        <v>0</v>
      </c>
      <c r="R266" s="46"/>
      <c r="S266" s="46"/>
      <c r="T266" s="46"/>
      <c r="U266" s="46"/>
      <c r="V266" s="46"/>
      <c r="W266" s="46"/>
      <c r="X266" s="46"/>
      <c r="Y266" s="46"/>
      <c r="Z266" s="46"/>
      <c r="AA266" s="46"/>
    </row>
    <row r="267" spans="1:27" s="52" customFormat="1" ht="30" x14ac:dyDescent="0.25">
      <c r="A267" s="42"/>
      <c r="B267" s="83">
        <v>226</v>
      </c>
      <c r="C267" s="84" t="s">
        <v>508</v>
      </c>
      <c r="D267" s="84" t="s">
        <v>509</v>
      </c>
      <c r="E267" s="85" t="s">
        <v>150</v>
      </c>
      <c r="F267" s="44">
        <v>4413.6864406779659</v>
      </c>
      <c r="G267" s="87">
        <v>1</v>
      </c>
      <c r="H267" s="45">
        <f t="shared" si="7"/>
        <v>4413.6864406779659</v>
      </c>
      <c r="I267" s="46"/>
      <c r="J267" s="47">
        <v>226</v>
      </c>
      <c r="K267" s="68" t="str">
        <f t="shared" si="23"/>
        <v>Шарнир поворотного кулака лев/прав УАЗ</v>
      </c>
      <c r="L267" s="48"/>
      <c r="M267" s="69" t="s">
        <v>13</v>
      </c>
      <c r="N267" s="50">
        <f t="shared" si="24"/>
        <v>4413.6864406779659</v>
      </c>
      <c r="O267" s="44"/>
      <c r="P267" s="49">
        <f t="shared" si="22"/>
        <v>1</v>
      </c>
      <c r="Q267" s="51">
        <f t="shared" si="25"/>
        <v>0</v>
      </c>
      <c r="R267" s="46"/>
      <c r="S267" s="46"/>
      <c r="T267" s="46"/>
      <c r="U267" s="46"/>
      <c r="V267" s="46"/>
      <c r="W267" s="46"/>
      <c r="X267" s="46"/>
      <c r="Y267" s="46"/>
      <c r="Z267" s="46"/>
      <c r="AA267" s="46"/>
    </row>
    <row r="268" spans="1:27" s="52" customFormat="1" ht="30" x14ac:dyDescent="0.25">
      <c r="A268" s="42"/>
      <c r="B268" s="83">
        <v>227</v>
      </c>
      <c r="C268" s="84" t="s">
        <v>510</v>
      </c>
      <c r="D268" s="84" t="s">
        <v>511</v>
      </c>
      <c r="E268" s="85" t="s">
        <v>150</v>
      </c>
      <c r="F268" s="44">
        <v>2086.5254237288136</v>
      </c>
      <c r="G268" s="87">
        <v>1</v>
      </c>
      <c r="H268" s="45">
        <f t="shared" si="7"/>
        <v>2086.5254237288136</v>
      </c>
      <c r="I268" s="46"/>
      <c r="J268" s="47">
        <v>227</v>
      </c>
      <c r="K268" s="68" t="str">
        <f t="shared" si="23"/>
        <v>Шкворень УАЗ в сборе на шариках (4шт.)</v>
      </c>
      <c r="L268" s="48"/>
      <c r="M268" s="69" t="s">
        <v>13</v>
      </c>
      <c r="N268" s="50">
        <f t="shared" si="24"/>
        <v>2086.5254237288136</v>
      </c>
      <c r="O268" s="44"/>
      <c r="P268" s="49">
        <f t="shared" si="22"/>
        <v>1</v>
      </c>
      <c r="Q268" s="51">
        <f t="shared" si="25"/>
        <v>0</v>
      </c>
      <c r="R268" s="46"/>
      <c r="S268" s="46"/>
      <c r="T268" s="46"/>
      <c r="U268" s="46"/>
      <c r="V268" s="46"/>
      <c r="W268" s="46"/>
      <c r="X268" s="46"/>
      <c r="Y268" s="46"/>
      <c r="Z268" s="46"/>
      <c r="AA268" s="46"/>
    </row>
    <row r="269" spans="1:27" s="52" customFormat="1" ht="15.75" x14ac:dyDescent="0.25">
      <c r="A269" s="42"/>
      <c r="B269" s="83">
        <v>228</v>
      </c>
      <c r="C269" s="84" t="s">
        <v>512</v>
      </c>
      <c r="D269" s="84" t="s">
        <v>513</v>
      </c>
      <c r="E269" s="85" t="s">
        <v>13</v>
      </c>
      <c r="F269" s="44">
        <v>1242.2033898305085</v>
      </c>
      <c r="G269" s="87">
        <v>1</v>
      </c>
      <c r="H269" s="45">
        <f t="shared" si="7"/>
        <v>1242.2033898305085</v>
      </c>
      <c r="I269" s="46"/>
      <c r="J269" s="47">
        <v>228</v>
      </c>
      <c r="K269" s="68" t="str">
        <f t="shared" si="23"/>
        <v>ШЛАНГ ГУР ЗИЛ</v>
      </c>
      <c r="L269" s="48"/>
      <c r="M269" s="69" t="s">
        <v>13</v>
      </c>
      <c r="N269" s="50">
        <f t="shared" si="24"/>
        <v>1242.2033898305085</v>
      </c>
      <c r="O269" s="44"/>
      <c r="P269" s="49">
        <f t="shared" si="22"/>
        <v>1</v>
      </c>
      <c r="Q269" s="51">
        <f t="shared" si="25"/>
        <v>0</v>
      </c>
      <c r="R269" s="46"/>
      <c r="S269" s="46"/>
      <c r="T269" s="46"/>
      <c r="U269" s="46"/>
      <c r="V269" s="46"/>
      <c r="W269" s="46"/>
      <c r="X269" s="46"/>
      <c r="Y269" s="46"/>
      <c r="Z269" s="46"/>
      <c r="AA269" s="46"/>
    </row>
    <row r="270" spans="1:27" s="52" customFormat="1" ht="30" x14ac:dyDescent="0.25">
      <c r="A270" s="42"/>
      <c r="B270" s="83">
        <v>229</v>
      </c>
      <c r="C270" s="84" t="s">
        <v>514</v>
      </c>
      <c r="D270" s="84" t="s">
        <v>515</v>
      </c>
      <c r="E270" s="85" t="s">
        <v>13</v>
      </c>
      <c r="F270" s="44">
        <v>166.75423728813561</v>
      </c>
      <c r="G270" s="87">
        <v>1</v>
      </c>
      <c r="H270" s="45">
        <f t="shared" si="7"/>
        <v>166.75423728813561</v>
      </c>
      <c r="I270" s="46"/>
      <c r="J270" s="47">
        <v>229</v>
      </c>
      <c r="K270" s="68" t="str">
        <f t="shared" si="23"/>
        <v>Шланг центрифуги гибкий ЗИЛ</v>
      </c>
      <c r="L270" s="48"/>
      <c r="M270" s="69" t="s">
        <v>13</v>
      </c>
      <c r="N270" s="50">
        <f t="shared" si="24"/>
        <v>166.75423728813561</v>
      </c>
      <c r="O270" s="44"/>
      <c r="P270" s="49">
        <f t="shared" si="22"/>
        <v>1</v>
      </c>
      <c r="Q270" s="51">
        <f t="shared" si="25"/>
        <v>0</v>
      </c>
      <c r="R270" s="46"/>
      <c r="S270" s="46"/>
      <c r="T270" s="46"/>
      <c r="U270" s="46"/>
      <c r="V270" s="46"/>
      <c r="W270" s="46"/>
      <c r="X270" s="46"/>
      <c r="Y270" s="46"/>
      <c r="Z270" s="46"/>
      <c r="AA270" s="46"/>
    </row>
    <row r="271" spans="1:27" s="52" customFormat="1" ht="30" x14ac:dyDescent="0.25">
      <c r="A271" s="42"/>
      <c r="B271" s="83">
        <v>230</v>
      </c>
      <c r="C271" s="84" t="s">
        <v>516</v>
      </c>
      <c r="D271" s="84" t="s">
        <v>517</v>
      </c>
      <c r="E271" s="85" t="s">
        <v>13</v>
      </c>
      <c r="F271" s="44">
        <v>4551.9491525423737</v>
      </c>
      <c r="G271" s="87">
        <v>2</v>
      </c>
      <c r="H271" s="45">
        <f t="shared" ref="H271:H278" si="26">F271*G271</f>
        <v>9103.8983050847473</v>
      </c>
      <c r="I271" s="46"/>
      <c r="J271" s="47">
        <v>230</v>
      </c>
      <c r="K271" s="68" t="str">
        <f t="shared" si="23"/>
        <v>Штанга реактивная в сборе ЗИЛ-131</v>
      </c>
      <c r="L271" s="48"/>
      <c r="M271" s="69" t="s">
        <v>13</v>
      </c>
      <c r="N271" s="50">
        <f t="shared" si="24"/>
        <v>4551.9491525423737</v>
      </c>
      <c r="O271" s="44"/>
      <c r="P271" s="49">
        <f t="shared" si="22"/>
        <v>2</v>
      </c>
      <c r="Q271" s="51">
        <f t="shared" si="25"/>
        <v>0</v>
      </c>
      <c r="R271" s="46"/>
      <c r="S271" s="46"/>
      <c r="T271" s="46"/>
      <c r="U271" s="46"/>
      <c r="V271" s="46"/>
      <c r="W271" s="46"/>
      <c r="X271" s="46"/>
      <c r="Y271" s="46"/>
      <c r="Z271" s="46"/>
      <c r="AA271" s="46"/>
    </row>
    <row r="272" spans="1:27" s="52" customFormat="1" ht="30" x14ac:dyDescent="0.25">
      <c r="A272" s="42"/>
      <c r="B272" s="83">
        <v>231</v>
      </c>
      <c r="C272" s="84" t="s">
        <v>518</v>
      </c>
      <c r="D272" s="84" t="s">
        <v>519</v>
      </c>
      <c r="E272" s="85" t="s">
        <v>13</v>
      </c>
      <c r="F272" s="44">
        <v>4099.1694915254247</v>
      </c>
      <c r="G272" s="87">
        <v>5</v>
      </c>
      <c r="H272" s="45">
        <f t="shared" si="26"/>
        <v>20495.847457627126</v>
      </c>
      <c r="I272" s="46"/>
      <c r="J272" s="47">
        <v>231</v>
      </c>
      <c r="K272" s="68" t="str">
        <f t="shared" si="23"/>
        <v>Штанга реактивная задней подвески</v>
      </c>
      <c r="L272" s="48"/>
      <c r="M272" s="69" t="s">
        <v>13</v>
      </c>
      <c r="N272" s="50">
        <f t="shared" si="24"/>
        <v>4099.1694915254247</v>
      </c>
      <c r="O272" s="44"/>
      <c r="P272" s="49">
        <f t="shared" si="22"/>
        <v>5</v>
      </c>
      <c r="Q272" s="51">
        <f t="shared" si="25"/>
        <v>0</v>
      </c>
      <c r="R272" s="46"/>
      <c r="S272" s="46"/>
      <c r="T272" s="46"/>
      <c r="U272" s="46"/>
      <c r="V272" s="46"/>
      <c r="W272" s="46"/>
      <c r="X272" s="46"/>
      <c r="Y272" s="46"/>
      <c r="Z272" s="46"/>
      <c r="AA272" s="46"/>
    </row>
    <row r="273" spans="1:27" s="52" customFormat="1" ht="45" x14ac:dyDescent="0.25">
      <c r="A273" s="42"/>
      <c r="B273" s="83">
        <v>232</v>
      </c>
      <c r="C273" s="84" t="s">
        <v>520</v>
      </c>
      <c r="D273" s="84" t="s">
        <v>521</v>
      </c>
      <c r="E273" s="85" t="s">
        <v>13</v>
      </c>
      <c r="F273" s="44">
        <v>2131.906779661017</v>
      </c>
      <c r="G273" s="87">
        <v>1</v>
      </c>
      <c r="H273" s="45">
        <f t="shared" si="26"/>
        <v>2131.906779661017</v>
      </c>
      <c r="I273" s="46"/>
      <c r="J273" s="47">
        <v>232</v>
      </c>
      <c r="K273" s="68" t="str">
        <f t="shared" si="23"/>
        <v>Электродвигатель с насосом 12В, Газель, Соболь</v>
      </c>
      <c r="L273" s="48"/>
      <c r="M273" s="69" t="s">
        <v>13</v>
      </c>
      <c r="N273" s="50">
        <f t="shared" si="24"/>
        <v>2131.906779661017</v>
      </c>
      <c r="O273" s="44"/>
      <c r="P273" s="49">
        <f t="shared" si="22"/>
        <v>1</v>
      </c>
      <c r="Q273" s="51">
        <f t="shared" si="25"/>
        <v>0</v>
      </c>
      <c r="R273" s="46"/>
      <c r="S273" s="46"/>
      <c r="T273" s="46"/>
      <c r="U273" s="46"/>
      <c r="V273" s="46"/>
      <c r="W273" s="46"/>
      <c r="X273" s="46"/>
      <c r="Y273" s="46"/>
      <c r="Z273" s="46"/>
      <c r="AA273" s="46"/>
    </row>
    <row r="274" spans="1:27" s="52" customFormat="1" ht="30" x14ac:dyDescent="0.25">
      <c r="A274" s="42"/>
      <c r="B274" s="83">
        <v>233</v>
      </c>
      <c r="C274" s="84" t="s">
        <v>522</v>
      </c>
      <c r="D274" s="84" t="s">
        <v>523</v>
      </c>
      <c r="E274" s="85" t="s">
        <v>13</v>
      </c>
      <c r="F274" s="44">
        <v>345.57627118644069</v>
      </c>
      <c r="G274" s="87">
        <v>4</v>
      </c>
      <c r="H274" s="45">
        <f t="shared" si="26"/>
        <v>1382.3050847457628</v>
      </c>
      <c r="I274" s="46"/>
      <c r="J274" s="47">
        <v>233</v>
      </c>
      <c r="K274" s="68" t="str">
        <f t="shared" si="23"/>
        <v>Элемент воздушного фильтра</v>
      </c>
      <c r="L274" s="48"/>
      <c r="M274" s="69" t="s">
        <v>13</v>
      </c>
      <c r="N274" s="50">
        <f t="shared" si="24"/>
        <v>345.57627118644069</v>
      </c>
      <c r="O274" s="44"/>
      <c r="P274" s="49">
        <f t="shared" si="22"/>
        <v>4</v>
      </c>
      <c r="Q274" s="51">
        <f t="shared" si="25"/>
        <v>0</v>
      </c>
      <c r="R274" s="46"/>
      <c r="S274" s="46"/>
      <c r="T274" s="46"/>
      <c r="U274" s="46"/>
      <c r="V274" s="46"/>
      <c r="W274" s="46"/>
      <c r="X274" s="46"/>
      <c r="Y274" s="46"/>
      <c r="Z274" s="46"/>
      <c r="AA274" s="46"/>
    </row>
    <row r="275" spans="1:27" s="52" customFormat="1" ht="15.75" x14ac:dyDescent="0.25">
      <c r="A275" s="42"/>
      <c r="B275" s="83">
        <v>234</v>
      </c>
      <c r="C275" s="84" t="s">
        <v>524</v>
      </c>
      <c r="D275" s="84" t="s">
        <v>525</v>
      </c>
      <c r="E275" s="85" t="s">
        <v>13</v>
      </c>
      <c r="F275" s="44">
        <v>716.61864406779671</v>
      </c>
      <c r="G275" s="87">
        <v>2</v>
      </c>
      <c r="H275" s="45">
        <f t="shared" si="26"/>
        <v>1433.2372881355934</v>
      </c>
      <c r="I275" s="46"/>
      <c r="J275" s="47">
        <v>234</v>
      </c>
      <c r="K275" s="68" t="str">
        <f t="shared" si="23"/>
        <v>Элемент фильтрующий</v>
      </c>
      <c r="L275" s="48"/>
      <c r="M275" s="69" t="s">
        <v>13</v>
      </c>
      <c r="N275" s="50">
        <f t="shared" si="24"/>
        <v>716.61864406779671</v>
      </c>
      <c r="O275" s="44"/>
      <c r="P275" s="49">
        <f t="shared" si="22"/>
        <v>2</v>
      </c>
      <c r="Q275" s="51">
        <f t="shared" si="25"/>
        <v>0</v>
      </c>
      <c r="R275" s="46"/>
      <c r="S275" s="46"/>
      <c r="T275" s="46"/>
      <c r="U275" s="46"/>
      <c r="V275" s="46"/>
      <c r="W275" s="46"/>
      <c r="X275" s="46"/>
      <c r="Y275" s="46"/>
      <c r="Z275" s="46"/>
      <c r="AA275" s="46"/>
    </row>
    <row r="276" spans="1:27" s="52" customFormat="1" ht="30" x14ac:dyDescent="0.25">
      <c r="A276" s="42"/>
      <c r="B276" s="83">
        <v>235</v>
      </c>
      <c r="C276" s="84" t="s">
        <v>526</v>
      </c>
      <c r="D276" s="84" t="s">
        <v>527</v>
      </c>
      <c r="E276" s="85" t="s">
        <v>13</v>
      </c>
      <c r="F276" s="44">
        <v>730.60169491525426</v>
      </c>
      <c r="G276" s="87">
        <v>1</v>
      </c>
      <c r="H276" s="45">
        <f t="shared" si="26"/>
        <v>730.60169491525426</v>
      </c>
      <c r="I276" s="46"/>
      <c r="J276" s="47">
        <v>235</v>
      </c>
      <c r="K276" s="68" t="str">
        <f t="shared" si="23"/>
        <v>Элемент фильтрующий возд. Фильтра</v>
      </c>
      <c r="L276" s="48"/>
      <c r="M276" s="69" t="s">
        <v>13</v>
      </c>
      <c r="N276" s="50">
        <f t="shared" si="24"/>
        <v>730.60169491525426</v>
      </c>
      <c r="O276" s="44"/>
      <c r="P276" s="49">
        <f t="shared" si="22"/>
        <v>1</v>
      </c>
      <c r="Q276" s="51">
        <f t="shared" si="25"/>
        <v>0</v>
      </c>
      <c r="R276" s="46"/>
      <c r="S276" s="46"/>
      <c r="T276" s="46"/>
      <c r="U276" s="46"/>
      <c r="V276" s="46"/>
      <c r="W276" s="46"/>
      <c r="X276" s="46"/>
      <c r="Y276" s="46"/>
      <c r="Z276" s="46"/>
      <c r="AA276" s="46"/>
    </row>
    <row r="277" spans="1:27" s="52" customFormat="1" ht="45" x14ac:dyDescent="0.25">
      <c r="A277" s="42"/>
      <c r="B277" s="83">
        <v>236</v>
      </c>
      <c r="C277" s="84" t="s">
        <v>528</v>
      </c>
      <c r="D277" s="84" t="s">
        <v>529</v>
      </c>
      <c r="E277" s="85" t="s">
        <v>13</v>
      </c>
      <c r="F277" s="44">
        <v>547.75423728813564</v>
      </c>
      <c r="G277" s="87">
        <v>5</v>
      </c>
      <c r="H277" s="45">
        <f t="shared" si="26"/>
        <v>2738.7711864406783</v>
      </c>
      <c r="I277" s="46"/>
      <c r="J277" s="47">
        <v>236</v>
      </c>
      <c r="K277" s="68" t="str">
        <f t="shared" si="23"/>
        <v>Элемент фильтрующий воздушныйГАЗ-3310 (GB502)</v>
      </c>
      <c r="L277" s="48"/>
      <c r="M277" s="69" t="s">
        <v>13</v>
      </c>
      <c r="N277" s="50">
        <f t="shared" si="24"/>
        <v>547.75423728813564</v>
      </c>
      <c r="O277" s="44"/>
      <c r="P277" s="49">
        <f t="shared" si="22"/>
        <v>5</v>
      </c>
      <c r="Q277" s="51">
        <f>O277*P277</f>
        <v>0</v>
      </c>
      <c r="R277" s="46"/>
      <c r="S277" s="46"/>
      <c r="T277" s="46"/>
      <c r="U277" s="46"/>
      <c r="V277" s="46"/>
      <c r="W277" s="46"/>
      <c r="X277" s="46"/>
      <c r="Y277" s="46"/>
      <c r="Z277" s="46"/>
      <c r="AA277" s="46"/>
    </row>
    <row r="278" spans="1:27" s="52" customFormat="1" ht="30.75" thickBot="1" x14ac:dyDescent="0.3">
      <c r="A278" s="42"/>
      <c r="B278" s="83">
        <v>237</v>
      </c>
      <c r="C278" s="84" t="s">
        <v>530</v>
      </c>
      <c r="D278" s="84" t="s">
        <v>531</v>
      </c>
      <c r="E278" s="85" t="s">
        <v>13</v>
      </c>
      <c r="F278" s="44">
        <v>303.9576271186441</v>
      </c>
      <c r="G278" s="87">
        <v>2</v>
      </c>
      <c r="H278" s="45">
        <f t="shared" si="26"/>
        <v>607.9152542372882</v>
      </c>
      <c r="I278" s="46"/>
      <c r="J278" s="47">
        <v>237</v>
      </c>
      <c r="K278" s="68" t="str">
        <f t="shared" si="23"/>
        <v>Элемент фильтрующий УАЗ</v>
      </c>
      <c r="L278" s="48"/>
      <c r="M278" s="69" t="s">
        <v>13</v>
      </c>
      <c r="N278" s="50">
        <f t="shared" si="24"/>
        <v>303.9576271186441</v>
      </c>
      <c r="O278" s="44"/>
      <c r="P278" s="49">
        <f t="shared" si="22"/>
        <v>2</v>
      </c>
      <c r="Q278" s="51">
        <f>O278*P278</f>
        <v>0</v>
      </c>
      <c r="R278" s="46"/>
      <c r="S278" s="46"/>
      <c r="T278" s="46"/>
      <c r="U278" s="46"/>
      <c r="V278" s="46"/>
      <c r="W278" s="46"/>
      <c r="X278" s="46"/>
      <c r="Y278" s="46"/>
      <c r="Z278" s="46"/>
      <c r="AA278" s="46"/>
    </row>
    <row r="279" spans="1:27" s="21" customFormat="1" ht="17.25" customHeight="1" thickBot="1" x14ac:dyDescent="0.3">
      <c r="A279" s="25"/>
      <c r="B279" s="169" t="s">
        <v>26</v>
      </c>
      <c r="C279" s="170"/>
      <c r="D279" s="65"/>
      <c r="E279" s="26"/>
      <c r="F279" s="23"/>
      <c r="G279" s="70">
        <f>SUM(G42:G278)</f>
        <v>710</v>
      </c>
      <c r="H279" s="27">
        <f>SUM(H42:H278)</f>
        <v>2199127.8050847454</v>
      </c>
      <c r="I279" s="27"/>
      <c r="J279" s="23"/>
      <c r="K279" s="23"/>
      <c r="L279" s="23"/>
      <c r="M279" s="24"/>
      <c r="N279" s="28"/>
      <c r="O279" s="28"/>
      <c r="P279" s="72">
        <f>SUM(P42:P278)</f>
        <v>710</v>
      </c>
      <c r="Q279" s="28"/>
      <c r="R279" s="28"/>
    </row>
    <row r="280" spans="1:27" s="21" customFormat="1" ht="15.75" customHeight="1" x14ac:dyDescent="0.25">
      <c r="A280" s="166" t="s">
        <v>21</v>
      </c>
      <c r="B280" s="167"/>
      <c r="C280" s="167"/>
      <c r="D280" s="167"/>
      <c r="E280" s="167"/>
      <c r="F280" s="167"/>
      <c r="G280" s="167"/>
      <c r="H280" s="167"/>
      <c r="I280" s="167"/>
      <c r="J280" s="167"/>
      <c r="K280" s="167"/>
      <c r="L280" s="167"/>
      <c r="M280" s="167"/>
      <c r="N280" s="167"/>
      <c r="O280" s="167"/>
      <c r="P280" s="167"/>
      <c r="Q280" s="167"/>
      <c r="R280" s="168"/>
    </row>
    <row r="281" spans="1:27" s="21" customFormat="1" ht="15.75" customHeight="1" x14ac:dyDescent="0.25">
      <c r="A281" s="130" t="s">
        <v>784</v>
      </c>
      <c r="B281" s="131"/>
      <c r="C281" s="131"/>
      <c r="D281" s="131"/>
      <c r="E281" s="131"/>
      <c r="F281" s="131"/>
      <c r="G281" s="131"/>
      <c r="H281" s="131"/>
      <c r="I281" s="131"/>
      <c r="J281" s="131"/>
      <c r="K281" s="131"/>
      <c r="L281" s="131"/>
      <c r="M281" s="131"/>
      <c r="N281" s="131"/>
      <c r="O281" s="131"/>
      <c r="P281" s="131"/>
      <c r="Q281" s="131"/>
      <c r="R281" s="132"/>
    </row>
    <row r="282" spans="1:27" ht="15.75" x14ac:dyDescent="0.25">
      <c r="A282" s="96"/>
      <c r="B282" s="97">
        <v>1</v>
      </c>
      <c r="C282" s="73" t="s">
        <v>532</v>
      </c>
      <c r="D282" s="73" t="s">
        <v>533</v>
      </c>
      <c r="E282" s="98" t="s">
        <v>623</v>
      </c>
      <c r="F282" s="99">
        <v>223.75</v>
      </c>
      <c r="G282" s="100">
        <v>2</v>
      </c>
      <c r="H282" s="101">
        <f>G282*F282</f>
        <v>447.5</v>
      </c>
      <c r="I282" s="102"/>
      <c r="J282" s="103">
        <f>B282</f>
        <v>1</v>
      </c>
      <c r="K282" s="104" t="str">
        <f>C282</f>
        <v>Комплект масл. Колпачков,</v>
      </c>
      <c r="L282" s="105"/>
      <c r="M282" s="98" t="s">
        <v>13</v>
      </c>
      <c r="N282" s="106">
        <v>847.46</v>
      </c>
      <c r="O282" s="95"/>
      <c r="P282" s="107">
        <f>G282</f>
        <v>2</v>
      </c>
      <c r="Q282" s="108">
        <f>O282*P282</f>
        <v>0</v>
      </c>
      <c r="R282" s="102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x14ac:dyDescent="0.25">
      <c r="A283" s="96"/>
      <c r="B283" s="97">
        <v>2</v>
      </c>
      <c r="C283" s="73" t="s">
        <v>93</v>
      </c>
      <c r="D283" s="73" t="s">
        <v>534</v>
      </c>
      <c r="E283" s="98" t="s">
        <v>13</v>
      </c>
      <c r="F283" s="99">
        <v>1603.49</v>
      </c>
      <c r="G283" s="100">
        <v>2</v>
      </c>
      <c r="H283" s="101">
        <f t="shared" ref="H283:H346" si="27">G283*F283</f>
        <v>3206.98</v>
      </c>
      <c r="I283" s="102"/>
      <c r="J283" s="103">
        <f t="shared" ref="J283:J346" si="28">B283</f>
        <v>2</v>
      </c>
      <c r="K283" s="104" t="str">
        <f t="shared" ref="K283:K346" si="29">C283</f>
        <v>Амортизатор</v>
      </c>
      <c r="L283" s="105"/>
      <c r="M283" s="98" t="s">
        <v>13</v>
      </c>
      <c r="N283" s="106">
        <v>848.46</v>
      </c>
      <c r="O283" s="95"/>
      <c r="P283" s="107">
        <f t="shared" ref="P283:P346" si="30">G283</f>
        <v>2</v>
      </c>
      <c r="Q283" s="108">
        <f t="shared" ref="Q283:Q346" si="31">O283*P283</f>
        <v>0</v>
      </c>
      <c r="R283" s="102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30" x14ac:dyDescent="0.25">
      <c r="A284" s="96"/>
      <c r="B284" s="97">
        <v>3</v>
      </c>
      <c r="C284" s="73" t="s">
        <v>97</v>
      </c>
      <c r="D284" s="73" t="s">
        <v>98</v>
      </c>
      <c r="E284" s="98" t="s">
        <v>13</v>
      </c>
      <c r="F284" s="99">
        <v>2454.87</v>
      </c>
      <c r="G284" s="100">
        <v>2</v>
      </c>
      <c r="H284" s="101">
        <f t="shared" si="27"/>
        <v>4909.74</v>
      </c>
      <c r="I284" s="102"/>
      <c r="J284" s="103">
        <f t="shared" si="28"/>
        <v>3</v>
      </c>
      <c r="K284" s="104" t="str">
        <f t="shared" si="29"/>
        <v>Амортизатор задний ГАЗ-3308 в сборе</v>
      </c>
      <c r="L284" s="105"/>
      <c r="M284" s="98" t="s">
        <v>13</v>
      </c>
      <c r="N284" s="106">
        <v>849.46</v>
      </c>
      <c r="O284" s="95"/>
      <c r="P284" s="107">
        <f t="shared" si="30"/>
        <v>2</v>
      </c>
      <c r="Q284" s="108">
        <f t="shared" si="31"/>
        <v>0</v>
      </c>
      <c r="R284" s="102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.75" x14ac:dyDescent="0.25">
      <c r="A285" s="96"/>
      <c r="B285" s="97">
        <v>4</v>
      </c>
      <c r="C285" s="73" t="s">
        <v>535</v>
      </c>
      <c r="D285" s="73" t="s">
        <v>536</v>
      </c>
      <c r="E285" s="98" t="s">
        <v>13</v>
      </c>
      <c r="F285" s="99">
        <v>1316.08</v>
      </c>
      <c r="G285" s="100">
        <v>1</v>
      </c>
      <c r="H285" s="101">
        <f t="shared" si="27"/>
        <v>1316.08</v>
      </c>
      <c r="I285" s="102"/>
      <c r="J285" s="103">
        <f t="shared" si="28"/>
        <v>4</v>
      </c>
      <c r="K285" s="104" t="str">
        <f t="shared" si="29"/>
        <v>Бензонасос ГАЗ-53</v>
      </c>
      <c r="L285" s="105"/>
      <c r="M285" s="98" t="s">
        <v>13</v>
      </c>
      <c r="N285" s="106">
        <v>850.46</v>
      </c>
      <c r="O285" s="95"/>
      <c r="P285" s="107">
        <f t="shared" si="30"/>
        <v>1</v>
      </c>
      <c r="Q285" s="108">
        <f t="shared" si="31"/>
        <v>0</v>
      </c>
      <c r="R285" s="102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5.75" x14ac:dyDescent="0.25">
      <c r="A286" s="96"/>
      <c r="B286" s="97">
        <v>5</v>
      </c>
      <c r="C286" s="73" t="s">
        <v>119</v>
      </c>
      <c r="D286" s="73" t="s">
        <v>537</v>
      </c>
      <c r="E286" s="98" t="s">
        <v>13</v>
      </c>
      <c r="F286" s="99">
        <v>6033.36</v>
      </c>
      <c r="G286" s="100">
        <v>1</v>
      </c>
      <c r="H286" s="101">
        <f t="shared" si="27"/>
        <v>6033.36</v>
      </c>
      <c r="I286" s="102"/>
      <c r="J286" s="103">
        <f t="shared" si="28"/>
        <v>5</v>
      </c>
      <c r="K286" s="104" t="str">
        <f t="shared" si="29"/>
        <v>Вал карданный</v>
      </c>
      <c r="L286" s="105"/>
      <c r="M286" s="98" t="s">
        <v>13</v>
      </c>
      <c r="N286" s="106">
        <v>851.46</v>
      </c>
      <c r="O286" s="95"/>
      <c r="P286" s="107">
        <f t="shared" si="30"/>
        <v>1</v>
      </c>
      <c r="Q286" s="108">
        <f t="shared" si="31"/>
        <v>0</v>
      </c>
      <c r="R286" s="102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5.75" x14ac:dyDescent="0.25">
      <c r="A287" s="96"/>
      <c r="B287" s="97">
        <v>6</v>
      </c>
      <c r="C287" s="73" t="s">
        <v>30</v>
      </c>
      <c r="D287" s="73" t="s">
        <v>538</v>
      </c>
      <c r="E287" s="98" t="s">
        <v>13</v>
      </c>
      <c r="F287" s="99">
        <v>22163.42</v>
      </c>
      <c r="G287" s="100">
        <v>1</v>
      </c>
      <c r="H287" s="101">
        <f t="shared" si="27"/>
        <v>22163.42</v>
      </c>
      <c r="I287" s="102"/>
      <c r="J287" s="103">
        <f t="shared" si="28"/>
        <v>6</v>
      </c>
      <c r="K287" s="104" t="str">
        <f t="shared" si="29"/>
        <v>Вал карданный задний</v>
      </c>
      <c r="L287" s="105"/>
      <c r="M287" s="98" t="s">
        <v>13</v>
      </c>
      <c r="N287" s="106">
        <v>852.46</v>
      </c>
      <c r="O287" s="95"/>
      <c r="P287" s="107">
        <f t="shared" si="30"/>
        <v>1</v>
      </c>
      <c r="Q287" s="108">
        <f t="shared" si="31"/>
        <v>0</v>
      </c>
      <c r="R287" s="102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5.75" x14ac:dyDescent="0.25">
      <c r="A288" s="96"/>
      <c r="B288" s="97">
        <v>7</v>
      </c>
      <c r="C288" s="73" t="s">
        <v>37</v>
      </c>
      <c r="D288" s="73" t="s">
        <v>539</v>
      </c>
      <c r="E288" s="98" t="s">
        <v>13</v>
      </c>
      <c r="F288" s="99">
        <v>22163.42</v>
      </c>
      <c r="G288" s="100">
        <v>1</v>
      </c>
      <c r="H288" s="101">
        <f t="shared" si="27"/>
        <v>22163.42</v>
      </c>
      <c r="I288" s="102"/>
      <c r="J288" s="103">
        <f t="shared" si="28"/>
        <v>7</v>
      </c>
      <c r="K288" s="104" t="str">
        <f t="shared" si="29"/>
        <v>Вал карданный передний</v>
      </c>
      <c r="L288" s="105"/>
      <c r="M288" s="98" t="s">
        <v>13</v>
      </c>
      <c r="N288" s="106">
        <v>853.46</v>
      </c>
      <c r="O288" s="95"/>
      <c r="P288" s="107">
        <f t="shared" si="30"/>
        <v>1</v>
      </c>
      <c r="Q288" s="108">
        <f t="shared" si="31"/>
        <v>0</v>
      </c>
      <c r="R288" s="102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5.75" x14ac:dyDescent="0.25">
      <c r="A289" s="96"/>
      <c r="B289" s="97">
        <v>8</v>
      </c>
      <c r="C289" s="73" t="s">
        <v>540</v>
      </c>
      <c r="D289" s="73" t="s">
        <v>541</v>
      </c>
      <c r="E289" s="98" t="s">
        <v>623</v>
      </c>
      <c r="F289" s="99">
        <v>994.19</v>
      </c>
      <c r="G289" s="100">
        <v>1</v>
      </c>
      <c r="H289" s="101">
        <f t="shared" si="27"/>
        <v>994.19</v>
      </c>
      <c r="I289" s="102"/>
      <c r="J289" s="103">
        <f t="shared" si="28"/>
        <v>8</v>
      </c>
      <c r="K289" s="104" t="str">
        <f t="shared" si="29"/>
        <v>Вкладыш коренной</v>
      </c>
      <c r="L289" s="105"/>
      <c r="M289" s="98" t="s">
        <v>13</v>
      </c>
      <c r="N289" s="106">
        <v>854.46</v>
      </c>
      <c r="O289" s="95"/>
      <c r="P289" s="107">
        <f t="shared" si="30"/>
        <v>1</v>
      </c>
      <c r="Q289" s="108">
        <f t="shared" si="31"/>
        <v>0</v>
      </c>
      <c r="R289" s="102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5.75" x14ac:dyDescent="0.25">
      <c r="A290" s="96"/>
      <c r="B290" s="97">
        <v>9</v>
      </c>
      <c r="C290" s="73" t="s">
        <v>157</v>
      </c>
      <c r="D290" s="73" t="s">
        <v>158</v>
      </c>
      <c r="E290" s="98" t="s">
        <v>13</v>
      </c>
      <c r="F290" s="99">
        <v>11507.25</v>
      </c>
      <c r="G290" s="100">
        <v>1</v>
      </c>
      <c r="H290" s="101">
        <f t="shared" si="27"/>
        <v>11507.25</v>
      </c>
      <c r="I290" s="102"/>
      <c r="J290" s="103">
        <f t="shared" si="28"/>
        <v>9</v>
      </c>
      <c r="K290" s="104" t="str">
        <f t="shared" si="29"/>
        <v>Генератор 24В</v>
      </c>
      <c r="L290" s="105"/>
      <c r="M290" s="98" t="s">
        <v>13</v>
      </c>
      <c r="N290" s="106">
        <v>855.46</v>
      </c>
      <c r="O290" s="95"/>
      <c r="P290" s="107">
        <f t="shared" si="30"/>
        <v>1</v>
      </c>
      <c r="Q290" s="108">
        <f t="shared" si="31"/>
        <v>0</v>
      </c>
      <c r="R290" s="102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.75" x14ac:dyDescent="0.25">
      <c r="A291" s="96"/>
      <c r="B291" s="97">
        <v>10</v>
      </c>
      <c r="C291" s="73" t="s">
        <v>542</v>
      </c>
      <c r="D291" s="73" t="s">
        <v>543</v>
      </c>
      <c r="E291" s="98" t="s">
        <v>13</v>
      </c>
      <c r="F291" s="99">
        <v>28606.639999999999</v>
      </c>
      <c r="G291" s="100">
        <v>1</v>
      </c>
      <c r="H291" s="101">
        <f t="shared" si="27"/>
        <v>28606.639999999999</v>
      </c>
      <c r="I291" s="102"/>
      <c r="J291" s="103">
        <f t="shared" si="28"/>
        <v>10</v>
      </c>
      <c r="K291" s="104" t="str">
        <f t="shared" si="29"/>
        <v>Головка с клапанами</v>
      </c>
      <c r="L291" s="105"/>
      <c r="M291" s="98" t="s">
        <v>13</v>
      </c>
      <c r="N291" s="106">
        <v>856.46</v>
      </c>
      <c r="O291" s="95"/>
      <c r="P291" s="107">
        <f t="shared" si="30"/>
        <v>1</v>
      </c>
      <c r="Q291" s="108">
        <f t="shared" si="31"/>
        <v>0</v>
      </c>
      <c r="R291" s="102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5.75" x14ac:dyDescent="0.25">
      <c r="A292" s="96"/>
      <c r="B292" s="97">
        <v>11</v>
      </c>
      <c r="C292" s="73" t="s">
        <v>177</v>
      </c>
      <c r="D292" s="73" t="s">
        <v>544</v>
      </c>
      <c r="E292" s="98" t="s">
        <v>623</v>
      </c>
      <c r="F292" s="99">
        <v>22691.119999999999</v>
      </c>
      <c r="G292" s="100">
        <v>1</v>
      </c>
      <c r="H292" s="101">
        <f t="shared" si="27"/>
        <v>22691.119999999999</v>
      </c>
      <c r="I292" s="102"/>
      <c r="J292" s="103">
        <f t="shared" si="28"/>
        <v>11</v>
      </c>
      <c r="K292" s="104" t="str">
        <f t="shared" si="29"/>
        <v>Группа поршневая ГАЗ-53</v>
      </c>
      <c r="L292" s="105"/>
      <c r="M292" s="98" t="s">
        <v>13</v>
      </c>
      <c r="N292" s="106">
        <v>857.46</v>
      </c>
      <c r="O292" s="95"/>
      <c r="P292" s="107">
        <f t="shared" si="30"/>
        <v>1</v>
      </c>
      <c r="Q292" s="108">
        <f t="shared" si="31"/>
        <v>0</v>
      </c>
      <c r="R292" s="102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5.75" x14ac:dyDescent="0.25">
      <c r="A293" s="96"/>
      <c r="B293" s="97">
        <v>12</v>
      </c>
      <c r="C293" s="73" t="s">
        <v>195</v>
      </c>
      <c r="D293" s="73" t="s">
        <v>545</v>
      </c>
      <c r="E293" s="98" t="s">
        <v>13</v>
      </c>
      <c r="F293" s="99">
        <v>4348.25</v>
      </c>
      <c r="G293" s="100">
        <v>1</v>
      </c>
      <c r="H293" s="101">
        <f t="shared" si="27"/>
        <v>4348.25</v>
      </c>
      <c r="I293" s="102"/>
      <c r="J293" s="103">
        <f t="shared" si="28"/>
        <v>12</v>
      </c>
      <c r="K293" s="104" t="str">
        <f t="shared" si="29"/>
        <v>Диск сцепления ведомый</v>
      </c>
      <c r="L293" s="105"/>
      <c r="M293" s="98" t="s">
        <v>13</v>
      </c>
      <c r="N293" s="106">
        <v>858.46</v>
      </c>
      <c r="O293" s="95"/>
      <c r="P293" s="107">
        <f t="shared" si="30"/>
        <v>1</v>
      </c>
      <c r="Q293" s="108">
        <f t="shared" si="31"/>
        <v>0</v>
      </c>
      <c r="R293" s="102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5.75" x14ac:dyDescent="0.25">
      <c r="A294" s="96"/>
      <c r="B294" s="97">
        <v>13</v>
      </c>
      <c r="C294" s="73" t="s">
        <v>546</v>
      </c>
      <c r="D294" s="73" t="s">
        <v>547</v>
      </c>
      <c r="E294" s="98" t="s">
        <v>13</v>
      </c>
      <c r="F294" s="99">
        <v>1693.92</v>
      </c>
      <c r="G294" s="100">
        <v>1</v>
      </c>
      <c r="H294" s="101">
        <f t="shared" si="27"/>
        <v>1693.92</v>
      </c>
      <c r="I294" s="102"/>
      <c r="J294" s="103">
        <f t="shared" si="28"/>
        <v>13</v>
      </c>
      <c r="K294" s="104" t="str">
        <f t="shared" si="29"/>
        <v>Интеркулер ГАЗ 3307</v>
      </c>
      <c r="L294" s="105"/>
      <c r="M294" s="98" t="s">
        <v>13</v>
      </c>
      <c r="N294" s="106">
        <v>859.46</v>
      </c>
      <c r="O294" s="95"/>
      <c r="P294" s="107">
        <f t="shared" si="30"/>
        <v>1</v>
      </c>
      <c r="Q294" s="108">
        <f t="shared" si="31"/>
        <v>0</v>
      </c>
      <c r="R294" s="102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5.75" x14ac:dyDescent="0.25">
      <c r="A295" s="96"/>
      <c r="B295" s="97">
        <v>14</v>
      </c>
      <c r="C295" s="73" t="s">
        <v>548</v>
      </c>
      <c r="D295" s="73" t="s">
        <v>549</v>
      </c>
      <c r="E295" s="98" t="s">
        <v>13</v>
      </c>
      <c r="F295" s="99">
        <v>12267.98</v>
      </c>
      <c r="G295" s="100">
        <v>1</v>
      </c>
      <c r="H295" s="101">
        <f t="shared" si="27"/>
        <v>12267.98</v>
      </c>
      <c r="I295" s="102"/>
      <c r="J295" s="103">
        <f t="shared" si="28"/>
        <v>14</v>
      </c>
      <c r="K295" s="104" t="str">
        <f t="shared" si="29"/>
        <v>Карбюратор К-135</v>
      </c>
      <c r="L295" s="105"/>
      <c r="M295" s="98" t="s">
        <v>13</v>
      </c>
      <c r="N295" s="106">
        <v>860.46</v>
      </c>
      <c r="O295" s="95"/>
      <c r="P295" s="107">
        <f t="shared" si="30"/>
        <v>1</v>
      </c>
      <c r="Q295" s="108">
        <f t="shared" si="31"/>
        <v>0</v>
      </c>
      <c r="R295" s="102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30" x14ac:dyDescent="0.25">
      <c r="A296" s="96"/>
      <c r="B296" s="97">
        <v>15</v>
      </c>
      <c r="C296" s="73" t="s">
        <v>550</v>
      </c>
      <c r="D296" s="73" t="s">
        <v>551</v>
      </c>
      <c r="E296" s="98" t="s">
        <v>13</v>
      </c>
      <c r="F296" s="99">
        <v>1117.67</v>
      </c>
      <c r="G296" s="100">
        <v>4</v>
      </c>
      <c r="H296" s="101">
        <f t="shared" si="27"/>
        <v>4470.68</v>
      </c>
      <c r="I296" s="102"/>
      <c r="J296" s="103">
        <f t="shared" si="28"/>
        <v>15</v>
      </c>
      <c r="K296" s="104" t="str">
        <f t="shared" si="29"/>
        <v>Колодка тормозная передняя в сборе</v>
      </c>
      <c r="L296" s="105"/>
      <c r="M296" s="98" t="s">
        <v>13</v>
      </c>
      <c r="N296" s="106">
        <v>861.46</v>
      </c>
      <c r="O296" s="95"/>
      <c r="P296" s="107">
        <f t="shared" si="30"/>
        <v>4</v>
      </c>
      <c r="Q296" s="108">
        <f t="shared" si="31"/>
        <v>0</v>
      </c>
      <c r="R296" s="102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30" x14ac:dyDescent="0.25">
      <c r="A297" s="96"/>
      <c r="B297" s="97">
        <v>16</v>
      </c>
      <c r="C297" s="73" t="s">
        <v>552</v>
      </c>
      <c r="D297" s="73" t="s">
        <v>238</v>
      </c>
      <c r="E297" s="98" t="s">
        <v>13</v>
      </c>
      <c r="F297" s="99">
        <v>1130.3399999999999</v>
      </c>
      <c r="G297" s="100">
        <v>4</v>
      </c>
      <c r="H297" s="101">
        <f t="shared" si="27"/>
        <v>4521.3599999999997</v>
      </c>
      <c r="I297" s="102"/>
      <c r="J297" s="103">
        <f t="shared" si="28"/>
        <v>16</v>
      </c>
      <c r="K297" s="104" t="str">
        <f t="shared" si="29"/>
        <v>Колодка тормозная с накладкой в сбореГАЗ-66</v>
      </c>
      <c r="L297" s="105"/>
      <c r="M297" s="98" t="s">
        <v>13</v>
      </c>
      <c r="N297" s="106">
        <v>862.46</v>
      </c>
      <c r="O297" s="95"/>
      <c r="P297" s="107">
        <f t="shared" si="30"/>
        <v>4</v>
      </c>
      <c r="Q297" s="108">
        <f t="shared" si="31"/>
        <v>0</v>
      </c>
      <c r="R297" s="102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5.75" x14ac:dyDescent="0.25">
      <c r="A298" s="96"/>
      <c r="B298" s="97">
        <v>17</v>
      </c>
      <c r="C298" s="73" t="s">
        <v>553</v>
      </c>
      <c r="D298" s="73" t="s">
        <v>554</v>
      </c>
      <c r="E298" s="98" t="s">
        <v>13</v>
      </c>
      <c r="F298" s="99">
        <v>365.17</v>
      </c>
      <c r="G298" s="100">
        <v>1</v>
      </c>
      <c r="H298" s="101">
        <f t="shared" si="27"/>
        <v>365.17</v>
      </c>
      <c r="I298" s="102"/>
      <c r="J298" s="103">
        <f t="shared" si="28"/>
        <v>17</v>
      </c>
      <c r="K298" s="104" t="str">
        <f t="shared" si="29"/>
        <v>Кольцо смещения к/вала</v>
      </c>
      <c r="L298" s="105"/>
      <c r="M298" s="98" t="s">
        <v>13</v>
      </c>
      <c r="N298" s="106">
        <v>863.46</v>
      </c>
      <c r="O298" s="95"/>
      <c r="P298" s="107">
        <f t="shared" si="30"/>
        <v>1</v>
      </c>
      <c r="Q298" s="108">
        <f t="shared" si="31"/>
        <v>0</v>
      </c>
      <c r="R298" s="102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.75" x14ac:dyDescent="0.25">
      <c r="A299" s="96"/>
      <c r="B299" s="97">
        <v>18</v>
      </c>
      <c r="C299" s="73" t="s">
        <v>555</v>
      </c>
      <c r="D299" s="73" t="s">
        <v>556</v>
      </c>
      <c r="E299" s="98" t="s">
        <v>13</v>
      </c>
      <c r="F299" s="99">
        <v>8474.81</v>
      </c>
      <c r="G299" s="100">
        <v>1</v>
      </c>
      <c r="H299" s="101">
        <f t="shared" si="27"/>
        <v>8474.81</v>
      </c>
      <c r="I299" s="102"/>
      <c r="J299" s="103">
        <f t="shared" si="28"/>
        <v>18</v>
      </c>
      <c r="K299" s="104" t="str">
        <f t="shared" si="29"/>
        <v>Компрессор</v>
      </c>
      <c r="L299" s="105"/>
      <c r="M299" s="98" t="s">
        <v>13</v>
      </c>
      <c r="N299" s="106">
        <v>864.46</v>
      </c>
      <c r="O299" s="95"/>
      <c r="P299" s="107">
        <f t="shared" si="30"/>
        <v>1</v>
      </c>
      <c r="Q299" s="108">
        <f t="shared" si="31"/>
        <v>0</v>
      </c>
      <c r="R299" s="102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5.75" x14ac:dyDescent="0.25">
      <c r="A300" s="96"/>
      <c r="B300" s="97">
        <v>19</v>
      </c>
      <c r="C300" s="73" t="s">
        <v>557</v>
      </c>
      <c r="D300" s="73" t="s">
        <v>558</v>
      </c>
      <c r="E300" s="98" t="s">
        <v>13</v>
      </c>
      <c r="F300" s="99">
        <v>6737.68</v>
      </c>
      <c r="G300" s="100">
        <v>1</v>
      </c>
      <c r="H300" s="101">
        <f t="shared" si="27"/>
        <v>6737.68</v>
      </c>
      <c r="I300" s="102"/>
      <c r="J300" s="103">
        <f t="shared" si="28"/>
        <v>19</v>
      </c>
      <c r="K300" s="104" t="str">
        <f t="shared" si="29"/>
        <v>Маховик в сборе</v>
      </c>
      <c r="L300" s="105"/>
      <c r="M300" s="98" t="s">
        <v>13</v>
      </c>
      <c r="N300" s="106">
        <v>865.46</v>
      </c>
      <c r="O300" s="95"/>
      <c r="P300" s="107">
        <f t="shared" si="30"/>
        <v>1</v>
      </c>
      <c r="Q300" s="108">
        <f t="shared" si="31"/>
        <v>0</v>
      </c>
      <c r="R300" s="102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5.75" x14ac:dyDescent="0.25">
      <c r="A301" s="96"/>
      <c r="B301" s="97">
        <v>20</v>
      </c>
      <c r="C301" s="73" t="s">
        <v>559</v>
      </c>
      <c r="D301" s="73" t="s">
        <v>560</v>
      </c>
      <c r="E301" s="98" t="s">
        <v>13</v>
      </c>
      <c r="F301" s="99">
        <v>2054.7600000000002</v>
      </c>
      <c r="G301" s="100">
        <v>1</v>
      </c>
      <c r="H301" s="101">
        <f t="shared" si="27"/>
        <v>2054.7600000000002</v>
      </c>
      <c r="I301" s="102"/>
      <c r="J301" s="103">
        <f t="shared" si="28"/>
        <v>20</v>
      </c>
      <c r="K301" s="104" t="str">
        <f t="shared" si="29"/>
        <v>Насос водяной г-53</v>
      </c>
      <c r="L301" s="105"/>
      <c r="M301" s="98" t="s">
        <v>13</v>
      </c>
      <c r="N301" s="106">
        <v>866.46</v>
      </c>
      <c r="O301" s="95"/>
      <c r="P301" s="107">
        <f t="shared" si="30"/>
        <v>1</v>
      </c>
      <c r="Q301" s="108">
        <f t="shared" si="31"/>
        <v>0</v>
      </c>
      <c r="R301" s="102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30" x14ac:dyDescent="0.25">
      <c r="A302" s="96"/>
      <c r="B302" s="97">
        <v>21</v>
      </c>
      <c r="C302" s="73" t="s">
        <v>73</v>
      </c>
      <c r="D302" s="73" t="s">
        <v>74</v>
      </c>
      <c r="E302" s="98" t="s">
        <v>13</v>
      </c>
      <c r="F302" s="99">
        <v>16584.75</v>
      </c>
      <c r="G302" s="100">
        <v>1</v>
      </c>
      <c r="H302" s="101">
        <f t="shared" si="27"/>
        <v>16584.75</v>
      </c>
      <c r="I302" s="102"/>
      <c r="J302" s="103">
        <f t="shared" si="28"/>
        <v>21</v>
      </c>
      <c r="K302" s="104" t="str">
        <f t="shared" si="29"/>
        <v>Радиатор водяной 3-х рядный</v>
      </c>
      <c r="L302" s="105"/>
      <c r="M302" s="98" t="s">
        <v>13</v>
      </c>
      <c r="N302" s="106">
        <v>867.46</v>
      </c>
      <c r="O302" s="95"/>
      <c r="P302" s="107">
        <f t="shared" si="30"/>
        <v>1</v>
      </c>
      <c r="Q302" s="108">
        <f t="shared" si="31"/>
        <v>0</v>
      </c>
      <c r="R302" s="102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.75" x14ac:dyDescent="0.25">
      <c r="A303" s="96"/>
      <c r="B303" s="97">
        <v>22</v>
      </c>
      <c r="C303" s="73" t="s">
        <v>561</v>
      </c>
      <c r="D303" s="73" t="s">
        <v>562</v>
      </c>
      <c r="E303" s="98" t="s">
        <v>13</v>
      </c>
      <c r="F303" s="99">
        <v>1304.48</v>
      </c>
      <c r="G303" s="100">
        <v>4</v>
      </c>
      <c r="H303" s="101">
        <f t="shared" si="27"/>
        <v>5217.92</v>
      </c>
      <c r="I303" s="102"/>
      <c r="J303" s="103">
        <f t="shared" si="28"/>
        <v>22</v>
      </c>
      <c r="K303" s="104" t="str">
        <f t="shared" si="29"/>
        <v>Распылитель форсунки ГАЗ</v>
      </c>
      <c r="L303" s="105"/>
      <c r="M303" s="98" t="s">
        <v>13</v>
      </c>
      <c r="N303" s="106">
        <v>868.46</v>
      </c>
      <c r="O303" s="95"/>
      <c r="P303" s="107">
        <f t="shared" si="30"/>
        <v>4</v>
      </c>
      <c r="Q303" s="108">
        <f t="shared" si="31"/>
        <v>0</v>
      </c>
      <c r="R303" s="102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30" x14ac:dyDescent="0.25">
      <c r="A304" s="96"/>
      <c r="B304" s="97">
        <v>23</v>
      </c>
      <c r="C304" s="73" t="s">
        <v>563</v>
      </c>
      <c r="D304" s="73" t="s">
        <v>564</v>
      </c>
      <c r="E304" s="98" t="s">
        <v>623</v>
      </c>
      <c r="F304" s="99">
        <v>1468.19</v>
      </c>
      <c r="G304" s="100">
        <v>1</v>
      </c>
      <c r="H304" s="101">
        <f t="shared" si="27"/>
        <v>1468.19</v>
      </c>
      <c r="I304" s="102"/>
      <c r="J304" s="103">
        <f t="shared" si="28"/>
        <v>23</v>
      </c>
      <c r="K304" s="104" t="str">
        <f t="shared" si="29"/>
        <v>Ремкомплект прокладок двигателя</v>
      </c>
      <c r="L304" s="105"/>
      <c r="M304" s="98" t="s">
        <v>13</v>
      </c>
      <c r="N304" s="106">
        <v>869.46</v>
      </c>
      <c r="O304" s="95"/>
      <c r="P304" s="107">
        <f t="shared" si="30"/>
        <v>1</v>
      </c>
      <c r="Q304" s="108">
        <f t="shared" si="31"/>
        <v>0</v>
      </c>
      <c r="R304" s="102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5.75" x14ac:dyDescent="0.25">
      <c r="A305" s="96"/>
      <c r="B305" s="97">
        <v>24</v>
      </c>
      <c r="C305" s="73" t="s">
        <v>79</v>
      </c>
      <c r="D305" s="73" t="s">
        <v>80</v>
      </c>
      <c r="E305" s="98" t="s">
        <v>13</v>
      </c>
      <c r="F305" s="99">
        <v>8641.5300000000007</v>
      </c>
      <c r="G305" s="100">
        <v>3</v>
      </c>
      <c r="H305" s="101">
        <f t="shared" si="27"/>
        <v>25924.590000000004</v>
      </c>
      <c r="I305" s="102"/>
      <c r="J305" s="103">
        <f t="shared" si="28"/>
        <v>24</v>
      </c>
      <c r="K305" s="104" t="str">
        <f t="shared" si="29"/>
        <v>Рессора задняя</v>
      </c>
      <c r="L305" s="105"/>
      <c r="M305" s="98" t="s">
        <v>13</v>
      </c>
      <c r="N305" s="106">
        <v>870.46</v>
      </c>
      <c r="O305" s="95"/>
      <c r="P305" s="107">
        <f t="shared" si="30"/>
        <v>3</v>
      </c>
      <c r="Q305" s="108">
        <f t="shared" si="31"/>
        <v>0</v>
      </c>
      <c r="R305" s="102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5.75" x14ac:dyDescent="0.25">
      <c r="A306" s="96"/>
      <c r="B306" s="97">
        <v>25</v>
      </c>
      <c r="C306" s="73" t="s">
        <v>565</v>
      </c>
      <c r="D306" s="73" t="s">
        <v>566</v>
      </c>
      <c r="E306" s="98" t="s">
        <v>13</v>
      </c>
      <c r="F306" s="99">
        <v>3758.63</v>
      </c>
      <c r="G306" s="100">
        <v>2</v>
      </c>
      <c r="H306" s="101">
        <f t="shared" si="27"/>
        <v>7517.26</v>
      </c>
      <c r="I306" s="102"/>
      <c r="J306" s="103">
        <f t="shared" si="28"/>
        <v>25</v>
      </c>
      <c r="K306" s="104" t="str">
        <f t="shared" si="29"/>
        <v>Рессора передняя</v>
      </c>
      <c r="L306" s="105"/>
      <c r="M306" s="98" t="s">
        <v>13</v>
      </c>
      <c r="N306" s="106">
        <v>871.46</v>
      </c>
      <c r="O306" s="95"/>
      <c r="P306" s="107">
        <f t="shared" si="30"/>
        <v>2</v>
      </c>
      <c r="Q306" s="108">
        <f t="shared" si="31"/>
        <v>0</v>
      </c>
      <c r="R306" s="102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5.75" x14ac:dyDescent="0.25">
      <c r="A307" s="96"/>
      <c r="B307" s="97">
        <v>26</v>
      </c>
      <c r="C307" s="73" t="s">
        <v>565</v>
      </c>
      <c r="D307" s="73" t="s">
        <v>567</v>
      </c>
      <c r="E307" s="98" t="s">
        <v>13</v>
      </c>
      <c r="F307" s="99">
        <v>9160.8799999999992</v>
      </c>
      <c r="G307" s="100">
        <v>2</v>
      </c>
      <c r="H307" s="101">
        <f t="shared" si="27"/>
        <v>18321.759999999998</v>
      </c>
      <c r="I307" s="102"/>
      <c r="J307" s="103">
        <f t="shared" si="28"/>
        <v>26</v>
      </c>
      <c r="K307" s="104" t="str">
        <f t="shared" si="29"/>
        <v>Рессора передняя</v>
      </c>
      <c r="L307" s="105"/>
      <c r="M307" s="98" t="s">
        <v>13</v>
      </c>
      <c r="N307" s="106">
        <v>872.46</v>
      </c>
      <c r="O307" s="95"/>
      <c r="P307" s="107">
        <f t="shared" si="30"/>
        <v>2</v>
      </c>
      <c r="Q307" s="108">
        <f t="shared" si="31"/>
        <v>0</v>
      </c>
      <c r="R307" s="102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30" x14ac:dyDescent="0.25">
      <c r="A308" s="96"/>
      <c r="B308" s="97">
        <v>27</v>
      </c>
      <c r="C308" s="73" t="s">
        <v>568</v>
      </c>
      <c r="D308" s="73" t="s">
        <v>569</v>
      </c>
      <c r="E308" s="98" t="s">
        <v>13</v>
      </c>
      <c r="F308" s="99">
        <v>497.09</v>
      </c>
      <c r="G308" s="100">
        <v>1</v>
      </c>
      <c r="H308" s="101">
        <f t="shared" si="27"/>
        <v>497.09</v>
      </c>
      <c r="I308" s="102"/>
      <c r="J308" s="103">
        <f t="shared" si="28"/>
        <v>27</v>
      </c>
      <c r="K308" s="104" t="str">
        <f t="shared" si="29"/>
        <v>Сальник коленвала в обойме</v>
      </c>
      <c r="L308" s="105"/>
      <c r="M308" s="98" t="s">
        <v>13</v>
      </c>
      <c r="N308" s="106">
        <v>873.46</v>
      </c>
      <c r="O308" s="95"/>
      <c r="P308" s="107">
        <f t="shared" si="30"/>
        <v>1</v>
      </c>
      <c r="Q308" s="108">
        <f t="shared" si="31"/>
        <v>0</v>
      </c>
      <c r="R308" s="102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5.75" x14ac:dyDescent="0.25">
      <c r="A309" s="96"/>
      <c r="B309" s="97">
        <v>28</v>
      </c>
      <c r="C309" s="73" t="s">
        <v>412</v>
      </c>
      <c r="D309" s="73" t="s">
        <v>413</v>
      </c>
      <c r="E309" s="98" t="s">
        <v>13</v>
      </c>
      <c r="F309" s="99">
        <v>12422.07</v>
      </c>
      <c r="G309" s="100">
        <v>1</v>
      </c>
      <c r="H309" s="101">
        <f t="shared" si="27"/>
        <v>12422.07</v>
      </c>
      <c r="I309" s="102"/>
      <c r="J309" s="103">
        <f t="shared" si="28"/>
        <v>28</v>
      </c>
      <c r="K309" s="104" t="str">
        <f t="shared" si="29"/>
        <v>Стартер ГАЗ 33081</v>
      </c>
      <c r="L309" s="105"/>
      <c r="M309" s="98" t="s">
        <v>13</v>
      </c>
      <c r="N309" s="106">
        <v>874.46</v>
      </c>
      <c r="O309" s="95"/>
      <c r="P309" s="107">
        <f t="shared" si="30"/>
        <v>1</v>
      </c>
      <c r="Q309" s="108">
        <f t="shared" si="31"/>
        <v>0</v>
      </c>
      <c r="R309" s="102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5.75" x14ac:dyDescent="0.25">
      <c r="A310" s="96"/>
      <c r="B310" s="97">
        <v>29</v>
      </c>
      <c r="C310" s="73" t="s">
        <v>570</v>
      </c>
      <c r="D310" s="73" t="s">
        <v>571</v>
      </c>
      <c r="E310" s="98" t="s">
        <v>13</v>
      </c>
      <c r="F310" s="99">
        <v>491.81</v>
      </c>
      <c r="G310" s="100">
        <v>1</v>
      </c>
      <c r="H310" s="101">
        <f t="shared" si="27"/>
        <v>491.81</v>
      </c>
      <c r="I310" s="102"/>
      <c r="J310" s="103">
        <f t="shared" si="28"/>
        <v>29</v>
      </c>
      <c r="K310" s="104" t="str">
        <f t="shared" si="29"/>
        <v>Трос ручного тормоза</v>
      </c>
      <c r="L310" s="105"/>
      <c r="M310" s="98" t="s">
        <v>13</v>
      </c>
      <c r="N310" s="106">
        <v>875.46</v>
      </c>
      <c r="O310" s="95"/>
      <c r="P310" s="107">
        <f t="shared" si="30"/>
        <v>1</v>
      </c>
      <c r="Q310" s="108">
        <f t="shared" si="31"/>
        <v>0</v>
      </c>
      <c r="R310" s="102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30" x14ac:dyDescent="0.25">
      <c r="A311" s="96"/>
      <c r="B311" s="97">
        <v>30</v>
      </c>
      <c r="C311" s="73" t="s">
        <v>572</v>
      </c>
      <c r="D311" s="73" t="s">
        <v>573</v>
      </c>
      <c r="E311" s="98" t="s">
        <v>13</v>
      </c>
      <c r="F311" s="99">
        <v>31055.17</v>
      </c>
      <c r="G311" s="100">
        <v>2</v>
      </c>
      <c r="H311" s="101">
        <f t="shared" si="27"/>
        <v>62110.34</v>
      </c>
      <c r="I311" s="102"/>
      <c r="J311" s="103">
        <f t="shared" si="28"/>
        <v>30</v>
      </c>
      <c r="K311" s="104" t="str">
        <f t="shared" si="29"/>
        <v>Турбокомпрессор ГАЗ 33081</v>
      </c>
      <c r="L311" s="105"/>
      <c r="M311" s="98" t="s">
        <v>13</v>
      </c>
      <c r="N311" s="106">
        <v>876.46</v>
      </c>
      <c r="O311" s="95"/>
      <c r="P311" s="107">
        <f t="shared" si="30"/>
        <v>2</v>
      </c>
      <c r="Q311" s="108">
        <f t="shared" si="31"/>
        <v>0</v>
      </c>
      <c r="R311" s="102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45" x14ac:dyDescent="0.25">
      <c r="A312" s="96"/>
      <c r="B312" s="97">
        <v>31</v>
      </c>
      <c r="C312" s="73" t="s">
        <v>574</v>
      </c>
      <c r="D312" s="73" t="s">
        <v>575</v>
      </c>
      <c r="E312" s="98" t="s">
        <v>13</v>
      </c>
      <c r="F312" s="99">
        <v>6086.5</v>
      </c>
      <c r="G312" s="100">
        <v>2</v>
      </c>
      <c r="H312" s="101">
        <f t="shared" si="27"/>
        <v>12173</v>
      </c>
      <c r="I312" s="102"/>
      <c r="J312" s="103">
        <f t="shared" si="28"/>
        <v>31</v>
      </c>
      <c r="K312" s="104" t="str">
        <f t="shared" si="29"/>
        <v>Усилитель гидровакуумный тормозов с клапаном управления</v>
      </c>
      <c r="L312" s="105"/>
      <c r="M312" s="98" t="s">
        <v>13</v>
      </c>
      <c r="N312" s="106">
        <v>877.46</v>
      </c>
      <c r="O312" s="95"/>
      <c r="P312" s="107">
        <f t="shared" si="30"/>
        <v>2</v>
      </c>
      <c r="Q312" s="108">
        <f t="shared" si="31"/>
        <v>0</v>
      </c>
      <c r="R312" s="102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30" x14ac:dyDescent="0.25">
      <c r="A313" s="96"/>
      <c r="B313" s="97">
        <v>32</v>
      </c>
      <c r="C313" s="73" t="s">
        <v>576</v>
      </c>
      <c r="D313" s="73" t="s">
        <v>577</v>
      </c>
      <c r="E313" s="98" t="s">
        <v>13</v>
      </c>
      <c r="F313" s="99">
        <v>186.81</v>
      </c>
      <c r="G313" s="100">
        <v>1</v>
      </c>
      <c r="H313" s="101">
        <f t="shared" si="27"/>
        <v>186.81</v>
      </c>
      <c r="I313" s="102"/>
      <c r="J313" s="103">
        <f t="shared" si="28"/>
        <v>32</v>
      </c>
      <c r="K313" s="104" t="str">
        <f t="shared" si="29"/>
        <v>Шайба опорная коленвала Г-53</v>
      </c>
      <c r="L313" s="105"/>
      <c r="M313" s="98" t="s">
        <v>13</v>
      </c>
      <c r="N313" s="106">
        <v>878.46</v>
      </c>
      <c r="O313" s="95"/>
      <c r="P313" s="107">
        <f t="shared" si="30"/>
        <v>1</v>
      </c>
      <c r="Q313" s="108">
        <f t="shared" si="31"/>
        <v>0</v>
      </c>
      <c r="R313" s="102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5.75" x14ac:dyDescent="0.25">
      <c r="A314" s="96"/>
      <c r="B314" s="97">
        <v>33</v>
      </c>
      <c r="C314" s="73" t="s">
        <v>578</v>
      </c>
      <c r="D314" s="73" t="s">
        <v>579</v>
      </c>
      <c r="E314" s="98" t="s">
        <v>13</v>
      </c>
      <c r="F314" s="99">
        <v>8984.6299999999992</v>
      </c>
      <c r="G314" s="100">
        <v>1</v>
      </c>
      <c r="H314" s="101">
        <f t="shared" si="27"/>
        <v>8984.6299999999992</v>
      </c>
      <c r="I314" s="102"/>
      <c r="J314" s="103">
        <f t="shared" si="28"/>
        <v>33</v>
      </c>
      <c r="K314" s="104" t="str">
        <f t="shared" si="29"/>
        <v>Карбюратор</v>
      </c>
      <c r="L314" s="105"/>
      <c r="M314" s="98" t="s">
        <v>13</v>
      </c>
      <c r="N314" s="106">
        <v>879.46</v>
      </c>
      <c r="O314" s="95"/>
      <c r="P314" s="107">
        <f t="shared" si="30"/>
        <v>1</v>
      </c>
      <c r="Q314" s="108">
        <f t="shared" si="31"/>
        <v>0</v>
      </c>
      <c r="R314" s="102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5.75" x14ac:dyDescent="0.25">
      <c r="A315" s="96"/>
      <c r="B315" s="97">
        <v>34</v>
      </c>
      <c r="C315" s="73" t="s">
        <v>580</v>
      </c>
      <c r="D315" s="73" t="s">
        <v>581</v>
      </c>
      <c r="E315" s="98" t="s">
        <v>13</v>
      </c>
      <c r="F315" s="99">
        <v>1899.72</v>
      </c>
      <c r="G315" s="100">
        <v>1</v>
      </c>
      <c r="H315" s="101">
        <f t="shared" si="27"/>
        <v>1899.72</v>
      </c>
      <c r="I315" s="102"/>
      <c r="J315" s="103">
        <f t="shared" si="28"/>
        <v>34</v>
      </c>
      <c r="K315" s="104" t="str">
        <f t="shared" si="29"/>
        <v>Насос топливный</v>
      </c>
      <c r="L315" s="105"/>
      <c r="M315" s="98" t="s">
        <v>13</v>
      </c>
      <c r="N315" s="106">
        <v>880.46</v>
      </c>
      <c r="O315" s="95"/>
      <c r="P315" s="107">
        <f t="shared" si="30"/>
        <v>1</v>
      </c>
      <c r="Q315" s="108">
        <f t="shared" si="31"/>
        <v>0</v>
      </c>
      <c r="R315" s="102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5.75" x14ac:dyDescent="0.25">
      <c r="A316" s="96"/>
      <c r="B316" s="97">
        <v>35</v>
      </c>
      <c r="C316" s="73" t="s">
        <v>107</v>
      </c>
      <c r="D316" s="73" t="s">
        <v>92</v>
      </c>
      <c r="E316" s="98" t="s">
        <v>13</v>
      </c>
      <c r="F316" s="99">
        <v>2174.13</v>
      </c>
      <c r="G316" s="100">
        <v>4</v>
      </c>
      <c r="H316" s="101">
        <f t="shared" si="27"/>
        <v>8696.52</v>
      </c>
      <c r="I316" s="102"/>
      <c r="J316" s="103">
        <f t="shared" si="28"/>
        <v>35</v>
      </c>
      <c r="K316" s="104" t="str">
        <f t="shared" si="29"/>
        <v>Амортизатор УАЗ</v>
      </c>
      <c r="L316" s="105"/>
      <c r="M316" s="98" t="s">
        <v>13</v>
      </c>
      <c r="N316" s="106">
        <v>881.46</v>
      </c>
      <c r="O316" s="95"/>
      <c r="P316" s="107">
        <f t="shared" si="30"/>
        <v>4</v>
      </c>
      <c r="Q316" s="108">
        <f t="shared" si="31"/>
        <v>0</v>
      </c>
      <c r="R316" s="102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5.75" x14ac:dyDescent="0.25">
      <c r="A317" s="96"/>
      <c r="B317" s="97">
        <v>36</v>
      </c>
      <c r="C317" s="73" t="s">
        <v>93</v>
      </c>
      <c r="D317" s="73" t="s">
        <v>94</v>
      </c>
      <c r="E317" s="98" t="s">
        <v>13</v>
      </c>
      <c r="F317" s="99">
        <v>1925.05</v>
      </c>
      <c r="G317" s="100">
        <v>4</v>
      </c>
      <c r="H317" s="101">
        <f t="shared" si="27"/>
        <v>7700.2</v>
      </c>
      <c r="I317" s="102"/>
      <c r="J317" s="103">
        <f t="shared" si="28"/>
        <v>36</v>
      </c>
      <c r="K317" s="104" t="str">
        <f t="shared" si="29"/>
        <v>Амортизатор</v>
      </c>
      <c r="L317" s="105"/>
      <c r="M317" s="98" t="s">
        <v>13</v>
      </c>
      <c r="N317" s="106">
        <v>882.46</v>
      </c>
      <c r="O317" s="95"/>
      <c r="P317" s="107">
        <f t="shared" si="30"/>
        <v>4</v>
      </c>
      <c r="Q317" s="108">
        <f t="shared" si="31"/>
        <v>0</v>
      </c>
      <c r="R317" s="102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5.75" x14ac:dyDescent="0.25">
      <c r="A318" s="96"/>
      <c r="B318" s="97">
        <v>37</v>
      </c>
      <c r="C318" s="73" t="s">
        <v>582</v>
      </c>
      <c r="D318" s="73" t="s">
        <v>583</v>
      </c>
      <c r="E318" s="98" t="s">
        <v>13</v>
      </c>
      <c r="F318" s="99">
        <v>1920.34</v>
      </c>
      <c r="G318" s="100">
        <v>4</v>
      </c>
      <c r="H318" s="101">
        <f t="shared" si="27"/>
        <v>7681.36</v>
      </c>
      <c r="I318" s="102"/>
      <c r="J318" s="103">
        <f t="shared" si="28"/>
        <v>37</v>
      </c>
      <c r="K318" s="104" t="str">
        <f t="shared" si="29"/>
        <v>Барабан тормозной</v>
      </c>
      <c r="L318" s="105"/>
      <c r="M318" s="98" t="s">
        <v>13</v>
      </c>
      <c r="N318" s="106">
        <v>883.46</v>
      </c>
      <c r="O318" s="95"/>
      <c r="P318" s="107">
        <f t="shared" si="30"/>
        <v>4</v>
      </c>
      <c r="Q318" s="108">
        <f t="shared" si="31"/>
        <v>0</v>
      </c>
      <c r="R318" s="102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5.75" x14ac:dyDescent="0.25">
      <c r="A319" s="96"/>
      <c r="B319" s="97">
        <v>38</v>
      </c>
      <c r="C319" s="73" t="s">
        <v>30</v>
      </c>
      <c r="D319" s="73" t="s">
        <v>32</v>
      </c>
      <c r="E319" s="98" t="s">
        <v>13</v>
      </c>
      <c r="F319" s="99">
        <v>6180.61</v>
      </c>
      <c r="G319" s="100">
        <v>1</v>
      </c>
      <c r="H319" s="101">
        <f t="shared" si="27"/>
        <v>6180.61</v>
      </c>
      <c r="I319" s="102"/>
      <c r="J319" s="103">
        <f t="shared" si="28"/>
        <v>38</v>
      </c>
      <c r="K319" s="104" t="str">
        <f t="shared" si="29"/>
        <v>Вал карданный задний</v>
      </c>
      <c r="L319" s="105"/>
      <c r="M319" s="98" t="s">
        <v>13</v>
      </c>
      <c r="N319" s="106">
        <v>884.46</v>
      </c>
      <c r="O319" s="95"/>
      <c r="P319" s="107">
        <f t="shared" si="30"/>
        <v>1</v>
      </c>
      <c r="Q319" s="108">
        <f t="shared" si="31"/>
        <v>0</v>
      </c>
      <c r="R319" s="102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30" x14ac:dyDescent="0.25">
      <c r="A320" s="96"/>
      <c r="B320" s="97">
        <v>39</v>
      </c>
      <c r="C320" s="73" t="s">
        <v>584</v>
      </c>
      <c r="D320" s="73" t="s">
        <v>585</v>
      </c>
      <c r="E320" s="98" t="s">
        <v>13</v>
      </c>
      <c r="F320" s="99">
        <v>6062.22</v>
      </c>
      <c r="G320" s="100">
        <v>1</v>
      </c>
      <c r="H320" s="101">
        <f t="shared" si="27"/>
        <v>6062.22</v>
      </c>
      <c r="I320" s="102"/>
      <c r="J320" s="103">
        <f t="shared" si="28"/>
        <v>39</v>
      </c>
      <c r="K320" s="104" t="str">
        <f t="shared" si="29"/>
        <v>Вал карданный переднего моста в сборе</v>
      </c>
      <c r="L320" s="105"/>
      <c r="M320" s="98" t="s">
        <v>13</v>
      </c>
      <c r="N320" s="106">
        <v>885.46</v>
      </c>
      <c r="O320" s="95"/>
      <c r="P320" s="107">
        <f t="shared" si="30"/>
        <v>1</v>
      </c>
      <c r="Q320" s="108">
        <f t="shared" si="31"/>
        <v>0</v>
      </c>
      <c r="R320" s="102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30" x14ac:dyDescent="0.25">
      <c r="A321" s="96"/>
      <c r="B321" s="97">
        <v>40</v>
      </c>
      <c r="C321" s="73" t="s">
        <v>586</v>
      </c>
      <c r="D321" s="73" t="s">
        <v>128</v>
      </c>
      <c r="E321" s="98" t="s">
        <v>13</v>
      </c>
      <c r="F321" s="99">
        <v>6775.67</v>
      </c>
      <c r="G321" s="100">
        <v>1</v>
      </c>
      <c r="H321" s="101">
        <f t="shared" si="27"/>
        <v>6775.67</v>
      </c>
      <c r="I321" s="102"/>
      <c r="J321" s="103">
        <f t="shared" si="28"/>
        <v>40</v>
      </c>
      <c r="K321" s="104" t="str">
        <f t="shared" si="29"/>
        <v>Вал карданный передний УАЗ</v>
      </c>
      <c r="L321" s="105"/>
      <c r="M321" s="98" t="s">
        <v>13</v>
      </c>
      <c r="N321" s="106">
        <v>886.46</v>
      </c>
      <c r="O321" s="95"/>
      <c r="P321" s="107">
        <f t="shared" si="30"/>
        <v>1</v>
      </c>
      <c r="Q321" s="108">
        <f t="shared" si="31"/>
        <v>0</v>
      </c>
      <c r="R321" s="102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.75" x14ac:dyDescent="0.25">
      <c r="A322" s="96"/>
      <c r="B322" s="97">
        <v>41</v>
      </c>
      <c r="C322" s="73" t="s">
        <v>181</v>
      </c>
      <c r="D322" s="73" t="s">
        <v>182</v>
      </c>
      <c r="E322" s="98" t="s">
        <v>13</v>
      </c>
      <c r="F322" s="99">
        <v>149561.91</v>
      </c>
      <c r="G322" s="100">
        <v>1</v>
      </c>
      <c r="H322" s="101">
        <f t="shared" si="27"/>
        <v>149561.91</v>
      </c>
      <c r="I322" s="102"/>
      <c r="J322" s="103">
        <f t="shared" si="28"/>
        <v>41</v>
      </c>
      <c r="K322" s="104" t="str">
        <f t="shared" si="29"/>
        <v xml:space="preserve">Двигатель в сборе </v>
      </c>
      <c r="L322" s="105"/>
      <c r="M322" s="98" t="s">
        <v>13</v>
      </c>
      <c r="N322" s="106">
        <v>887.46</v>
      </c>
      <c r="O322" s="95"/>
      <c r="P322" s="107">
        <f t="shared" si="30"/>
        <v>1</v>
      </c>
      <c r="Q322" s="108">
        <f t="shared" si="31"/>
        <v>0</v>
      </c>
      <c r="R322" s="102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x14ac:dyDescent="0.25">
      <c r="A323" s="96"/>
      <c r="B323" s="97">
        <v>42</v>
      </c>
      <c r="C323" s="73" t="s">
        <v>587</v>
      </c>
      <c r="D323" s="73" t="s">
        <v>46</v>
      </c>
      <c r="E323" s="98" t="s">
        <v>13</v>
      </c>
      <c r="F323" s="99">
        <v>149745.45000000001</v>
      </c>
      <c r="G323" s="100">
        <v>1</v>
      </c>
      <c r="H323" s="101">
        <f t="shared" si="27"/>
        <v>149745.45000000001</v>
      </c>
      <c r="I323" s="102"/>
      <c r="J323" s="103">
        <f t="shared" si="28"/>
        <v>42</v>
      </c>
      <c r="K323" s="104" t="str">
        <f t="shared" si="29"/>
        <v>Двигатель в сборе УАЗ</v>
      </c>
      <c r="L323" s="105"/>
      <c r="M323" s="98" t="s">
        <v>13</v>
      </c>
      <c r="N323" s="106">
        <v>888.46</v>
      </c>
      <c r="O323" s="95"/>
      <c r="P323" s="107">
        <f t="shared" si="30"/>
        <v>1</v>
      </c>
      <c r="Q323" s="108">
        <f t="shared" si="31"/>
        <v>0</v>
      </c>
      <c r="R323" s="102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.75" x14ac:dyDescent="0.25">
      <c r="A324" s="96"/>
      <c r="B324" s="97">
        <v>43</v>
      </c>
      <c r="C324" s="73" t="s">
        <v>588</v>
      </c>
      <c r="D324" s="73" t="s">
        <v>589</v>
      </c>
      <c r="E324" s="98" t="s">
        <v>13</v>
      </c>
      <c r="F324" s="99">
        <v>177635.57</v>
      </c>
      <c r="G324" s="100">
        <v>1</v>
      </c>
      <c r="H324" s="101">
        <f t="shared" si="27"/>
        <v>177635.57</v>
      </c>
      <c r="I324" s="102"/>
      <c r="J324" s="103">
        <f t="shared" si="28"/>
        <v>43</v>
      </c>
      <c r="K324" s="104" t="str">
        <f t="shared" si="29"/>
        <v>Двигатель УАЗ</v>
      </c>
      <c r="L324" s="105"/>
      <c r="M324" s="98" t="s">
        <v>13</v>
      </c>
      <c r="N324" s="106">
        <v>889.46</v>
      </c>
      <c r="O324" s="95"/>
      <c r="P324" s="107">
        <f t="shared" si="30"/>
        <v>1</v>
      </c>
      <c r="Q324" s="108">
        <f t="shared" si="31"/>
        <v>0</v>
      </c>
      <c r="R324" s="102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75" x14ac:dyDescent="0.25">
      <c r="A325" s="96"/>
      <c r="B325" s="97">
        <v>44</v>
      </c>
      <c r="C325" s="73" t="s">
        <v>590</v>
      </c>
      <c r="D325" s="73" t="s">
        <v>190</v>
      </c>
      <c r="E325" s="98" t="s">
        <v>13</v>
      </c>
      <c r="F325" s="99">
        <v>1187.33</v>
      </c>
      <c r="G325" s="100">
        <v>1</v>
      </c>
      <c r="H325" s="101">
        <f t="shared" si="27"/>
        <v>1187.33</v>
      </c>
      <c r="I325" s="102"/>
      <c r="J325" s="103">
        <f t="shared" si="28"/>
        <v>44</v>
      </c>
      <c r="K325" s="104" t="str">
        <f t="shared" si="29"/>
        <v xml:space="preserve">Диск сцепления </v>
      </c>
      <c r="L325" s="105"/>
      <c r="M325" s="98" t="s">
        <v>13</v>
      </c>
      <c r="N325" s="106">
        <v>890.46</v>
      </c>
      <c r="O325" s="95"/>
      <c r="P325" s="107">
        <f t="shared" si="30"/>
        <v>1</v>
      </c>
      <c r="Q325" s="108">
        <f t="shared" si="31"/>
        <v>0</v>
      </c>
      <c r="R325" s="102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x14ac:dyDescent="0.25">
      <c r="A326" s="96"/>
      <c r="B326" s="97">
        <v>45</v>
      </c>
      <c r="C326" s="73" t="s">
        <v>591</v>
      </c>
      <c r="D326" s="73" t="s">
        <v>592</v>
      </c>
      <c r="E326" s="98" t="s">
        <v>623</v>
      </c>
      <c r="F326" s="99">
        <v>1614.76</v>
      </c>
      <c r="G326" s="100">
        <v>1</v>
      </c>
      <c r="H326" s="101">
        <f t="shared" si="27"/>
        <v>1614.76</v>
      </c>
      <c r="I326" s="102"/>
      <c r="J326" s="103">
        <f t="shared" si="28"/>
        <v>45</v>
      </c>
      <c r="K326" s="104" t="str">
        <f t="shared" si="29"/>
        <v>Колодка тормозная в сборе</v>
      </c>
      <c r="L326" s="105"/>
      <c r="M326" s="98" t="s">
        <v>13</v>
      </c>
      <c r="N326" s="106">
        <v>891.46</v>
      </c>
      <c r="O326" s="95"/>
      <c r="P326" s="107">
        <f t="shared" si="30"/>
        <v>1</v>
      </c>
      <c r="Q326" s="108">
        <f t="shared" si="31"/>
        <v>0</v>
      </c>
      <c r="R326" s="102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x14ac:dyDescent="0.25">
      <c r="A327" s="96"/>
      <c r="B327" s="97">
        <v>46</v>
      </c>
      <c r="C327" s="73" t="s">
        <v>593</v>
      </c>
      <c r="D327" s="73" t="s">
        <v>594</v>
      </c>
      <c r="E327" s="98" t="s">
        <v>13</v>
      </c>
      <c r="F327" s="99">
        <v>2450.77</v>
      </c>
      <c r="G327" s="100">
        <v>1</v>
      </c>
      <c r="H327" s="101">
        <f t="shared" si="27"/>
        <v>2450.77</v>
      </c>
      <c r="I327" s="102"/>
      <c r="J327" s="103">
        <f t="shared" si="28"/>
        <v>46</v>
      </c>
      <c r="K327" s="104" t="str">
        <f t="shared" si="29"/>
        <v>Корзина сцепления в сборе</v>
      </c>
      <c r="L327" s="105"/>
      <c r="M327" s="98" t="s">
        <v>13</v>
      </c>
      <c r="N327" s="106">
        <v>892.46</v>
      </c>
      <c r="O327" s="95"/>
      <c r="P327" s="107">
        <f t="shared" si="30"/>
        <v>1</v>
      </c>
      <c r="Q327" s="108">
        <f t="shared" si="31"/>
        <v>0</v>
      </c>
      <c r="R327" s="102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75" x14ac:dyDescent="0.25">
      <c r="A328" s="96"/>
      <c r="B328" s="97">
        <v>47</v>
      </c>
      <c r="C328" s="73" t="s">
        <v>269</v>
      </c>
      <c r="D328" s="73" t="s">
        <v>270</v>
      </c>
      <c r="E328" s="98" t="s">
        <v>13</v>
      </c>
      <c r="F328" s="99">
        <v>438.98</v>
      </c>
      <c r="G328" s="100">
        <v>4</v>
      </c>
      <c r="H328" s="101">
        <f t="shared" si="27"/>
        <v>1755.92</v>
      </c>
      <c r="I328" s="102"/>
      <c r="J328" s="103">
        <f t="shared" si="28"/>
        <v>47</v>
      </c>
      <c r="K328" s="104" t="str">
        <f t="shared" si="29"/>
        <v>Крестовина карданного вала</v>
      </c>
      <c r="L328" s="105"/>
      <c r="M328" s="98" t="s">
        <v>13</v>
      </c>
      <c r="N328" s="106">
        <v>893.46</v>
      </c>
      <c r="O328" s="95"/>
      <c r="P328" s="107">
        <f t="shared" si="30"/>
        <v>4</v>
      </c>
      <c r="Q328" s="108">
        <f t="shared" si="31"/>
        <v>0</v>
      </c>
      <c r="R328" s="102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30" x14ac:dyDescent="0.25">
      <c r="A329" s="96"/>
      <c r="B329" s="97">
        <v>48</v>
      </c>
      <c r="C329" s="73" t="s">
        <v>595</v>
      </c>
      <c r="D329" s="73" t="s">
        <v>596</v>
      </c>
      <c r="E329" s="98" t="s">
        <v>13</v>
      </c>
      <c r="F329" s="99">
        <v>1863.84</v>
      </c>
      <c r="G329" s="100">
        <v>1</v>
      </c>
      <c r="H329" s="101">
        <f t="shared" si="27"/>
        <v>1863.84</v>
      </c>
      <c r="I329" s="102"/>
      <c r="J329" s="103">
        <f t="shared" si="28"/>
        <v>48</v>
      </c>
      <c r="K329" s="104" t="str">
        <f t="shared" si="29"/>
        <v>Механизм переключения кулиса</v>
      </c>
      <c r="L329" s="105"/>
      <c r="M329" s="98" t="s">
        <v>13</v>
      </c>
      <c r="N329" s="106">
        <v>894.46</v>
      </c>
      <c r="O329" s="95"/>
      <c r="P329" s="107">
        <f t="shared" si="30"/>
        <v>1</v>
      </c>
      <c r="Q329" s="108">
        <f t="shared" si="31"/>
        <v>0</v>
      </c>
      <c r="R329" s="102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5.75" x14ac:dyDescent="0.25">
      <c r="A330" s="96"/>
      <c r="B330" s="97">
        <v>49</v>
      </c>
      <c r="C330" s="73" t="s">
        <v>597</v>
      </c>
      <c r="D330" s="73" t="s">
        <v>598</v>
      </c>
      <c r="E330" s="98" t="s">
        <v>623</v>
      </c>
      <c r="F330" s="99">
        <v>2608.96</v>
      </c>
      <c r="G330" s="100">
        <v>1</v>
      </c>
      <c r="H330" s="101">
        <f t="shared" si="27"/>
        <v>2608.96</v>
      </c>
      <c r="I330" s="102"/>
      <c r="J330" s="103">
        <f t="shared" si="28"/>
        <v>49</v>
      </c>
      <c r="K330" s="104" t="str">
        <f t="shared" si="29"/>
        <v>Муфта Элмо</v>
      </c>
      <c r="L330" s="105"/>
      <c r="M330" s="98" t="s">
        <v>13</v>
      </c>
      <c r="N330" s="106">
        <v>895.46</v>
      </c>
      <c r="O330" s="95"/>
      <c r="P330" s="107">
        <f t="shared" si="30"/>
        <v>1</v>
      </c>
      <c r="Q330" s="108">
        <f t="shared" si="31"/>
        <v>0</v>
      </c>
      <c r="R330" s="102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5.75" x14ac:dyDescent="0.25">
      <c r="A331" s="96"/>
      <c r="B331" s="97">
        <v>50</v>
      </c>
      <c r="C331" s="73" t="s">
        <v>599</v>
      </c>
      <c r="D331" s="73" t="s">
        <v>600</v>
      </c>
      <c r="E331" s="98" t="s">
        <v>624</v>
      </c>
      <c r="F331" s="99">
        <v>75.989999999999995</v>
      </c>
      <c r="G331" s="100">
        <v>8</v>
      </c>
      <c r="H331" s="101">
        <f t="shared" si="27"/>
        <v>607.91999999999996</v>
      </c>
      <c r="I331" s="102"/>
      <c r="J331" s="103">
        <f t="shared" si="28"/>
        <v>50</v>
      </c>
      <c r="K331" s="104" t="str">
        <f t="shared" si="29"/>
        <v>Накладки тормозные УАЗ</v>
      </c>
      <c r="L331" s="105"/>
      <c r="M331" s="98" t="s">
        <v>13</v>
      </c>
      <c r="N331" s="106">
        <v>896.46</v>
      </c>
      <c r="O331" s="95"/>
      <c r="P331" s="107">
        <f t="shared" si="30"/>
        <v>8</v>
      </c>
      <c r="Q331" s="108">
        <f t="shared" si="31"/>
        <v>0</v>
      </c>
      <c r="R331" s="102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5.75" x14ac:dyDescent="0.25">
      <c r="A332" s="96"/>
      <c r="B332" s="97">
        <v>51</v>
      </c>
      <c r="C332" s="73" t="s">
        <v>290</v>
      </c>
      <c r="D332" s="73" t="s">
        <v>292</v>
      </c>
      <c r="E332" s="98" t="s">
        <v>13</v>
      </c>
      <c r="F332" s="99">
        <v>512.92999999999995</v>
      </c>
      <c r="G332" s="100">
        <v>2</v>
      </c>
      <c r="H332" s="101">
        <f t="shared" si="27"/>
        <v>1025.8599999999999</v>
      </c>
      <c r="I332" s="102"/>
      <c r="J332" s="103">
        <f t="shared" si="28"/>
        <v>51</v>
      </c>
      <c r="K332" s="104" t="str">
        <f t="shared" si="29"/>
        <v>Наконечник левый</v>
      </c>
      <c r="L332" s="105"/>
      <c r="M332" s="98" t="s">
        <v>13</v>
      </c>
      <c r="N332" s="106">
        <v>897.46</v>
      </c>
      <c r="O332" s="95"/>
      <c r="P332" s="107">
        <f t="shared" si="30"/>
        <v>2</v>
      </c>
      <c r="Q332" s="108">
        <f t="shared" si="31"/>
        <v>0</v>
      </c>
      <c r="R332" s="102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5.75" x14ac:dyDescent="0.25">
      <c r="A333" s="96"/>
      <c r="B333" s="97">
        <v>52</v>
      </c>
      <c r="C333" s="73" t="s">
        <v>293</v>
      </c>
      <c r="D333" s="73" t="s">
        <v>295</v>
      </c>
      <c r="E333" s="98" t="s">
        <v>13</v>
      </c>
      <c r="F333" s="99">
        <v>559.36</v>
      </c>
      <c r="G333" s="100">
        <v>2</v>
      </c>
      <c r="H333" s="101">
        <f t="shared" si="27"/>
        <v>1118.72</v>
      </c>
      <c r="I333" s="102"/>
      <c r="J333" s="103">
        <f t="shared" si="28"/>
        <v>52</v>
      </c>
      <c r="K333" s="104" t="str">
        <f t="shared" si="29"/>
        <v>Наконечник правый</v>
      </c>
      <c r="L333" s="105"/>
      <c r="M333" s="98" t="s">
        <v>13</v>
      </c>
      <c r="N333" s="106">
        <v>898.46</v>
      </c>
      <c r="O333" s="95"/>
      <c r="P333" s="107">
        <f t="shared" si="30"/>
        <v>2</v>
      </c>
      <c r="Q333" s="108">
        <f t="shared" si="31"/>
        <v>0</v>
      </c>
      <c r="R333" s="102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5.75" x14ac:dyDescent="0.25">
      <c r="A334" s="96"/>
      <c r="B334" s="97">
        <v>53</v>
      </c>
      <c r="C334" s="73" t="s">
        <v>89</v>
      </c>
      <c r="D334" s="73" t="s">
        <v>601</v>
      </c>
      <c r="E334" s="98" t="s">
        <v>13</v>
      </c>
      <c r="F334" s="99">
        <v>6024.23</v>
      </c>
      <c r="G334" s="100">
        <v>1</v>
      </c>
      <c r="H334" s="101">
        <f t="shared" si="27"/>
        <v>6024.23</v>
      </c>
      <c r="I334" s="102"/>
      <c r="J334" s="103">
        <f t="shared" si="28"/>
        <v>53</v>
      </c>
      <c r="K334" s="104" t="str">
        <f t="shared" si="29"/>
        <v>Насос водяной</v>
      </c>
      <c r="L334" s="105"/>
      <c r="M334" s="98" t="s">
        <v>13</v>
      </c>
      <c r="N334" s="106">
        <v>899.46</v>
      </c>
      <c r="O334" s="95"/>
      <c r="P334" s="107">
        <f t="shared" si="30"/>
        <v>1</v>
      </c>
      <c r="Q334" s="108">
        <f t="shared" si="31"/>
        <v>0</v>
      </c>
      <c r="R334" s="102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5.75" x14ac:dyDescent="0.25">
      <c r="A335" s="96"/>
      <c r="B335" s="97">
        <v>54</v>
      </c>
      <c r="C335" s="73" t="s">
        <v>602</v>
      </c>
      <c r="D335" s="73" t="s">
        <v>341</v>
      </c>
      <c r="E335" s="98" t="s">
        <v>13</v>
      </c>
      <c r="F335" s="99">
        <v>3229.53</v>
      </c>
      <c r="G335" s="100">
        <v>1</v>
      </c>
      <c r="H335" s="101">
        <f t="shared" si="27"/>
        <v>3229.53</v>
      </c>
      <c r="I335" s="102"/>
      <c r="J335" s="103">
        <f t="shared" si="28"/>
        <v>54</v>
      </c>
      <c r="K335" s="104" t="str">
        <f t="shared" si="29"/>
        <v>Подшипник выжимной УАЗ</v>
      </c>
      <c r="L335" s="105"/>
      <c r="M335" s="98" t="s">
        <v>13</v>
      </c>
      <c r="N335" s="106">
        <v>900.46</v>
      </c>
      <c r="O335" s="95"/>
      <c r="P335" s="107">
        <f t="shared" si="30"/>
        <v>1</v>
      </c>
      <c r="Q335" s="108">
        <f t="shared" si="31"/>
        <v>0</v>
      </c>
      <c r="R335" s="102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5.75" x14ac:dyDescent="0.25">
      <c r="A336" s="96"/>
      <c r="B336" s="97">
        <v>55</v>
      </c>
      <c r="C336" s="73" t="s">
        <v>603</v>
      </c>
      <c r="D336" s="73" t="s">
        <v>604</v>
      </c>
      <c r="E336" s="98" t="s">
        <v>13</v>
      </c>
      <c r="F336" s="99">
        <v>1317.15</v>
      </c>
      <c r="G336" s="100">
        <v>2</v>
      </c>
      <c r="H336" s="101">
        <f t="shared" si="27"/>
        <v>2634.3</v>
      </c>
      <c r="I336" s="102"/>
      <c r="J336" s="103">
        <f t="shared" si="28"/>
        <v>55</v>
      </c>
      <c r="K336" s="104" t="str">
        <f t="shared" si="29"/>
        <v>Подшипник ступицы УАЗ</v>
      </c>
      <c r="L336" s="105"/>
      <c r="M336" s="98" t="s">
        <v>13</v>
      </c>
      <c r="N336" s="106">
        <v>901.46</v>
      </c>
      <c r="O336" s="95"/>
      <c r="P336" s="107">
        <f t="shared" si="30"/>
        <v>2</v>
      </c>
      <c r="Q336" s="108">
        <f t="shared" si="31"/>
        <v>0</v>
      </c>
      <c r="R336" s="102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.75" x14ac:dyDescent="0.25">
      <c r="A337" s="96"/>
      <c r="B337" s="97">
        <v>56</v>
      </c>
      <c r="C337" s="73" t="s">
        <v>352</v>
      </c>
      <c r="D337" s="73" t="s">
        <v>353</v>
      </c>
      <c r="E337" s="98" t="s">
        <v>13</v>
      </c>
      <c r="F337" s="99">
        <v>13026.81</v>
      </c>
      <c r="G337" s="100">
        <v>1</v>
      </c>
      <c r="H337" s="101">
        <f t="shared" si="27"/>
        <v>13026.81</v>
      </c>
      <c r="I337" s="102"/>
      <c r="J337" s="103">
        <f t="shared" si="28"/>
        <v>56</v>
      </c>
      <c r="K337" s="104" t="str">
        <f t="shared" si="29"/>
        <v>Радиатор водяной УАЗ</v>
      </c>
      <c r="L337" s="105"/>
      <c r="M337" s="98" t="s">
        <v>13</v>
      </c>
      <c r="N337" s="106">
        <v>902.46</v>
      </c>
      <c r="O337" s="95"/>
      <c r="P337" s="107">
        <f t="shared" si="30"/>
        <v>1</v>
      </c>
      <c r="Q337" s="108">
        <f t="shared" si="31"/>
        <v>0</v>
      </c>
      <c r="R337" s="102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.75" x14ac:dyDescent="0.25">
      <c r="A338" s="96"/>
      <c r="B338" s="97">
        <v>57</v>
      </c>
      <c r="C338" s="73" t="s">
        <v>79</v>
      </c>
      <c r="D338" s="73" t="s">
        <v>605</v>
      </c>
      <c r="E338" s="98" t="s">
        <v>13</v>
      </c>
      <c r="F338" s="99">
        <v>4036.91</v>
      </c>
      <c r="G338" s="100">
        <v>2</v>
      </c>
      <c r="H338" s="101">
        <f t="shared" si="27"/>
        <v>8073.82</v>
      </c>
      <c r="I338" s="102"/>
      <c r="J338" s="103">
        <f t="shared" si="28"/>
        <v>57</v>
      </c>
      <c r="K338" s="104" t="str">
        <f t="shared" si="29"/>
        <v>Рессора задняя</v>
      </c>
      <c r="L338" s="105"/>
      <c r="M338" s="98" t="s">
        <v>13</v>
      </c>
      <c r="N338" s="106">
        <v>903.46</v>
      </c>
      <c r="O338" s="95"/>
      <c r="P338" s="107">
        <f t="shared" si="30"/>
        <v>2</v>
      </c>
      <c r="Q338" s="108">
        <f t="shared" si="31"/>
        <v>0</v>
      </c>
      <c r="R338" s="102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5.75" x14ac:dyDescent="0.25">
      <c r="A339" s="96"/>
      <c r="B339" s="97">
        <v>58</v>
      </c>
      <c r="C339" s="73" t="s">
        <v>79</v>
      </c>
      <c r="D339" s="73" t="s">
        <v>606</v>
      </c>
      <c r="E339" s="98" t="s">
        <v>13</v>
      </c>
      <c r="F339" s="99">
        <v>4654.32</v>
      </c>
      <c r="G339" s="100">
        <v>2</v>
      </c>
      <c r="H339" s="101">
        <f t="shared" si="27"/>
        <v>9308.64</v>
      </c>
      <c r="I339" s="102"/>
      <c r="J339" s="103">
        <f t="shared" si="28"/>
        <v>58</v>
      </c>
      <c r="K339" s="104" t="str">
        <f t="shared" si="29"/>
        <v>Рессора задняя</v>
      </c>
      <c r="L339" s="105"/>
      <c r="M339" s="98" t="s">
        <v>13</v>
      </c>
      <c r="N339" s="106">
        <v>904.46</v>
      </c>
      <c r="O339" s="95"/>
      <c r="P339" s="107">
        <f t="shared" si="30"/>
        <v>2</v>
      </c>
      <c r="Q339" s="108">
        <f t="shared" si="31"/>
        <v>0</v>
      </c>
      <c r="R339" s="102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30" x14ac:dyDescent="0.25">
      <c r="A340" s="96"/>
      <c r="B340" s="97">
        <v>59</v>
      </c>
      <c r="C340" s="73" t="s">
        <v>607</v>
      </c>
      <c r="D340" s="73" t="s">
        <v>608</v>
      </c>
      <c r="E340" s="98" t="s">
        <v>625</v>
      </c>
      <c r="F340" s="99">
        <v>3354.07</v>
      </c>
      <c r="G340" s="100">
        <v>2</v>
      </c>
      <c r="H340" s="101">
        <f t="shared" si="27"/>
        <v>6708.14</v>
      </c>
      <c r="I340" s="102"/>
      <c r="J340" s="103">
        <f t="shared" si="28"/>
        <v>59</v>
      </c>
      <c r="K340" s="104" t="str">
        <f t="shared" si="29"/>
        <v>Рессора передняя в сборе(8 листов)</v>
      </c>
      <c r="L340" s="105"/>
      <c r="M340" s="98" t="s">
        <v>13</v>
      </c>
      <c r="N340" s="106">
        <v>905.46</v>
      </c>
      <c r="O340" s="95"/>
      <c r="P340" s="107">
        <f t="shared" si="30"/>
        <v>2</v>
      </c>
      <c r="Q340" s="108">
        <f t="shared" si="31"/>
        <v>0</v>
      </c>
      <c r="R340" s="102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5.75" x14ac:dyDescent="0.25">
      <c r="A341" s="96"/>
      <c r="B341" s="97">
        <v>60</v>
      </c>
      <c r="C341" s="73" t="s">
        <v>609</v>
      </c>
      <c r="D341" s="73" t="s">
        <v>610</v>
      </c>
      <c r="E341" s="98" t="s">
        <v>13</v>
      </c>
      <c r="F341" s="99">
        <v>8865.3700000000008</v>
      </c>
      <c r="G341" s="100">
        <v>2</v>
      </c>
      <c r="H341" s="101">
        <f t="shared" si="27"/>
        <v>17730.740000000002</v>
      </c>
      <c r="I341" s="102"/>
      <c r="J341" s="103">
        <f t="shared" si="28"/>
        <v>60</v>
      </c>
      <c r="K341" s="104" t="str">
        <f t="shared" si="29"/>
        <v>Сидение</v>
      </c>
      <c r="L341" s="105"/>
      <c r="M341" s="98" t="s">
        <v>13</v>
      </c>
      <c r="N341" s="106">
        <v>906.46</v>
      </c>
      <c r="O341" s="95"/>
      <c r="P341" s="107">
        <f t="shared" si="30"/>
        <v>2</v>
      </c>
      <c r="Q341" s="108">
        <f t="shared" si="31"/>
        <v>0</v>
      </c>
      <c r="R341" s="102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5.75" x14ac:dyDescent="0.25">
      <c r="A342" s="96"/>
      <c r="B342" s="97">
        <v>61</v>
      </c>
      <c r="C342" s="73" t="s">
        <v>395</v>
      </c>
      <c r="D342" s="73" t="s">
        <v>396</v>
      </c>
      <c r="E342" s="98" t="s">
        <v>13</v>
      </c>
      <c r="F342" s="99">
        <v>12670.09</v>
      </c>
      <c r="G342" s="100">
        <v>1</v>
      </c>
      <c r="H342" s="101">
        <f t="shared" si="27"/>
        <v>12670.09</v>
      </c>
      <c r="I342" s="102"/>
      <c r="J342" s="103">
        <f t="shared" si="28"/>
        <v>61</v>
      </c>
      <c r="K342" s="104" t="str">
        <f t="shared" si="29"/>
        <v>Сидение водителя УАЗ</v>
      </c>
      <c r="L342" s="105"/>
      <c r="M342" s="98" t="s">
        <v>13</v>
      </c>
      <c r="N342" s="106">
        <v>907.46</v>
      </c>
      <c r="O342" s="95"/>
      <c r="P342" s="107">
        <f t="shared" si="30"/>
        <v>1</v>
      </c>
      <c r="Q342" s="108">
        <f t="shared" si="31"/>
        <v>0</v>
      </c>
      <c r="R342" s="102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5.75" x14ac:dyDescent="0.25">
      <c r="A343" s="96"/>
      <c r="B343" s="97">
        <v>62</v>
      </c>
      <c r="C343" s="73" t="s">
        <v>611</v>
      </c>
      <c r="D343" s="73" t="s">
        <v>612</v>
      </c>
      <c r="E343" s="98" t="s">
        <v>13</v>
      </c>
      <c r="F343" s="99">
        <v>6856.94</v>
      </c>
      <c r="G343" s="100">
        <v>1</v>
      </c>
      <c r="H343" s="101">
        <f t="shared" si="27"/>
        <v>6856.94</v>
      </c>
      <c r="I343" s="102"/>
      <c r="J343" s="103">
        <f t="shared" si="28"/>
        <v>62</v>
      </c>
      <c r="K343" s="104" t="str">
        <f t="shared" si="29"/>
        <v>Усилитель вакуумный</v>
      </c>
      <c r="L343" s="105"/>
      <c r="M343" s="98" t="s">
        <v>13</v>
      </c>
      <c r="N343" s="106">
        <v>908.46</v>
      </c>
      <c r="O343" s="95"/>
      <c r="P343" s="107">
        <f t="shared" si="30"/>
        <v>1</v>
      </c>
      <c r="Q343" s="108">
        <f t="shared" si="31"/>
        <v>0</v>
      </c>
      <c r="R343" s="102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5.75" x14ac:dyDescent="0.25">
      <c r="A344" s="96"/>
      <c r="B344" s="97">
        <v>63</v>
      </c>
      <c r="C344" s="73" t="s">
        <v>613</v>
      </c>
      <c r="D344" s="73" t="s">
        <v>614</v>
      </c>
      <c r="E344" s="98" t="s">
        <v>13</v>
      </c>
      <c r="F344" s="99">
        <v>8447.43</v>
      </c>
      <c r="G344" s="100">
        <v>1</v>
      </c>
      <c r="H344" s="101">
        <f t="shared" si="27"/>
        <v>8447.43</v>
      </c>
      <c r="I344" s="102"/>
      <c r="J344" s="103">
        <f t="shared" si="28"/>
        <v>63</v>
      </c>
      <c r="K344" s="104" t="str">
        <f t="shared" si="29"/>
        <v>Шарнир кулака</v>
      </c>
      <c r="L344" s="105"/>
      <c r="M344" s="98" t="s">
        <v>13</v>
      </c>
      <c r="N344" s="106">
        <v>909.46</v>
      </c>
      <c r="O344" s="95"/>
      <c r="P344" s="107">
        <f t="shared" si="30"/>
        <v>1</v>
      </c>
      <c r="Q344" s="108">
        <f t="shared" si="31"/>
        <v>0</v>
      </c>
      <c r="R344" s="102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30" x14ac:dyDescent="0.25">
      <c r="A345" s="96"/>
      <c r="B345" s="97">
        <v>64</v>
      </c>
      <c r="C345" s="73" t="s">
        <v>615</v>
      </c>
      <c r="D345" s="73" t="s">
        <v>616</v>
      </c>
      <c r="E345" s="98" t="s">
        <v>13</v>
      </c>
      <c r="F345" s="99">
        <v>4280.63</v>
      </c>
      <c r="G345" s="100">
        <v>1</v>
      </c>
      <c r="H345" s="101">
        <f t="shared" si="27"/>
        <v>4280.63</v>
      </c>
      <c r="I345" s="102"/>
      <c r="J345" s="103">
        <f t="shared" si="28"/>
        <v>64</v>
      </c>
      <c r="K345" s="104" t="str">
        <f t="shared" si="29"/>
        <v>Шарнир поворотного кулака длинный левый УАЗ</v>
      </c>
      <c r="L345" s="105"/>
      <c r="M345" s="98" t="s">
        <v>13</v>
      </c>
      <c r="N345" s="106">
        <v>910.46</v>
      </c>
      <c r="O345" s="95"/>
      <c r="P345" s="107">
        <f t="shared" si="30"/>
        <v>1</v>
      </c>
      <c r="Q345" s="108">
        <f t="shared" si="31"/>
        <v>0</v>
      </c>
      <c r="R345" s="102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30" x14ac:dyDescent="0.25">
      <c r="A346" s="96"/>
      <c r="B346" s="97">
        <v>65</v>
      </c>
      <c r="C346" s="73" t="s">
        <v>617</v>
      </c>
      <c r="D346" s="73" t="s">
        <v>618</v>
      </c>
      <c r="E346" s="98" t="s">
        <v>13</v>
      </c>
      <c r="F346" s="99">
        <v>3110.75</v>
      </c>
      <c r="G346" s="100">
        <v>1</v>
      </c>
      <c r="H346" s="101">
        <f t="shared" si="27"/>
        <v>3110.75</v>
      </c>
      <c r="I346" s="102"/>
      <c r="J346" s="103">
        <f t="shared" si="28"/>
        <v>65</v>
      </c>
      <c r="K346" s="104" t="str">
        <f t="shared" si="29"/>
        <v>Шарнир поворотного кулака короткий правый</v>
      </c>
      <c r="L346" s="105"/>
      <c r="M346" s="98" t="s">
        <v>13</v>
      </c>
      <c r="N346" s="106">
        <v>911.46</v>
      </c>
      <c r="O346" s="95"/>
      <c r="P346" s="107">
        <f t="shared" si="30"/>
        <v>1</v>
      </c>
      <c r="Q346" s="108">
        <f t="shared" si="31"/>
        <v>0</v>
      </c>
      <c r="R346" s="102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30" x14ac:dyDescent="0.25">
      <c r="A347" s="96"/>
      <c r="B347" s="97">
        <v>66</v>
      </c>
      <c r="C347" s="73" t="s">
        <v>619</v>
      </c>
      <c r="D347" s="73" t="s">
        <v>620</v>
      </c>
      <c r="E347" s="98" t="s">
        <v>13</v>
      </c>
      <c r="F347" s="99">
        <v>5590.46</v>
      </c>
      <c r="G347" s="100">
        <v>1</v>
      </c>
      <c r="H347" s="101">
        <f t="shared" ref="H347:H348" si="32">G347*F347</f>
        <v>5590.46</v>
      </c>
      <c r="I347" s="102"/>
      <c r="J347" s="103">
        <f t="shared" ref="J347:J348" si="33">B347</f>
        <v>66</v>
      </c>
      <c r="K347" s="104" t="str">
        <f t="shared" ref="K347:K348" si="34">C347</f>
        <v>Шарнир поворотного кулака левый</v>
      </c>
      <c r="L347" s="105"/>
      <c r="M347" s="98" t="s">
        <v>13</v>
      </c>
      <c r="N347" s="106">
        <v>912.46</v>
      </c>
      <c r="O347" s="95"/>
      <c r="P347" s="107">
        <f t="shared" ref="P347:P348" si="35">G347</f>
        <v>1</v>
      </c>
      <c r="Q347" s="108">
        <f t="shared" ref="Q347:Q348" si="36">O347*P347</f>
        <v>0</v>
      </c>
      <c r="R347" s="102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30" x14ac:dyDescent="0.25">
      <c r="A348" s="96"/>
      <c r="B348" s="97">
        <v>67</v>
      </c>
      <c r="C348" s="73" t="s">
        <v>621</v>
      </c>
      <c r="D348" s="73" t="s">
        <v>622</v>
      </c>
      <c r="E348" s="98" t="s">
        <v>623</v>
      </c>
      <c r="F348" s="99">
        <v>4968.82</v>
      </c>
      <c r="G348" s="100">
        <v>1</v>
      </c>
      <c r="H348" s="101">
        <f t="shared" si="32"/>
        <v>4968.82</v>
      </c>
      <c r="I348" s="102"/>
      <c r="J348" s="103">
        <f t="shared" si="33"/>
        <v>67</v>
      </c>
      <c r="K348" s="104" t="str">
        <f t="shared" si="34"/>
        <v>Шкворень УАЗ с подшипником н/о 4 шт</v>
      </c>
      <c r="L348" s="105"/>
      <c r="M348" s="98" t="s">
        <v>13</v>
      </c>
      <c r="N348" s="106">
        <v>913.46</v>
      </c>
      <c r="O348" s="95"/>
      <c r="P348" s="107">
        <f t="shared" si="35"/>
        <v>1</v>
      </c>
      <c r="Q348" s="108">
        <f t="shared" si="36"/>
        <v>0</v>
      </c>
      <c r="R348" s="102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s="21" customFormat="1" ht="15.75" customHeight="1" x14ac:dyDescent="0.25">
      <c r="A349" s="109"/>
      <c r="B349" s="128" t="s">
        <v>27</v>
      </c>
      <c r="C349" s="129"/>
      <c r="D349" s="110"/>
      <c r="E349" s="111"/>
      <c r="F349" s="112"/>
      <c r="G349" s="113">
        <f>SUM(G282:G348)</f>
        <v>111</v>
      </c>
      <c r="H349" s="27">
        <f>SUM(H282:H348)</f>
        <v>989709.16999999993</v>
      </c>
      <c r="I349" s="27"/>
      <c r="J349" s="112"/>
      <c r="K349" s="112"/>
      <c r="L349" s="112"/>
      <c r="M349" s="114"/>
      <c r="N349" s="28"/>
      <c r="O349" s="28"/>
      <c r="P349" s="72">
        <f>SUM(P282:P348)</f>
        <v>111</v>
      </c>
      <c r="Q349" s="28">
        <f>SUM(Q282:Q348)</f>
        <v>0</v>
      </c>
      <c r="R349" s="28"/>
    </row>
    <row r="350" spans="1:27" s="21" customFormat="1" ht="15.75" customHeight="1" x14ac:dyDescent="0.25">
      <c r="A350" s="161" t="s">
        <v>783</v>
      </c>
      <c r="B350" s="162"/>
      <c r="C350" s="162"/>
      <c r="D350" s="162"/>
      <c r="E350" s="162"/>
      <c r="F350" s="162"/>
      <c r="G350" s="162"/>
      <c r="H350" s="162"/>
      <c r="I350" s="162"/>
      <c r="J350" s="162"/>
      <c r="K350" s="162"/>
      <c r="L350" s="162"/>
      <c r="M350" s="162"/>
      <c r="N350" s="162"/>
      <c r="O350" s="162"/>
      <c r="P350" s="162"/>
      <c r="Q350" s="162"/>
      <c r="R350" s="163"/>
    </row>
    <row r="351" spans="1:27" ht="15" customHeight="1" x14ac:dyDescent="0.25">
      <c r="A351" s="96"/>
      <c r="B351" s="103">
        <v>1</v>
      </c>
      <c r="C351" s="115" t="s">
        <v>773</v>
      </c>
      <c r="D351" s="73" t="s">
        <v>632</v>
      </c>
      <c r="E351" s="98" t="s">
        <v>624</v>
      </c>
      <c r="F351" s="99">
        <v>2682.83</v>
      </c>
      <c r="G351" s="100">
        <v>1</v>
      </c>
      <c r="H351" s="116">
        <f>G351*F351</f>
        <v>2682.83</v>
      </c>
      <c r="I351" s="102"/>
      <c r="J351" s="117">
        <f>B351</f>
        <v>1</v>
      </c>
      <c r="K351" s="118" t="str">
        <f>C351</f>
        <v xml:space="preserve">Полуось левая, </v>
      </c>
      <c r="L351" s="119"/>
      <c r="M351" s="107" t="s">
        <v>13</v>
      </c>
      <c r="N351" s="106">
        <f>F351</f>
        <v>2682.83</v>
      </c>
      <c r="O351" s="95"/>
      <c r="P351" s="107">
        <f>G351</f>
        <v>1</v>
      </c>
      <c r="Q351" s="108">
        <f t="shared" ref="Q351" si="37">O351*P351</f>
        <v>0</v>
      </c>
      <c r="R351" s="102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5" customHeight="1" x14ac:dyDescent="0.25">
      <c r="A352" s="96"/>
      <c r="B352" s="103">
        <v>2</v>
      </c>
      <c r="C352" s="115" t="s">
        <v>779</v>
      </c>
      <c r="D352" s="120" t="s">
        <v>774</v>
      </c>
      <c r="E352" s="98" t="s">
        <v>624</v>
      </c>
      <c r="F352" s="99">
        <v>198107.15</v>
      </c>
      <c r="G352" s="100">
        <v>1</v>
      </c>
      <c r="H352" s="116">
        <f t="shared" ref="H352:H364" si="38">G352*F352</f>
        <v>198107.15</v>
      </c>
      <c r="I352" s="102"/>
      <c r="J352" s="117">
        <f t="shared" ref="J352:J364" si="39">B352</f>
        <v>2</v>
      </c>
      <c r="K352" s="118" t="str">
        <f t="shared" ref="K352:K364" si="40">C352</f>
        <v>Двигатель ГАЗ-66 в сборе</v>
      </c>
      <c r="L352" s="119"/>
      <c r="M352" s="107" t="s">
        <v>13</v>
      </c>
      <c r="N352" s="106">
        <f t="shared" ref="N352:N364" si="41">F352</f>
        <v>198107.15</v>
      </c>
      <c r="O352" s="95"/>
      <c r="P352" s="107">
        <f t="shared" ref="P352:P364" si="42">G352</f>
        <v>1</v>
      </c>
      <c r="Q352" s="108">
        <f t="shared" ref="Q352:Q364" si="43">O352*P352</f>
        <v>0</v>
      </c>
      <c r="R352" s="102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5" customHeight="1" x14ac:dyDescent="0.25">
      <c r="A353" s="96"/>
      <c r="B353" s="103">
        <v>3</v>
      </c>
      <c r="C353" s="115" t="s">
        <v>628</v>
      </c>
      <c r="D353" s="120" t="s">
        <v>629</v>
      </c>
      <c r="E353" s="98" t="s">
        <v>624</v>
      </c>
      <c r="F353" s="99">
        <v>63466.15</v>
      </c>
      <c r="G353" s="100">
        <v>1</v>
      </c>
      <c r="H353" s="116">
        <f t="shared" si="38"/>
        <v>63466.15</v>
      </c>
      <c r="I353" s="102"/>
      <c r="J353" s="117">
        <f t="shared" si="39"/>
        <v>3</v>
      </c>
      <c r="K353" s="118" t="str">
        <f t="shared" si="40"/>
        <v>КПП в сборе ГАЗ-53</v>
      </c>
      <c r="L353" s="119"/>
      <c r="M353" s="107" t="s">
        <v>13</v>
      </c>
      <c r="N353" s="106">
        <f t="shared" si="41"/>
        <v>63466.15</v>
      </c>
      <c r="O353" s="95"/>
      <c r="P353" s="107">
        <f t="shared" si="42"/>
        <v>1</v>
      </c>
      <c r="Q353" s="108">
        <f t="shared" si="43"/>
        <v>0</v>
      </c>
      <c r="R353" s="102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5" customHeight="1" x14ac:dyDescent="0.25">
      <c r="A354" s="96"/>
      <c r="B354" s="103">
        <v>4</v>
      </c>
      <c r="C354" s="115" t="s">
        <v>348</v>
      </c>
      <c r="D354" s="120" t="s">
        <v>349</v>
      </c>
      <c r="E354" s="98" t="s">
        <v>624</v>
      </c>
      <c r="F354" s="99">
        <v>23615.64</v>
      </c>
      <c r="G354" s="100">
        <v>1</v>
      </c>
      <c r="H354" s="116">
        <f t="shared" si="38"/>
        <v>23615.64</v>
      </c>
      <c r="I354" s="102"/>
      <c r="J354" s="117">
        <f t="shared" si="39"/>
        <v>4</v>
      </c>
      <c r="K354" s="118" t="str">
        <f t="shared" si="40"/>
        <v>Радиатор в сборе</v>
      </c>
      <c r="L354" s="119"/>
      <c r="M354" s="107" t="s">
        <v>13</v>
      </c>
      <c r="N354" s="106">
        <f t="shared" si="41"/>
        <v>23615.64</v>
      </c>
      <c r="O354" s="95"/>
      <c r="P354" s="107">
        <f t="shared" si="42"/>
        <v>1</v>
      </c>
      <c r="Q354" s="108">
        <f t="shared" si="43"/>
        <v>0</v>
      </c>
      <c r="R354" s="102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5" customHeight="1" x14ac:dyDescent="0.25">
      <c r="A355" s="96"/>
      <c r="B355" s="103">
        <v>5</v>
      </c>
      <c r="C355" s="115" t="s">
        <v>354</v>
      </c>
      <c r="D355" s="120" t="s">
        <v>775</v>
      </c>
      <c r="E355" s="98" t="s">
        <v>624</v>
      </c>
      <c r="F355" s="99">
        <v>15197.77</v>
      </c>
      <c r="G355" s="100">
        <v>2</v>
      </c>
      <c r="H355" s="116">
        <f t="shared" si="38"/>
        <v>30395.54</v>
      </c>
      <c r="I355" s="102"/>
      <c r="J355" s="117">
        <f t="shared" si="39"/>
        <v>5</v>
      </c>
      <c r="K355" s="118" t="str">
        <f t="shared" si="40"/>
        <v>Радиатор ГАЗ-33081,3309 медный 2-х ряд. дв. Д-245 ЕВРО-3 ОР</v>
      </c>
      <c r="L355" s="119"/>
      <c r="M355" s="107" t="s">
        <v>13</v>
      </c>
      <c r="N355" s="106">
        <f t="shared" si="41"/>
        <v>15197.77</v>
      </c>
      <c r="O355" s="95"/>
      <c r="P355" s="107">
        <f t="shared" si="42"/>
        <v>2</v>
      </c>
      <c r="Q355" s="108">
        <f t="shared" si="43"/>
        <v>0</v>
      </c>
      <c r="R355" s="102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5" customHeight="1" x14ac:dyDescent="0.25">
      <c r="A356" s="96"/>
      <c r="B356" s="103">
        <v>6</v>
      </c>
      <c r="C356" s="115" t="s">
        <v>635</v>
      </c>
      <c r="D356" s="120" t="s">
        <v>636</v>
      </c>
      <c r="E356" s="98" t="s">
        <v>624</v>
      </c>
      <c r="F356" s="99">
        <v>8721.83</v>
      </c>
      <c r="G356" s="100">
        <v>1</v>
      </c>
      <c r="H356" s="116">
        <f t="shared" si="38"/>
        <v>8721.83</v>
      </c>
      <c r="I356" s="102"/>
      <c r="J356" s="117">
        <f t="shared" si="39"/>
        <v>6</v>
      </c>
      <c r="K356" s="118" t="str">
        <f t="shared" si="40"/>
        <v>Цилиндр тормозной главный ГАЗ-66</v>
      </c>
      <c r="L356" s="119"/>
      <c r="M356" s="107" t="s">
        <v>13</v>
      </c>
      <c r="N356" s="106">
        <f t="shared" si="41"/>
        <v>8721.83</v>
      </c>
      <c r="O356" s="95"/>
      <c r="P356" s="107">
        <f t="shared" si="42"/>
        <v>1</v>
      </c>
      <c r="Q356" s="108">
        <f t="shared" si="43"/>
        <v>0</v>
      </c>
      <c r="R356" s="102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8" customHeight="1" x14ac:dyDescent="0.25">
      <c r="A357" s="96"/>
      <c r="B357" s="103">
        <v>7</v>
      </c>
      <c r="C357" s="115" t="s">
        <v>780</v>
      </c>
      <c r="D357" s="120" t="s">
        <v>638</v>
      </c>
      <c r="E357" s="98" t="s">
        <v>624</v>
      </c>
      <c r="F357" s="99">
        <v>18819.91</v>
      </c>
      <c r="G357" s="100">
        <v>1</v>
      </c>
      <c r="H357" s="116">
        <f t="shared" si="38"/>
        <v>18819.91</v>
      </c>
      <c r="I357" s="102"/>
      <c r="J357" s="117">
        <f t="shared" si="39"/>
        <v>7</v>
      </c>
      <c r="K357" s="118" t="str">
        <f t="shared" si="40"/>
        <v>Шарнир равных угловых скоростей длинный (правый) ГАЗ-66</v>
      </c>
      <c r="L357" s="119"/>
      <c r="M357" s="107" t="s">
        <v>13</v>
      </c>
      <c r="N357" s="106">
        <f t="shared" si="41"/>
        <v>18819.91</v>
      </c>
      <c r="O357" s="95"/>
      <c r="P357" s="107">
        <f t="shared" si="42"/>
        <v>1</v>
      </c>
      <c r="Q357" s="108">
        <f t="shared" si="43"/>
        <v>0</v>
      </c>
      <c r="R357" s="102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5" customHeight="1" x14ac:dyDescent="0.25">
      <c r="A358" s="96"/>
      <c r="B358" s="103">
        <v>8</v>
      </c>
      <c r="C358" s="115" t="s">
        <v>639</v>
      </c>
      <c r="D358" s="120" t="s">
        <v>640</v>
      </c>
      <c r="E358" s="98" t="s">
        <v>624</v>
      </c>
      <c r="F358" s="99">
        <v>19565.03</v>
      </c>
      <c r="G358" s="100">
        <v>1</v>
      </c>
      <c r="H358" s="116">
        <f t="shared" si="38"/>
        <v>19565.03</v>
      </c>
      <c r="I358" s="102"/>
      <c r="J358" s="117">
        <f t="shared" si="39"/>
        <v>8</v>
      </c>
      <c r="K358" s="118" t="str">
        <f t="shared" si="40"/>
        <v>Шарнир равных угловых скоростей, короткий (левый) ГАЗ-66</v>
      </c>
      <c r="L358" s="119"/>
      <c r="M358" s="107" t="s">
        <v>13</v>
      </c>
      <c r="N358" s="106">
        <f t="shared" si="41"/>
        <v>19565.03</v>
      </c>
      <c r="O358" s="95"/>
      <c r="P358" s="107">
        <f t="shared" si="42"/>
        <v>1</v>
      </c>
      <c r="Q358" s="108">
        <f t="shared" si="43"/>
        <v>0</v>
      </c>
      <c r="R358" s="102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5" customHeight="1" x14ac:dyDescent="0.25">
      <c r="A359" s="96"/>
      <c r="B359" s="103">
        <v>9</v>
      </c>
      <c r="C359" s="115" t="s">
        <v>626</v>
      </c>
      <c r="D359" s="120" t="s">
        <v>627</v>
      </c>
      <c r="E359" s="98" t="s">
        <v>624</v>
      </c>
      <c r="F359" s="99">
        <v>12422.07</v>
      </c>
      <c r="G359" s="100">
        <v>1</v>
      </c>
      <c r="H359" s="116">
        <f t="shared" si="38"/>
        <v>12422.07</v>
      </c>
      <c r="I359" s="102"/>
      <c r="J359" s="117">
        <f t="shared" si="39"/>
        <v>9</v>
      </c>
      <c r="K359" s="118" t="str">
        <f t="shared" si="40"/>
        <v>Блок управления МИКАС 10,3</v>
      </c>
      <c r="L359" s="119"/>
      <c r="M359" s="107" t="s">
        <v>13</v>
      </c>
      <c r="N359" s="106">
        <f t="shared" si="41"/>
        <v>12422.07</v>
      </c>
      <c r="O359" s="95"/>
      <c r="P359" s="107">
        <f t="shared" si="42"/>
        <v>1</v>
      </c>
      <c r="Q359" s="108">
        <f t="shared" si="43"/>
        <v>0</v>
      </c>
      <c r="R359" s="102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5" customHeight="1" x14ac:dyDescent="0.25">
      <c r="A360" s="96"/>
      <c r="B360" s="103">
        <v>10</v>
      </c>
      <c r="C360" s="115" t="s">
        <v>59</v>
      </c>
      <c r="D360" s="120" t="s">
        <v>776</v>
      </c>
      <c r="E360" s="98" t="s">
        <v>624</v>
      </c>
      <c r="F360" s="99">
        <v>41547.75</v>
      </c>
      <c r="G360" s="100">
        <v>1</v>
      </c>
      <c r="H360" s="116">
        <f t="shared" si="38"/>
        <v>41547.75</v>
      </c>
      <c r="I360" s="102"/>
      <c r="J360" s="117">
        <f t="shared" si="39"/>
        <v>10</v>
      </c>
      <c r="K360" s="118" t="str">
        <f t="shared" si="40"/>
        <v>КПП под лепестковую корзину УАЗ-452</v>
      </c>
      <c r="L360" s="119"/>
      <c r="M360" s="107" t="s">
        <v>13</v>
      </c>
      <c r="N360" s="106">
        <f t="shared" si="41"/>
        <v>41547.75</v>
      </c>
      <c r="O360" s="95"/>
      <c r="P360" s="107">
        <f t="shared" si="42"/>
        <v>1</v>
      </c>
      <c r="Q360" s="108">
        <f t="shared" si="43"/>
        <v>0</v>
      </c>
      <c r="R360" s="102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5" customHeight="1" x14ac:dyDescent="0.25">
      <c r="A361" s="96"/>
      <c r="B361" s="103">
        <v>11</v>
      </c>
      <c r="C361" s="115" t="s">
        <v>630</v>
      </c>
      <c r="D361" s="120" t="s">
        <v>777</v>
      </c>
      <c r="E361" s="98" t="s">
        <v>624</v>
      </c>
      <c r="F361" s="99">
        <v>49688.27</v>
      </c>
      <c r="G361" s="100">
        <v>1</v>
      </c>
      <c r="H361" s="116">
        <f t="shared" si="38"/>
        <v>49688.27</v>
      </c>
      <c r="I361" s="102"/>
      <c r="J361" s="117">
        <f t="shared" si="39"/>
        <v>11</v>
      </c>
      <c r="K361" s="118" t="str">
        <f t="shared" si="40"/>
        <v>Мост задний УАЗ 452, 3741 (37 зуб.)</v>
      </c>
      <c r="L361" s="119"/>
      <c r="M361" s="107" t="s">
        <v>13</v>
      </c>
      <c r="N361" s="106">
        <f t="shared" si="41"/>
        <v>49688.27</v>
      </c>
      <c r="O361" s="95"/>
      <c r="P361" s="107">
        <f t="shared" si="42"/>
        <v>1</v>
      </c>
      <c r="Q361" s="108">
        <f t="shared" si="43"/>
        <v>0</v>
      </c>
      <c r="R361" s="102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5" customHeight="1" x14ac:dyDescent="0.25">
      <c r="A362" s="96"/>
      <c r="B362" s="103">
        <v>12</v>
      </c>
      <c r="C362" s="115" t="s">
        <v>633</v>
      </c>
      <c r="D362" s="120" t="s">
        <v>634</v>
      </c>
      <c r="E362" s="98" t="s">
        <v>624</v>
      </c>
      <c r="F362" s="99">
        <v>4098.13</v>
      </c>
      <c r="G362" s="100">
        <v>1</v>
      </c>
      <c r="H362" s="116">
        <f t="shared" si="38"/>
        <v>4098.13</v>
      </c>
      <c r="I362" s="102"/>
      <c r="J362" s="117">
        <f t="shared" si="39"/>
        <v>12</v>
      </c>
      <c r="K362" s="118" t="str">
        <f t="shared" si="40"/>
        <v>Полуось правая</v>
      </c>
      <c r="L362" s="119"/>
      <c r="M362" s="107" t="s">
        <v>13</v>
      </c>
      <c r="N362" s="106">
        <f t="shared" si="41"/>
        <v>4098.13</v>
      </c>
      <c r="O362" s="95"/>
      <c r="P362" s="107">
        <f t="shared" si="42"/>
        <v>1</v>
      </c>
      <c r="Q362" s="108">
        <f t="shared" si="43"/>
        <v>0</v>
      </c>
      <c r="R362" s="102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5" customHeight="1" x14ac:dyDescent="0.25">
      <c r="A363" s="96"/>
      <c r="B363" s="103">
        <v>13</v>
      </c>
      <c r="C363" s="115" t="s">
        <v>613</v>
      </c>
      <c r="D363" s="120" t="s">
        <v>614</v>
      </c>
      <c r="E363" s="98" t="s">
        <v>624</v>
      </c>
      <c r="F363" s="99">
        <v>8447.43</v>
      </c>
      <c r="G363" s="100">
        <v>1</v>
      </c>
      <c r="H363" s="116">
        <f t="shared" si="38"/>
        <v>8447.43</v>
      </c>
      <c r="I363" s="102"/>
      <c r="J363" s="117">
        <f t="shared" si="39"/>
        <v>13</v>
      </c>
      <c r="K363" s="118" t="str">
        <f t="shared" si="40"/>
        <v>Шарнир кулака</v>
      </c>
      <c r="L363" s="119"/>
      <c r="M363" s="107" t="s">
        <v>13</v>
      </c>
      <c r="N363" s="106">
        <f t="shared" si="41"/>
        <v>8447.43</v>
      </c>
      <c r="O363" s="95"/>
      <c r="P363" s="107">
        <f t="shared" si="42"/>
        <v>1</v>
      </c>
      <c r="Q363" s="108">
        <f t="shared" si="43"/>
        <v>0</v>
      </c>
      <c r="R363" s="102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5" customHeight="1" x14ac:dyDescent="0.25">
      <c r="A364" s="96"/>
      <c r="B364" s="103">
        <v>14</v>
      </c>
      <c r="C364" s="115" t="s">
        <v>637</v>
      </c>
      <c r="D364" s="120" t="s">
        <v>778</v>
      </c>
      <c r="E364" s="98" t="s">
        <v>624</v>
      </c>
      <c r="F364" s="99">
        <v>5590.46</v>
      </c>
      <c r="G364" s="100">
        <v>1</v>
      </c>
      <c r="H364" s="116">
        <f t="shared" si="38"/>
        <v>5590.46</v>
      </c>
      <c r="I364" s="102"/>
      <c r="J364" s="117">
        <f t="shared" si="39"/>
        <v>14</v>
      </c>
      <c r="K364" s="118" t="str">
        <f t="shared" si="40"/>
        <v>Шарнир поворотного кулака левый УАЗ</v>
      </c>
      <c r="L364" s="119"/>
      <c r="M364" s="107" t="s">
        <v>13</v>
      </c>
      <c r="N364" s="106">
        <f t="shared" si="41"/>
        <v>5590.46</v>
      </c>
      <c r="O364" s="95"/>
      <c r="P364" s="107">
        <f t="shared" si="42"/>
        <v>1</v>
      </c>
      <c r="Q364" s="108">
        <f t="shared" si="43"/>
        <v>0</v>
      </c>
      <c r="R364" s="102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s="21" customFormat="1" ht="17.25" customHeight="1" x14ac:dyDescent="0.25">
      <c r="A365" s="32"/>
      <c r="B365" s="133" t="s">
        <v>28</v>
      </c>
      <c r="C365" s="134"/>
      <c r="D365" s="63"/>
      <c r="E365" s="22"/>
      <c r="F365" s="30"/>
      <c r="G365" s="71">
        <f>SUM(G351:G364)</f>
        <v>15</v>
      </c>
      <c r="H365" s="27">
        <f>SUM(H351:H364)</f>
        <v>487168.19</v>
      </c>
      <c r="I365" s="27"/>
      <c r="J365" s="31"/>
      <c r="K365" s="30"/>
      <c r="L365" s="30"/>
      <c r="M365" s="24"/>
      <c r="N365" s="28"/>
      <c r="O365" s="28"/>
      <c r="P365" s="29"/>
      <c r="Q365" s="28">
        <f>SUM(Q351:Q364)</f>
        <v>0</v>
      </c>
      <c r="R365" s="28"/>
    </row>
    <row r="366" spans="1:27" s="21" customFormat="1" ht="15.75" customHeight="1" x14ac:dyDescent="0.25">
      <c r="A366" s="130" t="s">
        <v>785</v>
      </c>
      <c r="B366" s="131"/>
      <c r="C366" s="131"/>
      <c r="D366" s="131"/>
      <c r="E366" s="131"/>
      <c r="F366" s="131"/>
      <c r="G366" s="131"/>
      <c r="H366" s="131"/>
      <c r="I366" s="131"/>
      <c r="J366" s="131"/>
      <c r="K366" s="131"/>
      <c r="L366" s="131"/>
      <c r="M366" s="131"/>
      <c r="N366" s="131"/>
      <c r="O366" s="131"/>
      <c r="P366" s="131"/>
      <c r="Q366" s="131"/>
      <c r="R366" s="132"/>
    </row>
    <row r="367" spans="1:27" ht="15" customHeight="1" x14ac:dyDescent="0.25">
      <c r="A367" s="6"/>
      <c r="B367" s="43">
        <v>1</v>
      </c>
      <c r="C367" s="73" t="s">
        <v>737</v>
      </c>
      <c r="D367" s="54" t="s">
        <v>738</v>
      </c>
      <c r="E367" s="60" t="s">
        <v>13</v>
      </c>
      <c r="F367" s="95">
        <v>34701.71</v>
      </c>
      <c r="G367" s="94">
        <v>1</v>
      </c>
      <c r="H367" s="45">
        <f>G367*F367</f>
        <v>34701.71</v>
      </c>
      <c r="I367" s="46"/>
      <c r="J367" s="74">
        <v>1</v>
      </c>
      <c r="K367" s="77" t="str">
        <f>C367</f>
        <v xml:space="preserve">Коробка переключения передач </v>
      </c>
      <c r="L367" s="75"/>
      <c r="M367" s="60" t="s">
        <v>13</v>
      </c>
      <c r="N367" s="50">
        <v>34701.71</v>
      </c>
      <c r="O367" s="44"/>
      <c r="P367" s="49">
        <v>1</v>
      </c>
      <c r="Q367" s="51">
        <f>P367*O367</f>
        <v>0</v>
      </c>
      <c r="R367" s="46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5" customHeight="1" x14ac:dyDescent="0.25">
      <c r="A368" s="6"/>
      <c r="B368" s="43">
        <v>2</v>
      </c>
      <c r="C368" s="73" t="s">
        <v>740</v>
      </c>
      <c r="D368" s="54" t="s">
        <v>739</v>
      </c>
      <c r="E368" s="60" t="s">
        <v>13</v>
      </c>
      <c r="F368" s="95">
        <v>8690.81</v>
      </c>
      <c r="G368" s="94">
        <v>2</v>
      </c>
      <c r="H368" s="45">
        <f t="shared" ref="H368:H392" si="44">G368*F368</f>
        <v>17381.62</v>
      </c>
      <c r="I368" s="46"/>
      <c r="J368" s="74"/>
      <c r="K368" s="77" t="str">
        <f t="shared" ref="K368:K392" si="45">C368</f>
        <v>Вал карданный   ГАЗ</v>
      </c>
      <c r="L368" s="75"/>
      <c r="M368" s="60" t="s">
        <v>13</v>
      </c>
      <c r="N368" s="50">
        <v>8690.81</v>
      </c>
      <c r="O368" s="44"/>
      <c r="P368" s="49">
        <v>2</v>
      </c>
      <c r="Q368" s="51">
        <f t="shared" ref="Q368:Q392" si="46">P368*O368</f>
        <v>0</v>
      </c>
      <c r="R368" s="46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5" customHeight="1" x14ac:dyDescent="0.25">
      <c r="A369" s="6"/>
      <c r="B369" s="43">
        <v>3</v>
      </c>
      <c r="C369" s="73" t="s">
        <v>741</v>
      </c>
      <c r="D369" s="54" t="s">
        <v>742</v>
      </c>
      <c r="E369" s="60" t="s">
        <v>13</v>
      </c>
      <c r="F369" s="95">
        <v>11783.325000000001</v>
      </c>
      <c r="G369" s="94">
        <v>2</v>
      </c>
      <c r="H369" s="45">
        <f t="shared" si="44"/>
        <v>23566.65</v>
      </c>
      <c r="I369" s="46"/>
      <c r="J369" s="74"/>
      <c r="K369" s="77" t="str">
        <f t="shared" si="45"/>
        <v xml:space="preserve">Вал карданный задний, </v>
      </c>
      <c r="L369" s="75"/>
      <c r="M369" s="60" t="s">
        <v>13</v>
      </c>
      <c r="N369" s="50">
        <v>11783.325000000001</v>
      </c>
      <c r="O369" s="44"/>
      <c r="P369" s="49">
        <v>2</v>
      </c>
      <c r="Q369" s="51">
        <f t="shared" si="46"/>
        <v>0</v>
      </c>
      <c r="R369" s="46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5" customHeight="1" x14ac:dyDescent="0.25">
      <c r="A370" s="6"/>
      <c r="B370" s="43">
        <v>4</v>
      </c>
      <c r="C370" s="73" t="s">
        <v>745</v>
      </c>
      <c r="D370" s="54" t="s">
        <v>743</v>
      </c>
      <c r="E370" s="60" t="s">
        <v>13</v>
      </c>
      <c r="F370" s="95">
        <v>28978.26</v>
      </c>
      <c r="G370" s="94">
        <v>2</v>
      </c>
      <c r="H370" s="45">
        <f t="shared" si="44"/>
        <v>57956.52</v>
      </c>
      <c r="I370" s="46"/>
      <c r="J370" s="74"/>
      <c r="K370" s="77" t="str">
        <f t="shared" si="45"/>
        <v xml:space="preserve">Карданный вал задний (Шрус) </v>
      </c>
      <c r="L370" s="75"/>
      <c r="M370" s="60" t="s">
        <v>13</v>
      </c>
      <c r="N370" s="50">
        <v>28978.26</v>
      </c>
      <c r="O370" s="44"/>
      <c r="P370" s="49">
        <v>2</v>
      </c>
      <c r="Q370" s="51">
        <f t="shared" si="46"/>
        <v>0</v>
      </c>
      <c r="R370" s="46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5" customHeight="1" x14ac:dyDescent="0.25">
      <c r="A371" s="6"/>
      <c r="B371" s="43">
        <v>5</v>
      </c>
      <c r="C371" s="73" t="s">
        <v>744</v>
      </c>
      <c r="D371" s="54" t="s">
        <v>736</v>
      </c>
      <c r="E371" s="60" t="s">
        <v>13</v>
      </c>
      <c r="F371" s="95">
        <v>132060.57</v>
      </c>
      <c r="G371" s="94">
        <v>1</v>
      </c>
      <c r="H371" s="45">
        <f t="shared" si="44"/>
        <v>132060.57</v>
      </c>
      <c r="I371" s="46"/>
      <c r="J371" s="74"/>
      <c r="K371" s="77" t="str">
        <f t="shared" si="45"/>
        <v xml:space="preserve">Мост передний ведущий с тормозами и ступицами </v>
      </c>
      <c r="L371" s="75"/>
      <c r="M371" s="60" t="s">
        <v>13</v>
      </c>
      <c r="N371" s="50">
        <v>132060.57</v>
      </c>
      <c r="O371" s="44"/>
      <c r="P371" s="49">
        <v>1</v>
      </c>
      <c r="Q371" s="51">
        <f t="shared" si="46"/>
        <v>0</v>
      </c>
      <c r="R371" s="46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5" customHeight="1" x14ac:dyDescent="0.25">
      <c r="A372" s="6"/>
      <c r="B372" s="43">
        <v>6</v>
      </c>
      <c r="C372" s="73" t="s">
        <v>93</v>
      </c>
      <c r="D372" s="54" t="s">
        <v>746</v>
      </c>
      <c r="E372" s="60" t="s">
        <v>13</v>
      </c>
      <c r="F372" s="95">
        <v>944.40750000000003</v>
      </c>
      <c r="G372" s="94">
        <v>4</v>
      </c>
      <c r="H372" s="45">
        <f t="shared" si="44"/>
        <v>3777.63</v>
      </c>
      <c r="I372" s="46"/>
      <c r="J372" s="74"/>
      <c r="K372" s="77" t="str">
        <f t="shared" si="45"/>
        <v>Амортизатор</v>
      </c>
      <c r="L372" s="75"/>
      <c r="M372" s="60" t="s">
        <v>13</v>
      </c>
      <c r="N372" s="50">
        <v>944.40750000000003</v>
      </c>
      <c r="O372" s="44"/>
      <c r="P372" s="49">
        <v>4</v>
      </c>
      <c r="Q372" s="51">
        <f t="shared" si="46"/>
        <v>0</v>
      </c>
      <c r="R372" s="46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5" customHeight="1" x14ac:dyDescent="0.25">
      <c r="A373" s="6"/>
      <c r="B373" s="43">
        <v>7</v>
      </c>
      <c r="C373" s="73" t="s">
        <v>747</v>
      </c>
      <c r="D373" s="54" t="s">
        <v>733</v>
      </c>
      <c r="E373" s="60" t="s">
        <v>13</v>
      </c>
      <c r="F373" s="95">
        <v>2597.2249999999999</v>
      </c>
      <c r="G373" s="94">
        <v>4</v>
      </c>
      <c r="H373" s="45">
        <f t="shared" si="44"/>
        <v>10388.9</v>
      </c>
      <c r="I373" s="46"/>
      <c r="J373" s="74"/>
      <c r="K373" s="77" t="str">
        <f t="shared" si="45"/>
        <v xml:space="preserve">Амортизатор ГАЗ в сборе,  </v>
      </c>
      <c r="L373" s="75"/>
      <c r="M373" s="60" t="s">
        <v>13</v>
      </c>
      <c r="N373" s="50">
        <v>2597.2249999999999</v>
      </c>
      <c r="O373" s="44"/>
      <c r="P373" s="49">
        <v>4</v>
      </c>
      <c r="Q373" s="51">
        <f t="shared" si="46"/>
        <v>0</v>
      </c>
      <c r="R373" s="46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5" customHeight="1" x14ac:dyDescent="0.25">
      <c r="A374" s="6"/>
      <c r="B374" s="43">
        <v>8</v>
      </c>
      <c r="C374" s="73" t="s">
        <v>748</v>
      </c>
      <c r="D374" s="54" t="s">
        <v>735</v>
      </c>
      <c r="E374" s="60" t="s">
        <v>13</v>
      </c>
      <c r="F374" s="95">
        <v>12990.3</v>
      </c>
      <c r="G374" s="94">
        <v>1</v>
      </c>
      <c r="H374" s="45">
        <f t="shared" si="44"/>
        <v>12990.3</v>
      </c>
      <c r="I374" s="46"/>
      <c r="J374" s="74"/>
      <c r="K374" s="77" t="str">
        <f t="shared" si="45"/>
        <v xml:space="preserve">Вал карданный в сборе, </v>
      </c>
      <c r="L374" s="75"/>
      <c r="M374" s="60" t="s">
        <v>13</v>
      </c>
      <c r="N374" s="50">
        <v>12990.3</v>
      </c>
      <c r="O374" s="44"/>
      <c r="P374" s="49">
        <v>1</v>
      </c>
      <c r="Q374" s="51">
        <f t="shared" si="46"/>
        <v>0</v>
      </c>
      <c r="R374" s="46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5" customHeight="1" x14ac:dyDescent="0.25">
      <c r="A375" s="6"/>
      <c r="B375" s="43">
        <v>9</v>
      </c>
      <c r="C375" s="73" t="s">
        <v>749</v>
      </c>
      <c r="D375" s="54" t="s">
        <v>750</v>
      </c>
      <c r="E375" s="60" t="s">
        <v>13</v>
      </c>
      <c r="F375" s="95">
        <v>15402.83</v>
      </c>
      <c r="G375" s="94">
        <v>1</v>
      </c>
      <c r="H375" s="45">
        <f t="shared" si="44"/>
        <v>15402.83</v>
      </c>
      <c r="I375" s="46"/>
      <c r="J375" s="74"/>
      <c r="K375" s="77" t="str">
        <f t="shared" si="45"/>
        <v xml:space="preserve">Вал карданный в сборе ГАЗ-66, </v>
      </c>
      <c r="L375" s="75"/>
      <c r="M375" s="60" t="s">
        <v>13</v>
      </c>
      <c r="N375" s="50">
        <v>15402.83</v>
      </c>
      <c r="O375" s="44"/>
      <c r="P375" s="49">
        <v>1</v>
      </c>
      <c r="Q375" s="51">
        <f t="shared" si="46"/>
        <v>0</v>
      </c>
      <c r="R375" s="46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5" customHeight="1" x14ac:dyDescent="0.25">
      <c r="A376" s="6"/>
      <c r="B376" s="43">
        <v>10</v>
      </c>
      <c r="C376" s="73" t="s">
        <v>751</v>
      </c>
      <c r="D376" s="54" t="s">
        <v>734</v>
      </c>
      <c r="E376" s="60" t="s">
        <v>13</v>
      </c>
      <c r="F376" s="95">
        <v>7353.68</v>
      </c>
      <c r="G376" s="94">
        <v>2</v>
      </c>
      <c r="H376" s="45">
        <f t="shared" si="44"/>
        <v>14707.36</v>
      </c>
      <c r="I376" s="46"/>
      <c r="J376" s="74"/>
      <c r="K376" s="77" t="str">
        <f t="shared" si="45"/>
        <v xml:space="preserve">Вал карданный промежуточный корот. ГАЗ-66 в сборе, </v>
      </c>
      <c r="L376" s="75"/>
      <c r="M376" s="60" t="s">
        <v>13</v>
      </c>
      <c r="N376" s="50">
        <v>7353.68</v>
      </c>
      <c r="O376" s="44"/>
      <c r="P376" s="49">
        <v>2</v>
      </c>
      <c r="Q376" s="51">
        <f t="shared" si="46"/>
        <v>0</v>
      </c>
      <c r="R376" s="46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" customHeight="1" x14ac:dyDescent="0.25">
      <c r="A377" s="6"/>
      <c r="B377" s="43">
        <v>11</v>
      </c>
      <c r="C377" s="73" t="s">
        <v>752</v>
      </c>
      <c r="D377" s="54" t="s">
        <v>108</v>
      </c>
      <c r="E377" s="60" t="s">
        <v>13</v>
      </c>
      <c r="F377" s="95">
        <v>2658.4250000000002</v>
      </c>
      <c r="G377" s="94">
        <v>8</v>
      </c>
      <c r="H377" s="45">
        <f t="shared" si="44"/>
        <v>21267.4</v>
      </c>
      <c r="I377" s="46"/>
      <c r="J377" s="74"/>
      <c r="K377" s="77" t="str">
        <f t="shared" si="45"/>
        <v xml:space="preserve">Амортизатор УАЗ, </v>
      </c>
      <c r="L377" s="75"/>
      <c r="M377" s="60" t="s">
        <v>13</v>
      </c>
      <c r="N377" s="50">
        <v>2658.4250000000002</v>
      </c>
      <c r="O377" s="44"/>
      <c r="P377" s="49">
        <v>8</v>
      </c>
      <c r="Q377" s="51">
        <f t="shared" si="46"/>
        <v>0</v>
      </c>
      <c r="R377" s="46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5" customHeight="1" x14ac:dyDescent="0.25">
      <c r="A378" s="6"/>
      <c r="B378" s="43">
        <v>12</v>
      </c>
      <c r="C378" s="73" t="s">
        <v>753</v>
      </c>
      <c r="D378" s="54" t="s">
        <v>754</v>
      </c>
      <c r="E378" s="60" t="s">
        <v>13</v>
      </c>
      <c r="F378" s="95">
        <v>18247</v>
      </c>
      <c r="G378" s="94">
        <v>1</v>
      </c>
      <c r="H378" s="45">
        <f t="shared" si="44"/>
        <v>18247</v>
      </c>
      <c r="I378" s="46"/>
      <c r="J378" s="74"/>
      <c r="K378" s="77" t="str">
        <f t="shared" si="45"/>
        <v>Блок управления МИКАС,</v>
      </c>
      <c r="L378" s="75"/>
      <c r="M378" s="60" t="s">
        <v>13</v>
      </c>
      <c r="N378" s="50">
        <v>18247</v>
      </c>
      <c r="O378" s="44"/>
      <c r="P378" s="49">
        <v>1</v>
      </c>
      <c r="Q378" s="51">
        <f t="shared" si="46"/>
        <v>0</v>
      </c>
      <c r="R378" s="46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" customHeight="1" x14ac:dyDescent="0.25">
      <c r="A379" s="6"/>
      <c r="B379" s="43">
        <v>13</v>
      </c>
      <c r="C379" s="73" t="s">
        <v>755</v>
      </c>
      <c r="D379" s="54" t="s">
        <v>31</v>
      </c>
      <c r="E379" s="60" t="s">
        <v>13</v>
      </c>
      <c r="F379" s="95">
        <v>6173.8</v>
      </c>
      <c r="G379" s="94">
        <v>1</v>
      </c>
      <c r="H379" s="45">
        <f t="shared" si="44"/>
        <v>6173.8</v>
      </c>
      <c r="I379" s="46"/>
      <c r="J379" s="74"/>
      <c r="K379" s="77" t="str">
        <f t="shared" si="45"/>
        <v xml:space="preserve">Вал карданный задний,  </v>
      </c>
      <c r="L379" s="75"/>
      <c r="M379" s="60" t="s">
        <v>13</v>
      </c>
      <c r="N379" s="50">
        <v>6173.8</v>
      </c>
      <c r="O379" s="44"/>
      <c r="P379" s="49">
        <v>1</v>
      </c>
      <c r="Q379" s="51">
        <f t="shared" si="46"/>
        <v>0</v>
      </c>
      <c r="R379" s="46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" customHeight="1" x14ac:dyDescent="0.25">
      <c r="A380" s="6"/>
      <c r="B380" s="43">
        <v>14</v>
      </c>
      <c r="C380" s="73" t="s">
        <v>741</v>
      </c>
      <c r="D380" s="54" t="s">
        <v>756</v>
      </c>
      <c r="E380" s="60" t="s">
        <v>13</v>
      </c>
      <c r="F380" s="95">
        <v>5980.67</v>
      </c>
      <c r="G380" s="94">
        <v>4</v>
      </c>
      <c r="H380" s="45">
        <f t="shared" si="44"/>
        <v>23922.68</v>
      </c>
      <c r="I380" s="46"/>
      <c r="J380" s="74"/>
      <c r="K380" s="77" t="str">
        <f t="shared" si="45"/>
        <v xml:space="preserve">Вал карданный задний, </v>
      </c>
      <c r="L380" s="75"/>
      <c r="M380" s="60" t="s">
        <v>13</v>
      </c>
      <c r="N380" s="50">
        <v>5980.67</v>
      </c>
      <c r="O380" s="44"/>
      <c r="P380" s="49">
        <v>4</v>
      </c>
      <c r="Q380" s="51">
        <f t="shared" si="46"/>
        <v>0</v>
      </c>
      <c r="R380" s="46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5" customHeight="1" x14ac:dyDescent="0.25">
      <c r="A381" s="6"/>
      <c r="B381" s="43">
        <v>15</v>
      </c>
      <c r="C381" s="73" t="s">
        <v>757</v>
      </c>
      <c r="D381" s="54" t="s">
        <v>128</v>
      </c>
      <c r="E381" s="60" t="s">
        <v>13</v>
      </c>
      <c r="F381" s="95">
        <v>6775.34</v>
      </c>
      <c r="G381" s="94">
        <v>1</v>
      </c>
      <c r="H381" s="45">
        <f t="shared" si="44"/>
        <v>6775.34</v>
      </c>
      <c r="I381" s="46"/>
      <c r="J381" s="74"/>
      <c r="K381" s="77" t="str">
        <f t="shared" si="45"/>
        <v xml:space="preserve">Вал карданный передний УАЗ, </v>
      </c>
      <c r="L381" s="75"/>
      <c r="M381" s="60" t="s">
        <v>13</v>
      </c>
      <c r="N381" s="50">
        <v>6775.34</v>
      </c>
      <c r="O381" s="44"/>
      <c r="P381" s="49">
        <v>1</v>
      </c>
      <c r="Q381" s="51">
        <f t="shared" si="46"/>
        <v>0</v>
      </c>
      <c r="R381" s="46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5" customHeight="1" x14ac:dyDescent="0.25">
      <c r="A382" s="6"/>
      <c r="B382" s="43">
        <v>16</v>
      </c>
      <c r="C382" s="73" t="s">
        <v>758</v>
      </c>
      <c r="D382" s="54" t="s">
        <v>759</v>
      </c>
      <c r="E382" s="60" t="s">
        <v>13</v>
      </c>
      <c r="F382" s="95">
        <v>6229.73</v>
      </c>
      <c r="G382" s="94">
        <v>3</v>
      </c>
      <c r="H382" s="45">
        <f t="shared" si="44"/>
        <v>18689.189999999999</v>
      </c>
      <c r="I382" s="46"/>
      <c r="J382" s="74"/>
      <c r="K382" s="77" t="str">
        <f t="shared" si="45"/>
        <v xml:space="preserve">Вал карданный передний УАЗ-452 </v>
      </c>
      <c r="L382" s="75"/>
      <c r="M382" s="60" t="s">
        <v>13</v>
      </c>
      <c r="N382" s="50">
        <v>6229.73</v>
      </c>
      <c r="O382" s="44"/>
      <c r="P382" s="49">
        <v>3</v>
      </c>
      <c r="Q382" s="51">
        <f t="shared" si="46"/>
        <v>0</v>
      </c>
      <c r="R382" s="46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5" customHeight="1" x14ac:dyDescent="0.25">
      <c r="A383" s="6"/>
      <c r="B383" s="43">
        <v>17</v>
      </c>
      <c r="C383" s="73" t="s">
        <v>760</v>
      </c>
      <c r="D383" s="54" t="s">
        <v>761</v>
      </c>
      <c r="E383" s="60" t="s">
        <v>13</v>
      </c>
      <c r="F383" s="95">
        <v>5894.13</v>
      </c>
      <c r="G383" s="94">
        <v>3</v>
      </c>
      <c r="H383" s="45">
        <f t="shared" si="44"/>
        <v>17682.39</v>
      </c>
      <c r="I383" s="46"/>
      <c r="J383" s="74"/>
      <c r="K383" s="77" t="str">
        <f t="shared" si="45"/>
        <v>Вал карданный УАЗ-452 передний,</v>
      </c>
      <c r="L383" s="75"/>
      <c r="M383" s="60" t="s">
        <v>13</v>
      </c>
      <c r="N383" s="50">
        <v>5894.13</v>
      </c>
      <c r="O383" s="44"/>
      <c r="P383" s="49">
        <v>3</v>
      </c>
      <c r="Q383" s="51">
        <f t="shared" si="46"/>
        <v>0</v>
      </c>
      <c r="R383" s="46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5" customHeight="1" x14ac:dyDescent="0.25">
      <c r="A384" s="6"/>
      <c r="B384" s="43">
        <v>18</v>
      </c>
      <c r="C384" s="73" t="s">
        <v>762</v>
      </c>
      <c r="D384" s="54" t="s">
        <v>54</v>
      </c>
      <c r="E384" s="60" t="s">
        <v>13</v>
      </c>
      <c r="F384" s="95">
        <v>34780.11</v>
      </c>
      <c r="G384" s="94">
        <v>2</v>
      </c>
      <c r="H384" s="45">
        <f t="shared" si="44"/>
        <v>69560.22</v>
      </c>
      <c r="I384" s="46"/>
      <c r="J384" s="74"/>
      <c r="K384" s="77" t="str">
        <f t="shared" si="45"/>
        <v xml:space="preserve">Коробка раздаточная в сборе, </v>
      </c>
      <c r="L384" s="75"/>
      <c r="M384" s="60" t="s">
        <v>13</v>
      </c>
      <c r="N384" s="50">
        <v>34780.11</v>
      </c>
      <c r="O384" s="44"/>
      <c r="P384" s="49">
        <v>2</v>
      </c>
      <c r="Q384" s="51">
        <f t="shared" si="46"/>
        <v>0</v>
      </c>
      <c r="R384" s="46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5" customHeight="1" x14ac:dyDescent="0.25">
      <c r="A385" s="6"/>
      <c r="B385" s="43">
        <v>19</v>
      </c>
      <c r="C385" s="73" t="s">
        <v>630</v>
      </c>
      <c r="D385" s="54" t="s">
        <v>631</v>
      </c>
      <c r="E385" s="60" t="s">
        <v>13</v>
      </c>
      <c r="F385" s="95">
        <v>49685.87</v>
      </c>
      <c r="G385" s="94">
        <v>2</v>
      </c>
      <c r="H385" s="45">
        <f t="shared" si="44"/>
        <v>99371.74</v>
      </c>
      <c r="I385" s="46"/>
      <c r="J385" s="74"/>
      <c r="K385" s="77" t="str">
        <f t="shared" si="45"/>
        <v>Мост задний УАЗ 452, 3741 (37 зуб.)</v>
      </c>
      <c r="L385" s="75"/>
      <c r="M385" s="60" t="s">
        <v>13</v>
      </c>
      <c r="N385" s="50">
        <v>49685.87</v>
      </c>
      <c r="O385" s="44"/>
      <c r="P385" s="49">
        <v>2</v>
      </c>
      <c r="Q385" s="51">
        <f t="shared" si="46"/>
        <v>0</v>
      </c>
      <c r="R385" s="46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5" customHeight="1" x14ac:dyDescent="0.25">
      <c r="A386" s="6"/>
      <c r="B386" s="43">
        <v>20</v>
      </c>
      <c r="C386" s="73" t="s">
        <v>763</v>
      </c>
      <c r="D386" s="54" t="s">
        <v>66</v>
      </c>
      <c r="E386" s="60" t="s">
        <v>13</v>
      </c>
      <c r="F386" s="95">
        <v>62107.34</v>
      </c>
      <c r="G386" s="94">
        <v>3</v>
      </c>
      <c r="H386" s="45">
        <f t="shared" si="44"/>
        <v>186322.02</v>
      </c>
      <c r="I386" s="46"/>
      <c r="J386" s="74"/>
      <c r="K386" s="77" t="str">
        <f t="shared" si="45"/>
        <v xml:space="preserve">Мост УАЗ-452 гибридный с дисковами тормозами, </v>
      </c>
      <c r="L386" s="75"/>
      <c r="M386" s="60" t="s">
        <v>13</v>
      </c>
      <c r="N386" s="50">
        <v>62107.34</v>
      </c>
      <c r="O386" s="44"/>
      <c r="P386" s="49">
        <v>3</v>
      </c>
      <c r="Q386" s="51">
        <f t="shared" si="46"/>
        <v>0</v>
      </c>
      <c r="R386" s="46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5" customHeight="1" x14ac:dyDescent="0.25">
      <c r="A387" s="6"/>
      <c r="B387" s="43">
        <v>21</v>
      </c>
      <c r="C387" s="73" t="s">
        <v>764</v>
      </c>
      <c r="D387" s="54" t="s">
        <v>606</v>
      </c>
      <c r="E387" s="60" t="s">
        <v>13</v>
      </c>
      <c r="F387" s="95">
        <v>4654.09</v>
      </c>
      <c r="G387" s="94">
        <v>2</v>
      </c>
      <c r="H387" s="45">
        <f t="shared" si="44"/>
        <v>9308.18</v>
      </c>
      <c r="I387" s="46"/>
      <c r="J387" s="74"/>
      <c r="K387" s="77" t="str">
        <f t="shared" si="45"/>
        <v xml:space="preserve">Рессора задняя, </v>
      </c>
      <c r="L387" s="75"/>
      <c r="M387" s="60" t="s">
        <v>13</v>
      </c>
      <c r="N387" s="50">
        <v>4654.09</v>
      </c>
      <c r="O387" s="44"/>
      <c r="P387" s="49">
        <v>2</v>
      </c>
      <c r="Q387" s="51">
        <f t="shared" si="46"/>
        <v>0</v>
      </c>
      <c r="R387" s="46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5" customHeight="1" x14ac:dyDescent="0.25">
      <c r="A388" s="6"/>
      <c r="B388" s="43">
        <v>22</v>
      </c>
      <c r="C388" s="73" t="s">
        <v>765</v>
      </c>
      <c r="D388" s="54" t="s">
        <v>384</v>
      </c>
      <c r="E388" s="60" t="s">
        <v>13</v>
      </c>
      <c r="F388" s="95">
        <v>6645.5349999999999</v>
      </c>
      <c r="G388" s="94">
        <v>4</v>
      </c>
      <c r="H388" s="45">
        <f t="shared" si="44"/>
        <v>26582.14</v>
      </c>
      <c r="I388" s="46"/>
      <c r="J388" s="74"/>
      <c r="K388" s="77" t="str">
        <f t="shared" si="45"/>
        <v xml:space="preserve">Рессора УАЗ-452, </v>
      </c>
      <c r="L388" s="75"/>
      <c r="M388" s="60" t="s">
        <v>13</v>
      </c>
      <c r="N388" s="50">
        <v>6645.5349999999999</v>
      </c>
      <c r="O388" s="44"/>
      <c r="P388" s="49">
        <v>4</v>
      </c>
      <c r="Q388" s="51">
        <f t="shared" si="46"/>
        <v>0</v>
      </c>
      <c r="R388" s="46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5" customHeight="1" x14ac:dyDescent="0.25">
      <c r="A389" s="6"/>
      <c r="B389" s="43">
        <v>23</v>
      </c>
      <c r="C389" s="73" t="s">
        <v>766</v>
      </c>
      <c r="D389" s="54" t="s">
        <v>731</v>
      </c>
      <c r="E389" s="60" t="s">
        <v>13</v>
      </c>
      <c r="F389" s="95">
        <v>11800.93</v>
      </c>
      <c r="G389" s="94">
        <v>1</v>
      </c>
      <c r="H389" s="45">
        <f t="shared" si="44"/>
        <v>11800.93</v>
      </c>
      <c r="I389" s="46"/>
      <c r="J389" s="74"/>
      <c r="K389" s="77" t="str">
        <f t="shared" si="45"/>
        <v xml:space="preserve">Рулевое управление, </v>
      </c>
      <c r="L389" s="75"/>
      <c r="M389" s="60" t="s">
        <v>13</v>
      </c>
      <c r="N389" s="50">
        <v>11800.93</v>
      </c>
      <c r="O389" s="44"/>
      <c r="P389" s="49">
        <v>1</v>
      </c>
      <c r="Q389" s="51">
        <f t="shared" si="46"/>
        <v>0</v>
      </c>
      <c r="R389" s="46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5" customHeight="1" x14ac:dyDescent="0.25">
      <c r="A390" s="6"/>
      <c r="B390" s="43">
        <v>24</v>
      </c>
      <c r="C390" s="73" t="s">
        <v>767</v>
      </c>
      <c r="D390" s="54" t="s">
        <v>732</v>
      </c>
      <c r="E390" s="60" t="s">
        <v>13</v>
      </c>
      <c r="F390" s="95">
        <v>16489.849999999999</v>
      </c>
      <c r="G390" s="94">
        <v>1</v>
      </c>
      <c r="H390" s="45">
        <f t="shared" si="44"/>
        <v>16489.849999999999</v>
      </c>
      <c r="I390" s="46"/>
      <c r="J390" s="74"/>
      <c r="K390" s="77" t="str">
        <f t="shared" si="45"/>
        <v xml:space="preserve">рулевой механизм в сборе УАЗ, </v>
      </c>
      <c r="L390" s="75"/>
      <c r="M390" s="60" t="s">
        <v>13</v>
      </c>
      <c r="N390" s="50">
        <v>16489.849999999999</v>
      </c>
      <c r="O390" s="44"/>
      <c r="P390" s="49">
        <v>1</v>
      </c>
      <c r="Q390" s="51">
        <f t="shared" si="46"/>
        <v>0</v>
      </c>
      <c r="R390" s="46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5" customHeight="1" x14ac:dyDescent="0.25">
      <c r="A391" s="6"/>
      <c r="B391" s="43">
        <v>25</v>
      </c>
      <c r="C391" s="73" t="s">
        <v>768</v>
      </c>
      <c r="D391" s="54" t="s">
        <v>769</v>
      </c>
      <c r="E391" s="60" t="s">
        <v>772</v>
      </c>
      <c r="F391" s="95">
        <v>32818.75</v>
      </c>
      <c r="G391" s="93">
        <v>2</v>
      </c>
      <c r="H391" s="45">
        <f t="shared" si="44"/>
        <v>65637.5</v>
      </c>
      <c r="I391" s="46"/>
      <c r="J391" s="74"/>
      <c r="K391" s="77" t="str">
        <f t="shared" si="45"/>
        <v xml:space="preserve">Сиденье переднее, </v>
      </c>
      <c r="L391" s="75"/>
      <c r="M391" s="60" t="s">
        <v>772</v>
      </c>
      <c r="N391" s="50">
        <v>32818.75</v>
      </c>
      <c r="O391" s="44"/>
      <c r="P391" s="49">
        <v>2</v>
      </c>
      <c r="Q391" s="51">
        <f t="shared" si="46"/>
        <v>0</v>
      </c>
      <c r="R391" s="46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30" x14ac:dyDescent="0.25">
      <c r="A392" s="6"/>
      <c r="B392" s="43">
        <v>26</v>
      </c>
      <c r="C392" s="73" t="s">
        <v>770</v>
      </c>
      <c r="D392" s="54" t="s">
        <v>771</v>
      </c>
      <c r="E392" s="60" t="s">
        <v>13</v>
      </c>
      <c r="F392" s="95">
        <v>14688.13</v>
      </c>
      <c r="G392" s="93">
        <v>2</v>
      </c>
      <c r="H392" s="45">
        <f t="shared" si="44"/>
        <v>29376.26</v>
      </c>
      <c r="I392" s="46"/>
      <c r="J392" s="74"/>
      <c r="K392" s="77" t="str">
        <f t="shared" si="45"/>
        <v xml:space="preserve">Сиденье переднее водительское, </v>
      </c>
      <c r="L392" s="75"/>
      <c r="M392" s="60" t="s">
        <v>13</v>
      </c>
      <c r="N392" s="50">
        <v>14688.13</v>
      </c>
      <c r="O392" s="44"/>
      <c r="P392" s="49">
        <v>2</v>
      </c>
      <c r="Q392" s="51">
        <f t="shared" si="46"/>
        <v>0</v>
      </c>
      <c r="R392" s="46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s="21" customFormat="1" ht="17.25" customHeight="1" x14ac:dyDescent="0.25">
      <c r="A393" s="22"/>
      <c r="B393" s="126" t="s">
        <v>24</v>
      </c>
      <c r="C393" s="127"/>
      <c r="D393" s="62"/>
      <c r="E393" s="22"/>
      <c r="F393" s="30"/>
      <c r="G393" s="71">
        <f>SUM(G367:G392)</f>
        <v>60</v>
      </c>
      <c r="H393" s="27">
        <f>SUM(H367:H392)</f>
        <v>950140.73000000021</v>
      </c>
      <c r="I393" s="27"/>
      <c r="J393" s="30"/>
      <c r="K393" s="30"/>
      <c r="L393" s="30"/>
      <c r="M393" s="24"/>
      <c r="N393" s="28"/>
      <c r="O393" s="28"/>
      <c r="P393" s="72">
        <f>SUM(P367:P392)</f>
        <v>60</v>
      </c>
      <c r="Q393" s="28">
        <f>SUM(Q367:Q392)</f>
        <v>0</v>
      </c>
      <c r="R393" s="28"/>
    </row>
    <row r="394" spans="1:27" s="21" customFormat="1" ht="15.75" customHeight="1" x14ac:dyDescent="0.25">
      <c r="A394" s="123" t="s">
        <v>786</v>
      </c>
      <c r="B394" s="124"/>
      <c r="C394" s="124"/>
      <c r="D394" s="124"/>
      <c r="E394" s="124"/>
      <c r="F394" s="124"/>
      <c r="G394" s="124"/>
      <c r="H394" s="124"/>
      <c r="I394" s="124"/>
      <c r="J394" s="124"/>
      <c r="K394" s="124"/>
      <c r="L394" s="124"/>
      <c r="M394" s="124"/>
      <c r="N394" s="124"/>
      <c r="O394" s="124"/>
      <c r="P394" s="124"/>
      <c r="Q394" s="124"/>
      <c r="R394" s="125"/>
    </row>
    <row r="395" spans="1:27" x14ac:dyDescent="0.25">
      <c r="A395" s="6"/>
      <c r="B395" s="88">
        <v>1</v>
      </c>
      <c r="C395" s="89" t="s">
        <v>93</v>
      </c>
      <c r="D395" s="90" t="s">
        <v>642</v>
      </c>
      <c r="E395" s="91" t="s">
        <v>13</v>
      </c>
      <c r="F395" s="92">
        <v>2484.4152542372881</v>
      </c>
      <c r="G395" s="80">
        <v>10</v>
      </c>
      <c r="H395" s="45">
        <f>G395*F395</f>
        <v>24844.152542372882</v>
      </c>
      <c r="I395" s="1"/>
      <c r="J395" s="74">
        <v>1</v>
      </c>
      <c r="K395" s="55" t="s">
        <v>93</v>
      </c>
      <c r="L395" s="76"/>
      <c r="M395" s="91" t="s">
        <v>13</v>
      </c>
      <c r="N395" s="50">
        <v>2484.4152542372881</v>
      </c>
      <c r="O395" s="56"/>
      <c r="P395" s="49">
        <v>10</v>
      </c>
      <c r="Q395" s="57">
        <f>P395*O395</f>
        <v>0</v>
      </c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x14ac:dyDescent="0.25">
      <c r="A396" s="6"/>
      <c r="B396" s="88">
        <v>2</v>
      </c>
      <c r="C396" s="89" t="s">
        <v>643</v>
      </c>
      <c r="D396" s="90" t="s">
        <v>644</v>
      </c>
      <c r="E396" s="91" t="s">
        <v>13</v>
      </c>
      <c r="F396" s="92">
        <v>1202.0932203389832</v>
      </c>
      <c r="G396" s="80">
        <v>8</v>
      </c>
      <c r="H396" s="45">
        <f t="shared" ref="H396:H456" si="47">G396*F396</f>
        <v>9616.7457627118656</v>
      </c>
      <c r="I396" s="1"/>
      <c r="J396" s="74">
        <v>2</v>
      </c>
      <c r="K396" s="55" t="s">
        <v>643</v>
      </c>
      <c r="L396" s="76"/>
      <c r="M396" s="91" t="s">
        <v>13</v>
      </c>
      <c r="N396" s="50">
        <v>1202.0932203389832</v>
      </c>
      <c r="O396" s="56"/>
      <c r="P396" s="49">
        <v>8</v>
      </c>
      <c r="Q396" s="57">
        <f t="shared" ref="Q396:Q456" si="48">P396*O396</f>
        <v>0</v>
      </c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x14ac:dyDescent="0.25">
      <c r="A397" s="6"/>
      <c r="B397" s="88">
        <v>3</v>
      </c>
      <c r="C397" s="89" t="s">
        <v>645</v>
      </c>
      <c r="D397" s="90" t="s">
        <v>100</v>
      </c>
      <c r="E397" s="91" t="s">
        <v>13</v>
      </c>
      <c r="F397" s="92">
        <v>1594.7118644067798</v>
      </c>
      <c r="G397" s="80">
        <v>8</v>
      </c>
      <c r="H397" s="45">
        <f t="shared" si="47"/>
        <v>12757.694915254238</v>
      </c>
      <c r="I397" s="1"/>
      <c r="J397" s="74">
        <v>3</v>
      </c>
      <c r="K397" s="55" t="s">
        <v>645</v>
      </c>
      <c r="L397" s="76"/>
      <c r="M397" s="91" t="s">
        <v>13</v>
      </c>
      <c r="N397" s="50">
        <v>1594.7118644067798</v>
      </c>
      <c r="O397" s="56"/>
      <c r="P397" s="49">
        <v>8</v>
      </c>
      <c r="Q397" s="57">
        <f t="shared" si="48"/>
        <v>0</v>
      </c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x14ac:dyDescent="0.25">
      <c r="A398" s="6"/>
      <c r="B398" s="88">
        <v>4</v>
      </c>
      <c r="C398" s="89" t="s">
        <v>646</v>
      </c>
      <c r="D398" s="90" t="s">
        <v>647</v>
      </c>
      <c r="E398" s="91" t="s">
        <v>13</v>
      </c>
      <c r="F398" s="92">
        <v>6948.7542372881362</v>
      </c>
      <c r="G398" s="80">
        <v>1</v>
      </c>
      <c r="H398" s="45">
        <f t="shared" si="47"/>
        <v>6948.7542372881362</v>
      </c>
      <c r="I398" s="1"/>
      <c r="J398" s="74">
        <v>4</v>
      </c>
      <c r="K398" s="55" t="s">
        <v>646</v>
      </c>
      <c r="L398" s="76"/>
      <c r="M398" s="91" t="s">
        <v>13</v>
      </c>
      <c r="N398" s="50">
        <v>6948.7542372881362</v>
      </c>
      <c r="O398" s="56"/>
      <c r="P398" s="49">
        <v>1</v>
      </c>
      <c r="Q398" s="57">
        <f t="shared" si="48"/>
        <v>0</v>
      </c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x14ac:dyDescent="0.25">
      <c r="A399" s="6"/>
      <c r="B399" s="88">
        <v>5</v>
      </c>
      <c r="C399" s="89" t="s">
        <v>37</v>
      </c>
      <c r="D399" s="90" t="s">
        <v>132</v>
      </c>
      <c r="E399" s="91" t="s">
        <v>13</v>
      </c>
      <c r="F399" s="92">
        <v>4753.9745762711864</v>
      </c>
      <c r="G399" s="80">
        <v>1</v>
      </c>
      <c r="H399" s="45">
        <f t="shared" si="47"/>
        <v>4753.9745762711864</v>
      </c>
      <c r="I399" s="1"/>
      <c r="J399" s="74">
        <v>5</v>
      </c>
      <c r="K399" s="55" t="s">
        <v>37</v>
      </c>
      <c r="L399" s="76"/>
      <c r="M399" s="91" t="s">
        <v>13</v>
      </c>
      <c r="N399" s="50">
        <v>4753.9745762711864</v>
      </c>
      <c r="O399" s="56"/>
      <c r="P399" s="49">
        <v>1</v>
      </c>
      <c r="Q399" s="57">
        <f t="shared" si="48"/>
        <v>0</v>
      </c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x14ac:dyDescent="0.25">
      <c r="A400" s="6"/>
      <c r="B400" s="88">
        <v>6</v>
      </c>
      <c r="C400" s="89" t="s">
        <v>153</v>
      </c>
      <c r="D400" s="90" t="s">
        <v>648</v>
      </c>
      <c r="E400" s="91" t="s">
        <v>13</v>
      </c>
      <c r="F400" s="92">
        <v>5584.7457627118647</v>
      </c>
      <c r="G400" s="80">
        <v>2</v>
      </c>
      <c r="H400" s="45">
        <f t="shared" si="47"/>
        <v>11169.491525423729</v>
      </c>
      <c r="I400" s="1"/>
      <c r="J400" s="74">
        <v>6</v>
      </c>
      <c r="K400" s="55" t="s">
        <v>153</v>
      </c>
      <c r="L400" s="76"/>
      <c r="M400" s="91" t="s">
        <v>13</v>
      </c>
      <c r="N400" s="50">
        <v>5584.7457627118647</v>
      </c>
      <c r="O400" s="56"/>
      <c r="P400" s="49">
        <v>2</v>
      </c>
      <c r="Q400" s="57">
        <f t="shared" si="48"/>
        <v>0</v>
      </c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x14ac:dyDescent="0.25">
      <c r="A401" s="6"/>
      <c r="B401" s="88">
        <v>7</v>
      </c>
      <c r="C401" s="89" t="s">
        <v>153</v>
      </c>
      <c r="D401" s="90" t="s">
        <v>649</v>
      </c>
      <c r="E401" s="91" t="s">
        <v>13</v>
      </c>
      <c r="F401" s="92">
        <v>4221.6016949152545</v>
      </c>
      <c r="G401" s="80">
        <v>2</v>
      </c>
      <c r="H401" s="45">
        <f t="shared" si="47"/>
        <v>8443.203389830509</v>
      </c>
      <c r="I401" s="1"/>
      <c r="J401" s="74">
        <v>7</v>
      </c>
      <c r="K401" s="55" t="s">
        <v>153</v>
      </c>
      <c r="L401" s="76"/>
      <c r="M401" s="91" t="s">
        <v>13</v>
      </c>
      <c r="N401" s="50">
        <v>4221.6016949152545</v>
      </c>
      <c r="O401" s="56"/>
      <c r="P401" s="49">
        <v>2</v>
      </c>
      <c r="Q401" s="57">
        <f t="shared" si="48"/>
        <v>0</v>
      </c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x14ac:dyDescent="0.25">
      <c r="A402" s="6"/>
      <c r="B402" s="88">
        <v>8</v>
      </c>
      <c r="C402" s="89" t="s">
        <v>153</v>
      </c>
      <c r="D402" s="90" t="s">
        <v>161</v>
      </c>
      <c r="E402" s="91" t="s">
        <v>13</v>
      </c>
      <c r="F402" s="92">
        <v>5693.8813559322034</v>
      </c>
      <c r="G402" s="80">
        <v>1</v>
      </c>
      <c r="H402" s="45">
        <f t="shared" si="47"/>
        <v>5693.8813559322034</v>
      </c>
      <c r="I402" s="1"/>
      <c r="J402" s="74">
        <v>8</v>
      </c>
      <c r="K402" s="55" t="s">
        <v>153</v>
      </c>
      <c r="L402" s="76"/>
      <c r="M402" s="91" t="s">
        <v>13</v>
      </c>
      <c r="N402" s="50">
        <v>5693.8813559322034</v>
      </c>
      <c r="O402" s="56"/>
      <c r="P402" s="49">
        <v>1</v>
      </c>
      <c r="Q402" s="57">
        <f t="shared" si="48"/>
        <v>0</v>
      </c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30" x14ac:dyDescent="0.25">
      <c r="A403" s="6"/>
      <c r="B403" s="88">
        <v>9</v>
      </c>
      <c r="C403" s="89" t="s">
        <v>650</v>
      </c>
      <c r="D403" s="90" t="s">
        <v>651</v>
      </c>
      <c r="E403" s="91" t="s">
        <v>13</v>
      </c>
      <c r="F403" s="92">
        <v>5341.3898305084749</v>
      </c>
      <c r="G403" s="80">
        <v>1</v>
      </c>
      <c r="H403" s="45">
        <f t="shared" si="47"/>
        <v>5341.3898305084749</v>
      </c>
      <c r="I403" s="1"/>
      <c r="J403" s="74">
        <v>9</v>
      </c>
      <c r="K403" s="55" t="s">
        <v>650</v>
      </c>
      <c r="L403" s="76"/>
      <c r="M403" s="91" t="s">
        <v>13</v>
      </c>
      <c r="N403" s="50">
        <v>5341.3898305084749</v>
      </c>
      <c r="O403" s="56"/>
      <c r="P403" s="49">
        <v>1</v>
      </c>
      <c r="Q403" s="57">
        <f t="shared" si="48"/>
        <v>0</v>
      </c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x14ac:dyDescent="0.25">
      <c r="A404" s="6"/>
      <c r="B404" s="88">
        <v>10</v>
      </c>
      <c r="C404" s="89" t="s">
        <v>548</v>
      </c>
      <c r="D404" s="90" t="s">
        <v>549</v>
      </c>
      <c r="E404" s="91" t="s">
        <v>13</v>
      </c>
      <c r="F404" s="92">
        <v>12267.983050847457</v>
      </c>
      <c r="G404" s="80">
        <v>1</v>
      </c>
      <c r="H404" s="45">
        <f t="shared" si="47"/>
        <v>12267.983050847457</v>
      </c>
      <c r="I404" s="1"/>
      <c r="J404" s="74">
        <v>10</v>
      </c>
      <c r="K404" s="55" t="s">
        <v>548</v>
      </c>
      <c r="L404" s="76"/>
      <c r="M404" s="91" t="s">
        <v>13</v>
      </c>
      <c r="N404" s="50">
        <v>12267.983050847457</v>
      </c>
      <c r="O404" s="56"/>
      <c r="P404" s="49">
        <v>1</v>
      </c>
      <c r="Q404" s="57">
        <f t="shared" si="48"/>
        <v>0</v>
      </c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x14ac:dyDescent="0.25">
      <c r="A405" s="6"/>
      <c r="B405" s="88">
        <v>11</v>
      </c>
      <c r="C405" s="89" t="s">
        <v>218</v>
      </c>
      <c r="D405" s="90" t="s">
        <v>652</v>
      </c>
      <c r="E405" s="91" t="s">
        <v>13</v>
      </c>
      <c r="F405" s="92">
        <v>1216.8728813559323</v>
      </c>
      <c r="G405" s="80">
        <v>2</v>
      </c>
      <c r="H405" s="45">
        <f t="shared" si="47"/>
        <v>2433.7457627118647</v>
      </c>
      <c r="I405" s="1"/>
      <c r="J405" s="74">
        <v>11</v>
      </c>
      <c r="K405" s="55" t="s">
        <v>218</v>
      </c>
      <c r="L405" s="76"/>
      <c r="M405" s="91" t="s">
        <v>13</v>
      </c>
      <c r="N405" s="50">
        <v>1216.8728813559323</v>
      </c>
      <c r="O405" s="56"/>
      <c r="P405" s="49">
        <v>2</v>
      </c>
      <c r="Q405" s="57">
        <f t="shared" si="48"/>
        <v>0</v>
      </c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45" x14ac:dyDescent="0.25">
      <c r="A406" s="6"/>
      <c r="B406" s="88">
        <v>12</v>
      </c>
      <c r="C406" s="89" t="s">
        <v>653</v>
      </c>
      <c r="D406" s="90" t="s">
        <v>654</v>
      </c>
      <c r="E406" s="91" t="s">
        <v>13</v>
      </c>
      <c r="F406" s="92">
        <v>1117.6694915254236</v>
      </c>
      <c r="G406" s="80">
        <v>1</v>
      </c>
      <c r="H406" s="45">
        <f t="shared" si="47"/>
        <v>1117.6694915254236</v>
      </c>
      <c r="I406" s="1"/>
      <c r="J406" s="74">
        <v>12</v>
      </c>
      <c r="K406" s="55" t="s">
        <v>653</v>
      </c>
      <c r="L406" s="76"/>
      <c r="M406" s="91" t="s">
        <v>13</v>
      </c>
      <c r="N406" s="50">
        <v>1117.6694915254236</v>
      </c>
      <c r="O406" s="56"/>
      <c r="P406" s="49">
        <v>1</v>
      </c>
      <c r="Q406" s="57">
        <f t="shared" si="48"/>
        <v>0</v>
      </c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x14ac:dyDescent="0.25">
      <c r="A407" s="6"/>
      <c r="B407" s="88">
        <v>13</v>
      </c>
      <c r="C407" s="89" t="s">
        <v>655</v>
      </c>
      <c r="D407" s="90" t="s">
        <v>656</v>
      </c>
      <c r="E407" s="91" t="s">
        <v>13</v>
      </c>
      <c r="F407" s="92">
        <v>791.49152542372883</v>
      </c>
      <c r="G407" s="80">
        <v>20</v>
      </c>
      <c r="H407" s="45">
        <f t="shared" si="47"/>
        <v>15829.830508474577</v>
      </c>
      <c r="I407" s="1"/>
      <c r="J407" s="74">
        <v>13</v>
      </c>
      <c r="K407" s="55" t="s">
        <v>655</v>
      </c>
      <c r="L407" s="76"/>
      <c r="M407" s="91" t="s">
        <v>13</v>
      </c>
      <c r="N407" s="50">
        <v>791.49152542372883</v>
      </c>
      <c r="O407" s="56"/>
      <c r="P407" s="49">
        <v>20</v>
      </c>
      <c r="Q407" s="57">
        <f t="shared" si="48"/>
        <v>0</v>
      </c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x14ac:dyDescent="0.25">
      <c r="A408" s="6"/>
      <c r="B408" s="88">
        <v>14</v>
      </c>
      <c r="C408" s="89" t="s">
        <v>655</v>
      </c>
      <c r="D408" s="90" t="s">
        <v>657</v>
      </c>
      <c r="E408" s="91" t="s">
        <v>13</v>
      </c>
      <c r="F408" s="92">
        <v>15.983050847457628</v>
      </c>
      <c r="G408" s="80">
        <v>20</v>
      </c>
      <c r="H408" s="45">
        <f t="shared" si="47"/>
        <v>319.66101694915255</v>
      </c>
      <c r="I408" s="1"/>
      <c r="J408" s="74">
        <v>14</v>
      </c>
      <c r="K408" s="55" t="s">
        <v>655</v>
      </c>
      <c r="L408" s="76"/>
      <c r="M408" s="91" t="s">
        <v>13</v>
      </c>
      <c r="N408" s="50">
        <v>15.983050847457628</v>
      </c>
      <c r="O408" s="56"/>
      <c r="P408" s="49">
        <v>20</v>
      </c>
      <c r="Q408" s="57">
        <f t="shared" si="48"/>
        <v>0</v>
      </c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x14ac:dyDescent="0.25">
      <c r="A409" s="6"/>
      <c r="B409" s="88">
        <v>15</v>
      </c>
      <c r="C409" s="89" t="s">
        <v>655</v>
      </c>
      <c r="D409" s="90" t="s">
        <v>658</v>
      </c>
      <c r="E409" s="91" t="s">
        <v>13</v>
      </c>
      <c r="F409" s="92">
        <v>10.652542372881356</v>
      </c>
      <c r="G409" s="80">
        <v>50</v>
      </c>
      <c r="H409" s="45">
        <f t="shared" si="47"/>
        <v>532.62711864406788</v>
      </c>
      <c r="I409" s="1"/>
      <c r="J409" s="74">
        <v>15</v>
      </c>
      <c r="K409" s="55" t="s">
        <v>655</v>
      </c>
      <c r="L409" s="76"/>
      <c r="M409" s="91" t="s">
        <v>13</v>
      </c>
      <c r="N409" s="50">
        <v>10.652542372881356</v>
      </c>
      <c r="O409" s="56"/>
      <c r="P409" s="49">
        <v>50</v>
      </c>
      <c r="Q409" s="57">
        <f t="shared" si="48"/>
        <v>0</v>
      </c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30" x14ac:dyDescent="0.25">
      <c r="A410" s="6"/>
      <c r="B410" s="88">
        <v>16</v>
      </c>
      <c r="C410" s="89" t="s">
        <v>285</v>
      </c>
      <c r="D410" s="90" t="s">
        <v>286</v>
      </c>
      <c r="E410" s="91" t="s">
        <v>13</v>
      </c>
      <c r="F410" s="92">
        <v>11556.644067796611</v>
      </c>
      <c r="G410" s="80">
        <v>1</v>
      </c>
      <c r="H410" s="45">
        <f t="shared" si="47"/>
        <v>11556.644067796611</v>
      </c>
      <c r="I410" s="1"/>
      <c r="J410" s="74">
        <v>16</v>
      </c>
      <c r="K410" s="55" t="s">
        <v>285</v>
      </c>
      <c r="L410" s="76"/>
      <c r="M410" s="91" t="s">
        <v>13</v>
      </c>
      <c r="N410" s="50">
        <v>11556.644067796611</v>
      </c>
      <c r="O410" s="56"/>
      <c r="P410" s="49">
        <v>1</v>
      </c>
      <c r="Q410" s="57">
        <f t="shared" si="48"/>
        <v>0</v>
      </c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x14ac:dyDescent="0.25">
      <c r="A411" s="6"/>
      <c r="B411" s="88">
        <v>17</v>
      </c>
      <c r="C411" s="89" t="s">
        <v>659</v>
      </c>
      <c r="D411" s="90" t="s">
        <v>660</v>
      </c>
      <c r="E411" s="91" t="s">
        <v>13</v>
      </c>
      <c r="F411" s="92">
        <v>10026.305084745763</v>
      </c>
      <c r="G411" s="80">
        <v>1</v>
      </c>
      <c r="H411" s="45">
        <f t="shared" si="47"/>
        <v>10026.305084745763</v>
      </c>
      <c r="I411" s="1"/>
      <c r="J411" s="74">
        <v>17</v>
      </c>
      <c r="K411" s="55" t="s">
        <v>659</v>
      </c>
      <c r="L411" s="76"/>
      <c r="M411" s="91" t="s">
        <v>13</v>
      </c>
      <c r="N411" s="50">
        <v>10026.305084745763</v>
      </c>
      <c r="O411" s="56"/>
      <c r="P411" s="49">
        <v>1</v>
      </c>
      <c r="Q411" s="57">
        <f t="shared" si="48"/>
        <v>0</v>
      </c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30" x14ac:dyDescent="0.25">
      <c r="A412" s="6"/>
      <c r="B412" s="88">
        <v>18</v>
      </c>
      <c r="C412" s="89" t="s">
        <v>661</v>
      </c>
      <c r="D412" s="90" t="s">
        <v>662</v>
      </c>
      <c r="E412" s="91" t="s">
        <v>13</v>
      </c>
      <c r="F412" s="92">
        <v>2471.7457627118642</v>
      </c>
      <c r="G412" s="80">
        <v>2</v>
      </c>
      <c r="H412" s="45">
        <f t="shared" si="47"/>
        <v>4943.4915254237285</v>
      </c>
      <c r="I412" s="1"/>
      <c r="J412" s="74">
        <v>18</v>
      </c>
      <c r="K412" s="55" t="s">
        <v>661</v>
      </c>
      <c r="L412" s="76"/>
      <c r="M412" s="91" t="s">
        <v>13</v>
      </c>
      <c r="N412" s="50">
        <v>2471.7457627118642</v>
      </c>
      <c r="O412" s="56"/>
      <c r="P412" s="49">
        <v>2</v>
      </c>
      <c r="Q412" s="57">
        <f t="shared" si="48"/>
        <v>0</v>
      </c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x14ac:dyDescent="0.25">
      <c r="A413" s="6"/>
      <c r="B413" s="88">
        <v>19</v>
      </c>
      <c r="C413" s="89" t="s">
        <v>603</v>
      </c>
      <c r="D413" s="90" t="s">
        <v>604</v>
      </c>
      <c r="E413" s="91" t="s">
        <v>13</v>
      </c>
      <c r="F413" s="92">
        <v>1317.1440677966102</v>
      </c>
      <c r="G413" s="80">
        <v>8</v>
      </c>
      <c r="H413" s="45">
        <f t="shared" si="47"/>
        <v>10537.152542372882</v>
      </c>
      <c r="I413" s="1"/>
      <c r="J413" s="74">
        <v>19</v>
      </c>
      <c r="K413" s="55" t="s">
        <v>603</v>
      </c>
      <c r="L413" s="76"/>
      <c r="M413" s="91" t="s">
        <v>13</v>
      </c>
      <c r="N413" s="50">
        <v>1317.1440677966102</v>
      </c>
      <c r="O413" s="56"/>
      <c r="P413" s="49">
        <v>8</v>
      </c>
      <c r="Q413" s="57">
        <f t="shared" si="48"/>
        <v>0</v>
      </c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30" x14ac:dyDescent="0.25">
      <c r="A414" s="6"/>
      <c r="B414" s="88">
        <v>20</v>
      </c>
      <c r="C414" s="89" t="s">
        <v>663</v>
      </c>
      <c r="D414" s="90" t="s">
        <v>664</v>
      </c>
      <c r="E414" s="91" t="s">
        <v>13</v>
      </c>
      <c r="F414" s="92">
        <v>1239.3983050847457</v>
      </c>
      <c r="G414" s="80">
        <v>5</v>
      </c>
      <c r="H414" s="45">
        <f t="shared" si="47"/>
        <v>6196.9915254237285</v>
      </c>
      <c r="I414" s="1"/>
      <c r="J414" s="74">
        <v>20</v>
      </c>
      <c r="K414" s="55" t="s">
        <v>663</v>
      </c>
      <c r="L414" s="76"/>
      <c r="M414" s="91" t="s">
        <v>13</v>
      </c>
      <c r="N414" s="50">
        <v>1239.3983050847457</v>
      </c>
      <c r="O414" s="56"/>
      <c r="P414" s="49">
        <v>5</v>
      </c>
      <c r="Q414" s="57">
        <f t="shared" si="48"/>
        <v>0</v>
      </c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x14ac:dyDescent="0.25">
      <c r="A415" s="6"/>
      <c r="B415" s="88">
        <v>21</v>
      </c>
      <c r="C415" s="89" t="s">
        <v>665</v>
      </c>
      <c r="D415" s="90" t="s">
        <v>666</v>
      </c>
      <c r="E415" s="91" t="s">
        <v>13</v>
      </c>
      <c r="F415" s="92">
        <v>12526.550847457627</v>
      </c>
      <c r="G415" s="80">
        <v>2</v>
      </c>
      <c r="H415" s="45">
        <f t="shared" si="47"/>
        <v>25053.101694915254</v>
      </c>
      <c r="I415" s="1"/>
      <c r="J415" s="74">
        <v>21</v>
      </c>
      <c r="K415" s="55" t="s">
        <v>665</v>
      </c>
      <c r="L415" s="76"/>
      <c r="M415" s="91" t="s">
        <v>13</v>
      </c>
      <c r="N415" s="50">
        <v>12526.550847457627</v>
      </c>
      <c r="O415" s="56"/>
      <c r="P415" s="49">
        <v>2</v>
      </c>
      <c r="Q415" s="57">
        <f t="shared" si="48"/>
        <v>0</v>
      </c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30" x14ac:dyDescent="0.25">
      <c r="A416" s="6"/>
      <c r="B416" s="88">
        <v>22</v>
      </c>
      <c r="C416" s="89" t="s">
        <v>667</v>
      </c>
      <c r="D416" s="90" t="s">
        <v>668</v>
      </c>
      <c r="E416" s="91" t="s">
        <v>13</v>
      </c>
      <c r="F416" s="92">
        <v>4546.6610169491532</v>
      </c>
      <c r="G416" s="80">
        <v>1</v>
      </c>
      <c r="H416" s="45">
        <f t="shared" si="47"/>
        <v>4546.6610169491532</v>
      </c>
      <c r="I416" s="1"/>
      <c r="J416" s="74">
        <v>22</v>
      </c>
      <c r="K416" s="55" t="s">
        <v>667</v>
      </c>
      <c r="L416" s="76"/>
      <c r="M416" s="91" t="s">
        <v>13</v>
      </c>
      <c r="N416" s="50">
        <v>4546.6610169491532</v>
      </c>
      <c r="O416" s="56"/>
      <c r="P416" s="49">
        <v>1</v>
      </c>
      <c r="Q416" s="57">
        <f t="shared" si="48"/>
        <v>0</v>
      </c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45" x14ac:dyDescent="0.25">
      <c r="A417" s="6"/>
      <c r="B417" s="88">
        <v>23</v>
      </c>
      <c r="C417" s="89" t="s">
        <v>669</v>
      </c>
      <c r="D417" s="90" t="s">
        <v>670</v>
      </c>
      <c r="E417" s="91" t="s">
        <v>13</v>
      </c>
      <c r="F417" s="92">
        <v>308.17796610169489</v>
      </c>
      <c r="G417" s="80">
        <v>10</v>
      </c>
      <c r="H417" s="45">
        <f t="shared" si="47"/>
        <v>3081.7796610169489</v>
      </c>
      <c r="I417" s="1"/>
      <c r="J417" s="74">
        <v>23</v>
      </c>
      <c r="K417" s="55" t="s">
        <v>669</v>
      </c>
      <c r="L417" s="76"/>
      <c r="M417" s="91" t="s">
        <v>13</v>
      </c>
      <c r="N417" s="50">
        <v>308.17796610169489</v>
      </c>
      <c r="O417" s="56"/>
      <c r="P417" s="49">
        <v>10</v>
      </c>
      <c r="Q417" s="57">
        <f t="shared" si="48"/>
        <v>0</v>
      </c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30" x14ac:dyDescent="0.25">
      <c r="A418" s="6"/>
      <c r="B418" s="88">
        <v>24</v>
      </c>
      <c r="C418" s="89" t="s">
        <v>671</v>
      </c>
      <c r="D418" s="90" t="s">
        <v>672</v>
      </c>
      <c r="E418" s="91" t="s">
        <v>13</v>
      </c>
      <c r="F418" s="92">
        <v>392.61016949152548</v>
      </c>
      <c r="G418" s="80">
        <v>10</v>
      </c>
      <c r="H418" s="45">
        <f t="shared" si="47"/>
        <v>3926.1016949152549</v>
      </c>
      <c r="I418" s="1"/>
      <c r="J418" s="74">
        <v>24</v>
      </c>
      <c r="K418" s="55" t="s">
        <v>671</v>
      </c>
      <c r="L418" s="76"/>
      <c r="M418" s="91" t="s">
        <v>13</v>
      </c>
      <c r="N418" s="50">
        <v>392.61016949152548</v>
      </c>
      <c r="O418" s="56"/>
      <c r="P418" s="49">
        <v>10</v>
      </c>
      <c r="Q418" s="57">
        <f t="shared" si="48"/>
        <v>0</v>
      </c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45" x14ac:dyDescent="0.25">
      <c r="A419" s="6"/>
      <c r="B419" s="88">
        <v>25</v>
      </c>
      <c r="C419" s="89" t="s">
        <v>673</v>
      </c>
      <c r="D419" s="90" t="s">
        <v>674</v>
      </c>
      <c r="E419" s="91" t="s">
        <v>13</v>
      </c>
      <c r="F419" s="92">
        <v>179.32203389830508</v>
      </c>
      <c r="G419" s="80">
        <v>4</v>
      </c>
      <c r="H419" s="45">
        <f t="shared" si="47"/>
        <v>717.28813559322032</v>
      </c>
      <c r="I419" s="1"/>
      <c r="J419" s="74">
        <v>25</v>
      </c>
      <c r="K419" s="55" t="s">
        <v>673</v>
      </c>
      <c r="L419" s="76"/>
      <c r="M419" s="91" t="s">
        <v>13</v>
      </c>
      <c r="N419" s="50">
        <v>179.32203389830508</v>
      </c>
      <c r="O419" s="56"/>
      <c r="P419" s="49">
        <v>4</v>
      </c>
      <c r="Q419" s="57">
        <f t="shared" si="48"/>
        <v>0</v>
      </c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30" x14ac:dyDescent="0.25">
      <c r="A420" s="6"/>
      <c r="B420" s="88">
        <v>26</v>
      </c>
      <c r="C420" s="89" t="s">
        <v>675</v>
      </c>
      <c r="D420" s="90" t="s">
        <v>676</v>
      </c>
      <c r="E420" s="91" t="s">
        <v>677</v>
      </c>
      <c r="F420" s="92">
        <v>1910.9322033898306</v>
      </c>
      <c r="G420" s="80">
        <v>2</v>
      </c>
      <c r="H420" s="45">
        <f t="shared" si="47"/>
        <v>3821.8644067796613</v>
      </c>
      <c r="I420" s="1"/>
      <c r="J420" s="74">
        <v>26</v>
      </c>
      <c r="K420" s="55" t="s">
        <v>675</v>
      </c>
      <c r="L420" s="76"/>
      <c r="M420" s="91" t="s">
        <v>677</v>
      </c>
      <c r="N420" s="50">
        <v>1910.9322033898306</v>
      </c>
      <c r="O420" s="56"/>
      <c r="P420" s="49">
        <v>2</v>
      </c>
      <c r="Q420" s="57">
        <f t="shared" si="48"/>
        <v>0</v>
      </c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x14ac:dyDescent="0.25">
      <c r="A421" s="6"/>
      <c r="B421" s="88">
        <v>27</v>
      </c>
      <c r="C421" s="89" t="s">
        <v>79</v>
      </c>
      <c r="D421" s="90" t="s">
        <v>678</v>
      </c>
      <c r="E421" s="91" t="s">
        <v>13</v>
      </c>
      <c r="F421" s="92">
        <v>6645.8559322033898</v>
      </c>
      <c r="G421" s="80">
        <v>2</v>
      </c>
      <c r="H421" s="45">
        <f t="shared" si="47"/>
        <v>13291.71186440678</v>
      </c>
      <c r="I421" s="1"/>
      <c r="J421" s="74">
        <v>27</v>
      </c>
      <c r="K421" s="55" t="s">
        <v>79</v>
      </c>
      <c r="L421" s="76"/>
      <c r="M421" s="91" t="s">
        <v>13</v>
      </c>
      <c r="N421" s="50">
        <v>6645.8559322033898</v>
      </c>
      <c r="O421" s="56"/>
      <c r="P421" s="49">
        <v>2</v>
      </c>
      <c r="Q421" s="57">
        <f t="shared" si="48"/>
        <v>0</v>
      </c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x14ac:dyDescent="0.25">
      <c r="A422" s="6"/>
      <c r="B422" s="88">
        <v>28</v>
      </c>
      <c r="C422" s="89" t="s">
        <v>79</v>
      </c>
      <c r="D422" s="90" t="s">
        <v>679</v>
      </c>
      <c r="E422" s="91" t="s">
        <v>13</v>
      </c>
      <c r="F422" s="92">
        <v>3591.5338983050851</v>
      </c>
      <c r="G422" s="80">
        <v>2</v>
      </c>
      <c r="H422" s="45">
        <f t="shared" si="47"/>
        <v>7183.0677966101703</v>
      </c>
      <c r="I422" s="1"/>
      <c r="J422" s="74">
        <v>28</v>
      </c>
      <c r="K422" s="55" t="s">
        <v>79</v>
      </c>
      <c r="L422" s="76"/>
      <c r="M422" s="91" t="s">
        <v>13</v>
      </c>
      <c r="N422" s="50">
        <v>3591.5338983050851</v>
      </c>
      <c r="O422" s="56"/>
      <c r="P422" s="49">
        <v>2</v>
      </c>
      <c r="Q422" s="57">
        <f t="shared" si="48"/>
        <v>0</v>
      </c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x14ac:dyDescent="0.25">
      <c r="A423" s="6"/>
      <c r="B423" s="88">
        <v>29</v>
      </c>
      <c r="C423" s="89" t="s">
        <v>565</v>
      </c>
      <c r="D423" s="90" t="s">
        <v>680</v>
      </c>
      <c r="E423" s="91" t="s">
        <v>13</v>
      </c>
      <c r="F423" s="92">
        <v>3174.6440677966102</v>
      </c>
      <c r="G423" s="80">
        <v>2</v>
      </c>
      <c r="H423" s="45">
        <f t="shared" si="47"/>
        <v>6349.2881355932204</v>
      </c>
      <c r="I423" s="1"/>
      <c r="J423" s="74">
        <v>29</v>
      </c>
      <c r="K423" s="55" t="s">
        <v>565</v>
      </c>
      <c r="L423" s="76"/>
      <c r="M423" s="91" t="s">
        <v>13</v>
      </c>
      <c r="N423" s="50">
        <v>3174.6440677966102</v>
      </c>
      <c r="O423" s="56"/>
      <c r="P423" s="49">
        <v>2</v>
      </c>
      <c r="Q423" s="57">
        <f t="shared" si="48"/>
        <v>0</v>
      </c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45" x14ac:dyDescent="0.25">
      <c r="A424" s="6"/>
      <c r="B424" s="88">
        <v>30</v>
      </c>
      <c r="C424" s="89" t="s">
        <v>681</v>
      </c>
      <c r="D424" s="90" t="s">
        <v>682</v>
      </c>
      <c r="E424" s="91" t="s">
        <v>677</v>
      </c>
      <c r="F424" s="92">
        <v>497.09322033898314</v>
      </c>
      <c r="G424" s="80">
        <v>4</v>
      </c>
      <c r="H424" s="45">
        <f t="shared" si="47"/>
        <v>1988.3728813559326</v>
      </c>
      <c r="I424" s="1"/>
      <c r="J424" s="74">
        <v>30</v>
      </c>
      <c r="K424" s="55" t="s">
        <v>681</v>
      </c>
      <c r="L424" s="76"/>
      <c r="M424" s="91" t="s">
        <v>677</v>
      </c>
      <c r="N424" s="50">
        <v>497.09322033898314</v>
      </c>
      <c r="O424" s="56"/>
      <c r="P424" s="49">
        <v>4</v>
      </c>
      <c r="Q424" s="57">
        <f t="shared" si="48"/>
        <v>0</v>
      </c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30" x14ac:dyDescent="0.25">
      <c r="A425" s="6"/>
      <c r="B425" s="88">
        <v>31</v>
      </c>
      <c r="C425" s="89" t="s">
        <v>683</v>
      </c>
      <c r="D425" s="90" t="s">
        <v>684</v>
      </c>
      <c r="E425" s="91" t="s">
        <v>13</v>
      </c>
      <c r="F425" s="92">
        <v>310.28813559322032</v>
      </c>
      <c r="G425" s="80">
        <v>2</v>
      </c>
      <c r="H425" s="45">
        <f t="shared" si="47"/>
        <v>620.57627118644064</v>
      </c>
      <c r="I425" s="1"/>
      <c r="J425" s="74">
        <v>31</v>
      </c>
      <c r="K425" s="55" t="s">
        <v>683</v>
      </c>
      <c r="L425" s="76"/>
      <c r="M425" s="91" t="s">
        <v>13</v>
      </c>
      <c r="N425" s="50">
        <v>310.28813559322032</v>
      </c>
      <c r="O425" s="56"/>
      <c r="P425" s="49">
        <v>2</v>
      </c>
      <c r="Q425" s="57">
        <f t="shared" si="48"/>
        <v>0</v>
      </c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x14ac:dyDescent="0.25">
      <c r="A426" s="6"/>
      <c r="B426" s="88">
        <v>32</v>
      </c>
      <c r="C426" s="89" t="s">
        <v>403</v>
      </c>
      <c r="D426" s="90" t="s">
        <v>404</v>
      </c>
      <c r="E426" s="91" t="s">
        <v>13</v>
      </c>
      <c r="F426" s="92">
        <v>9121.8305084745771</v>
      </c>
      <c r="G426" s="80">
        <v>2</v>
      </c>
      <c r="H426" s="45">
        <f t="shared" si="47"/>
        <v>18243.661016949154</v>
      </c>
      <c r="I426" s="1"/>
      <c r="J426" s="74">
        <v>32</v>
      </c>
      <c r="K426" s="55" t="s">
        <v>403</v>
      </c>
      <c r="L426" s="76"/>
      <c r="M426" s="91" t="s">
        <v>13</v>
      </c>
      <c r="N426" s="50">
        <v>9121.8305084745771</v>
      </c>
      <c r="O426" s="56"/>
      <c r="P426" s="49">
        <v>2</v>
      </c>
      <c r="Q426" s="57">
        <f t="shared" si="48"/>
        <v>0</v>
      </c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x14ac:dyDescent="0.25">
      <c r="A427" s="6"/>
      <c r="B427" s="88">
        <v>33</v>
      </c>
      <c r="C427" s="89" t="s">
        <v>418</v>
      </c>
      <c r="D427" s="90" t="s">
        <v>419</v>
      </c>
      <c r="E427" s="91" t="s">
        <v>13</v>
      </c>
      <c r="F427" s="92">
        <v>6010.5</v>
      </c>
      <c r="G427" s="80">
        <v>3</v>
      </c>
      <c r="H427" s="45">
        <f t="shared" si="47"/>
        <v>18031.5</v>
      </c>
      <c r="I427" s="1"/>
      <c r="J427" s="74">
        <v>33</v>
      </c>
      <c r="K427" s="55" t="s">
        <v>418</v>
      </c>
      <c r="L427" s="76"/>
      <c r="M427" s="91" t="s">
        <v>13</v>
      </c>
      <c r="N427" s="50">
        <v>6010.5</v>
      </c>
      <c r="O427" s="56"/>
      <c r="P427" s="49">
        <v>3</v>
      </c>
      <c r="Q427" s="57">
        <f t="shared" si="48"/>
        <v>0</v>
      </c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30" x14ac:dyDescent="0.25">
      <c r="A428" s="6"/>
      <c r="B428" s="88">
        <v>34</v>
      </c>
      <c r="C428" s="89" t="s">
        <v>685</v>
      </c>
      <c r="D428" s="90" t="s">
        <v>686</v>
      </c>
      <c r="E428" s="91" t="s">
        <v>13</v>
      </c>
      <c r="F428" s="92">
        <v>3726.6186440677966</v>
      </c>
      <c r="G428" s="80">
        <v>4</v>
      </c>
      <c r="H428" s="45">
        <f t="shared" si="47"/>
        <v>14906.474576271186</v>
      </c>
      <c r="I428" s="1"/>
      <c r="J428" s="74">
        <v>34</v>
      </c>
      <c r="K428" s="55" t="s">
        <v>685</v>
      </c>
      <c r="L428" s="76"/>
      <c r="M428" s="91" t="s">
        <v>13</v>
      </c>
      <c r="N428" s="50">
        <v>3726.6186440677966</v>
      </c>
      <c r="O428" s="56"/>
      <c r="P428" s="49">
        <v>4</v>
      </c>
      <c r="Q428" s="57">
        <f t="shared" si="48"/>
        <v>0</v>
      </c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30" x14ac:dyDescent="0.25">
      <c r="A429" s="6"/>
      <c r="B429" s="88">
        <v>35</v>
      </c>
      <c r="C429" s="89" t="s">
        <v>687</v>
      </c>
      <c r="D429" s="90" t="s">
        <v>688</v>
      </c>
      <c r="E429" s="91" t="s">
        <v>13</v>
      </c>
      <c r="F429" s="92">
        <v>8975.8389830508477</v>
      </c>
      <c r="G429" s="80">
        <v>1</v>
      </c>
      <c r="H429" s="45">
        <f t="shared" si="47"/>
        <v>8975.8389830508477</v>
      </c>
      <c r="I429" s="1"/>
      <c r="J429" s="74">
        <v>35</v>
      </c>
      <c r="K429" s="55" t="s">
        <v>687</v>
      </c>
      <c r="L429" s="76"/>
      <c r="M429" s="91" t="s">
        <v>13</v>
      </c>
      <c r="N429" s="50">
        <v>8975.8389830508477</v>
      </c>
      <c r="O429" s="56"/>
      <c r="P429" s="49">
        <v>1</v>
      </c>
      <c r="Q429" s="57">
        <f t="shared" si="48"/>
        <v>0</v>
      </c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x14ac:dyDescent="0.25">
      <c r="A430" s="6"/>
      <c r="B430" s="88">
        <v>36</v>
      </c>
      <c r="C430" s="89" t="s">
        <v>611</v>
      </c>
      <c r="D430" s="90" t="s">
        <v>612</v>
      </c>
      <c r="E430" s="91" t="s">
        <v>13</v>
      </c>
      <c r="F430" s="92">
        <v>6856.9406779661022</v>
      </c>
      <c r="G430" s="80">
        <v>1</v>
      </c>
      <c r="H430" s="45">
        <f t="shared" si="47"/>
        <v>6856.9406779661022</v>
      </c>
      <c r="I430" s="1"/>
      <c r="J430" s="74">
        <v>36</v>
      </c>
      <c r="K430" s="55" t="s">
        <v>611</v>
      </c>
      <c r="L430" s="76"/>
      <c r="M430" s="91" t="s">
        <v>13</v>
      </c>
      <c r="N430" s="50">
        <v>6856.9406779661022</v>
      </c>
      <c r="O430" s="56"/>
      <c r="P430" s="49">
        <v>1</v>
      </c>
      <c r="Q430" s="57">
        <f t="shared" si="48"/>
        <v>0</v>
      </c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x14ac:dyDescent="0.25">
      <c r="A431" s="6"/>
      <c r="B431" s="88">
        <v>37</v>
      </c>
      <c r="C431" s="89" t="s">
        <v>689</v>
      </c>
      <c r="D431" s="90" t="s">
        <v>690</v>
      </c>
      <c r="E431" s="91" t="s">
        <v>13</v>
      </c>
      <c r="F431" s="92">
        <v>2638.5000000000005</v>
      </c>
      <c r="G431" s="80">
        <v>6</v>
      </c>
      <c r="H431" s="45">
        <f t="shared" si="47"/>
        <v>15831.000000000004</v>
      </c>
      <c r="I431" s="1"/>
      <c r="J431" s="74">
        <v>37</v>
      </c>
      <c r="K431" s="55" t="s">
        <v>689</v>
      </c>
      <c r="L431" s="76"/>
      <c r="M431" s="91" t="s">
        <v>13</v>
      </c>
      <c r="N431" s="50">
        <v>2638.5000000000005</v>
      </c>
      <c r="O431" s="56"/>
      <c r="P431" s="49">
        <v>6</v>
      </c>
      <c r="Q431" s="57">
        <f t="shared" si="48"/>
        <v>0</v>
      </c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30" x14ac:dyDescent="0.25">
      <c r="A432" s="6"/>
      <c r="B432" s="88">
        <v>38</v>
      </c>
      <c r="C432" s="89" t="s">
        <v>691</v>
      </c>
      <c r="D432" s="90" t="s">
        <v>692</v>
      </c>
      <c r="E432" s="91" t="s">
        <v>13</v>
      </c>
      <c r="F432" s="92">
        <v>1152.2033898305085</v>
      </c>
      <c r="G432" s="80">
        <v>2</v>
      </c>
      <c r="H432" s="45">
        <f t="shared" si="47"/>
        <v>2304.406779661017</v>
      </c>
      <c r="I432" s="1"/>
      <c r="J432" s="74">
        <v>38</v>
      </c>
      <c r="K432" s="55" t="s">
        <v>691</v>
      </c>
      <c r="L432" s="76"/>
      <c r="M432" s="91" t="s">
        <v>13</v>
      </c>
      <c r="N432" s="50">
        <v>1152.2033898305085</v>
      </c>
      <c r="O432" s="56"/>
      <c r="P432" s="49">
        <v>2</v>
      </c>
      <c r="Q432" s="57">
        <f t="shared" si="48"/>
        <v>0</v>
      </c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30" x14ac:dyDescent="0.25">
      <c r="A433" s="6"/>
      <c r="B433" s="88">
        <v>39</v>
      </c>
      <c r="C433" s="89" t="s">
        <v>693</v>
      </c>
      <c r="D433" s="90" t="s">
        <v>694</v>
      </c>
      <c r="E433" s="91" t="s">
        <v>13</v>
      </c>
      <c r="F433" s="92">
        <v>2608.9576271186443</v>
      </c>
      <c r="G433" s="80">
        <v>10</v>
      </c>
      <c r="H433" s="45">
        <f t="shared" si="47"/>
        <v>26089.576271186445</v>
      </c>
      <c r="I433" s="1"/>
      <c r="J433" s="74">
        <v>39</v>
      </c>
      <c r="K433" s="55" t="s">
        <v>693</v>
      </c>
      <c r="L433" s="76"/>
      <c r="M433" s="91" t="s">
        <v>13</v>
      </c>
      <c r="N433" s="50">
        <v>2608.9576271186443</v>
      </c>
      <c r="O433" s="56"/>
      <c r="P433" s="49">
        <v>10</v>
      </c>
      <c r="Q433" s="57">
        <f t="shared" si="48"/>
        <v>0</v>
      </c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x14ac:dyDescent="0.25">
      <c r="A434" s="6"/>
      <c r="B434" s="88">
        <v>40</v>
      </c>
      <c r="C434" s="89" t="s">
        <v>695</v>
      </c>
      <c r="D434" s="90" t="s">
        <v>696</v>
      </c>
      <c r="E434" s="91" t="s">
        <v>13</v>
      </c>
      <c r="F434" s="92">
        <v>349.15254237288138</v>
      </c>
      <c r="G434" s="80">
        <v>2</v>
      </c>
      <c r="H434" s="45">
        <f t="shared" si="47"/>
        <v>698.30508474576277</v>
      </c>
      <c r="I434" s="1"/>
      <c r="J434" s="74">
        <v>40</v>
      </c>
      <c r="K434" s="55" t="s">
        <v>695</v>
      </c>
      <c r="L434" s="76"/>
      <c r="M434" s="91" t="s">
        <v>13</v>
      </c>
      <c r="N434" s="50">
        <v>349.15254237288138</v>
      </c>
      <c r="O434" s="56"/>
      <c r="P434" s="49">
        <v>2</v>
      </c>
      <c r="Q434" s="57">
        <f t="shared" si="48"/>
        <v>0</v>
      </c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x14ac:dyDescent="0.25">
      <c r="A435" s="6"/>
      <c r="B435" s="88">
        <v>41</v>
      </c>
      <c r="C435" s="89" t="s">
        <v>467</v>
      </c>
      <c r="D435" s="90" t="s">
        <v>697</v>
      </c>
      <c r="E435" s="91" t="s">
        <v>13</v>
      </c>
      <c r="F435" s="92">
        <v>169.92372881355934</v>
      </c>
      <c r="G435" s="80">
        <v>10</v>
      </c>
      <c r="H435" s="45">
        <f t="shared" si="47"/>
        <v>1699.2372881355934</v>
      </c>
      <c r="I435" s="1"/>
      <c r="J435" s="74">
        <v>41</v>
      </c>
      <c r="K435" s="55" t="s">
        <v>467</v>
      </c>
      <c r="L435" s="76"/>
      <c r="M435" s="91" t="s">
        <v>13</v>
      </c>
      <c r="N435" s="50">
        <v>169.92372881355934</v>
      </c>
      <c r="O435" s="56"/>
      <c r="P435" s="49">
        <v>10</v>
      </c>
      <c r="Q435" s="57">
        <f t="shared" si="48"/>
        <v>0</v>
      </c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30" x14ac:dyDescent="0.25">
      <c r="A436" s="6"/>
      <c r="B436" s="88">
        <v>42</v>
      </c>
      <c r="C436" s="89" t="s">
        <v>698</v>
      </c>
      <c r="D436" s="90" t="s">
        <v>699</v>
      </c>
      <c r="E436" s="91" t="s">
        <v>13</v>
      </c>
      <c r="F436" s="92">
        <v>436.4406779661017</v>
      </c>
      <c r="G436" s="80">
        <v>2</v>
      </c>
      <c r="H436" s="45">
        <f t="shared" si="47"/>
        <v>872.88135593220341</v>
      </c>
      <c r="I436" s="1"/>
      <c r="J436" s="74">
        <v>42</v>
      </c>
      <c r="K436" s="55" t="s">
        <v>698</v>
      </c>
      <c r="L436" s="76"/>
      <c r="M436" s="91" t="s">
        <v>13</v>
      </c>
      <c r="N436" s="50">
        <v>436.4406779661017</v>
      </c>
      <c r="O436" s="56"/>
      <c r="P436" s="49">
        <v>2</v>
      </c>
      <c r="Q436" s="57">
        <f t="shared" si="48"/>
        <v>0</v>
      </c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30" x14ac:dyDescent="0.25">
      <c r="A437" s="6"/>
      <c r="B437" s="88">
        <v>43</v>
      </c>
      <c r="C437" s="89" t="s">
        <v>700</v>
      </c>
      <c r="D437" s="90" t="s">
        <v>701</v>
      </c>
      <c r="E437" s="91" t="s">
        <v>13</v>
      </c>
      <c r="F437" s="92">
        <v>872.88135593220341</v>
      </c>
      <c r="G437" s="80">
        <v>2</v>
      </c>
      <c r="H437" s="45">
        <f t="shared" si="47"/>
        <v>1745.7627118644068</v>
      </c>
      <c r="I437" s="1"/>
      <c r="J437" s="74">
        <v>43</v>
      </c>
      <c r="K437" s="55" t="s">
        <v>700</v>
      </c>
      <c r="L437" s="76"/>
      <c r="M437" s="91" t="s">
        <v>13</v>
      </c>
      <c r="N437" s="50">
        <v>872.88135593220341</v>
      </c>
      <c r="O437" s="56"/>
      <c r="P437" s="49">
        <v>2</v>
      </c>
      <c r="Q437" s="57">
        <f t="shared" si="48"/>
        <v>0</v>
      </c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30" x14ac:dyDescent="0.25">
      <c r="A438" s="6"/>
      <c r="B438" s="88">
        <v>44</v>
      </c>
      <c r="C438" s="89" t="s">
        <v>702</v>
      </c>
      <c r="D438" s="90" t="s">
        <v>703</v>
      </c>
      <c r="E438" s="91" t="s">
        <v>13</v>
      </c>
      <c r="F438" s="92">
        <v>45.381355932203391</v>
      </c>
      <c r="G438" s="80">
        <v>10</v>
      </c>
      <c r="H438" s="45">
        <f t="shared" si="47"/>
        <v>453.81355932203394</v>
      </c>
      <c r="I438" s="1"/>
      <c r="J438" s="74">
        <v>44</v>
      </c>
      <c r="K438" s="55" t="s">
        <v>702</v>
      </c>
      <c r="L438" s="76"/>
      <c r="M438" s="91" t="s">
        <v>13</v>
      </c>
      <c r="N438" s="50">
        <v>45.381355932203391</v>
      </c>
      <c r="O438" s="56"/>
      <c r="P438" s="49">
        <v>10</v>
      </c>
      <c r="Q438" s="57">
        <f t="shared" si="48"/>
        <v>0</v>
      </c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30" x14ac:dyDescent="0.25">
      <c r="A439" s="6"/>
      <c r="B439" s="88">
        <v>45</v>
      </c>
      <c r="C439" s="89" t="s">
        <v>704</v>
      </c>
      <c r="D439" s="90" t="s">
        <v>705</v>
      </c>
      <c r="E439" s="91" t="s">
        <v>13</v>
      </c>
      <c r="F439" s="92">
        <v>480.08474576271186</v>
      </c>
      <c r="G439" s="80">
        <v>2</v>
      </c>
      <c r="H439" s="45">
        <f t="shared" si="47"/>
        <v>960.16949152542372</v>
      </c>
      <c r="I439" s="1"/>
      <c r="J439" s="74">
        <v>45</v>
      </c>
      <c r="K439" s="55" t="s">
        <v>704</v>
      </c>
      <c r="L439" s="76"/>
      <c r="M439" s="91" t="s">
        <v>13</v>
      </c>
      <c r="N439" s="50">
        <v>480.08474576271186</v>
      </c>
      <c r="O439" s="56"/>
      <c r="P439" s="49">
        <v>2</v>
      </c>
      <c r="Q439" s="57">
        <f t="shared" si="48"/>
        <v>0</v>
      </c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30" x14ac:dyDescent="0.25">
      <c r="A440" s="6"/>
      <c r="B440" s="88">
        <v>46</v>
      </c>
      <c r="C440" s="89" t="s">
        <v>488</v>
      </c>
      <c r="D440" s="90" t="s">
        <v>489</v>
      </c>
      <c r="E440" s="91" t="s">
        <v>13</v>
      </c>
      <c r="F440" s="92">
        <v>1653.1525423728815</v>
      </c>
      <c r="G440" s="80">
        <v>2</v>
      </c>
      <c r="H440" s="45">
        <f t="shared" si="47"/>
        <v>3306.305084745763</v>
      </c>
      <c r="I440" s="1"/>
      <c r="J440" s="74">
        <v>46</v>
      </c>
      <c r="K440" s="55" t="s">
        <v>488</v>
      </c>
      <c r="L440" s="76"/>
      <c r="M440" s="91" t="s">
        <v>13</v>
      </c>
      <c r="N440" s="50">
        <v>1653.1525423728815</v>
      </c>
      <c r="O440" s="56"/>
      <c r="P440" s="49">
        <v>2</v>
      </c>
      <c r="Q440" s="57">
        <f t="shared" si="48"/>
        <v>0</v>
      </c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x14ac:dyDescent="0.25">
      <c r="A441" s="6"/>
      <c r="B441" s="88">
        <v>47</v>
      </c>
      <c r="C441" s="89" t="s">
        <v>706</v>
      </c>
      <c r="D441" s="90" t="s">
        <v>707</v>
      </c>
      <c r="E441" s="91" t="s">
        <v>13</v>
      </c>
      <c r="F441" s="92">
        <v>2260.6694915254238</v>
      </c>
      <c r="G441" s="80">
        <v>2</v>
      </c>
      <c r="H441" s="45">
        <f t="shared" si="47"/>
        <v>4521.3389830508477</v>
      </c>
      <c r="I441" s="1"/>
      <c r="J441" s="74">
        <v>47</v>
      </c>
      <c r="K441" s="55" t="s">
        <v>706</v>
      </c>
      <c r="L441" s="76"/>
      <c r="M441" s="91" t="s">
        <v>13</v>
      </c>
      <c r="N441" s="50">
        <v>2260.6694915254238</v>
      </c>
      <c r="O441" s="56"/>
      <c r="P441" s="49">
        <v>2</v>
      </c>
      <c r="Q441" s="57">
        <f t="shared" si="48"/>
        <v>0</v>
      </c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30" x14ac:dyDescent="0.25">
      <c r="A442" s="6"/>
      <c r="B442" s="88">
        <v>48</v>
      </c>
      <c r="C442" s="89" t="s">
        <v>708</v>
      </c>
      <c r="D442" s="90" t="s">
        <v>709</v>
      </c>
      <c r="E442" s="91" t="s">
        <v>13</v>
      </c>
      <c r="F442" s="92">
        <v>3968.3135593220341</v>
      </c>
      <c r="G442" s="80">
        <v>3</v>
      </c>
      <c r="H442" s="45">
        <f t="shared" si="47"/>
        <v>11904.940677966102</v>
      </c>
      <c r="I442" s="1"/>
      <c r="J442" s="74">
        <v>48</v>
      </c>
      <c r="K442" s="55" t="s">
        <v>708</v>
      </c>
      <c r="L442" s="76"/>
      <c r="M442" s="91" t="s">
        <v>13</v>
      </c>
      <c r="N442" s="50">
        <v>3968.3135593220341</v>
      </c>
      <c r="O442" s="56"/>
      <c r="P442" s="49">
        <v>3</v>
      </c>
      <c r="Q442" s="57">
        <f t="shared" si="48"/>
        <v>0</v>
      </c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x14ac:dyDescent="0.25">
      <c r="A443" s="6"/>
      <c r="B443" s="88">
        <v>49</v>
      </c>
      <c r="C443" s="89" t="s">
        <v>710</v>
      </c>
      <c r="D443" s="90" t="s">
        <v>711</v>
      </c>
      <c r="E443" s="91" t="s">
        <v>13</v>
      </c>
      <c r="F443" s="92">
        <v>813.72033898305096</v>
      </c>
      <c r="G443" s="80">
        <v>1</v>
      </c>
      <c r="H443" s="45">
        <f t="shared" si="47"/>
        <v>813.72033898305096</v>
      </c>
      <c r="I443" s="1"/>
      <c r="J443" s="74">
        <v>49</v>
      </c>
      <c r="K443" s="55" t="s">
        <v>710</v>
      </c>
      <c r="L443" s="76"/>
      <c r="M443" s="91" t="s">
        <v>13</v>
      </c>
      <c r="N443" s="50">
        <v>813.72033898305096</v>
      </c>
      <c r="O443" s="56"/>
      <c r="P443" s="49">
        <v>1</v>
      </c>
      <c r="Q443" s="57">
        <f t="shared" si="48"/>
        <v>0</v>
      </c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30" x14ac:dyDescent="0.25">
      <c r="A444" s="6"/>
      <c r="B444" s="88">
        <v>50</v>
      </c>
      <c r="C444" s="89" t="s">
        <v>712</v>
      </c>
      <c r="D444" s="90" t="s">
        <v>713</v>
      </c>
      <c r="E444" s="91" t="s">
        <v>13</v>
      </c>
      <c r="F444" s="92">
        <v>1795.2372881355934</v>
      </c>
      <c r="G444" s="80">
        <v>1</v>
      </c>
      <c r="H444" s="45">
        <f t="shared" si="47"/>
        <v>1795.2372881355934</v>
      </c>
      <c r="I444" s="1"/>
      <c r="J444" s="74">
        <v>50</v>
      </c>
      <c r="K444" s="55" t="s">
        <v>712</v>
      </c>
      <c r="L444" s="76"/>
      <c r="M444" s="91" t="s">
        <v>13</v>
      </c>
      <c r="N444" s="50">
        <v>1795.2372881355934</v>
      </c>
      <c r="O444" s="56"/>
      <c r="P444" s="49">
        <v>1</v>
      </c>
      <c r="Q444" s="57">
        <f t="shared" si="48"/>
        <v>0</v>
      </c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30" x14ac:dyDescent="0.25">
      <c r="A445" s="6"/>
      <c r="B445" s="88">
        <v>51</v>
      </c>
      <c r="C445" s="89" t="s">
        <v>714</v>
      </c>
      <c r="D445" s="90" t="s">
        <v>715</v>
      </c>
      <c r="E445" s="91" t="s">
        <v>13</v>
      </c>
      <c r="F445" s="92">
        <v>320.84745762711867</v>
      </c>
      <c r="G445" s="80">
        <v>4</v>
      </c>
      <c r="H445" s="45">
        <f t="shared" si="47"/>
        <v>1283.3898305084747</v>
      </c>
      <c r="I445" s="1"/>
      <c r="J445" s="74">
        <v>51</v>
      </c>
      <c r="K445" s="55" t="s">
        <v>714</v>
      </c>
      <c r="L445" s="76"/>
      <c r="M445" s="91" t="s">
        <v>13</v>
      </c>
      <c r="N445" s="50">
        <v>320.84745762711867</v>
      </c>
      <c r="O445" s="56"/>
      <c r="P445" s="49">
        <v>4</v>
      </c>
      <c r="Q445" s="57">
        <f t="shared" si="48"/>
        <v>0</v>
      </c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x14ac:dyDescent="0.25">
      <c r="A446" s="6"/>
      <c r="B446" s="88">
        <v>52</v>
      </c>
      <c r="C446" s="89" t="s">
        <v>119</v>
      </c>
      <c r="D446" s="90" t="s">
        <v>716</v>
      </c>
      <c r="E446" s="91" t="s">
        <v>13</v>
      </c>
      <c r="F446" s="92">
        <v>4023.6016949152549</v>
      </c>
      <c r="G446" s="80">
        <v>1</v>
      </c>
      <c r="H446" s="45">
        <f t="shared" si="47"/>
        <v>4023.6016949152549</v>
      </c>
      <c r="I446" s="1"/>
      <c r="J446" s="74">
        <v>52</v>
      </c>
      <c r="K446" s="55" t="s">
        <v>119</v>
      </c>
      <c r="L446" s="76"/>
      <c r="M446" s="91" t="s">
        <v>13</v>
      </c>
      <c r="N446" s="50">
        <v>4023.6016949152549</v>
      </c>
      <c r="O446" s="56"/>
      <c r="P446" s="49">
        <v>1</v>
      </c>
      <c r="Q446" s="57">
        <f t="shared" si="48"/>
        <v>0</v>
      </c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x14ac:dyDescent="0.25">
      <c r="A447" s="6"/>
      <c r="B447" s="88">
        <v>53</v>
      </c>
      <c r="C447" s="89" t="s">
        <v>30</v>
      </c>
      <c r="D447" s="90" t="s">
        <v>717</v>
      </c>
      <c r="E447" s="91" t="s">
        <v>13</v>
      </c>
      <c r="F447" s="92">
        <v>5980.9576271186443</v>
      </c>
      <c r="G447" s="80">
        <v>1</v>
      </c>
      <c r="H447" s="45">
        <f t="shared" si="47"/>
        <v>5980.9576271186443</v>
      </c>
      <c r="I447" s="1"/>
      <c r="J447" s="74">
        <v>53</v>
      </c>
      <c r="K447" s="55" t="s">
        <v>30</v>
      </c>
      <c r="L447" s="76"/>
      <c r="M447" s="91" t="s">
        <v>13</v>
      </c>
      <c r="N447" s="50">
        <v>5980.9576271186443</v>
      </c>
      <c r="O447" s="56"/>
      <c r="P447" s="49">
        <v>1</v>
      </c>
      <c r="Q447" s="57">
        <f t="shared" si="48"/>
        <v>0</v>
      </c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30" x14ac:dyDescent="0.25">
      <c r="A448" s="6"/>
      <c r="B448" s="88">
        <v>54</v>
      </c>
      <c r="C448" s="89" t="s">
        <v>135</v>
      </c>
      <c r="D448" s="90">
        <v>5022380</v>
      </c>
      <c r="E448" s="91" t="s">
        <v>625</v>
      </c>
      <c r="F448" s="92">
        <v>25226.271186440681</v>
      </c>
      <c r="G448" s="80">
        <v>2</v>
      </c>
      <c r="H448" s="45">
        <f t="shared" si="47"/>
        <v>50452.542372881362</v>
      </c>
      <c r="I448" s="1"/>
      <c r="J448" s="74">
        <v>54</v>
      </c>
      <c r="K448" s="55" t="s">
        <v>135</v>
      </c>
      <c r="L448" s="76"/>
      <c r="M448" s="91" t="s">
        <v>625</v>
      </c>
      <c r="N448" s="50">
        <v>25226.271186440681</v>
      </c>
      <c r="O448" s="56"/>
      <c r="P448" s="49">
        <v>2</v>
      </c>
      <c r="Q448" s="57">
        <f t="shared" si="48"/>
        <v>0</v>
      </c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30" x14ac:dyDescent="0.25">
      <c r="A449" s="6"/>
      <c r="B449" s="88">
        <v>55</v>
      </c>
      <c r="C449" s="89" t="s">
        <v>43</v>
      </c>
      <c r="D449" s="90" t="s">
        <v>718</v>
      </c>
      <c r="E449" s="91" t="s">
        <v>625</v>
      </c>
      <c r="F449" s="92">
        <v>191447.87288135599</v>
      </c>
      <c r="G449" s="80">
        <v>1</v>
      </c>
      <c r="H449" s="45">
        <f t="shared" si="47"/>
        <v>191447.87288135599</v>
      </c>
      <c r="I449" s="1"/>
      <c r="J449" s="74">
        <v>55</v>
      </c>
      <c r="K449" s="55" t="s">
        <v>43</v>
      </c>
      <c r="L449" s="76"/>
      <c r="M449" s="91" t="s">
        <v>625</v>
      </c>
      <c r="N449" s="50">
        <v>191547.87288135593</v>
      </c>
      <c r="O449" s="56"/>
      <c r="P449" s="49">
        <v>1</v>
      </c>
      <c r="Q449" s="57">
        <f t="shared" si="48"/>
        <v>0</v>
      </c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30" x14ac:dyDescent="0.25">
      <c r="A450" s="6"/>
      <c r="B450" s="88">
        <v>56</v>
      </c>
      <c r="C450" s="89" t="s">
        <v>719</v>
      </c>
      <c r="D450" s="90" t="s">
        <v>720</v>
      </c>
      <c r="E450" s="91" t="s">
        <v>13</v>
      </c>
      <c r="F450" s="92">
        <v>28900</v>
      </c>
      <c r="G450" s="80">
        <v>4</v>
      </c>
      <c r="H450" s="45">
        <f t="shared" si="47"/>
        <v>115600</v>
      </c>
      <c r="I450" s="1"/>
      <c r="J450" s="74">
        <v>56</v>
      </c>
      <c r="K450" s="55" t="s">
        <v>719</v>
      </c>
      <c r="L450" s="76"/>
      <c r="M450" s="91" t="s">
        <v>13</v>
      </c>
      <c r="N450" s="50">
        <v>28979.661016949154</v>
      </c>
      <c r="O450" s="56"/>
      <c r="P450" s="49">
        <v>4</v>
      </c>
      <c r="Q450" s="57">
        <f t="shared" si="48"/>
        <v>0</v>
      </c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x14ac:dyDescent="0.25">
      <c r="A451" s="6"/>
      <c r="B451" s="88">
        <v>57</v>
      </c>
      <c r="C451" s="89" t="s">
        <v>721</v>
      </c>
      <c r="D451" s="90" t="s">
        <v>722</v>
      </c>
      <c r="E451" s="91" t="s">
        <v>625</v>
      </c>
      <c r="F451" s="92">
        <v>36527.093220338997</v>
      </c>
      <c r="G451" s="80">
        <v>1</v>
      </c>
      <c r="H451" s="45">
        <f t="shared" si="47"/>
        <v>36527.093220338997</v>
      </c>
      <c r="I451" s="1"/>
      <c r="J451" s="74">
        <v>57</v>
      </c>
      <c r="K451" s="55" t="s">
        <v>721</v>
      </c>
      <c r="L451" s="76"/>
      <c r="M451" s="91" t="s">
        <v>625</v>
      </c>
      <c r="N451" s="50">
        <v>36521.093220338982</v>
      </c>
      <c r="O451" s="56"/>
      <c r="P451" s="49">
        <v>1</v>
      </c>
      <c r="Q451" s="57">
        <f t="shared" si="48"/>
        <v>0</v>
      </c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60" x14ac:dyDescent="0.25">
      <c r="A452" s="6"/>
      <c r="B452" s="88">
        <v>58</v>
      </c>
      <c r="C452" s="89" t="s">
        <v>723</v>
      </c>
      <c r="D452" s="90" t="s">
        <v>60</v>
      </c>
      <c r="E452" s="91" t="s">
        <v>13</v>
      </c>
      <c r="F452" s="92">
        <v>36939.033898305082</v>
      </c>
      <c r="G452" s="80">
        <v>1</v>
      </c>
      <c r="H452" s="45">
        <f t="shared" si="47"/>
        <v>36939.033898305082</v>
      </c>
      <c r="I452" s="1"/>
      <c r="J452" s="74">
        <v>58</v>
      </c>
      <c r="K452" s="55" t="s">
        <v>723</v>
      </c>
      <c r="L452" s="76"/>
      <c r="M452" s="91" t="s">
        <v>13</v>
      </c>
      <c r="N452" s="50">
        <v>36939.033898305082</v>
      </c>
      <c r="O452" s="56"/>
      <c r="P452" s="49">
        <v>1</v>
      </c>
      <c r="Q452" s="57">
        <f t="shared" si="48"/>
        <v>0</v>
      </c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x14ac:dyDescent="0.25">
      <c r="A453" s="6"/>
      <c r="B453" s="88">
        <v>59</v>
      </c>
      <c r="C453" s="89" t="s">
        <v>724</v>
      </c>
      <c r="D453" s="90" t="s">
        <v>725</v>
      </c>
      <c r="E453" s="91" t="s">
        <v>625</v>
      </c>
      <c r="F453" s="92">
        <v>46500</v>
      </c>
      <c r="G453" s="80">
        <v>1</v>
      </c>
      <c r="H453" s="45">
        <f t="shared" si="47"/>
        <v>46500</v>
      </c>
      <c r="I453" s="1"/>
      <c r="J453" s="74">
        <v>59</v>
      </c>
      <c r="K453" s="55" t="s">
        <v>724</v>
      </c>
      <c r="L453" s="76"/>
      <c r="M453" s="91" t="s">
        <v>625</v>
      </c>
      <c r="N453" s="50">
        <v>46742.644067796609</v>
      </c>
      <c r="O453" s="56"/>
      <c r="P453" s="49">
        <v>1</v>
      </c>
      <c r="Q453" s="57">
        <f t="shared" si="48"/>
        <v>0</v>
      </c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x14ac:dyDescent="0.25">
      <c r="A454" s="6"/>
      <c r="B454" s="88">
        <v>60</v>
      </c>
      <c r="C454" s="89" t="s">
        <v>665</v>
      </c>
      <c r="D454" s="90" t="s">
        <v>726</v>
      </c>
      <c r="E454" s="91" t="s">
        <v>625</v>
      </c>
      <c r="F454" s="92">
        <v>12174.050847457627</v>
      </c>
      <c r="G454" s="80">
        <v>1</v>
      </c>
      <c r="H454" s="45">
        <f t="shared" si="47"/>
        <v>12174.050847457627</v>
      </c>
      <c r="I454" s="1"/>
      <c r="J454" s="74">
        <v>60</v>
      </c>
      <c r="K454" s="55" t="s">
        <v>665</v>
      </c>
      <c r="L454" s="76"/>
      <c r="M454" s="91" t="s">
        <v>625</v>
      </c>
      <c r="N454" s="50">
        <v>12174.050847457627</v>
      </c>
      <c r="O454" s="56"/>
      <c r="P454" s="49">
        <v>1</v>
      </c>
      <c r="Q454" s="57">
        <f t="shared" si="48"/>
        <v>0</v>
      </c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x14ac:dyDescent="0.25">
      <c r="A455" s="6"/>
      <c r="B455" s="88">
        <v>61</v>
      </c>
      <c r="C455" s="89" t="s">
        <v>727</v>
      </c>
      <c r="D455" s="90" t="s">
        <v>728</v>
      </c>
      <c r="E455" s="91" t="s">
        <v>13</v>
      </c>
      <c r="F455" s="92">
        <v>7855.9322033898306</v>
      </c>
      <c r="G455" s="80">
        <v>2</v>
      </c>
      <c r="H455" s="45">
        <f t="shared" si="47"/>
        <v>15711.864406779661</v>
      </c>
      <c r="I455" s="1"/>
      <c r="J455" s="74">
        <v>61</v>
      </c>
      <c r="K455" s="55" t="s">
        <v>727</v>
      </c>
      <c r="L455" s="76"/>
      <c r="M455" s="91" t="s">
        <v>13</v>
      </c>
      <c r="N455" s="50">
        <v>7855.9322033898306</v>
      </c>
      <c r="O455" s="56"/>
      <c r="P455" s="49">
        <v>2</v>
      </c>
      <c r="Q455" s="57">
        <f t="shared" si="48"/>
        <v>0</v>
      </c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30" x14ac:dyDescent="0.25">
      <c r="A456" s="6"/>
      <c r="B456" s="88">
        <v>62</v>
      </c>
      <c r="C456" s="89" t="s">
        <v>729</v>
      </c>
      <c r="D456" s="90" t="s">
        <v>730</v>
      </c>
      <c r="E456" s="91" t="s">
        <v>625</v>
      </c>
      <c r="F456" s="92">
        <v>698.36</v>
      </c>
      <c r="G456" s="80">
        <v>4</v>
      </c>
      <c r="H456" s="45">
        <f t="shared" si="47"/>
        <v>2793.44</v>
      </c>
      <c r="I456" s="1"/>
      <c r="J456" s="74">
        <v>62</v>
      </c>
      <c r="K456" s="55" t="s">
        <v>729</v>
      </c>
      <c r="L456" s="76"/>
      <c r="M456" s="91" t="s">
        <v>625</v>
      </c>
      <c r="N456" s="50">
        <v>698.30508474576277</v>
      </c>
      <c r="O456" s="56"/>
      <c r="P456" s="49">
        <v>4</v>
      </c>
      <c r="Q456" s="57">
        <f t="shared" si="48"/>
        <v>0</v>
      </c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5.75" customHeight="1" thickBot="1" x14ac:dyDescent="0.3">
      <c r="A457" s="6"/>
      <c r="B457" s="126" t="s">
        <v>25</v>
      </c>
      <c r="C457" s="127"/>
      <c r="D457" s="78"/>
      <c r="E457" s="53"/>
      <c r="F457" s="58"/>
      <c r="G457" s="59">
        <f>SUM(G395:G456)</f>
        <v>275</v>
      </c>
      <c r="H457" s="61">
        <f>SUM(H395:H456)</f>
        <v>895356.16033898317</v>
      </c>
      <c r="I457" s="1"/>
      <c r="J457" s="79"/>
      <c r="K457" s="82"/>
      <c r="L457" s="81"/>
      <c r="M457" s="15"/>
      <c r="N457" s="18"/>
      <c r="O457" s="11"/>
      <c r="P457" s="15">
        <f>SUM(P395:P456)</f>
        <v>275</v>
      </c>
      <c r="Q457" s="15">
        <f>SUM(Q395:Q456)</f>
        <v>0</v>
      </c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21" customHeight="1" thickBot="1" x14ac:dyDescent="0.3">
      <c r="A458" s="6"/>
      <c r="B458" s="150" t="s">
        <v>7</v>
      </c>
      <c r="C458" s="143"/>
      <c r="D458" s="143"/>
      <c r="E458" s="143"/>
      <c r="F458" s="143"/>
      <c r="G458" s="151"/>
      <c r="H458" s="12">
        <f>H457+H393+H365+H349+H279+H40</f>
        <v>7164295.4254237283</v>
      </c>
      <c r="I458" s="1"/>
      <c r="J458" s="142" t="s">
        <v>7</v>
      </c>
      <c r="K458" s="143"/>
      <c r="L458" s="144"/>
      <c r="M458" s="144"/>
      <c r="N458" s="144"/>
      <c r="O458" s="144"/>
      <c r="P458" s="145"/>
      <c r="Q458" s="12">
        <f>SUM(Q10:Q457)</f>
        <v>0</v>
      </c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5" customHeight="1" x14ac:dyDescent="0.25">
      <c r="A459" s="6"/>
      <c r="B459" s="139" t="s">
        <v>19</v>
      </c>
      <c r="C459" s="140"/>
      <c r="D459" s="140"/>
      <c r="E459" s="140"/>
      <c r="F459" s="141"/>
      <c r="G459" s="19">
        <v>0.2</v>
      </c>
      <c r="H459" s="13">
        <f>H458*G459</f>
        <v>1432859.0850847457</v>
      </c>
      <c r="I459" s="1"/>
      <c r="J459" s="139" t="s">
        <v>19</v>
      </c>
      <c r="K459" s="140"/>
      <c r="L459" s="140"/>
      <c r="M459" s="140"/>
      <c r="N459" s="140"/>
      <c r="O459" s="140"/>
      <c r="P459" s="19">
        <v>0.2</v>
      </c>
      <c r="Q459" s="13">
        <f>Q458*P459</f>
        <v>0</v>
      </c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5.75" customHeight="1" thickBot="1" x14ac:dyDescent="0.3">
      <c r="A460" s="6"/>
      <c r="B460" s="136" t="s">
        <v>8</v>
      </c>
      <c r="C460" s="137"/>
      <c r="D460" s="137"/>
      <c r="E460" s="137"/>
      <c r="F460" s="137"/>
      <c r="G460" s="138"/>
      <c r="H460" s="14">
        <f>H458+H459</f>
        <v>8597154.510508474</v>
      </c>
      <c r="I460" s="1"/>
      <c r="J460" s="136" t="s">
        <v>8</v>
      </c>
      <c r="K460" s="137"/>
      <c r="L460" s="137"/>
      <c r="M460" s="137"/>
      <c r="N460" s="137"/>
      <c r="O460" s="137"/>
      <c r="P460" s="138"/>
      <c r="Q460" s="14">
        <f>Q458+Q459</f>
        <v>0</v>
      </c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33.75" customHeight="1" x14ac:dyDescent="0.25">
      <c r="B461" s="135" t="s">
        <v>17</v>
      </c>
      <c r="C461" s="135"/>
      <c r="D461" s="135"/>
      <c r="E461" s="135"/>
      <c r="F461" s="135"/>
      <c r="G461" s="135"/>
      <c r="H461" s="135"/>
      <c r="I461" s="1"/>
      <c r="J461" s="1"/>
      <c r="K461" s="1"/>
      <c r="L461" s="1"/>
      <c r="M461" s="2"/>
      <c r="N461" s="2"/>
      <c r="O461" s="2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51.5" customHeight="1" x14ac:dyDescent="0.25">
      <c r="B462" s="122" t="s">
        <v>18</v>
      </c>
      <c r="C462" s="122"/>
      <c r="D462" s="122"/>
      <c r="E462" s="122"/>
      <c r="F462" s="122"/>
      <c r="G462" s="122"/>
      <c r="H462" s="122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1"/>
    </row>
    <row r="463" spans="1:27" x14ac:dyDescent="0.25">
      <c r="AA463" s="1"/>
    </row>
  </sheetData>
  <mergeCells count="26">
    <mergeCell ref="B1:Q1"/>
    <mergeCell ref="B3:F3"/>
    <mergeCell ref="B458:G458"/>
    <mergeCell ref="B4:H4"/>
    <mergeCell ref="B7:H7"/>
    <mergeCell ref="J7:Q7"/>
    <mergeCell ref="A9:O9"/>
    <mergeCell ref="A41:R41"/>
    <mergeCell ref="A350:R350"/>
    <mergeCell ref="B40:C40"/>
    <mergeCell ref="A280:R280"/>
    <mergeCell ref="A281:R281"/>
    <mergeCell ref="B279:C279"/>
    <mergeCell ref="B462:H462"/>
    <mergeCell ref="A394:R394"/>
    <mergeCell ref="B393:C393"/>
    <mergeCell ref="B457:C457"/>
    <mergeCell ref="B349:C349"/>
    <mergeCell ref="A366:R366"/>
    <mergeCell ref="B365:C365"/>
    <mergeCell ref="B461:H461"/>
    <mergeCell ref="B460:G460"/>
    <mergeCell ref="J460:P460"/>
    <mergeCell ref="B459:F459"/>
    <mergeCell ref="J459:O459"/>
    <mergeCell ref="J458:P458"/>
  </mergeCells>
  <pageMargins left="0" right="0" top="0" bottom="0" header="0" footer="0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2019-03-06T07:00:26Z</cp:lastPrinted>
  <dcterms:created xsi:type="dcterms:W3CDTF">2018-05-22T01:14:50Z</dcterms:created>
  <dcterms:modified xsi:type="dcterms:W3CDTF">2019-03-06T07:00:28Z</dcterms:modified>
</cp:coreProperties>
</file>