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80" windowWidth="16815" windowHeight="688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J15" i="1" l="1"/>
  <c r="L15" i="1"/>
  <c r="M15" i="1"/>
  <c r="O15" i="1"/>
  <c r="P15" i="1"/>
  <c r="G15" i="1"/>
  <c r="G11" i="1"/>
  <c r="O18" i="1" l="1"/>
  <c r="P18" i="1" s="1"/>
  <c r="M18" i="1"/>
  <c r="L18" i="1"/>
  <c r="J18" i="1"/>
  <c r="G18" i="1"/>
  <c r="O14" i="1"/>
  <c r="P14" i="1" s="1"/>
  <c r="P16" i="1" s="1"/>
  <c r="M14" i="1"/>
  <c r="L14" i="1"/>
  <c r="J14" i="1"/>
  <c r="G16" i="1"/>
  <c r="G19" i="1" l="1"/>
  <c r="P19" i="1"/>
  <c r="I11" i="1" l="1"/>
  <c r="I10" i="1"/>
  <c r="O11" i="1"/>
  <c r="P11" i="1" s="1"/>
  <c r="O10" i="1"/>
  <c r="P10" i="1" s="1"/>
  <c r="P12" i="1" s="1"/>
  <c r="L11" i="1"/>
  <c r="L10" i="1"/>
  <c r="J11" i="1"/>
  <c r="J10" i="1"/>
  <c r="M10" i="1" l="1"/>
  <c r="G10" i="1"/>
  <c r="M11" i="1"/>
  <c r="P20" i="1" l="1"/>
  <c r="P21" i="1" s="1"/>
  <c r="P22" i="1" s="1"/>
  <c r="G12" i="1"/>
  <c r="G20" i="1" l="1"/>
  <c r="G21" i="1" s="1"/>
  <c r="G22" i="1" l="1"/>
</calcChain>
</file>

<file path=xl/sharedStrings.xml><?xml version="1.0" encoding="utf-8"?>
<sst xmlns="http://schemas.openxmlformats.org/spreadsheetml/2006/main" count="45" uniqueCount="32">
  <si>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</si>
  <si>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</si>
  <si>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</si>
  <si>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</si>
  <si>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</si>
  <si>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</si>
  <si>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</si>
  <si>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</si>
  <si>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</si>
  <si>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</si>
  <si>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</si>
  <si>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</si>
  <si>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</si>
  <si>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</si>
  <si>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</si>
  <si>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</si>
  <si>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</si>
  <si>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</si>
  <si>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</si>
  <si>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</si>
  <si>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</si>
  <si>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Источники бесперебойного питания</t>
  </si>
  <si>
    <t>компл.</t>
  </si>
  <si>
    <t>1.2. филиал АО «ДРСК» «Приморские электрические сети»</t>
  </si>
  <si>
    <t>Итого по филиалу "ПЭС"</t>
  </si>
  <si>
    <t>1.3. филиал АО «ДРСК» «Хабаровские электрические сети» СП "Северные электрические сети"</t>
  </si>
  <si>
    <t xml:space="preserve">Источник бесперебойного питания Skat 1000 ВА с АБ 150 AH с батареей TPL 121500 (или аналог), согласно приложения 1.2 к техническому заданию           </t>
  </si>
  <si>
    <t xml:space="preserve">Блок дополнительных АБ  для ИБП 8*100 А/ч (или аналог), согласно приложения 1.1 к техническому заданию           </t>
  </si>
  <si>
    <t>Источник бесперебойного питания  INELT Monolith II 3000RMLT (или аналог), согласно приложения 1.1 к техническому заданию</t>
  </si>
  <si>
    <t>Итого по филиалу "ХЭС" СП "СЭС"</t>
  </si>
  <si>
    <t xml:space="preserve">Источник бесперебойного питания Skat 1000 ВА с АБ 150 AH (или аналог), согласно приложения 1.2 к техническому заданию           </t>
  </si>
  <si>
    <t xml:space="preserve">Комплект источника бесперебойного питания 10 000ВА (или аналог), согласно приложения 1.3 к техническому заданию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</si>
</sst>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4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0"/>
      </left>
      <right style="thin">
        <color indexed="60"/>
      </right>
      <top/>
      <bottom style="thin">
        <color indexed="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7" fillId="2" borderId="26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2" xfId="0" applyNumberFormat="1" applyFont="1" applyFill="1" applyBorder="1" applyAlignment="1">
      <alignment horizontal="center" vertical="top" wrapText="1"/>
    </xf>
    <xf numFmtId="0" fontId="4" fillId="0" borderId="27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0" fontId="4" fillId="6" borderId="27" xfId="0" applyFont="1" applyFill="1" applyBorder="1" applyAlignment="1">
      <alignment horizontal="center"/>
    </xf>
    <xf numFmtId="49" fontId="2" fillId="6" borderId="13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28" xfId="0" applyNumberFormat="1" applyFont="1" applyFill="1" applyBorder="1" applyAlignment="1">
      <alignment horizontal="center" vertical="top" wrapText="1"/>
    </xf>
    <xf numFmtId="0" fontId="2" fillId="0" borderId="33" xfId="0" applyFont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/>
    </xf>
    <xf numFmtId="4" fontId="1" fillId="4" borderId="43" xfId="0" applyNumberFormat="1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/>
    </xf>
    <xf numFmtId="4" fontId="8" fillId="6" borderId="31" xfId="0" applyNumberFormat="1" applyFont="1" applyFill="1" applyBorder="1" applyAlignment="1" applyProtection="1">
      <alignment horizontal="center" vertical="top" wrapText="1"/>
    </xf>
    <xf numFmtId="4" fontId="1" fillId="6" borderId="31" xfId="0" applyNumberFormat="1" applyFont="1" applyFill="1" applyBorder="1" applyAlignment="1">
      <alignment horizontal="center" vertical="top" wrapText="1"/>
    </xf>
    <xf numFmtId="0" fontId="12" fillId="2" borderId="31" xfId="0" applyNumberFormat="1" applyFont="1" applyFill="1" applyBorder="1" applyAlignment="1">
      <alignment horizontal="left" vertical="center" wrapText="1"/>
    </xf>
    <xf numFmtId="0" fontId="12" fillId="8" borderId="31" xfId="0" applyFont="1" applyFill="1" applyBorder="1" applyAlignment="1">
      <alignment horizontal="center" vertical="center" wrapText="1"/>
    </xf>
    <xf numFmtId="4" fontId="7" fillId="6" borderId="28" xfId="0" applyNumberFormat="1" applyFont="1" applyFill="1" applyBorder="1" applyAlignment="1" applyProtection="1">
      <alignment horizontal="center" vertical="center" wrapText="1"/>
    </xf>
    <xf numFmtId="43" fontId="12" fillId="8" borderId="31" xfId="1" applyFont="1" applyFill="1" applyBorder="1" applyAlignment="1">
      <alignment horizontal="center" vertical="center" wrapText="1"/>
    </xf>
    <xf numFmtId="4" fontId="8" fillId="6" borderId="28" xfId="0" applyNumberFormat="1" applyFont="1" applyFill="1" applyBorder="1" applyAlignment="1" applyProtection="1">
      <alignment horizontal="center" vertical="top" wrapText="1"/>
    </xf>
    <xf numFmtId="0" fontId="4" fillId="0" borderId="31" xfId="0" applyFont="1" applyBorder="1" applyAlignment="1">
      <alignment horizontal="center" vertical="center"/>
    </xf>
    <xf numFmtId="1" fontId="13" fillId="0" borderId="31" xfId="0" applyNumberFormat="1" applyFont="1" applyBorder="1" applyAlignment="1">
      <alignment horizontal="center" vertical="center"/>
    </xf>
    <xf numFmtId="4" fontId="7" fillId="6" borderId="31" xfId="0" applyNumberFormat="1" applyFont="1" applyFill="1" applyBorder="1" applyAlignment="1" applyProtection="1">
      <alignment horizontal="center" vertical="center" wrapText="1"/>
    </xf>
    <xf numFmtId="4" fontId="1" fillId="6" borderId="47" xfId="0" applyNumberFormat="1" applyFont="1" applyFill="1" applyBorder="1" applyAlignment="1">
      <alignment horizontal="center" vertical="top" wrapText="1"/>
    </xf>
    <xf numFmtId="4" fontId="2" fillId="6" borderId="31" xfId="0" applyNumberFormat="1" applyFont="1" applyFill="1" applyBorder="1" applyAlignment="1">
      <alignment horizontal="center" vertical="center" wrapText="1"/>
    </xf>
    <xf numFmtId="0" fontId="4" fillId="6" borderId="31" xfId="0" applyFont="1" applyFill="1" applyBorder="1" applyAlignment="1">
      <alignment horizontal="center" vertical="center"/>
    </xf>
    <xf numFmtId="49" fontId="2" fillId="6" borderId="31" xfId="0" applyNumberFormat="1" applyFont="1" applyFill="1" applyBorder="1" applyAlignment="1">
      <alignment horizontal="left" vertical="center" wrapText="1"/>
    </xf>
    <xf numFmtId="49" fontId="7" fillId="2" borderId="31" xfId="0" applyNumberFormat="1" applyFont="1" applyFill="1" applyBorder="1" applyAlignment="1" applyProtection="1">
      <alignment horizontal="left" vertical="center" wrapText="1"/>
      <protection locked="0"/>
    </xf>
    <xf numFmtId="3" fontId="2" fillId="6" borderId="31" xfId="0" applyNumberFormat="1" applyFont="1" applyFill="1" applyBorder="1" applyAlignment="1">
      <alignment horizontal="center" vertical="center" wrapText="1"/>
    </xf>
    <xf numFmtId="4" fontId="7" fillId="2" borderId="31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7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1" fontId="13" fillId="0" borderId="39" xfId="0" applyNumberFormat="1" applyFont="1" applyBorder="1" applyAlignment="1">
      <alignment horizontal="center" vertical="center"/>
    </xf>
    <xf numFmtId="1" fontId="13" fillId="0" borderId="30" xfId="0" applyNumberFormat="1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8" fillId="4" borderId="44" xfId="0" applyNumberFormat="1" applyFont="1" applyFill="1" applyBorder="1" applyAlignment="1" applyProtection="1">
      <alignment horizontal="right" vertical="center" wrapText="1"/>
    </xf>
    <xf numFmtId="4" fontId="8" fillId="4" borderId="42" xfId="0" applyNumberFormat="1" applyFont="1" applyFill="1" applyBorder="1" applyAlignment="1" applyProtection="1">
      <alignment horizontal="right" vertical="center" wrapText="1"/>
    </xf>
    <xf numFmtId="4" fontId="8" fillId="4" borderId="40" xfId="0" applyNumberFormat="1" applyFont="1" applyFill="1" applyBorder="1" applyAlignment="1" applyProtection="1">
      <alignment horizontal="right" vertical="center" wrapText="1"/>
    </xf>
    <xf numFmtId="0" fontId="1" fillId="7" borderId="34" xfId="0" applyFont="1" applyFill="1" applyBorder="1" applyAlignment="1">
      <alignment horizontal="center" vertical="center" wrapText="1"/>
    </xf>
    <xf numFmtId="0" fontId="1" fillId="7" borderId="35" xfId="0" applyFont="1" applyFill="1" applyBorder="1" applyAlignment="1">
      <alignment horizontal="center" vertical="center" wrapText="1"/>
    </xf>
    <xf numFmtId="0" fontId="1" fillId="7" borderId="36" xfId="0" applyFont="1" applyFill="1" applyBorder="1" applyAlignment="1">
      <alignment horizontal="center" vertical="center" wrapText="1"/>
    </xf>
    <xf numFmtId="0" fontId="1" fillId="7" borderId="29" xfId="0" applyFont="1" applyFill="1" applyBorder="1" applyAlignment="1">
      <alignment horizontal="left"/>
    </xf>
    <xf numFmtId="0" fontId="1" fillId="7" borderId="24" xfId="0" applyFont="1" applyFill="1" applyBorder="1" applyAlignment="1">
      <alignment horizontal="left"/>
    </xf>
    <xf numFmtId="0" fontId="1" fillId="7" borderId="14" xfId="0" applyFont="1" applyFill="1" applyBorder="1" applyAlignment="1">
      <alignment horizontal="left"/>
    </xf>
    <xf numFmtId="0" fontId="1" fillId="6" borderId="29" xfId="0" applyFont="1" applyFill="1" applyBorder="1" applyAlignment="1">
      <alignment horizontal="left"/>
    </xf>
    <xf numFmtId="0" fontId="4" fillId="6" borderId="24" xfId="0" applyFont="1" applyFill="1" applyBorder="1" applyAlignment="1">
      <alignment horizontal="left"/>
    </xf>
    <xf numFmtId="0" fontId="4" fillId="6" borderId="14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15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0" fontId="1" fillId="7" borderId="34" xfId="0" applyFont="1" applyFill="1" applyBorder="1" applyAlignment="1">
      <alignment horizontal="center"/>
    </xf>
    <xf numFmtId="0" fontId="4" fillId="7" borderId="35" xfId="0" applyFont="1" applyFill="1" applyBorder="1" applyAlignment="1">
      <alignment horizontal="center"/>
    </xf>
    <xf numFmtId="0" fontId="4" fillId="7" borderId="36" xfId="0" applyFont="1" applyFill="1" applyBorder="1" applyAlignment="1">
      <alignment horizontal="center"/>
    </xf>
    <xf numFmtId="0" fontId="1" fillId="0" borderId="37" xfId="0" applyFont="1" applyBorder="1" applyAlignment="1">
      <alignment horizontal="left"/>
    </xf>
    <xf numFmtId="0" fontId="4" fillId="0" borderId="38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1" fillId="6" borderId="37" xfId="0" applyFont="1" applyFill="1" applyBorder="1" applyAlignment="1"/>
    <xf numFmtId="0" fontId="1" fillId="6" borderId="38" xfId="0" applyFont="1" applyFill="1" applyBorder="1" applyAlignment="1"/>
    <xf numFmtId="0" fontId="1" fillId="6" borderId="13" xfId="0" applyFont="1" applyFill="1" applyBorder="1" applyAlignment="1"/>
    <xf numFmtId="0" fontId="1" fillId="7" borderId="35" xfId="0" applyFont="1" applyFill="1" applyBorder="1" applyAlignment="1">
      <alignment horizontal="center"/>
    </xf>
    <xf numFmtId="0" fontId="1" fillId="7" borderId="36" xfId="0" applyFont="1" applyFill="1" applyBorder="1" applyAlignment="1">
      <alignment horizontal="center"/>
    </xf>
    <xf numFmtId="0" fontId="1" fillId="0" borderId="45" xfId="0" applyFont="1" applyBorder="1" applyAlignment="1">
      <alignment horizontal="left"/>
    </xf>
    <xf numFmtId="0" fontId="4" fillId="0" borderId="41" xfId="0" applyFont="1" applyBorder="1" applyAlignment="1">
      <alignment horizontal="left"/>
    </xf>
    <xf numFmtId="0" fontId="4" fillId="0" borderId="46" xfId="0" applyFont="1" applyBorder="1" applyAlignment="1">
      <alignment horizontal="left"/>
    </xf>
    <xf numFmtId="0" fontId="11" fillId="6" borderId="45" xfId="0" applyFont="1" applyFill="1" applyBorder="1" applyAlignment="1">
      <alignment horizontal="left"/>
    </xf>
    <xf numFmtId="0" fontId="11" fillId="6" borderId="41" xfId="0" applyFont="1" applyFill="1" applyBorder="1" applyAlignment="1">
      <alignment horizontal="left"/>
    </xf>
    <xf numFmtId="0" fontId="11" fillId="6" borderId="46" xfId="0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5"/>
  <sheetViews>
    <sheetView tabSelected="1" zoomScaleNormal="100" workbookViewId="0">
      <selection activeCell="I20" sqref="I20:O20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74" t="s">
        <v>2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59" t="s">
        <v>12</v>
      </c>
      <c r="C3" s="60"/>
      <c r="D3" s="60"/>
      <c r="E3" s="75"/>
      <c r="F3" s="23">
        <v>2812019.41</v>
      </c>
      <c r="G3" s="20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79" t="s">
        <v>21</v>
      </c>
      <c r="C4" s="79"/>
      <c r="D4" s="79"/>
      <c r="E4" s="79"/>
      <c r="F4" s="79"/>
      <c r="G4" s="7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80" t="s">
        <v>13</v>
      </c>
      <c r="C7" s="75"/>
      <c r="D7" s="81"/>
      <c r="E7" s="81"/>
      <c r="F7" s="82"/>
      <c r="G7" s="83"/>
      <c r="H7" s="5"/>
      <c r="I7" s="59" t="s">
        <v>4</v>
      </c>
      <c r="J7" s="60"/>
      <c r="K7" s="60"/>
      <c r="L7" s="60"/>
      <c r="M7" s="60"/>
      <c r="N7" s="60"/>
      <c r="O7" s="60"/>
      <c r="P7" s="6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34"/>
      <c r="I8" s="7" t="s">
        <v>5</v>
      </c>
      <c r="J8" s="8" t="s">
        <v>1</v>
      </c>
      <c r="K8" s="9" t="s">
        <v>14</v>
      </c>
      <c r="L8" s="8" t="s">
        <v>9</v>
      </c>
      <c r="M8" s="9" t="s">
        <v>10</v>
      </c>
      <c r="N8" s="9" t="s">
        <v>15</v>
      </c>
      <c r="O8" s="9" t="s">
        <v>6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B9" s="65" t="s">
        <v>18</v>
      </c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7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63.75" x14ac:dyDescent="0.25">
      <c r="A10" s="6"/>
      <c r="B10" s="26">
        <v>1</v>
      </c>
      <c r="C10" s="40" t="s">
        <v>28</v>
      </c>
      <c r="D10" s="57" t="s">
        <v>20</v>
      </c>
      <c r="E10" s="43">
        <v>274986.71000000002</v>
      </c>
      <c r="F10" s="41">
        <v>5</v>
      </c>
      <c r="G10" s="42">
        <f>E10*F10</f>
        <v>1374933.55</v>
      </c>
      <c r="H10" s="1"/>
      <c r="I10" s="28">
        <f>B10</f>
        <v>1</v>
      </c>
      <c r="J10" s="29" t="str">
        <f>C10</f>
        <v>Источник бесперебойного питания  INELT Monolith II 3000RMLT (или аналог), согласно приложения 1.1 к техническому заданию</v>
      </c>
      <c r="K10" s="32"/>
      <c r="L10" s="30" t="str">
        <f>D10</f>
        <v>шт</v>
      </c>
      <c r="M10" s="31">
        <f>E10</f>
        <v>274986.71000000002</v>
      </c>
      <c r="N10" s="27"/>
      <c r="O10" s="30">
        <f>F10</f>
        <v>5</v>
      </c>
      <c r="P10" s="33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63.75" x14ac:dyDescent="0.25">
      <c r="A11" s="6"/>
      <c r="B11" s="11">
        <v>2</v>
      </c>
      <c r="C11" s="40" t="s">
        <v>27</v>
      </c>
      <c r="D11" s="58" t="s">
        <v>22</v>
      </c>
      <c r="E11" s="43">
        <v>231988.78</v>
      </c>
      <c r="F11" s="41">
        <v>2</v>
      </c>
      <c r="G11" s="42">
        <f>E11*F11</f>
        <v>463977.56</v>
      </c>
      <c r="H11" s="1"/>
      <c r="I11" s="16">
        <f t="shared" ref="I11" si="0">B11</f>
        <v>2</v>
      </c>
      <c r="J11" s="17" t="str">
        <f t="shared" ref="J11:J18" si="1">C11</f>
        <v xml:space="preserve">Блок дополнительных АБ  для ИБП 8*100 А/ч (или аналог), согласно приложения 1.1 к техническому заданию           </v>
      </c>
      <c r="K11" s="13"/>
      <c r="L11" s="18" t="str">
        <f t="shared" ref="L11:L18" si="2">D11</f>
        <v>компл.</v>
      </c>
      <c r="M11" s="21">
        <f t="shared" ref="M11:M18" si="3">E11</f>
        <v>231988.78</v>
      </c>
      <c r="N11" s="12"/>
      <c r="O11" s="18">
        <f t="shared" ref="O11:O18" si="4">F11</f>
        <v>2</v>
      </c>
      <c r="P11" s="19">
        <f t="shared" ref="P11:P18" si="5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6"/>
      <c r="B12" s="68" t="s">
        <v>19</v>
      </c>
      <c r="C12" s="69"/>
      <c r="D12" s="69"/>
      <c r="E12" s="69"/>
      <c r="F12" s="70"/>
      <c r="G12" s="24">
        <f>SUM(G10:G11)</f>
        <v>1838911.11</v>
      </c>
      <c r="H12" s="34"/>
      <c r="I12" s="71" t="s">
        <v>19</v>
      </c>
      <c r="J12" s="72"/>
      <c r="K12" s="72"/>
      <c r="L12" s="72"/>
      <c r="M12" s="72"/>
      <c r="N12" s="72"/>
      <c r="O12" s="73"/>
      <c r="P12" s="25">
        <f>SUM(P10:P11)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6"/>
      <c r="B13" s="86" t="s">
        <v>23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8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76.5" x14ac:dyDescent="0.25">
      <c r="A14" s="6"/>
      <c r="B14" s="45">
        <v>1</v>
      </c>
      <c r="C14" s="40" t="s">
        <v>26</v>
      </c>
      <c r="D14" s="46" t="s">
        <v>22</v>
      </c>
      <c r="E14" s="43">
        <v>100131.08</v>
      </c>
      <c r="F14" s="41">
        <v>1</v>
      </c>
      <c r="G14" s="47">
        <f>E14*F14</f>
        <v>100131.08</v>
      </c>
      <c r="H14" s="1"/>
      <c r="I14" s="50">
        <v>1</v>
      </c>
      <c r="J14" s="51" t="str">
        <f t="shared" si="1"/>
        <v xml:space="preserve">Источник бесперебойного питания Skat 1000 ВА с АБ 150 AH с батареей TPL 121500 (или аналог), согласно приложения 1.2 к техническому заданию           </v>
      </c>
      <c r="K14" s="52"/>
      <c r="L14" s="53" t="str">
        <f t="shared" si="2"/>
        <v>компл.</v>
      </c>
      <c r="M14" s="49">
        <f t="shared" si="3"/>
        <v>100131.08</v>
      </c>
      <c r="N14" s="54"/>
      <c r="O14" s="53">
        <f t="shared" si="4"/>
        <v>1</v>
      </c>
      <c r="P14" s="49">
        <f t="shared" si="5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63.75" x14ac:dyDescent="0.25">
      <c r="A15" s="6"/>
      <c r="B15" s="45">
        <v>2</v>
      </c>
      <c r="C15" s="40" t="s">
        <v>30</v>
      </c>
      <c r="D15" s="46" t="s">
        <v>20</v>
      </c>
      <c r="E15" s="43">
        <v>256030.07</v>
      </c>
      <c r="F15" s="41">
        <v>2</v>
      </c>
      <c r="G15" s="47">
        <f t="shared" ref="G15:G18" si="6">E15*F15</f>
        <v>512060.14</v>
      </c>
      <c r="H15" s="1"/>
      <c r="I15" s="50">
        <v>2</v>
      </c>
      <c r="J15" s="51" t="str">
        <f t="shared" ref="J15" si="7">C15</f>
        <v xml:space="preserve">Источник бесперебойного питания Skat 1000 ВА с АБ 150 AH (или аналог), согласно приложения 1.2 к техническому заданию           </v>
      </c>
      <c r="K15" s="52"/>
      <c r="L15" s="53" t="str">
        <f t="shared" ref="L15" si="8">D15</f>
        <v>шт</v>
      </c>
      <c r="M15" s="49">
        <f t="shared" ref="M15" si="9">E15</f>
        <v>256030.07</v>
      </c>
      <c r="N15" s="54"/>
      <c r="O15" s="53">
        <f t="shared" ref="O15" si="10">F15</f>
        <v>2</v>
      </c>
      <c r="P15" s="49">
        <f t="shared" ref="P15" si="11">N15*O15</f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thickBot="1" x14ac:dyDescent="0.3">
      <c r="A16" s="6"/>
      <c r="B16" s="89" t="s">
        <v>24</v>
      </c>
      <c r="C16" s="90"/>
      <c r="D16" s="90"/>
      <c r="E16" s="90"/>
      <c r="F16" s="91"/>
      <c r="G16" s="44">
        <f>SUM(G14:G15)</f>
        <v>612191.22</v>
      </c>
      <c r="H16" s="34"/>
      <c r="I16" s="92" t="s">
        <v>24</v>
      </c>
      <c r="J16" s="93"/>
      <c r="K16" s="93"/>
      <c r="L16" s="93"/>
      <c r="M16" s="93"/>
      <c r="N16" s="93"/>
      <c r="O16" s="94"/>
      <c r="P16" s="48">
        <f>SUM(P14:P15)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6"/>
      <c r="B17" s="86" t="s">
        <v>25</v>
      </c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6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63.75" x14ac:dyDescent="0.25">
      <c r="A18" s="6"/>
      <c r="B18" s="37">
        <v>1</v>
      </c>
      <c r="C18" s="40" t="s">
        <v>31</v>
      </c>
      <c r="D18" s="58" t="s">
        <v>22</v>
      </c>
      <c r="E18" s="43">
        <v>360917.08</v>
      </c>
      <c r="F18" s="41">
        <v>1</v>
      </c>
      <c r="G18" s="47">
        <f t="shared" si="6"/>
        <v>360917.08</v>
      </c>
      <c r="H18" s="35"/>
      <c r="I18" s="55">
        <v>1</v>
      </c>
      <c r="J18" s="51" t="str">
        <f t="shared" si="1"/>
        <v xml:space="preserve">Комплект источника бесперебойного питания 10 000ВА (или аналог), согласно приложения 1.3 к техническому заданию           </v>
      </c>
      <c r="K18" s="56"/>
      <c r="L18" s="53" t="str">
        <f t="shared" si="2"/>
        <v>компл.</v>
      </c>
      <c r="M18" s="49">
        <f t="shared" si="3"/>
        <v>360917.08</v>
      </c>
      <c r="N18" s="56"/>
      <c r="O18" s="53">
        <f t="shared" si="4"/>
        <v>1</v>
      </c>
      <c r="P18" s="49">
        <f t="shared" si="5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6"/>
      <c r="B19" s="97" t="s">
        <v>29</v>
      </c>
      <c r="C19" s="98"/>
      <c r="D19" s="98"/>
      <c r="E19" s="98"/>
      <c r="F19" s="99"/>
      <c r="G19" s="38">
        <f>SUM(G18:G18)</f>
        <v>360917.08</v>
      </c>
      <c r="H19" s="1"/>
      <c r="I19" s="100" t="s">
        <v>29</v>
      </c>
      <c r="J19" s="101"/>
      <c r="K19" s="101"/>
      <c r="L19" s="101"/>
      <c r="M19" s="101"/>
      <c r="N19" s="101"/>
      <c r="O19" s="102"/>
      <c r="P19" s="39">
        <f>SUM(P18:P18)</f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1" customHeight="1" thickBot="1" x14ac:dyDescent="0.3">
      <c r="A20" s="6"/>
      <c r="B20" s="62" t="s">
        <v>7</v>
      </c>
      <c r="C20" s="63"/>
      <c r="D20" s="63"/>
      <c r="E20" s="63"/>
      <c r="F20" s="64"/>
      <c r="G20" s="36">
        <f>G19+G16+G12</f>
        <v>2812019.41</v>
      </c>
      <c r="H20" s="1"/>
      <c r="I20" s="62" t="s">
        <v>7</v>
      </c>
      <c r="J20" s="63"/>
      <c r="K20" s="63"/>
      <c r="L20" s="63"/>
      <c r="M20" s="63"/>
      <c r="N20" s="63"/>
      <c r="O20" s="64"/>
      <c r="P20" s="36">
        <f>P19+P16+P12</f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5">
      <c r="A21" s="6"/>
      <c r="B21" s="84" t="s">
        <v>17</v>
      </c>
      <c r="C21" s="85"/>
      <c r="D21" s="85"/>
      <c r="E21" s="85"/>
      <c r="F21" s="22">
        <v>0.2</v>
      </c>
      <c r="G21" s="14">
        <f>G20*F21</f>
        <v>562403.8820000001</v>
      </c>
      <c r="H21" s="1"/>
      <c r="I21" s="84" t="s">
        <v>17</v>
      </c>
      <c r="J21" s="85"/>
      <c r="K21" s="85"/>
      <c r="L21" s="85"/>
      <c r="M21" s="85"/>
      <c r="N21" s="85"/>
      <c r="O21" s="22">
        <v>0.2</v>
      </c>
      <c r="P21" s="14">
        <f>P20*O21</f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thickBot="1" x14ac:dyDescent="0.3">
      <c r="A22" s="6"/>
      <c r="B22" s="76" t="s">
        <v>8</v>
      </c>
      <c r="C22" s="77"/>
      <c r="D22" s="77"/>
      <c r="E22" s="77"/>
      <c r="F22" s="78"/>
      <c r="G22" s="15">
        <f>G20+G21</f>
        <v>3374423.2920000004</v>
      </c>
      <c r="H22" s="1"/>
      <c r="I22" s="76" t="s">
        <v>8</v>
      </c>
      <c r="J22" s="77"/>
      <c r="K22" s="77"/>
      <c r="L22" s="77"/>
      <c r="M22" s="77"/>
      <c r="N22" s="77"/>
      <c r="O22" s="78"/>
      <c r="P22" s="15">
        <f>P20+P21</f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3.75" customHeight="1" x14ac:dyDescent="0.25">
      <c r="B23" s="1"/>
      <c r="C23" s="1"/>
      <c r="D23" s="1"/>
      <c r="E23" s="1"/>
      <c r="F23" s="2"/>
      <c r="G23" s="2"/>
      <c r="H23" s="2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6" ht="151.5" customHeight="1" x14ac:dyDescent="0.25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1"/>
    </row>
    <row r="25" spans="1:26" x14ac:dyDescent="0.25">
      <c r="Z25" s="1"/>
    </row>
  </sheetData>
  <mergeCells count="20">
    <mergeCell ref="B1:P1"/>
    <mergeCell ref="B3:E3"/>
    <mergeCell ref="B20:F20"/>
    <mergeCell ref="B22:F22"/>
    <mergeCell ref="B4:G4"/>
    <mergeCell ref="B7:G7"/>
    <mergeCell ref="I22:O22"/>
    <mergeCell ref="B21:E21"/>
    <mergeCell ref="I21:N21"/>
    <mergeCell ref="B13:P13"/>
    <mergeCell ref="B16:F16"/>
    <mergeCell ref="I16:O16"/>
    <mergeCell ref="B17:P17"/>
    <mergeCell ref="B19:F19"/>
    <mergeCell ref="I19:O19"/>
    <mergeCell ref="I7:P7"/>
    <mergeCell ref="I20:O20"/>
    <mergeCell ref="B9:P9"/>
    <mergeCell ref="B12:F12"/>
    <mergeCell ref="I12:O12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ignoredErrors>
    <ignoredError sqref="L10: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Бакшеев Тимофей Николаевич</cp:lastModifiedBy>
  <cp:lastPrinted>2019-02-22T05:18:35Z</cp:lastPrinted>
  <dcterms:created xsi:type="dcterms:W3CDTF">2018-05-22T01:14:50Z</dcterms:created>
  <dcterms:modified xsi:type="dcterms:W3CDTF">2019-03-22T02:19:12Z</dcterms:modified>
</cp:coreProperties>
</file>