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55.2  повт. ЗП ЭТП (МСП) СИЗ (зимние)\"/>
    </mc:Choice>
  </mc:AlternateContent>
  <bookViews>
    <workbookView xWindow="-15" yWindow="45" windowWidth="14520" windowHeight="12195"/>
  </bookViews>
  <sheets>
    <sheet name="2 ЛОТ" sheetId="2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2" l="1"/>
  <c r="S126" i="2" l="1"/>
  <c r="S125" i="2"/>
  <c r="S121" i="2"/>
  <c r="S117" i="2"/>
  <c r="S92" i="2"/>
  <c r="S81" i="2"/>
  <c r="S37" i="2"/>
  <c r="H127" i="2"/>
  <c r="R125" i="2" l="1"/>
  <c r="P125" i="2"/>
  <c r="O125" i="2"/>
  <c r="K125" i="2"/>
  <c r="R124" i="2"/>
  <c r="S124" i="2" s="1"/>
  <c r="P124" i="2"/>
  <c r="O124" i="2"/>
  <c r="K124" i="2"/>
  <c r="J124" i="2"/>
  <c r="H124" i="2"/>
  <c r="R123" i="2"/>
  <c r="S123" i="2" s="1"/>
  <c r="P123" i="2"/>
  <c r="O123" i="2"/>
  <c r="K123" i="2"/>
  <c r="J123" i="2"/>
  <c r="H123" i="2"/>
  <c r="K121" i="2"/>
  <c r="R120" i="2"/>
  <c r="S120" i="2" s="1"/>
  <c r="P120" i="2"/>
  <c r="O120" i="2"/>
  <c r="K120" i="2"/>
  <c r="J120" i="2"/>
  <c r="H120" i="2"/>
  <c r="R119" i="2"/>
  <c r="S119" i="2" s="1"/>
  <c r="P119" i="2"/>
  <c r="O119" i="2"/>
  <c r="K119" i="2"/>
  <c r="J119" i="2"/>
  <c r="H119" i="2"/>
  <c r="K117" i="2"/>
  <c r="R116" i="2"/>
  <c r="S116" i="2" s="1"/>
  <c r="P116" i="2"/>
  <c r="K116" i="2"/>
  <c r="J116" i="2"/>
  <c r="H116" i="2"/>
  <c r="R115" i="2"/>
  <c r="S115" i="2" s="1"/>
  <c r="P115" i="2"/>
  <c r="K115" i="2"/>
  <c r="J115" i="2"/>
  <c r="H115" i="2"/>
  <c r="R114" i="2"/>
  <c r="S114" i="2" s="1"/>
  <c r="P114" i="2"/>
  <c r="K114" i="2"/>
  <c r="J114" i="2"/>
  <c r="H114" i="2"/>
  <c r="R113" i="2"/>
  <c r="S113" i="2" s="1"/>
  <c r="P113" i="2"/>
  <c r="K113" i="2"/>
  <c r="J113" i="2"/>
  <c r="H113" i="2"/>
  <c r="R112" i="2"/>
  <c r="S112" i="2" s="1"/>
  <c r="P112" i="2"/>
  <c r="K112" i="2"/>
  <c r="J112" i="2"/>
  <c r="H112" i="2"/>
  <c r="R111" i="2"/>
  <c r="S111" i="2" s="1"/>
  <c r="P111" i="2"/>
  <c r="K111" i="2"/>
  <c r="J111" i="2"/>
  <c r="H111" i="2"/>
  <c r="R110" i="2"/>
  <c r="S110" i="2" s="1"/>
  <c r="P110" i="2"/>
  <c r="K110" i="2"/>
  <c r="J110" i="2"/>
  <c r="H110" i="2"/>
  <c r="R109" i="2"/>
  <c r="S109" i="2" s="1"/>
  <c r="P109" i="2"/>
  <c r="K109" i="2"/>
  <c r="J109" i="2"/>
  <c r="H109" i="2"/>
  <c r="R108" i="2"/>
  <c r="S108" i="2" s="1"/>
  <c r="P108" i="2"/>
  <c r="K108" i="2"/>
  <c r="J108" i="2"/>
  <c r="H108" i="2"/>
  <c r="R107" i="2"/>
  <c r="S107" i="2" s="1"/>
  <c r="P107" i="2"/>
  <c r="K107" i="2"/>
  <c r="J107" i="2"/>
  <c r="H107" i="2"/>
  <c r="R106" i="2"/>
  <c r="S106" i="2" s="1"/>
  <c r="P106" i="2"/>
  <c r="K106" i="2"/>
  <c r="J106" i="2"/>
  <c r="H106" i="2"/>
  <c r="R105" i="2"/>
  <c r="S105" i="2" s="1"/>
  <c r="P105" i="2"/>
  <c r="K105" i="2"/>
  <c r="J105" i="2"/>
  <c r="H105" i="2"/>
  <c r="R104" i="2"/>
  <c r="S104" i="2" s="1"/>
  <c r="P104" i="2"/>
  <c r="K104" i="2"/>
  <c r="J104" i="2"/>
  <c r="H104" i="2"/>
  <c r="R103" i="2"/>
  <c r="S103" i="2" s="1"/>
  <c r="P103" i="2"/>
  <c r="K103" i="2"/>
  <c r="J103" i="2"/>
  <c r="H103" i="2"/>
  <c r="R102" i="2"/>
  <c r="S102" i="2" s="1"/>
  <c r="P102" i="2"/>
  <c r="K102" i="2"/>
  <c r="J102" i="2"/>
  <c r="H102" i="2"/>
  <c r="R101" i="2"/>
  <c r="S101" i="2" s="1"/>
  <c r="P101" i="2"/>
  <c r="K101" i="2"/>
  <c r="J101" i="2"/>
  <c r="H101" i="2"/>
  <c r="R100" i="2"/>
  <c r="S100" i="2" s="1"/>
  <c r="P100" i="2"/>
  <c r="K100" i="2"/>
  <c r="J100" i="2"/>
  <c r="H100" i="2"/>
  <c r="R99" i="2"/>
  <c r="S99" i="2" s="1"/>
  <c r="P99" i="2"/>
  <c r="K99" i="2"/>
  <c r="J99" i="2"/>
  <c r="H99" i="2"/>
  <c r="R98" i="2"/>
  <c r="S98" i="2" s="1"/>
  <c r="P98" i="2"/>
  <c r="K98" i="2"/>
  <c r="J98" i="2"/>
  <c r="H98" i="2"/>
  <c r="R97" i="2"/>
  <c r="S97" i="2" s="1"/>
  <c r="P97" i="2"/>
  <c r="K97" i="2"/>
  <c r="J97" i="2"/>
  <c r="H97" i="2"/>
  <c r="R96" i="2"/>
  <c r="S96" i="2" s="1"/>
  <c r="P96" i="2"/>
  <c r="K96" i="2"/>
  <c r="J96" i="2"/>
  <c r="H96" i="2"/>
  <c r="R95" i="2"/>
  <c r="S95" i="2" s="1"/>
  <c r="P95" i="2"/>
  <c r="K95" i="2"/>
  <c r="J95" i="2"/>
  <c r="H95" i="2"/>
  <c r="R94" i="2"/>
  <c r="S94" i="2" s="1"/>
  <c r="P94" i="2"/>
  <c r="K94" i="2"/>
  <c r="J94" i="2"/>
  <c r="H94" i="2"/>
  <c r="K92" i="2"/>
  <c r="R91" i="2"/>
  <c r="S91" i="2" s="1"/>
  <c r="P91" i="2"/>
  <c r="K91" i="2"/>
  <c r="J91" i="2"/>
  <c r="H91" i="2"/>
  <c r="R90" i="2"/>
  <c r="S90" i="2" s="1"/>
  <c r="P90" i="2"/>
  <c r="K90" i="2"/>
  <c r="J90" i="2"/>
  <c r="H90" i="2"/>
  <c r="R89" i="2"/>
  <c r="S89" i="2" s="1"/>
  <c r="P89" i="2"/>
  <c r="K89" i="2"/>
  <c r="J89" i="2"/>
  <c r="H89" i="2"/>
  <c r="R88" i="2"/>
  <c r="S88" i="2" s="1"/>
  <c r="P88" i="2"/>
  <c r="K88" i="2"/>
  <c r="J88" i="2"/>
  <c r="H88" i="2"/>
  <c r="R87" i="2"/>
  <c r="S87" i="2" s="1"/>
  <c r="P87" i="2"/>
  <c r="K87" i="2"/>
  <c r="J87" i="2"/>
  <c r="H87" i="2"/>
  <c r="R86" i="2"/>
  <c r="S86" i="2" s="1"/>
  <c r="P86" i="2"/>
  <c r="K86" i="2"/>
  <c r="J86" i="2"/>
  <c r="H86" i="2"/>
  <c r="R85" i="2"/>
  <c r="S85" i="2" s="1"/>
  <c r="P85" i="2"/>
  <c r="K85" i="2"/>
  <c r="J85" i="2"/>
  <c r="H85" i="2"/>
  <c r="R84" i="2"/>
  <c r="S84" i="2" s="1"/>
  <c r="P84" i="2"/>
  <c r="K84" i="2"/>
  <c r="J84" i="2"/>
  <c r="H84" i="2"/>
  <c r="R83" i="2"/>
  <c r="S83" i="2" s="1"/>
  <c r="P83" i="2"/>
  <c r="K83" i="2"/>
  <c r="J83" i="2"/>
  <c r="H83" i="2"/>
  <c r="K81" i="2"/>
  <c r="R80" i="2"/>
  <c r="S80" i="2" s="1"/>
  <c r="P80" i="2"/>
  <c r="O80" i="2"/>
  <c r="K80" i="2"/>
  <c r="J80" i="2"/>
  <c r="H80" i="2"/>
  <c r="R79" i="2"/>
  <c r="S79" i="2" s="1"/>
  <c r="P79" i="2"/>
  <c r="O79" i="2"/>
  <c r="K79" i="2"/>
  <c r="J79" i="2"/>
  <c r="H79" i="2"/>
  <c r="R78" i="2"/>
  <c r="S78" i="2" s="1"/>
  <c r="P78" i="2"/>
  <c r="O78" i="2"/>
  <c r="K78" i="2"/>
  <c r="J78" i="2"/>
  <c r="H78" i="2"/>
  <c r="R77" i="2"/>
  <c r="S77" i="2" s="1"/>
  <c r="P77" i="2"/>
  <c r="O77" i="2"/>
  <c r="K77" i="2"/>
  <c r="J77" i="2"/>
  <c r="H77" i="2"/>
  <c r="R76" i="2"/>
  <c r="S76" i="2" s="1"/>
  <c r="P76" i="2"/>
  <c r="O76" i="2"/>
  <c r="K76" i="2"/>
  <c r="J76" i="2"/>
  <c r="H76" i="2"/>
  <c r="R75" i="2"/>
  <c r="S75" i="2" s="1"/>
  <c r="P75" i="2"/>
  <c r="O75" i="2"/>
  <c r="K75" i="2"/>
  <c r="J75" i="2"/>
  <c r="H75" i="2"/>
  <c r="R74" i="2"/>
  <c r="S74" i="2" s="1"/>
  <c r="P74" i="2"/>
  <c r="O74" i="2"/>
  <c r="K74" i="2"/>
  <c r="J74" i="2"/>
  <c r="H74" i="2"/>
  <c r="R73" i="2"/>
  <c r="S73" i="2" s="1"/>
  <c r="P73" i="2"/>
  <c r="O73" i="2"/>
  <c r="K73" i="2"/>
  <c r="J73" i="2"/>
  <c r="H73" i="2"/>
  <c r="R72" i="2"/>
  <c r="S72" i="2" s="1"/>
  <c r="P72" i="2"/>
  <c r="O72" i="2"/>
  <c r="K72" i="2"/>
  <c r="J72" i="2"/>
  <c r="H72" i="2"/>
  <c r="R71" i="2"/>
  <c r="S71" i="2" s="1"/>
  <c r="P71" i="2"/>
  <c r="O71" i="2"/>
  <c r="K71" i="2"/>
  <c r="J71" i="2"/>
  <c r="H71" i="2"/>
  <c r="R70" i="2"/>
  <c r="S70" i="2" s="1"/>
  <c r="P70" i="2"/>
  <c r="O70" i="2"/>
  <c r="K70" i="2"/>
  <c r="J70" i="2"/>
  <c r="H70" i="2"/>
  <c r="R69" i="2"/>
  <c r="S69" i="2" s="1"/>
  <c r="P69" i="2"/>
  <c r="O69" i="2"/>
  <c r="K69" i="2"/>
  <c r="J69" i="2"/>
  <c r="H69" i="2"/>
  <c r="R68" i="2"/>
  <c r="S68" i="2" s="1"/>
  <c r="P68" i="2"/>
  <c r="O68" i="2"/>
  <c r="K68" i="2"/>
  <c r="J68" i="2"/>
  <c r="H68" i="2"/>
  <c r="R67" i="2"/>
  <c r="S67" i="2" s="1"/>
  <c r="P67" i="2"/>
  <c r="O67" i="2"/>
  <c r="K67" i="2"/>
  <c r="J67" i="2"/>
  <c r="H67" i="2"/>
  <c r="R66" i="2"/>
  <c r="S66" i="2" s="1"/>
  <c r="P66" i="2"/>
  <c r="O66" i="2"/>
  <c r="K66" i="2"/>
  <c r="J66" i="2"/>
  <c r="H66" i="2"/>
  <c r="R65" i="2"/>
  <c r="S65" i="2" s="1"/>
  <c r="P65" i="2"/>
  <c r="O65" i="2"/>
  <c r="K65" i="2"/>
  <c r="J65" i="2"/>
  <c r="H65" i="2"/>
  <c r="R64" i="2"/>
  <c r="S64" i="2" s="1"/>
  <c r="P64" i="2"/>
  <c r="O64" i="2"/>
  <c r="K64" i="2"/>
  <c r="J64" i="2"/>
  <c r="H64" i="2"/>
  <c r="R63" i="2"/>
  <c r="S63" i="2" s="1"/>
  <c r="P63" i="2"/>
  <c r="O63" i="2"/>
  <c r="K63" i="2"/>
  <c r="J63" i="2"/>
  <c r="H63" i="2"/>
  <c r="R62" i="2"/>
  <c r="S62" i="2" s="1"/>
  <c r="P62" i="2"/>
  <c r="O62" i="2"/>
  <c r="K62" i="2"/>
  <c r="J62" i="2"/>
  <c r="H62" i="2"/>
  <c r="R61" i="2"/>
  <c r="S61" i="2" s="1"/>
  <c r="P61" i="2"/>
  <c r="O61" i="2"/>
  <c r="K61" i="2"/>
  <c r="J61" i="2"/>
  <c r="H61" i="2"/>
  <c r="R60" i="2"/>
  <c r="S60" i="2" s="1"/>
  <c r="P60" i="2"/>
  <c r="O60" i="2"/>
  <c r="K60" i="2"/>
  <c r="J60" i="2"/>
  <c r="H60" i="2"/>
  <c r="R59" i="2"/>
  <c r="S59" i="2" s="1"/>
  <c r="P59" i="2"/>
  <c r="O59" i="2"/>
  <c r="K59" i="2"/>
  <c r="J59" i="2"/>
  <c r="H59" i="2"/>
  <c r="R58" i="2"/>
  <c r="S58" i="2" s="1"/>
  <c r="P58" i="2"/>
  <c r="O58" i="2"/>
  <c r="K58" i="2"/>
  <c r="J58" i="2"/>
  <c r="H58" i="2"/>
  <c r="R57" i="2"/>
  <c r="S57" i="2" s="1"/>
  <c r="P57" i="2"/>
  <c r="O57" i="2"/>
  <c r="K57" i="2"/>
  <c r="J57" i="2"/>
  <c r="H57" i="2"/>
  <c r="R56" i="2"/>
  <c r="S56" i="2" s="1"/>
  <c r="P56" i="2"/>
  <c r="O56" i="2"/>
  <c r="K56" i="2"/>
  <c r="J56" i="2"/>
  <c r="H56" i="2"/>
  <c r="R55" i="2"/>
  <c r="S55" i="2" s="1"/>
  <c r="P55" i="2"/>
  <c r="O55" i="2"/>
  <c r="K55" i="2"/>
  <c r="J55" i="2"/>
  <c r="H55" i="2"/>
  <c r="R54" i="2"/>
  <c r="S54" i="2" s="1"/>
  <c r="P54" i="2"/>
  <c r="O54" i="2"/>
  <c r="K54" i="2"/>
  <c r="J54" i="2"/>
  <c r="H54" i="2"/>
  <c r="R53" i="2"/>
  <c r="S53" i="2" s="1"/>
  <c r="P53" i="2"/>
  <c r="O53" i="2"/>
  <c r="K53" i="2"/>
  <c r="J53" i="2"/>
  <c r="H53" i="2"/>
  <c r="R52" i="2"/>
  <c r="S52" i="2" s="1"/>
  <c r="P52" i="2"/>
  <c r="O52" i="2"/>
  <c r="K52" i="2"/>
  <c r="J52" i="2"/>
  <c r="H52" i="2"/>
  <c r="R51" i="2"/>
  <c r="S51" i="2" s="1"/>
  <c r="P51" i="2"/>
  <c r="O51" i="2"/>
  <c r="K51" i="2"/>
  <c r="J51" i="2"/>
  <c r="H51" i="2"/>
  <c r="R50" i="2"/>
  <c r="S50" i="2" s="1"/>
  <c r="P50" i="2"/>
  <c r="O50" i="2"/>
  <c r="K50" i="2"/>
  <c r="J50" i="2"/>
  <c r="H50" i="2"/>
  <c r="R49" i="2"/>
  <c r="S49" i="2" s="1"/>
  <c r="P49" i="2"/>
  <c r="O49" i="2"/>
  <c r="K49" i="2"/>
  <c r="J49" i="2"/>
  <c r="H49" i="2"/>
  <c r="R48" i="2"/>
  <c r="S48" i="2" s="1"/>
  <c r="P48" i="2"/>
  <c r="O48" i="2"/>
  <c r="K48" i="2"/>
  <c r="J48" i="2"/>
  <c r="H48" i="2"/>
  <c r="R47" i="2"/>
  <c r="S47" i="2" s="1"/>
  <c r="P47" i="2"/>
  <c r="O47" i="2"/>
  <c r="K47" i="2"/>
  <c r="J47" i="2"/>
  <c r="H47" i="2"/>
  <c r="R46" i="2"/>
  <c r="S46" i="2" s="1"/>
  <c r="P46" i="2"/>
  <c r="O46" i="2"/>
  <c r="K46" i="2"/>
  <c r="J46" i="2"/>
  <c r="H46" i="2"/>
  <c r="R45" i="2"/>
  <c r="S45" i="2" s="1"/>
  <c r="P45" i="2"/>
  <c r="O45" i="2"/>
  <c r="K45" i="2"/>
  <c r="J45" i="2"/>
  <c r="H45" i="2"/>
  <c r="R44" i="2"/>
  <c r="S44" i="2" s="1"/>
  <c r="P44" i="2"/>
  <c r="O44" i="2"/>
  <c r="K44" i="2"/>
  <c r="J44" i="2"/>
  <c r="H44" i="2"/>
  <c r="R43" i="2"/>
  <c r="S43" i="2" s="1"/>
  <c r="P43" i="2"/>
  <c r="O43" i="2"/>
  <c r="K43" i="2"/>
  <c r="J43" i="2"/>
  <c r="H43" i="2"/>
  <c r="R42" i="2"/>
  <c r="S42" i="2" s="1"/>
  <c r="P42" i="2"/>
  <c r="O42" i="2"/>
  <c r="K42" i="2"/>
  <c r="J42" i="2"/>
  <c r="H42" i="2"/>
  <c r="R41" i="2"/>
  <c r="S41" i="2" s="1"/>
  <c r="P41" i="2"/>
  <c r="O41" i="2"/>
  <c r="K41" i="2"/>
  <c r="J41" i="2"/>
  <c r="H41" i="2"/>
  <c r="R40" i="2"/>
  <c r="S40" i="2" s="1"/>
  <c r="P40" i="2"/>
  <c r="O40" i="2"/>
  <c r="K40" i="2"/>
  <c r="J40" i="2"/>
  <c r="H40" i="2"/>
  <c r="R39" i="2"/>
  <c r="S39" i="2" s="1"/>
  <c r="P39" i="2"/>
  <c r="O39" i="2"/>
  <c r="K39" i="2"/>
  <c r="J39" i="2"/>
  <c r="H39" i="2"/>
  <c r="K37" i="2"/>
  <c r="R36" i="2"/>
  <c r="S36" i="2" s="1"/>
  <c r="P36" i="2"/>
  <c r="K36" i="2"/>
  <c r="J36" i="2"/>
  <c r="H36" i="2"/>
  <c r="R35" i="2"/>
  <c r="S35" i="2" s="1"/>
  <c r="P35" i="2"/>
  <c r="K35" i="2"/>
  <c r="J35" i="2"/>
  <c r="H35" i="2"/>
  <c r="R34" i="2"/>
  <c r="S34" i="2" s="1"/>
  <c r="P34" i="2"/>
  <c r="K34" i="2"/>
  <c r="J34" i="2"/>
  <c r="H34" i="2"/>
  <c r="R33" i="2"/>
  <c r="S33" i="2" s="1"/>
  <c r="P33" i="2"/>
  <c r="K33" i="2"/>
  <c r="J33" i="2"/>
  <c r="H33" i="2"/>
  <c r="R32" i="2"/>
  <c r="S32" i="2" s="1"/>
  <c r="P32" i="2"/>
  <c r="K32" i="2"/>
  <c r="J32" i="2"/>
  <c r="H32" i="2"/>
  <c r="R31" i="2"/>
  <c r="S31" i="2" s="1"/>
  <c r="P31" i="2"/>
  <c r="K31" i="2"/>
  <c r="J31" i="2"/>
  <c r="H31" i="2"/>
  <c r="R30" i="2"/>
  <c r="S30" i="2" s="1"/>
  <c r="P30" i="2"/>
  <c r="K30" i="2"/>
  <c r="J30" i="2"/>
  <c r="H30" i="2"/>
  <c r="R29" i="2"/>
  <c r="S29" i="2" s="1"/>
  <c r="P29" i="2"/>
  <c r="K29" i="2"/>
  <c r="J29" i="2"/>
  <c r="H29" i="2"/>
  <c r="R28" i="2"/>
  <c r="S28" i="2" s="1"/>
  <c r="P28" i="2"/>
  <c r="K28" i="2"/>
  <c r="J28" i="2"/>
  <c r="H28" i="2"/>
  <c r="R27" i="2"/>
  <c r="S27" i="2" s="1"/>
  <c r="P27" i="2"/>
  <c r="K27" i="2"/>
  <c r="J27" i="2"/>
  <c r="H27" i="2"/>
  <c r="R26" i="2"/>
  <c r="S26" i="2" s="1"/>
  <c r="P26" i="2"/>
  <c r="K26" i="2"/>
  <c r="J26" i="2"/>
  <c r="H26" i="2"/>
  <c r="R25" i="2"/>
  <c r="S25" i="2" s="1"/>
  <c r="P25" i="2"/>
  <c r="K25" i="2"/>
  <c r="J25" i="2"/>
  <c r="H25" i="2"/>
  <c r="R24" i="2"/>
  <c r="S24" i="2" s="1"/>
  <c r="P24" i="2"/>
  <c r="K24" i="2"/>
  <c r="J24" i="2"/>
  <c r="H24" i="2"/>
  <c r="R23" i="2"/>
  <c r="S23" i="2" s="1"/>
  <c r="P23" i="2"/>
  <c r="K23" i="2"/>
  <c r="J23" i="2"/>
  <c r="H23" i="2"/>
  <c r="R22" i="2"/>
  <c r="S22" i="2" s="1"/>
  <c r="P22" i="2"/>
  <c r="K22" i="2"/>
  <c r="J22" i="2"/>
  <c r="H22" i="2"/>
  <c r="R21" i="2"/>
  <c r="S21" i="2" s="1"/>
  <c r="P21" i="2"/>
  <c r="K21" i="2"/>
  <c r="J21" i="2"/>
  <c r="H21" i="2"/>
  <c r="R20" i="2"/>
  <c r="S20" i="2" s="1"/>
  <c r="P20" i="2"/>
  <c r="K20" i="2"/>
  <c r="J20" i="2"/>
  <c r="H20" i="2"/>
  <c r="R19" i="2"/>
  <c r="S19" i="2" s="1"/>
  <c r="P19" i="2"/>
  <c r="K19" i="2"/>
  <c r="J19" i="2"/>
  <c r="H19" i="2"/>
  <c r="R18" i="2"/>
  <c r="S18" i="2" s="1"/>
  <c r="P18" i="2"/>
  <c r="K18" i="2"/>
  <c r="J18" i="2"/>
  <c r="H18" i="2"/>
  <c r="R17" i="2"/>
  <c r="S17" i="2" s="1"/>
  <c r="P17" i="2"/>
  <c r="K17" i="2"/>
  <c r="J17" i="2"/>
  <c r="H17" i="2"/>
  <c r="R16" i="2"/>
  <c r="S16" i="2" s="1"/>
  <c r="P16" i="2"/>
  <c r="K16" i="2"/>
  <c r="J16" i="2"/>
  <c r="H16" i="2"/>
  <c r="R15" i="2"/>
  <c r="S15" i="2" s="1"/>
  <c r="P15" i="2"/>
  <c r="K15" i="2"/>
  <c r="J15" i="2"/>
  <c r="H15" i="2"/>
  <c r="R14" i="2"/>
  <c r="S14" i="2" s="1"/>
  <c r="P14" i="2"/>
  <c r="K14" i="2"/>
  <c r="J14" i="2"/>
  <c r="H14" i="2"/>
  <c r="R13" i="2"/>
  <c r="S13" i="2" s="1"/>
  <c r="P13" i="2"/>
  <c r="K13" i="2"/>
  <c r="J13" i="2"/>
  <c r="H13" i="2"/>
  <c r="R12" i="2"/>
  <c r="S12" i="2" s="1"/>
  <c r="P12" i="2"/>
  <c r="K12" i="2"/>
  <c r="J12" i="2"/>
  <c r="H12" i="2"/>
  <c r="R11" i="2"/>
  <c r="S11" i="2" s="1"/>
  <c r="P11" i="2"/>
  <c r="K11" i="2"/>
  <c r="J11" i="2"/>
  <c r="H11" i="2"/>
  <c r="R10" i="2"/>
  <c r="S10" i="2" s="1"/>
  <c r="P10" i="2"/>
  <c r="K10" i="2"/>
  <c r="J10" i="2"/>
  <c r="H10" i="2"/>
  <c r="H37" i="2" l="1"/>
  <c r="H81" i="2"/>
  <c r="H125" i="2"/>
  <c r="H92" i="2"/>
  <c r="H117" i="2"/>
  <c r="H121" i="2"/>
  <c r="H126" i="2" l="1"/>
  <c r="S127" i="2"/>
  <c r="S128" i="2" s="1"/>
  <c r="H128" i="2" l="1"/>
</calcChain>
</file>

<file path=xl/sharedStrings.xml><?xml version="1.0" encoding="utf-8"?>
<sst xmlns="http://schemas.openxmlformats.org/spreadsheetml/2006/main" count="529" uniqueCount="117">
  <si>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</si>
  <si>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</si>
  <si>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</si>
  <si>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</si>
  <si>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</si>
  <si>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</si>
  <si>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</si>
  <si>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</si>
  <si>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</si>
  <si>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</si>
  <si>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</si>
  <si>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</si>
  <si>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</si>
  <si>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</si>
  <si>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</si>
  <si>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</si>
  <si>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</si>
  <si>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</si>
  <si>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</si>
  <si>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компл</t>
  </si>
  <si>
    <r>
      <rPr>
        <b/>
        <u/>
        <sz val="11"/>
        <rFont val="Times New Roman"/>
        <family val="1"/>
        <charset val="204"/>
      </rPr>
      <t>1.1 филиал АО "ДРСК" "Амурские ЭС"</t>
    </r>
    <r>
      <rPr>
        <b/>
        <sz val="1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</si>
  <si>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 xml:space="preserve">1.1 филиал АО "ДРСК" "Амурские ЭС" </t>
    </r>
    <r>
      <rPr>
        <b/>
        <sz val="1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</si>
  <si>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>1.2. филиал АО "ДРСК" "Приморские электрические сети"</t>
    </r>
    <r>
      <rPr>
        <b/>
        <sz val="11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</si>
  <si>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ЭС</t>
    </r>
    <r>
      <rPr>
        <b/>
        <sz val="11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</si>
  <si>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</t>
    </r>
    <r>
      <rPr>
        <b/>
        <sz val="11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</si>
  <si>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 xml:space="preserve">1.4. филиал АО "ДРСК" "Хабаровские электрические сети" СП Центральные ЭС </t>
    </r>
    <r>
      <rPr>
        <b/>
        <sz val="11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</si>
  <si>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1"/>
        <rFont val="Times New Roman"/>
        <family val="1"/>
        <charset val="204"/>
      </rPr>
      <t>1.5. филиал АО "ДРСК" "ЭС ЕАО"</t>
    </r>
    <r>
      <rPr>
        <b/>
        <sz val="11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</si>
  <si>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1"/>
        <rFont val="Times New Roman"/>
        <family val="1"/>
        <charset val="204"/>
      </rPr>
      <t xml:space="preserve">1.6. филиал АО "Южно-Якутские электрические сети" </t>
    </r>
    <r>
      <rPr>
        <b/>
        <sz val="11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</si>
  <si>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1"/>
        <rFont val="Times New Roman"/>
        <family val="1"/>
        <charset val="204"/>
      </rPr>
      <t>1.6. филиал АО "Южно-Якутские электрические сети"</t>
    </r>
    <r>
      <rPr>
        <b/>
        <sz val="11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</si>
  <si>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Брюки мужские на утепляющей прокладке р. 60-62/182-188</t>
  </si>
  <si>
    <t>ГОСТ 12.4.236-2011 ССБТ</t>
  </si>
  <si>
    <t>Костюм для защиты от механических воздействий, проколов и порезов на утепляющей прокладке р. 44-46/158-164</t>
  </si>
  <si>
    <t>ТУ</t>
  </si>
  <si>
    <t>Костюм для защиты от механических воздействий, проколов и порезов на утепляющей прокладке р. 48-50/170-176</t>
  </si>
  <si>
    <t>Костюм для защиты от механических воздействий, проколов и порезов на утепляющей прокладке р. 48-50/182-188</t>
  </si>
  <si>
    <t>Костюм для защиты от механических воздействий, проколов и порезов на утепляющей прокладке р. 52-54/158-164</t>
  </si>
  <si>
    <t>Костюм для защиты от механических воздействий, проколов и порезов на утепляющей прокладке р. 52-54/170-176</t>
  </si>
  <si>
    <t>Костюм для защиты от механических воздействий, проколов и порезов на утепляющей прокладке р. 52-54/182-188</t>
  </si>
  <si>
    <t>Костюм для защиты от механических воздействий, проколов и порезов на утепляющей прокладке р. 56-58/170-176</t>
  </si>
  <si>
    <t>Костюм для защиты от механических воздействий, проколов и порезов на утепляющей прокладке р. 56-58/194-200</t>
  </si>
  <si>
    <t>Костюм для защиты от механических воздействий, проколов и порезов на утепляющей прокладке р. 60-62/182-188</t>
  </si>
  <si>
    <t>Костюм для защиты от растворов кислот и щелочей на утепленной прокладке 48-50/170-176</t>
  </si>
  <si>
    <t>Костюм для защиты от растворов кислот и щелочей на утепляющей прокладке р. 52-54/170-176</t>
  </si>
  <si>
    <t>Краги утеплённые спилковые (иск. мех, пятипалые)</t>
  </si>
  <si>
    <t>ТР ТС 019/2011 защита от повышенных температур, искр, брызг и расплавленного металла</t>
  </si>
  <si>
    <t>Куртка женская на утепляющей прокладке р. 48-50/158-164</t>
  </si>
  <si>
    <t>Куртка мужская на утепляющей прокладке р. 56-58/182-188</t>
  </si>
  <si>
    <t>Перчатки морозостойкие, утепленные с полимерным покрытием (Arcticus 2606WV)</t>
  </si>
  <si>
    <t>ТР ТС 019/2011 для защиты от механических воздействий и от проколов и порезов, р-р 10</t>
  </si>
  <si>
    <t>ТР ТС 019/2011 для защиты от механических воздействий и от проколов и порезов, р-р 11</t>
  </si>
  <si>
    <t>ТР ТС 019/2011 для защиты от механических воздействий и от проколов и порезов, р-р 9</t>
  </si>
  <si>
    <t>Перчатки морозостойкие, утепленные с полимерным покрытием (Nitras 1606W)</t>
  </si>
  <si>
    <t>Перчатки спилковые утепленные</t>
  </si>
  <si>
    <t>ТР ТС 019/2011 защита от искр и брызг раскаленного металла</t>
  </si>
  <si>
    <t>Перчатки утепленные (вязаные-шерсть + акрил, ут-ль Тинсулейт)</t>
  </si>
  <si>
    <t>ТР ТС 017/2011 защита от механических воздействий, р-р 10</t>
  </si>
  <si>
    <t>ТР ТС 017/2011 защита от механических воздействий, р-р 11</t>
  </si>
  <si>
    <t>Перчатки утепленные (полиэфир +флис, ут-ль - Тинсулейт, накладки -ПВХ</t>
  </si>
  <si>
    <t>ТР ТС 017/2011 защита от механических воздействий</t>
  </si>
  <si>
    <t>Перчатки утепленные со спилковым наладонником (шерсть+акрил, ут-ль Тинсулейт)</t>
  </si>
  <si>
    <t>ТР ТС 017/2011 защита от механических воздействий, р-р 9</t>
  </si>
  <si>
    <t>Рукавицы утепленные с меховым утеплителем (овчина)</t>
  </si>
  <si>
    <t>ТР ТС 017/2011 защита от механических воздействий р-р 2</t>
  </si>
  <si>
    <t>ТР ТС 017/2011 защита от механических воздействий р-р 1</t>
  </si>
  <si>
    <t>пар</t>
  </si>
  <si>
    <t>Брюки мужские на утепляющей прокладке  р. 48-50/170-176</t>
  </si>
  <si>
    <t>Брюки мужские на утепляющей прокладке  р. 52-54/170-176</t>
  </si>
  <si>
    <t>Брюки мужские на утепляющей прокладке  р. 52-54/182-188</t>
  </si>
  <si>
    <t>Брюки мужские на утепляющей прокладке  р. 56-58/170-176</t>
  </si>
  <si>
    <t>Брюки мужские на утепляющей прокладке  р. 56-58/182-188</t>
  </si>
  <si>
    <t>Брюки мужские на утепляющей прокладке  р. 60-62/170-176</t>
  </si>
  <si>
    <t>Костюм женский на утепляющей прокладке (для контролеров) р. 104-108/170-176</t>
  </si>
  <si>
    <t>Костюм женский на утепляющей прокладке (для контролеров) р. 112-116/170-176</t>
  </si>
  <si>
    <t>Костюм женский на утепляющей прокладке (для контролеров) р. 88-92/158-164</t>
  </si>
  <si>
    <t>ГОСт 12.4.236-2011 ССБТ</t>
  </si>
  <si>
    <t>Костюм женский на утепляющей прокладке (для контролеров) р. 96-100/158-164</t>
  </si>
  <si>
    <t>Костюм женский на утепляющей прокладке (для контролеров) р. 96-100/170-176</t>
  </si>
  <si>
    <t>Куртка женская  на утепляющей прокладке р. 44-46/158-164</t>
  </si>
  <si>
    <t>Куртка женская на утепляющей прокладке  р. 48-50/158-164</t>
  </si>
  <si>
    <t>Куртка женская  на утепляющей прокладке  р. 52-54/158-164</t>
  </si>
  <si>
    <t>Куртка женская на утепляющей прокладке  р. 56-58/170-176</t>
  </si>
  <si>
    <t>Куртка мужская на утепляющей прокладке р. 48-50/158-164</t>
  </si>
  <si>
    <t>Куртка мужская на утепляющей прокладке  р. 48-50/170-176</t>
  </si>
  <si>
    <t>Куртка мужская на утепляющей прокладке  р. 52-54/170-176</t>
  </si>
  <si>
    <t>Куртка мужская на утепляющей прокладке  р. 52-54/182-188</t>
  </si>
  <si>
    <t>Куртка мужская  на утепляющей прокладке  р. 56-58/158-164</t>
  </si>
  <si>
    <t>Куртка мужская  на утепляющей прокладке  р. 56-58/170-176</t>
  </si>
  <si>
    <t>Перчатки морозостойкие, утепленные с полимерным покрытием (Arcticus 2606WV) р-р 10</t>
  </si>
  <si>
    <t>ТР ТС 019/2011 для защиты от механических воздействий и от проколов и порезов</t>
  </si>
  <si>
    <t>Перчатки морозостойкие, утепленные с полимерным покрытием (Arcticus 2606WV) р-р 11</t>
  </si>
  <si>
    <t>Перчатки морозостойкие, утепленные с полимерным покрытием (Arcticus 2606WV) р-р 9</t>
  </si>
  <si>
    <t>Перчатки морозостойкие, утепленные с полимерным покрытием (Nitras 1606W) р-р 10</t>
  </si>
  <si>
    <t>Перчатки спилковые р-р 10</t>
  </si>
  <si>
    <t>Перчатки утепленные (вязаные-шерсть + акрил, ут-ль Тинсулейт) р-р 10</t>
  </si>
  <si>
    <t>Перчатки утепленные (вязаные-шерсть + акрил, ут-ль Тинсулейт) р-р 11</t>
  </si>
  <si>
    <t>Перчатки утепленные (вязаные-шерсть + акрил, ут-ль Тинсулейт) р-р 9</t>
  </si>
  <si>
    <t>Перчатки утепленные со спилковым наладонником (шерсть+акрил, ут-ль Тинсулейт) р-р 10</t>
  </si>
  <si>
    <t>Перчатки утепленные со спилковым наладонником (шерсть+акрил, ут-ль Тинсулейт) р-р 11</t>
  </si>
  <si>
    <t>Перчатки утепленные со спилковым наладонником (шерсть+акрил, ут-ль Тинсулейт) р-р 9</t>
  </si>
  <si>
    <t>Рукавицы утепленные (п/ш ватин)</t>
  </si>
  <si>
    <t>ТР ТС 019/2011 защита от механических воздействий р-р 2</t>
  </si>
  <si>
    <t>ТР ТС 019/2011 защита от механических воздействий р-р 1</t>
  </si>
  <si>
    <t>Костюм для защиты от механических воздействий, проколов и порезов на утепляющей прокладке р. 44-46/170-176</t>
  </si>
  <si>
    <t>Костюм для защиты от механических воздействий, проколов и порезов на утепляющей прокладке р. 48-50/158-164</t>
  </si>
  <si>
    <t>Костюм для защиты от механических воздействий, проколов и порезов на утепляющей прокладке р. 52-54/194-200</t>
  </si>
  <si>
    <t>Костюм для защиты от механических воздействий, проколов и порезов на утепляющей прокладке р. 56-58/182-188</t>
  </si>
  <si>
    <t>Костюм женский на утепляющей прокладке (для контролеров) р. 104-108/158-164</t>
  </si>
  <si>
    <t>Костюм женский на утепляющей прокладке (для контролеров) р. 88-92/170-176</t>
  </si>
  <si>
    <t>Лот 2 СИЗ зимние</t>
  </si>
  <si>
    <t>Приложение 1 к письму о подаче оферты
от «____» _____________ г. №__________</t>
  </si>
  <si>
    <t xml:space="preserve">Форма Коммерческого предложения Участника </t>
  </si>
  <si>
    <t>Наименование и ИНН Участника: _________________________________</t>
  </si>
  <si>
    <t xml:space="preserve"> Коммерческого предложения Участника</t>
  </si>
  <si>
    <t>__________________________________
(подпись, М.П.)
__________________________________
(фамилия, имя, отчество подписавшего, должность)</t>
  </si>
  <si>
    <t>Приложение №8  к Документации о закупке – Структура НМЦ</t>
  </si>
  <si>
    <t>Производитель продукции</t>
  </si>
  <si>
    <t>характеристика (марка, ГОСТ ТУ….)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</si>
</sst>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38" xfId="0" applyFont="1" applyFill="1" applyBorder="1" applyAlignment="1">
      <alignment vertical="center" wrapText="1"/>
    </xf>
    <xf numFmtId="4" fontId="6" fillId="2" borderId="27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horizontal="center" vertical="top"/>
    </xf>
    <xf numFmtId="4" fontId="10" fillId="0" borderId="44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" fontId="10" fillId="0" borderId="16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top"/>
    </xf>
    <xf numFmtId="4" fontId="10" fillId="0" borderId="25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4" fontId="10" fillId="0" borderId="23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4" borderId="39" xfId="0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9" fillId="0" borderId="28" xfId="0" applyNumberFormat="1" applyFont="1" applyFill="1" applyBorder="1" applyAlignment="1">
      <alignment horizontal="center" vertical="top"/>
    </xf>
    <xf numFmtId="4" fontId="10" fillId="0" borderId="34" xfId="0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65" xfId="0" applyNumberFormat="1" applyFont="1" applyFill="1" applyBorder="1" applyAlignment="1" applyProtection="1">
      <alignment horizontal="center" vertical="top" wrapText="1"/>
      <protection locked="0"/>
    </xf>
    <xf numFmtId="4" fontId="13" fillId="2" borderId="27" xfId="0" applyNumberFormat="1" applyFont="1" applyFill="1" applyBorder="1" applyAlignment="1" applyProtection="1">
      <alignment horizontal="right" vertical="top" wrapText="1"/>
    </xf>
    <xf numFmtId="0" fontId="14" fillId="0" borderId="0" xfId="0" applyFont="1"/>
    <xf numFmtId="1" fontId="2" fillId="0" borderId="0" xfId="0" applyNumberFormat="1" applyFont="1" applyBorder="1" applyAlignment="1">
      <alignment horizontal="center" vertical="top" wrapText="1"/>
    </xf>
    <xf numFmtId="1" fontId="5" fillId="4" borderId="4" xfId="0" applyNumberFormat="1" applyFont="1" applyFill="1" applyBorder="1" applyAlignment="1">
      <alignment horizontal="center" vertical="center" wrapText="1"/>
    </xf>
    <xf numFmtId="1" fontId="1" fillId="4" borderId="39" xfId="0" applyNumberFormat="1" applyFont="1" applyFill="1" applyBorder="1" applyAlignment="1">
      <alignment horizontal="center" vertical="center" wrapText="1"/>
    </xf>
    <xf numFmtId="1" fontId="6" fillId="2" borderId="27" xfId="0" applyNumberFormat="1" applyFont="1" applyFill="1" applyBorder="1" applyAlignment="1" applyProtection="1">
      <alignment horizontal="right" vertical="top" wrapText="1"/>
    </xf>
    <xf numFmtId="1" fontId="0" fillId="0" borderId="0" xfId="0" applyNumberFormat="1"/>
    <xf numFmtId="1" fontId="1" fillId="4" borderId="6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top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center" vertical="top" wrapText="1"/>
    </xf>
    <xf numFmtId="0" fontId="10" fillId="0" borderId="45" xfId="0" applyFont="1" applyFill="1" applyBorder="1" applyAlignment="1">
      <alignment horizontal="center" vertical="top" wrapText="1"/>
    </xf>
    <xf numFmtId="0" fontId="9" fillId="0" borderId="49" xfId="0" applyFont="1" applyFill="1" applyBorder="1" applyAlignment="1">
      <alignment horizontal="center" vertical="top"/>
    </xf>
    <xf numFmtId="1" fontId="9" fillId="0" borderId="28" xfId="0" applyNumberFormat="1" applyFont="1" applyFill="1" applyBorder="1" applyAlignment="1">
      <alignment horizontal="center" vertical="top"/>
    </xf>
    <xf numFmtId="4" fontId="9" fillId="0" borderId="50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/>
    </xf>
    <xf numFmtId="49" fontId="9" fillId="0" borderId="14" xfId="0" applyNumberFormat="1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10" fillId="0" borderId="52" xfId="0" applyFont="1" applyFill="1" applyBorder="1" applyAlignment="1">
      <alignment horizontal="center" vertical="top"/>
    </xf>
    <xf numFmtId="0" fontId="10" fillId="0" borderId="28" xfId="0" applyFont="1" applyFill="1" applyBorder="1" applyAlignment="1">
      <alignment vertical="top" wrapText="1"/>
    </xf>
    <xf numFmtId="0" fontId="10" fillId="0" borderId="28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/>
    </xf>
    <xf numFmtId="4" fontId="10" fillId="0" borderId="50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49" fontId="10" fillId="0" borderId="24" xfId="0" applyNumberFormat="1" applyFont="1" applyFill="1" applyBorder="1" applyAlignment="1">
      <alignment horizontal="left" vertical="top" wrapText="1"/>
    </xf>
    <xf numFmtId="49" fontId="10" fillId="0" borderId="14" xfId="0" applyNumberFormat="1" applyFont="1" applyFill="1" applyBorder="1" applyAlignment="1" applyProtection="1">
      <alignment horizontal="left" vertical="top" wrapText="1"/>
      <protection locked="0"/>
    </xf>
    <xf numFmtId="4" fontId="10" fillId="0" borderId="8" xfId="0" applyNumberFormat="1" applyFont="1" applyFill="1" applyBorder="1" applyAlignment="1">
      <alignment horizontal="center" vertical="top" wrapText="1"/>
    </xf>
    <xf numFmtId="1" fontId="10" fillId="0" borderId="8" xfId="0" applyNumberFormat="1" applyFont="1" applyFill="1" applyBorder="1" applyAlignment="1">
      <alignment horizontal="center" vertical="top" wrapText="1"/>
    </xf>
    <xf numFmtId="4" fontId="10" fillId="0" borderId="9" xfId="0" applyNumberFormat="1" applyFont="1" applyFill="1" applyBorder="1" applyAlignment="1">
      <alignment horizontal="center" vertical="top" wrapText="1"/>
    </xf>
    <xf numFmtId="0" fontId="9" fillId="0" borderId="55" xfId="0" applyFont="1" applyFill="1" applyBorder="1" applyAlignment="1">
      <alignment horizontal="center" vertical="top"/>
    </xf>
    <xf numFmtId="4" fontId="9" fillId="0" borderId="56" xfId="0" applyNumberFormat="1" applyFont="1" applyFill="1" applyBorder="1" applyAlignment="1" applyProtection="1">
      <alignment horizontal="center" vertical="top" wrapText="1"/>
    </xf>
    <xf numFmtId="3" fontId="9" fillId="0" borderId="8" xfId="0" applyNumberFormat="1" applyFont="1" applyFill="1" applyBorder="1" applyAlignment="1">
      <alignment horizontal="center" vertical="top" wrapText="1"/>
    </xf>
    <xf numFmtId="4" fontId="9" fillId="0" borderId="57" xfId="0" applyNumberFormat="1" applyFont="1" applyFill="1" applyBorder="1" applyAlignment="1" applyProtection="1">
      <alignment horizontal="center" vertical="top" wrapText="1"/>
    </xf>
    <xf numFmtId="0" fontId="10" fillId="0" borderId="34" xfId="0" applyFont="1" applyFill="1" applyBorder="1" applyAlignment="1">
      <alignment vertical="top" wrapText="1"/>
    </xf>
    <xf numFmtId="0" fontId="10" fillId="0" borderId="34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center" vertical="top" wrapText="1"/>
    </xf>
    <xf numFmtId="1" fontId="10" fillId="0" borderId="34" xfId="0" applyNumberFormat="1" applyFont="1" applyFill="1" applyBorder="1" applyAlignment="1">
      <alignment horizontal="center" vertical="top"/>
    </xf>
    <xf numFmtId="4" fontId="10" fillId="0" borderId="51" xfId="0" applyNumberFormat="1" applyFont="1" applyFill="1" applyBorder="1" applyAlignment="1" applyProtection="1">
      <alignment horizontal="center" vertical="top" wrapText="1"/>
    </xf>
    <xf numFmtId="3" fontId="10" fillId="0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 applyProtection="1">
      <alignment horizontal="center" vertical="top" wrapText="1"/>
      <protection locked="0"/>
    </xf>
    <xf numFmtId="0" fontId="10" fillId="0" borderId="6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1" fontId="10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58" xfId="0" applyNumberFormat="1" applyFont="1" applyFill="1" applyBorder="1" applyAlignment="1" applyProtection="1">
      <alignment horizontal="center" vertical="top" wrapText="1"/>
    </xf>
    <xf numFmtId="1" fontId="9" fillId="0" borderId="28" xfId="0" applyNumberFormat="1" applyFont="1" applyBorder="1" applyAlignment="1">
      <alignment horizontal="center" vertical="top"/>
    </xf>
    <xf numFmtId="0" fontId="10" fillId="0" borderId="49" xfId="0" applyFont="1" applyFill="1" applyBorder="1" applyAlignment="1">
      <alignment horizontal="center" vertical="top"/>
    </xf>
    <xf numFmtId="1" fontId="10" fillId="0" borderId="0" xfId="0" applyNumberFormat="1" applyFont="1" applyFill="1" applyBorder="1" applyAlignment="1">
      <alignment horizontal="center" vertical="top"/>
    </xf>
    <xf numFmtId="4" fontId="10" fillId="0" borderId="57" xfId="0" applyNumberFormat="1" applyFont="1" applyFill="1" applyBorder="1" applyAlignment="1" applyProtection="1">
      <alignment horizontal="center" vertical="top" wrapText="1"/>
    </xf>
    <xf numFmtId="0" fontId="10" fillId="0" borderId="28" xfId="0" applyFont="1" applyFill="1" applyBorder="1" applyAlignment="1">
      <alignment horizontal="center" vertical="top"/>
    </xf>
    <xf numFmtId="1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</xf>
    <xf numFmtId="49" fontId="10" fillId="0" borderId="36" xfId="0" applyNumberFormat="1" applyFont="1" applyFill="1" applyBorder="1" applyAlignment="1">
      <alignment horizontal="left" vertical="top" wrapText="1"/>
    </xf>
    <xf numFmtId="49" fontId="10" fillId="0" borderId="28" xfId="0" applyNumberFormat="1" applyFont="1" applyFill="1" applyBorder="1" applyAlignment="1" applyProtection="1">
      <alignment horizontal="left" vertical="top" wrapText="1"/>
      <protection locked="0"/>
    </xf>
    <xf numFmtId="3" fontId="10" fillId="0" borderId="28" xfId="0" applyNumberFormat="1" applyFont="1" applyFill="1" applyBorder="1" applyAlignment="1">
      <alignment horizontal="center" vertical="top" wrapText="1"/>
    </xf>
    <xf numFmtId="4" fontId="10" fillId="0" borderId="28" xfId="0" applyNumberFormat="1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 wrapText="1"/>
    </xf>
    <xf numFmtId="0" fontId="10" fillId="0" borderId="63" xfId="0" applyFont="1" applyFill="1" applyBorder="1" applyAlignment="1">
      <alignment horizontal="center" vertical="top"/>
    </xf>
    <xf numFmtId="49" fontId="10" fillId="0" borderId="64" xfId="0" applyNumberFormat="1" applyFont="1" applyFill="1" applyBorder="1" applyAlignment="1" applyProtection="1">
      <alignment vertical="top" wrapText="1"/>
      <protection locked="0"/>
    </xf>
    <xf numFmtId="49" fontId="10" fillId="0" borderId="64" xfId="0" applyNumberFormat="1" applyFont="1" applyFill="1" applyBorder="1" applyAlignment="1" applyProtection="1">
      <alignment horizontal="left" vertical="top" wrapText="1"/>
      <protection locked="0"/>
    </xf>
    <xf numFmtId="1" fontId="10" fillId="0" borderId="65" xfId="0" applyNumberFormat="1" applyFont="1" applyFill="1" applyBorder="1" applyAlignment="1" applyProtection="1">
      <alignment horizontal="center" vertical="top" wrapText="1"/>
      <protection locked="0"/>
    </xf>
    <xf numFmtId="4" fontId="10" fillId="0" borderId="66" xfId="0" applyNumberFormat="1" applyFont="1" applyFill="1" applyBorder="1" applyAlignment="1" applyProtection="1">
      <alignment horizontal="center" vertical="top" wrapText="1"/>
    </xf>
    <xf numFmtId="49" fontId="10" fillId="0" borderId="14" xfId="0" applyNumberFormat="1" applyFont="1" applyFill="1" applyBorder="1" applyAlignment="1">
      <alignment horizontal="left" vertical="top" wrapText="1"/>
    </xf>
    <xf numFmtId="49" fontId="10" fillId="0" borderId="8" xfId="0" applyNumberFormat="1" applyFont="1" applyFill="1" applyBorder="1" applyAlignment="1" applyProtection="1">
      <alignment horizontal="left" vertical="top" wrapText="1"/>
      <protection locked="0"/>
    </xf>
    <xf numFmtId="0" fontId="9" fillId="0" borderId="28" xfId="0" applyFont="1" applyFill="1" applyBorder="1" applyAlignment="1">
      <alignment vertical="top" wrapText="1"/>
    </xf>
    <xf numFmtId="0" fontId="9" fillId="0" borderId="28" xfId="0" applyFont="1" applyBorder="1" applyAlignment="1">
      <alignment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center" vertical="top" wrapText="1"/>
    </xf>
    <xf numFmtId="43" fontId="10" fillId="0" borderId="26" xfId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horizontal="left"/>
    </xf>
    <xf numFmtId="49" fontId="9" fillId="0" borderId="0" xfId="0" applyNumberFormat="1" applyFont="1" applyFill="1" applyBorder="1" applyAlignment="1" applyProtection="1">
      <alignment horizontal="left" vertical="top" wrapText="1"/>
      <protection locked="0"/>
    </xf>
    <xf numFmtId="49" fontId="9" fillId="0" borderId="67" xfId="0" applyNumberFormat="1" applyFont="1" applyFill="1" applyBorder="1" applyAlignment="1" applyProtection="1">
      <alignment horizontal="left" vertical="top" wrapText="1"/>
      <protection locked="0"/>
    </xf>
    <xf numFmtId="49" fontId="10" fillId="0" borderId="24" xfId="0" applyNumberFormat="1" applyFont="1" applyFill="1" applyBorder="1" applyAlignment="1" applyProtection="1">
      <alignment horizontal="left" vertical="top" wrapText="1"/>
      <protection locked="0"/>
    </xf>
    <xf numFmtId="0" fontId="9" fillId="0" borderId="36" xfId="0" applyFont="1" applyBorder="1" applyAlignment="1">
      <alignment horizontal="center" vertical="top" wrapText="1"/>
    </xf>
    <xf numFmtId="0" fontId="9" fillId="0" borderId="36" xfId="0" applyFont="1" applyFill="1" applyBorder="1" applyAlignment="1">
      <alignment horizontal="center" vertical="top" wrapText="1"/>
    </xf>
    <xf numFmtId="49" fontId="9" fillId="0" borderId="28" xfId="0" applyNumberFormat="1" applyFont="1" applyFill="1" applyBorder="1" applyAlignment="1" applyProtection="1">
      <alignment horizontal="left" vertical="top" wrapText="1"/>
      <protection locked="0"/>
    </xf>
    <xf numFmtId="0" fontId="10" fillId="0" borderId="46" xfId="0" applyFont="1" applyFill="1" applyBorder="1" applyAlignment="1">
      <alignment horizontal="center" vertical="top" wrapText="1"/>
    </xf>
    <xf numFmtId="0" fontId="9" fillId="0" borderId="47" xfId="0" applyFont="1" applyFill="1" applyBorder="1" applyAlignment="1">
      <alignment horizontal="center" vertical="top" wrapText="1"/>
    </xf>
    <xf numFmtId="0" fontId="9" fillId="0" borderId="48" xfId="0" applyFont="1" applyFill="1" applyBorder="1" applyAlignment="1">
      <alignment horizontal="center" vertical="top" wrapText="1"/>
    </xf>
    <xf numFmtId="0" fontId="10" fillId="0" borderId="29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3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top" wrapText="1"/>
    </xf>
    <xf numFmtId="0" fontId="10" fillId="0" borderId="53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top" wrapText="1"/>
    </xf>
    <xf numFmtId="0" fontId="9" fillId="0" borderId="54" xfId="0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center" vertical="top" wrapText="1"/>
    </xf>
    <xf numFmtId="0" fontId="9" fillId="0" borderId="32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10" fillId="0" borderId="59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vertical="top" wrapText="1"/>
    </xf>
    <xf numFmtId="0" fontId="9" fillId="0" borderId="50" xfId="0" applyFont="1" applyFill="1" applyBorder="1" applyAlignment="1">
      <alignment vertical="top" wrapText="1"/>
    </xf>
    <xf numFmtId="0" fontId="9" fillId="0" borderId="3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vertical="top" wrapText="1"/>
    </xf>
    <xf numFmtId="0" fontId="10" fillId="0" borderId="61" xfId="0" applyFont="1" applyFill="1" applyBorder="1" applyAlignment="1">
      <alignment horizontal="center" vertical="top" wrapText="1"/>
    </xf>
    <xf numFmtId="0" fontId="9" fillId="0" borderId="62" xfId="0" applyFont="1" applyFill="1" applyBorder="1" applyAlignment="1">
      <alignment vertical="top" wrapText="1"/>
    </xf>
    <xf numFmtId="4" fontId="10" fillId="0" borderId="41" xfId="0" applyNumberFormat="1" applyFont="1" applyFill="1" applyBorder="1" applyAlignment="1" applyProtection="1">
      <alignment horizontal="right" vertical="top" wrapText="1"/>
    </xf>
    <xf numFmtId="4" fontId="10" fillId="0" borderId="42" xfId="0" applyNumberFormat="1" applyFont="1" applyFill="1" applyBorder="1" applyAlignment="1" applyProtection="1">
      <alignment horizontal="right" vertical="top" wrapText="1"/>
    </xf>
    <xf numFmtId="4" fontId="10" fillId="0" borderId="43" xfId="0" applyNumberFormat="1" applyFont="1" applyFill="1" applyBorder="1" applyAlignment="1" applyProtection="1">
      <alignment horizontal="right" vertical="top" wrapText="1"/>
    </xf>
    <xf numFmtId="4" fontId="10" fillId="0" borderId="10" xfId="0" applyNumberFormat="1" applyFont="1" applyFill="1" applyBorder="1" applyAlignment="1" applyProtection="1">
      <alignment horizontal="right" vertical="top" wrapText="1"/>
    </xf>
    <xf numFmtId="4" fontId="10" fillId="0" borderId="11" xfId="0" applyNumberFormat="1" applyFont="1" applyFill="1" applyBorder="1" applyAlignment="1" applyProtection="1">
      <alignment horizontal="right" vertical="top" wrapText="1"/>
    </xf>
    <xf numFmtId="4" fontId="10" fillId="0" borderId="1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center" wrapText="1"/>
    </xf>
    <xf numFmtId="4" fontId="10" fillId="0" borderId="20" xfId="0" applyNumberFormat="1" applyFont="1" applyFill="1" applyBorder="1" applyAlignment="1" applyProtection="1">
      <alignment horizontal="right" vertical="top" wrapText="1"/>
    </xf>
    <xf numFmtId="4" fontId="10" fillId="0" borderId="19" xfId="0" applyNumberFormat="1" applyFont="1" applyFill="1" applyBorder="1" applyAlignment="1" applyProtection="1">
      <alignment horizontal="right" vertical="top" wrapText="1"/>
    </xf>
    <xf numFmtId="4" fontId="10" fillId="0" borderId="21" xfId="0" applyNumberFormat="1" applyFont="1" applyFill="1" applyBorder="1" applyAlignment="1" applyProtection="1">
      <alignment horizontal="right" vertical="top" wrapText="1"/>
    </xf>
    <xf numFmtId="4" fontId="10" fillId="0" borderId="22" xfId="0" applyNumberFormat="1" applyFont="1" applyFill="1" applyBorder="1" applyAlignment="1" applyProtection="1">
      <alignment horizontal="right" vertical="top" wrapText="1"/>
    </xf>
    <xf numFmtId="4" fontId="10" fillId="0" borderId="15" xfId="0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1"/>
  <sheetViews>
    <sheetView tabSelected="1" topLeftCell="A7" zoomScale="85" zoomScaleNormal="85" workbookViewId="0">
      <selection activeCell="A23" sqref="A23:XFD23"/>
    </sheetView>
  </sheetViews>
  <sheetFormatPr defaultRowHeight="15" x14ac:dyDescent="0.25"/>
  <cols>
    <col min="1" max="1" width="4.5703125" customWidth="1"/>
    <col min="2" max="2" width="9.140625" customWidth="1"/>
    <col min="3" max="3" width="53.85546875" style="22" customWidth="1"/>
    <col min="4" max="4" width="25" customWidth="1"/>
    <col min="5" max="5" width="7.140625" customWidth="1"/>
    <col min="6" max="6" width="17.140625" style="44" customWidth="1"/>
    <col min="7" max="7" width="14" style="49" customWidth="1"/>
    <col min="8" max="8" width="22.85546875" customWidth="1"/>
    <col min="11" max="11" width="56.140625" customWidth="1"/>
    <col min="12" max="12" width="24.42578125" customWidth="1"/>
    <col min="13" max="14" width="21.28515625" customWidth="1"/>
    <col min="15" max="15" width="7.28515625" customWidth="1"/>
    <col min="16" max="16" width="15" customWidth="1"/>
    <col min="17" max="17" width="13.85546875" customWidth="1"/>
    <col min="18" max="18" width="8.7109375" style="49" customWidth="1"/>
    <col min="19" max="19" width="22.7109375" customWidth="1"/>
  </cols>
  <sheetData>
    <row r="1" spans="1:29" ht="34.5" customHeight="1" x14ac:dyDescent="0.25">
      <c r="B1" s="129" t="s">
        <v>114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19"/>
      <c r="D2" s="1"/>
      <c r="E2" s="1"/>
      <c r="F2" s="33"/>
      <c r="G2" s="45"/>
      <c r="H2" s="1"/>
      <c r="I2" s="1"/>
      <c r="J2" s="1"/>
      <c r="K2" s="1"/>
      <c r="L2" s="1"/>
      <c r="M2" s="1"/>
      <c r="N2" s="1"/>
      <c r="O2" s="1"/>
      <c r="P2" s="1"/>
      <c r="Q2" s="1"/>
      <c r="R2" s="45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30" t="s">
        <v>10</v>
      </c>
      <c r="C3" s="131"/>
      <c r="D3" s="131"/>
      <c r="E3" s="131"/>
      <c r="F3" s="132"/>
      <c r="G3" s="46">
        <v>7232039</v>
      </c>
      <c r="H3" s="8" t="s">
        <v>2</v>
      </c>
      <c r="I3" s="1"/>
      <c r="J3" s="1"/>
      <c r="K3" s="130" t="s">
        <v>110</v>
      </c>
      <c r="L3" s="131"/>
      <c r="M3" s="131"/>
      <c r="N3" s="131"/>
      <c r="O3" s="131"/>
      <c r="P3" s="131"/>
      <c r="Q3" s="131"/>
      <c r="R3" s="131"/>
      <c r="S3" s="131"/>
      <c r="T3" s="138"/>
      <c r="U3" s="1"/>
      <c r="V3" s="1"/>
      <c r="W3" s="1"/>
      <c r="X3" s="1"/>
      <c r="Y3" s="1"/>
      <c r="Z3" s="1"/>
      <c r="AA3" s="1"/>
      <c r="AB3" s="1"/>
      <c r="AC3" s="1"/>
    </row>
    <row r="4" spans="1:29" ht="44.25" customHeight="1" x14ac:dyDescent="0.25">
      <c r="B4" s="133" t="s">
        <v>108</v>
      </c>
      <c r="C4" s="133"/>
      <c r="D4" s="133"/>
      <c r="E4" s="133"/>
      <c r="F4" s="133"/>
      <c r="G4" s="133"/>
      <c r="H4" s="133"/>
      <c r="I4" s="1"/>
      <c r="J4" s="1"/>
      <c r="K4" s="139" t="s">
        <v>109</v>
      </c>
      <c r="L4" s="139"/>
      <c r="M4" s="139"/>
      <c r="N4" s="139"/>
      <c r="O4" s="139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38.25" customHeight="1" x14ac:dyDescent="0.25">
      <c r="B5" s="1"/>
      <c r="C5" s="19"/>
      <c r="D5" s="1"/>
      <c r="E5" s="1"/>
      <c r="F5" s="33"/>
      <c r="G5" s="45"/>
      <c r="H5" s="1"/>
      <c r="I5" s="1"/>
      <c r="J5" s="1"/>
      <c r="K5" s="116" t="s">
        <v>111</v>
      </c>
      <c r="L5" s="116"/>
      <c r="M5" s="116"/>
      <c r="N5" s="116"/>
      <c r="O5" s="116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19"/>
      <c r="D6" s="1"/>
      <c r="E6" s="1"/>
      <c r="F6" s="33"/>
      <c r="G6" s="45"/>
      <c r="H6" s="1"/>
      <c r="I6" s="1"/>
      <c r="J6" s="1"/>
      <c r="K6" s="1"/>
      <c r="L6" s="1"/>
      <c r="M6" s="1"/>
      <c r="N6" s="1"/>
      <c r="O6" s="1"/>
      <c r="P6" s="1"/>
      <c r="Q6" s="1"/>
      <c r="R6" s="45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34" t="s">
        <v>11</v>
      </c>
      <c r="C7" s="132"/>
      <c r="D7" s="132"/>
      <c r="E7" s="135"/>
      <c r="F7" s="135"/>
      <c r="G7" s="136"/>
      <c r="H7" s="137"/>
      <c r="I7" s="3"/>
      <c r="J7" s="130" t="s">
        <v>112</v>
      </c>
      <c r="K7" s="131"/>
      <c r="L7" s="131"/>
      <c r="M7" s="131"/>
      <c r="N7" s="131"/>
      <c r="O7" s="131"/>
      <c r="P7" s="131"/>
      <c r="Q7" s="131"/>
      <c r="R7" s="131"/>
      <c r="S7" s="138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6" t="s">
        <v>3</v>
      </c>
      <c r="C8" s="20" t="s">
        <v>0</v>
      </c>
      <c r="D8" s="17" t="s">
        <v>116</v>
      </c>
      <c r="E8" s="17" t="s">
        <v>7</v>
      </c>
      <c r="F8" s="34" t="s">
        <v>8</v>
      </c>
      <c r="G8" s="47" t="s">
        <v>4</v>
      </c>
      <c r="H8" s="18" t="s">
        <v>9</v>
      </c>
      <c r="I8" s="1"/>
      <c r="J8" s="4" t="s">
        <v>3</v>
      </c>
      <c r="K8" s="5" t="s">
        <v>1</v>
      </c>
      <c r="L8" s="5" t="str">
        <f>D8</f>
        <v>характеристика (марка, ГОСТ ТУ….)</v>
      </c>
      <c r="M8" s="6" t="s">
        <v>12</v>
      </c>
      <c r="N8" s="5" t="s">
        <v>115</v>
      </c>
      <c r="O8" s="5" t="s">
        <v>7</v>
      </c>
      <c r="P8" s="6" t="s">
        <v>8</v>
      </c>
      <c r="Q8" s="6" t="s">
        <v>13</v>
      </c>
      <c r="R8" s="50" t="s">
        <v>4</v>
      </c>
      <c r="S8" s="7" t="s">
        <v>14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7" customFormat="1" ht="42" customHeight="1" x14ac:dyDescent="0.25">
      <c r="B9" s="54"/>
      <c r="C9" s="123" t="s">
        <v>20</v>
      </c>
      <c r="D9" s="124"/>
      <c r="E9" s="124"/>
      <c r="F9" s="124"/>
      <c r="G9" s="124"/>
      <c r="H9" s="125"/>
      <c r="I9" s="25"/>
      <c r="J9" s="126" t="s">
        <v>21</v>
      </c>
      <c r="K9" s="127"/>
      <c r="L9" s="127"/>
      <c r="M9" s="127"/>
      <c r="N9" s="127"/>
      <c r="O9" s="127"/>
      <c r="P9" s="127"/>
      <c r="Q9" s="127"/>
      <c r="R9" s="127"/>
      <c r="S9" s="128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s="27" customFormat="1" ht="34.5" customHeight="1" x14ac:dyDescent="0.25">
      <c r="A10" s="23"/>
      <c r="B10" s="55">
        <v>1</v>
      </c>
      <c r="C10" s="112" t="s">
        <v>29</v>
      </c>
      <c r="D10" s="113" t="s">
        <v>30</v>
      </c>
      <c r="E10" s="114" t="s">
        <v>64</v>
      </c>
      <c r="F10" s="35">
        <v>2550.3728813559323</v>
      </c>
      <c r="G10" s="56">
        <v>1</v>
      </c>
      <c r="H10" s="57">
        <f>F10*G10</f>
        <v>2550.3728813559323</v>
      </c>
      <c r="I10" s="25"/>
      <c r="J10" s="58">
        <f t="shared" ref="J10:K20" si="0">B10</f>
        <v>1</v>
      </c>
      <c r="K10" s="59" t="str">
        <f t="shared" si="0"/>
        <v>Брюки мужские на утепляющей прокладке р. 60-62/182-188</v>
      </c>
      <c r="L10" s="113" t="s">
        <v>30</v>
      </c>
      <c r="M10" s="118"/>
      <c r="N10" s="122"/>
      <c r="O10" s="120" t="s">
        <v>64</v>
      </c>
      <c r="P10" s="61">
        <f>F10</f>
        <v>2550.3728813559323</v>
      </c>
      <c r="Q10" s="35"/>
      <c r="R10" s="62">
        <f>G10</f>
        <v>1</v>
      </c>
      <c r="S10" s="63">
        <f>Q10*R10</f>
        <v>0</v>
      </c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29" s="27" customFormat="1" ht="15.75" customHeight="1" x14ac:dyDescent="0.25">
      <c r="A11" s="23"/>
      <c r="B11" s="55">
        <v>2</v>
      </c>
      <c r="C11" s="112" t="s">
        <v>31</v>
      </c>
      <c r="D11" s="113" t="s">
        <v>32</v>
      </c>
      <c r="E11" s="114" t="s">
        <v>16</v>
      </c>
      <c r="F11" s="35">
        <v>12124.703389830509</v>
      </c>
      <c r="G11" s="56">
        <v>1</v>
      </c>
      <c r="H11" s="57">
        <f t="shared" ref="H11:H21" si="1">F11*G11</f>
        <v>12124.703389830509</v>
      </c>
      <c r="I11" s="25"/>
      <c r="J11" s="58">
        <f t="shared" si="0"/>
        <v>2</v>
      </c>
      <c r="K11" s="59" t="str">
        <f t="shared" si="0"/>
        <v>Костюм для защиты от механических воздействий, проколов и порезов на утепляющей прокладке р. 44-46/158-164</v>
      </c>
      <c r="L11" s="113" t="s">
        <v>32</v>
      </c>
      <c r="M11" s="118"/>
      <c r="N11" s="122"/>
      <c r="O11" s="120" t="s">
        <v>16</v>
      </c>
      <c r="P11" s="61">
        <f t="shared" ref="P11:P13" si="2">F11</f>
        <v>12124.703389830509</v>
      </c>
      <c r="Q11" s="35"/>
      <c r="R11" s="62">
        <f t="shared" ref="R11:R13" si="3">G11</f>
        <v>1</v>
      </c>
      <c r="S11" s="63">
        <f t="shared" ref="S11:S13" si="4">Q11*R11</f>
        <v>0</v>
      </c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29" s="27" customFormat="1" ht="45" x14ac:dyDescent="0.25">
      <c r="A12" s="23"/>
      <c r="B12" s="55">
        <v>3</v>
      </c>
      <c r="C12" s="112" t="s">
        <v>33</v>
      </c>
      <c r="D12" s="113" t="s">
        <v>32</v>
      </c>
      <c r="E12" s="114" t="s">
        <v>16</v>
      </c>
      <c r="F12" s="35">
        <v>12124.703389830509</v>
      </c>
      <c r="G12" s="56">
        <v>9</v>
      </c>
      <c r="H12" s="57">
        <f t="shared" si="1"/>
        <v>109122.33050847458</v>
      </c>
      <c r="I12" s="25"/>
      <c r="J12" s="58">
        <f t="shared" si="0"/>
        <v>3</v>
      </c>
      <c r="K12" s="59" t="str">
        <f t="shared" si="0"/>
        <v>Костюм для защиты от механических воздействий, проколов и порезов на утепляющей прокладке р. 48-50/170-176</v>
      </c>
      <c r="L12" s="113" t="s">
        <v>32</v>
      </c>
      <c r="M12" s="118"/>
      <c r="N12" s="122"/>
      <c r="O12" s="120" t="s">
        <v>16</v>
      </c>
      <c r="P12" s="61">
        <f t="shared" si="2"/>
        <v>12124.703389830509</v>
      </c>
      <c r="Q12" s="35"/>
      <c r="R12" s="62">
        <f t="shared" si="3"/>
        <v>9</v>
      </c>
      <c r="S12" s="63">
        <f t="shared" si="4"/>
        <v>0</v>
      </c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29" s="27" customFormat="1" ht="45" x14ac:dyDescent="0.25">
      <c r="A13" s="23"/>
      <c r="B13" s="55">
        <v>4</v>
      </c>
      <c r="C13" s="112" t="s">
        <v>34</v>
      </c>
      <c r="D13" s="113" t="s">
        <v>32</v>
      </c>
      <c r="E13" s="114" t="s">
        <v>16</v>
      </c>
      <c r="F13" s="35">
        <v>12124.703389830509</v>
      </c>
      <c r="G13" s="56">
        <v>5</v>
      </c>
      <c r="H13" s="57">
        <f t="shared" si="1"/>
        <v>60623.516949152545</v>
      </c>
      <c r="I13" s="25"/>
      <c r="J13" s="58">
        <f t="shared" si="0"/>
        <v>4</v>
      </c>
      <c r="K13" s="59" t="str">
        <f t="shared" si="0"/>
        <v>Костюм для защиты от механических воздействий, проколов и порезов на утепляющей прокладке р. 48-50/182-188</v>
      </c>
      <c r="L13" s="113" t="s">
        <v>32</v>
      </c>
      <c r="M13" s="118"/>
      <c r="N13" s="122"/>
      <c r="O13" s="120" t="s">
        <v>16</v>
      </c>
      <c r="P13" s="61">
        <f t="shared" si="2"/>
        <v>12124.703389830509</v>
      </c>
      <c r="Q13" s="35"/>
      <c r="R13" s="62">
        <f t="shared" si="3"/>
        <v>5</v>
      </c>
      <c r="S13" s="63">
        <f t="shared" si="4"/>
        <v>0</v>
      </c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29" s="27" customFormat="1" ht="51" customHeight="1" x14ac:dyDescent="0.25">
      <c r="A14" s="23"/>
      <c r="B14" s="55">
        <v>5</v>
      </c>
      <c r="C14" s="112" t="s">
        <v>35</v>
      </c>
      <c r="D14" s="113" t="s">
        <v>32</v>
      </c>
      <c r="E14" s="114" t="s">
        <v>16</v>
      </c>
      <c r="F14" s="35">
        <v>12124.703389830509</v>
      </c>
      <c r="G14" s="56">
        <v>2</v>
      </c>
      <c r="H14" s="57">
        <f t="shared" si="1"/>
        <v>24249.406779661018</v>
      </c>
      <c r="I14" s="25"/>
      <c r="J14" s="58">
        <f t="shared" si="0"/>
        <v>5</v>
      </c>
      <c r="K14" s="59" t="str">
        <f t="shared" si="0"/>
        <v>Костюм для защиты от механических воздействий, проколов и порезов на утепляющей прокладке р. 52-54/158-164</v>
      </c>
      <c r="L14" s="113" t="s">
        <v>32</v>
      </c>
      <c r="M14" s="118"/>
      <c r="N14" s="122"/>
      <c r="O14" s="120" t="s">
        <v>16</v>
      </c>
      <c r="P14" s="61">
        <f>F14</f>
        <v>12124.703389830509</v>
      </c>
      <c r="Q14" s="35"/>
      <c r="R14" s="62">
        <f>G14</f>
        <v>2</v>
      </c>
      <c r="S14" s="63">
        <f>Q14*R14</f>
        <v>0</v>
      </c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s="27" customFormat="1" ht="51" customHeight="1" x14ac:dyDescent="0.25">
      <c r="A15" s="23"/>
      <c r="B15" s="55">
        <v>6</v>
      </c>
      <c r="C15" s="112" t="s">
        <v>36</v>
      </c>
      <c r="D15" s="113" t="s">
        <v>32</v>
      </c>
      <c r="E15" s="114" t="s">
        <v>16</v>
      </c>
      <c r="F15" s="35">
        <v>12124.703389830509</v>
      </c>
      <c r="G15" s="56">
        <v>7</v>
      </c>
      <c r="H15" s="57">
        <f t="shared" si="1"/>
        <v>84872.923728813563</v>
      </c>
      <c r="I15" s="25"/>
      <c r="J15" s="58">
        <f t="shared" si="0"/>
        <v>6</v>
      </c>
      <c r="K15" s="59" t="str">
        <f t="shared" si="0"/>
        <v>Костюм для защиты от механических воздействий, проколов и порезов на утепляющей прокладке р. 52-54/170-176</v>
      </c>
      <c r="L15" s="113" t="s">
        <v>32</v>
      </c>
      <c r="M15" s="118"/>
      <c r="N15" s="122"/>
      <c r="O15" s="120" t="s">
        <v>16</v>
      </c>
      <c r="P15" s="61">
        <f t="shared" ref="P15:P21" si="5">F15</f>
        <v>12124.703389830509</v>
      </c>
      <c r="Q15" s="35"/>
      <c r="R15" s="62">
        <f t="shared" ref="R15:R21" si="6">G15</f>
        <v>7</v>
      </c>
      <c r="S15" s="63">
        <f t="shared" ref="S15:S21" si="7">Q15*R15</f>
        <v>0</v>
      </c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s="27" customFormat="1" ht="51" customHeight="1" x14ac:dyDescent="0.25">
      <c r="A16" s="23"/>
      <c r="B16" s="55">
        <v>7</v>
      </c>
      <c r="C16" s="112" t="s">
        <v>37</v>
      </c>
      <c r="D16" s="113" t="s">
        <v>32</v>
      </c>
      <c r="E16" s="114" t="s">
        <v>16</v>
      </c>
      <c r="F16" s="35">
        <v>12124.703389830509</v>
      </c>
      <c r="G16" s="56">
        <v>7</v>
      </c>
      <c r="H16" s="57">
        <f t="shared" si="1"/>
        <v>84872.923728813563</v>
      </c>
      <c r="I16" s="25"/>
      <c r="J16" s="58">
        <f t="shared" si="0"/>
        <v>7</v>
      </c>
      <c r="K16" s="59" t="str">
        <f t="shared" si="0"/>
        <v>Костюм для защиты от механических воздействий, проколов и порезов на утепляющей прокладке р. 52-54/182-188</v>
      </c>
      <c r="L16" s="113" t="s">
        <v>32</v>
      </c>
      <c r="M16" s="118"/>
      <c r="N16" s="122"/>
      <c r="O16" s="120" t="s">
        <v>16</v>
      </c>
      <c r="P16" s="61">
        <f t="shared" si="5"/>
        <v>12124.703389830509</v>
      </c>
      <c r="Q16" s="35"/>
      <c r="R16" s="62">
        <f t="shared" si="6"/>
        <v>7</v>
      </c>
      <c r="S16" s="63">
        <f t="shared" si="7"/>
        <v>0</v>
      </c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7" customFormat="1" ht="51" customHeight="1" x14ac:dyDescent="0.25">
      <c r="A17" s="23"/>
      <c r="B17" s="55">
        <v>8</v>
      </c>
      <c r="C17" s="112" t="s">
        <v>38</v>
      </c>
      <c r="D17" s="113" t="s">
        <v>32</v>
      </c>
      <c r="E17" s="114" t="s">
        <v>16</v>
      </c>
      <c r="F17" s="35">
        <v>12124.703389830509</v>
      </c>
      <c r="G17" s="56">
        <v>3</v>
      </c>
      <c r="H17" s="57">
        <f t="shared" si="1"/>
        <v>36374.110169491527</v>
      </c>
      <c r="I17" s="25"/>
      <c r="J17" s="58">
        <f t="shared" si="0"/>
        <v>8</v>
      </c>
      <c r="K17" s="59" t="str">
        <f t="shared" si="0"/>
        <v>Костюм для защиты от механических воздействий, проколов и порезов на утепляющей прокладке р. 56-58/170-176</v>
      </c>
      <c r="L17" s="113" t="s">
        <v>32</v>
      </c>
      <c r="M17" s="118"/>
      <c r="N17" s="122"/>
      <c r="O17" s="120" t="s">
        <v>16</v>
      </c>
      <c r="P17" s="61">
        <f t="shared" si="5"/>
        <v>12124.703389830509</v>
      </c>
      <c r="Q17" s="35"/>
      <c r="R17" s="62">
        <f t="shared" si="6"/>
        <v>3</v>
      </c>
      <c r="S17" s="63">
        <f t="shared" si="7"/>
        <v>0</v>
      </c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7" customFormat="1" ht="51" customHeight="1" x14ac:dyDescent="0.25">
      <c r="A18" s="23"/>
      <c r="B18" s="55">
        <v>9</v>
      </c>
      <c r="C18" s="112" t="s">
        <v>39</v>
      </c>
      <c r="D18" s="113" t="s">
        <v>32</v>
      </c>
      <c r="E18" s="114" t="s">
        <v>16</v>
      </c>
      <c r="F18" s="35">
        <v>12124.703389830509</v>
      </c>
      <c r="G18" s="56">
        <v>1</v>
      </c>
      <c r="H18" s="57">
        <f t="shared" si="1"/>
        <v>12124.703389830509</v>
      </c>
      <c r="I18" s="25"/>
      <c r="J18" s="58">
        <f t="shared" si="0"/>
        <v>9</v>
      </c>
      <c r="K18" s="59" t="str">
        <f t="shared" si="0"/>
        <v>Костюм для защиты от механических воздействий, проколов и порезов на утепляющей прокладке р. 56-58/194-200</v>
      </c>
      <c r="L18" s="113" t="s">
        <v>32</v>
      </c>
      <c r="M18" s="118"/>
      <c r="N18" s="122"/>
      <c r="O18" s="120" t="s">
        <v>16</v>
      </c>
      <c r="P18" s="61">
        <f t="shared" si="5"/>
        <v>12124.703389830509</v>
      </c>
      <c r="Q18" s="35"/>
      <c r="R18" s="62">
        <f t="shared" si="6"/>
        <v>1</v>
      </c>
      <c r="S18" s="63">
        <f t="shared" si="7"/>
        <v>0</v>
      </c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7" customFormat="1" ht="45.75" customHeight="1" x14ac:dyDescent="0.25">
      <c r="A19" s="23"/>
      <c r="B19" s="55">
        <v>10</v>
      </c>
      <c r="C19" s="112" t="s">
        <v>40</v>
      </c>
      <c r="D19" s="113" t="s">
        <v>32</v>
      </c>
      <c r="E19" s="114" t="s">
        <v>16</v>
      </c>
      <c r="F19" s="35">
        <v>12124.703389830509</v>
      </c>
      <c r="G19" s="56">
        <v>1</v>
      </c>
      <c r="H19" s="57">
        <f t="shared" si="1"/>
        <v>12124.703389830509</v>
      </c>
      <c r="I19" s="25"/>
      <c r="J19" s="58">
        <f t="shared" si="0"/>
        <v>10</v>
      </c>
      <c r="K19" s="59" t="str">
        <f t="shared" si="0"/>
        <v>Костюм для защиты от механических воздействий, проколов и порезов на утепляющей прокладке р. 60-62/182-188</v>
      </c>
      <c r="L19" s="113" t="s">
        <v>32</v>
      </c>
      <c r="M19" s="118"/>
      <c r="N19" s="122"/>
      <c r="O19" s="120" t="s">
        <v>16</v>
      </c>
      <c r="P19" s="61">
        <f t="shared" si="5"/>
        <v>12124.703389830509</v>
      </c>
      <c r="Q19" s="35"/>
      <c r="R19" s="62">
        <f t="shared" si="6"/>
        <v>1</v>
      </c>
      <c r="S19" s="63">
        <f t="shared" si="7"/>
        <v>0</v>
      </c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7" customFormat="1" ht="42" customHeight="1" x14ac:dyDescent="0.25">
      <c r="A20" s="23"/>
      <c r="B20" s="55">
        <v>11</v>
      </c>
      <c r="C20" s="112" t="s">
        <v>41</v>
      </c>
      <c r="D20" s="113" t="s">
        <v>32</v>
      </c>
      <c r="E20" s="114" t="s">
        <v>16</v>
      </c>
      <c r="F20" s="35">
        <v>4738.3898305084749</v>
      </c>
      <c r="G20" s="56">
        <v>1</v>
      </c>
      <c r="H20" s="57">
        <f t="shared" si="1"/>
        <v>4738.3898305084749</v>
      </c>
      <c r="I20" s="25"/>
      <c r="J20" s="58">
        <f t="shared" si="0"/>
        <v>11</v>
      </c>
      <c r="K20" s="59" t="str">
        <f t="shared" si="0"/>
        <v>Костюм для защиты от растворов кислот и щелочей на утепленной прокладке 48-50/170-176</v>
      </c>
      <c r="L20" s="113" t="s">
        <v>32</v>
      </c>
      <c r="M20" s="118"/>
      <c r="N20" s="122"/>
      <c r="O20" s="120" t="s">
        <v>16</v>
      </c>
      <c r="P20" s="61">
        <f t="shared" si="5"/>
        <v>4738.3898305084749</v>
      </c>
      <c r="Q20" s="35"/>
      <c r="R20" s="62">
        <f t="shared" si="6"/>
        <v>1</v>
      </c>
      <c r="S20" s="63">
        <f t="shared" si="7"/>
        <v>0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7" customFormat="1" ht="42" customHeight="1" x14ac:dyDescent="0.25">
      <c r="A21" s="23"/>
      <c r="B21" s="55">
        <v>12</v>
      </c>
      <c r="C21" s="112" t="s">
        <v>42</v>
      </c>
      <c r="D21" s="113" t="s">
        <v>32</v>
      </c>
      <c r="E21" s="114" t="s">
        <v>19</v>
      </c>
      <c r="F21" s="35">
        <v>4738.3898305084749</v>
      </c>
      <c r="G21" s="56">
        <v>1</v>
      </c>
      <c r="H21" s="57">
        <f t="shared" si="1"/>
        <v>4738.3898305084749</v>
      </c>
      <c r="I21" s="25"/>
      <c r="J21" s="58">
        <f t="shared" ref="J21:K21" si="8">B21</f>
        <v>12</v>
      </c>
      <c r="K21" s="59" t="str">
        <f t="shared" si="8"/>
        <v>Костюм для защиты от растворов кислот и щелочей на утепляющей прокладке р. 52-54/170-176</v>
      </c>
      <c r="L21" s="113" t="s">
        <v>32</v>
      </c>
      <c r="M21" s="118"/>
      <c r="N21" s="122"/>
      <c r="O21" s="120" t="s">
        <v>19</v>
      </c>
      <c r="P21" s="61">
        <f t="shared" si="5"/>
        <v>4738.3898305084749</v>
      </c>
      <c r="Q21" s="35"/>
      <c r="R21" s="62">
        <f t="shared" si="6"/>
        <v>1</v>
      </c>
      <c r="S21" s="63">
        <f t="shared" si="7"/>
        <v>0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7" customFormat="1" ht="75" x14ac:dyDescent="0.25">
      <c r="A22" s="23"/>
      <c r="B22" s="55">
        <v>13</v>
      </c>
      <c r="C22" s="112" t="s">
        <v>43</v>
      </c>
      <c r="D22" s="113" t="s">
        <v>44</v>
      </c>
      <c r="E22" s="114" t="s">
        <v>64</v>
      </c>
      <c r="F22" s="35">
        <v>615.25423728813553</v>
      </c>
      <c r="G22" s="56">
        <v>116</v>
      </c>
      <c r="H22" s="57">
        <f t="shared" ref="H22:H28" si="9">F22*G22</f>
        <v>71369.491525423728</v>
      </c>
      <c r="I22" s="25"/>
      <c r="J22" s="58">
        <f t="shared" ref="J22:K44" si="10">B22</f>
        <v>13</v>
      </c>
      <c r="K22" s="59" t="str">
        <f t="shared" si="10"/>
        <v>Краги утеплённые спилковые (иск. мех, пятипалые)</v>
      </c>
      <c r="L22" s="113" t="s">
        <v>44</v>
      </c>
      <c r="M22" s="118"/>
      <c r="N22" s="122"/>
      <c r="O22" s="120" t="s">
        <v>64</v>
      </c>
      <c r="P22" s="61">
        <f>F22</f>
        <v>615.25423728813553</v>
      </c>
      <c r="Q22" s="35"/>
      <c r="R22" s="62">
        <f>G22</f>
        <v>116</v>
      </c>
      <c r="S22" s="63">
        <f>Q22*R22</f>
        <v>0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7" customFormat="1" ht="29.25" customHeight="1" x14ac:dyDescent="0.25">
      <c r="A23" s="23"/>
      <c r="B23" s="55">
        <v>14</v>
      </c>
      <c r="C23" s="112" t="s">
        <v>45</v>
      </c>
      <c r="D23" s="113" t="s">
        <v>30</v>
      </c>
      <c r="E23" s="114" t="s">
        <v>16</v>
      </c>
      <c r="F23" s="35">
        <v>5226.1694915254238</v>
      </c>
      <c r="G23" s="56">
        <v>2</v>
      </c>
      <c r="H23" s="57">
        <f t="shared" si="9"/>
        <v>10452.338983050848</v>
      </c>
      <c r="I23" s="25"/>
      <c r="J23" s="58">
        <f t="shared" si="10"/>
        <v>14</v>
      </c>
      <c r="K23" s="59" t="str">
        <f t="shared" si="10"/>
        <v>Куртка женская на утепляющей прокладке р. 48-50/158-164</v>
      </c>
      <c r="L23" s="113" t="s">
        <v>30</v>
      </c>
      <c r="M23" s="118"/>
      <c r="N23" s="122"/>
      <c r="O23" s="120" t="s">
        <v>16</v>
      </c>
      <c r="P23" s="61">
        <f t="shared" ref="P23:P28" si="11">F23</f>
        <v>5226.1694915254238</v>
      </c>
      <c r="Q23" s="35"/>
      <c r="R23" s="62">
        <f t="shared" ref="R23:R28" si="12">G23</f>
        <v>2</v>
      </c>
      <c r="S23" s="63">
        <f t="shared" ref="S23:S28" si="13">Q23*R23</f>
        <v>0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7" customFormat="1" ht="30" x14ac:dyDescent="0.25">
      <c r="A24" s="23"/>
      <c r="B24" s="55">
        <v>15</v>
      </c>
      <c r="C24" s="112" t="s">
        <v>46</v>
      </c>
      <c r="D24" s="113" t="s">
        <v>30</v>
      </c>
      <c r="E24" s="114" t="s">
        <v>16</v>
      </c>
      <c r="F24" s="35">
        <v>5309.7881355932204</v>
      </c>
      <c r="G24" s="56">
        <v>1</v>
      </c>
      <c r="H24" s="57">
        <f t="shared" si="9"/>
        <v>5309.7881355932204</v>
      </c>
      <c r="I24" s="25"/>
      <c r="J24" s="58">
        <f t="shared" si="10"/>
        <v>15</v>
      </c>
      <c r="K24" s="59" t="str">
        <f t="shared" si="10"/>
        <v>Куртка мужская на утепляющей прокладке р. 56-58/182-188</v>
      </c>
      <c r="L24" s="113" t="s">
        <v>30</v>
      </c>
      <c r="M24" s="118"/>
      <c r="N24" s="122"/>
      <c r="O24" s="120" t="s">
        <v>16</v>
      </c>
      <c r="P24" s="61">
        <f t="shared" si="11"/>
        <v>5309.7881355932204</v>
      </c>
      <c r="Q24" s="35"/>
      <c r="R24" s="62">
        <f t="shared" si="12"/>
        <v>1</v>
      </c>
      <c r="S24" s="63">
        <f t="shared" si="13"/>
        <v>0</v>
      </c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7" customFormat="1" ht="61.5" customHeight="1" x14ac:dyDescent="0.25">
      <c r="A25" s="23"/>
      <c r="B25" s="55">
        <v>16</v>
      </c>
      <c r="C25" s="112" t="s">
        <v>47</v>
      </c>
      <c r="D25" s="113" t="s">
        <v>48</v>
      </c>
      <c r="E25" s="114" t="s">
        <v>64</v>
      </c>
      <c r="F25" s="35">
        <v>652.54237288135596</v>
      </c>
      <c r="G25" s="56">
        <v>748</v>
      </c>
      <c r="H25" s="57">
        <f t="shared" si="9"/>
        <v>488101.69491525425</v>
      </c>
      <c r="I25" s="25"/>
      <c r="J25" s="58">
        <f t="shared" si="10"/>
        <v>16</v>
      </c>
      <c r="K25" s="59" t="str">
        <f t="shared" si="10"/>
        <v>Перчатки морозостойкие, утепленные с полимерным покрытием (Arcticus 2606WV)</v>
      </c>
      <c r="L25" s="113" t="s">
        <v>48</v>
      </c>
      <c r="M25" s="118"/>
      <c r="N25" s="122"/>
      <c r="O25" s="120" t="s">
        <v>64</v>
      </c>
      <c r="P25" s="61">
        <f t="shared" si="11"/>
        <v>652.54237288135596</v>
      </c>
      <c r="Q25" s="35"/>
      <c r="R25" s="62">
        <f t="shared" si="12"/>
        <v>748</v>
      </c>
      <c r="S25" s="63">
        <f t="shared" si="13"/>
        <v>0</v>
      </c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7" customFormat="1" ht="63.75" customHeight="1" x14ac:dyDescent="0.25">
      <c r="A26" s="23"/>
      <c r="B26" s="55">
        <v>17</v>
      </c>
      <c r="C26" s="112" t="s">
        <v>47</v>
      </c>
      <c r="D26" s="113" t="s">
        <v>49</v>
      </c>
      <c r="E26" s="114" t="s">
        <v>64</v>
      </c>
      <c r="F26" s="35">
        <v>652.54237288135596</v>
      </c>
      <c r="G26" s="56">
        <v>6</v>
      </c>
      <c r="H26" s="57">
        <f t="shared" si="9"/>
        <v>3915.2542372881358</v>
      </c>
      <c r="I26" s="25"/>
      <c r="J26" s="58">
        <f t="shared" si="10"/>
        <v>17</v>
      </c>
      <c r="K26" s="59" t="str">
        <f t="shared" si="10"/>
        <v>Перчатки морозостойкие, утепленные с полимерным покрытием (Arcticus 2606WV)</v>
      </c>
      <c r="L26" s="113" t="s">
        <v>49</v>
      </c>
      <c r="M26" s="118"/>
      <c r="N26" s="122"/>
      <c r="O26" s="120" t="s">
        <v>64</v>
      </c>
      <c r="P26" s="61">
        <f t="shared" si="11"/>
        <v>652.54237288135596</v>
      </c>
      <c r="Q26" s="35"/>
      <c r="R26" s="62">
        <f t="shared" si="12"/>
        <v>6</v>
      </c>
      <c r="S26" s="63">
        <f t="shared" si="13"/>
        <v>0</v>
      </c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27" customFormat="1" ht="60" x14ac:dyDescent="0.25">
      <c r="A27" s="23"/>
      <c r="B27" s="55">
        <v>18</v>
      </c>
      <c r="C27" s="112" t="s">
        <v>47</v>
      </c>
      <c r="D27" s="113" t="s">
        <v>50</v>
      </c>
      <c r="E27" s="114" t="s">
        <v>64</v>
      </c>
      <c r="F27" s="35">
        <v>652.54237288135596</v>
      </c>
      <c r="G27" s="56">
        <v>32</v>
      </c>
      <c r="H27" s="57">
        <f t="shared" si="9"/>
        <v>20881.355932203391</v>
      </c>
      <c r="I27" s="25"/>
      <c r="J27" s="58">
        <f t="shared" si="10"/>
        <v>18</v>
      </c>
      <c r="K27" s="59" t="str">
        <f t="shared" si="10"/>
        <v>Перчатки морозостойкие, утепленные с полимерным покрытием (Arcticus 2606WV)</v>
      </c>
      <c r="L27" s="113" t="s">
        <v>50</v>
      </c>
      <c r="M27" s="118"/>
      <c r="N27" s="122"/>
      <c r="O27" s="120" t="s">
        <v>64</v>
      </c>
      <c r="P27" s="61">
        <f t="shared" si="11"/>
        <v>652.54237288135596</v>
      </c>
      <c r="Q27" s="35"/>
      <c r="R27" s="62">
        <f t="shared" si="12"/>
        <v>32</v>
      </c>
      <c r="S27" s="63">
        <f t="shared" si="13"/>
        <v>0</v>
      </c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s="27" customFormat="1" ht="48" customHeight="1" x14ac:dyDescent="0.25">
      <c r="A28" s="23"/>
      <c r="B28" s="55">
        <v>19</v>
      </c>
      <c r="C28" s="112" t="s">
        <v>51</v>
      </c>
      <c r="D28" s="113" t="s">
        <v>48</v>
      </c>
      <c r="E28" s="114" t="s">
        <v>64</v>
      </c>
      <c r="F28" s="35">
        <v>652.54237288135596</v>
      </c>
      <c r="G28" s="56">
        <v>183</v>
      </c>
      <c r="H28" s="57">
        <f t="shared" si="9"/>
        <v>119415.25423728814</v>
      </c>
      <c r="I28" s="25"/>
      <c r="J28" s="58">
        <f t="shared" si="10"/>
        <v>19</v>
      </c>
      <c r="K28" s="59" t="str">
        <f t="shared" si="10"/>
        <v>Перчатки морозостойкие, утепленные с полимерным покрытием (Nitras 1606W)</v>
      </c>
      <c r="L28" s="113" t="s">
        <v>48</v>
      </c>
      <c r="M28" s="118"/>
      <c r="N28" s="122"/>
      <c r="O28" s="120" t="s">
        <v>64</v>
      </c>
      <c r="P28" s="61">
        <f t="shared" si="11"/>
        <v>652.54237288135596</v>
      </c>
      <c r="Q28" s="35"/>
      <c r="R28" s="62">
        <f t="shared" si="12"/>
        <v>183</v>
      </c>
      <c r="S28" s="63">
        <f t="shared" si="13"/>
        <v>0</v>
      </c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7" customFormat="1" ht="45" x14ac:dyDescent="0.25">
      <c r="A29" s="23"/>
      <c r="B29" s="55">
        <v>20</v>
      </c>
      <c r="C29" s="111" t="s">
        <v>52</v>
      </c>
      <c r="D29" s="52" t="s">
        <v>53</v>
      </c>
      <c r="E29" s="53" t="s">
        <v>64</v>
      </c>
      <c r="F29" s="35">
        <v>372.88135593220341</v>
      </c>
      <c r="G29" s="56">
        <v>33</v>
      </c>
      <c r="H29" s="57">
        <f t="shared" ref="H29:H36" si="14">F29*G29</f>
        <v>12305.084745762713</v>
      </c>
      <c r="I29" s="25"/>
      <c r="J29" s="58">
        <f t="shared" si="10"/>
        <v>20</v>
      </c>
      <c r="K29" s="59" t="str">
        <f t="shared" si="10"/>
        <v>Перчатки спилковые утепленные</v>
      </c>
      <c r="L29" s="52" t="s">
        <v>53</v>
      </c>
      <c r="M29" s="118"/>
      <c r="N29" s="122"/>
      <c r="O29" s="121" t="s">
        <v>64</v>
      </c>
      <c r="P29" s="61">
        <f t="shared" ref="P29" si="15">F29</f>
        <v>372.88135593220341</v>
      </c>
      <c r="Q29" s="35"/>
      <c r="R29" s="62">
        <f t="shared" ref="R29" si="16">G29</f>
        <v>33</v>
      </c>
      <c r="S29" s="63">
        <f t="shared" ref="S29" si="17">Q29*R29</f>
        <v>0</v>
      </c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7" customFormat="1" ht="45" x14ac:dyDescent="0.25">
      <c r="A30" s="23"/>
      <c r="B30" s="55">
        <v>21</v>
      </c>
      <c r="C30" s="112" t="s">
        <v>54</v>
      </c>
      <c r="D30" s="113" t="s">
        <v>55</v>
      </c>
      <c r="E30" s="114" t="s">
        <v>16</v>
      </c>
      <c r="F30" s="35">
        <v>503.38983050847463</v>
      </c>
      <c r="G30" s="56">
        <v>861</v>
      </c>
      <c r="H30" s="57">
        <f t="shared" si="14"/>
        <v>433418.64406779665</v>
      </c>
      <c r="I30" s="25"/>
      <c r="J30" s="58">
        <f t="shared" si="10"/>
        <v>21</v>
      </c>
      <c r="K30" s="59" t="str">
        <f t="shared" si="10"/>
        <v>Перчатки утепленные (вязаные-шерсть + акрил, ут-ль Тинсулейт)</v>
      </c>
      <c r="L30" s="113" t="s">
        <v>55</v>
      </c>
      <c r="M30" s="118"/>
      <c r="N30" s="122"/>
      <c r="O30" s="120" t="s">
        <v>16</v>
      </c>
      <c r="P30" s="61">
        <f>F30</f>
        <v>503.38983050847463</v>
      </c>
      <c r="Q30" s="35"/>
      <c r="R30" s="62">
        <f>G30</f>
        <v>861</v>
      </c>
      <c r="S30" s="63">
        <f>Q30*R30</f>
        <v>0</v>
      </c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7" customFormat="1" ht="45" x14ac:dyDescent="0.25">
      <c r="A31" s="23"/>
      <c r="B31" s="55">
        <v>22</v>
      </c>
      <c r="C31" s="112" t="s">
        <v>54</v>
      </c>
      <c r="D31" s="113" t="s">
        <v>56</v>
      </c>
      <c r="E31" s="114" t="s">
        <v>16</v>
      </c>
      <c r="F31" s="35">
        <v>503.38983050847463</v>
      </c>
      <c r="G31" s="56">
        <v>10</v>
      </c>
      <c r="H31" s="57">
        <f t="shared" si="14"/>
        <v>5033.8983050847464</v>
      </c>
      <c r="I31" s="25"/>
      <c r="J31" s="58">
        <f t="shared" si="10"/>
        <v>22</v>
      </c>
      <c r="K31" s="59" t="str">
        <f t="shared" si="10"/>
        <v>Перчатки утепленные (вязаные-шерсть + акрил, ут-ль Тинсулейт)</v>
      </c>
      <c r="L31" s="113" t="s">
        <v>56</v>
      </c>
      <c r="M31" s="118"/>
      <c r="N31" s="122"/>
      <c r="O31" s="120" t="s">
        <v>16</v>
      </c>
      <c r="P31" s="61">
        <f t="shared" ref="P31:P34" si="18">F31</f>
        <v>503.38983050847463</v>
      </c>
      <c r="Q31" s="35"/>
      <c r="R31" s="62">
        <f t="shared" ref="R31:R34" si="19">G31</f>
        <v>10</v>
      </c>
      <c r="S31" s="63">
        <f t="shared" ref="S31:S34" si="20">Q31*R31</f>
        <v>0</v>
      </c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7" customFormat="1" ht="38.25" customHeight="1" x14ac:dyDescent="0.25">
      <c r="A32" s="23"/>
      <c r="B32" s="55">
        <v>23</v>
      </c>
      <c r="C32" s="112" t="s">
        <v>57</v>
      </c>
      <c r="D32" s="113" t="s">
        <v>58</v>
      </c>
      <c r="E32" s="114" t="s">
        <v>64</v>
      </c>
      <c r="F32" s="35">
        <v>682.4</v>
      </c>
      <c r="G32" s="56">
        <v>674</v>
      </c>
      <c r="H32" s="57">
        <f t="shared" si="14"/>
        <v>459937.6</v>
      </c>
      <c r="I32" s="25"/>
      <c r="J32" s="58">
        <f t="shared" si="10"/>
        <v>23</v>
      </c>
      <c r="K32" s="59" t="str">
        <f t="shared" si="10"/>
        <v>Перчатки утепленные (полиэфир +флис, ут-ль - Тинсулейт, накладки -ПВХ</v>
      </c>
      <c r="L32" s="113" t="s">
        <v>58</v>
      </c>
      <c r="M32" s="118"/>
      <c r="N32" s="122"/>
      <c r="O32" s="120" t="s">
        <v>64</v>
      </c>
      <c r="P32" s="61">
        <f t="shared" si="18"/>
        <v>682.4</v>
      </c>
      <c r="Q32" s="35"/>
      <c r="R32" s="62">
        <f t="shared" si="19"/>
        <v>674</v>
      </c>
      <c r="S32" s="63">
        <f t="shared" si="20"/>
        <v>0</v>
      </c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7" customFormat="1" ht="48.75" customHeight="1" x14ac:dyDescent="0.25">
      <c r="A33" s="23"/>
      <c r="B33" s="55">
        <v>24</v>
      </c>
      <c r="C33" s="112" t="s">
        <v>59</v>
      </c>
      <c r="D33" s="113" t="s">
        <v>55</v>
      </c>
      <c r="E33" s="114" t="s">
        <v>64</v>
      </c>
      <c r="F33" s="35">
        <v>610</v>
      </c>
      <c r="G33" s="56">
        <v>2100</v>
      </c>
      <c r="H33" s="57">
        <f t="shared" si="14"/>
        <v>1281000</v>
      </c>
      <c r="I33" s="25"/>
      <c r="J33" s="58">
        <f t="shared" si="10"/>
        <v>24</v>
      </c>
      <c r="K33" s="59" t="str">
        <f t="shared" si="10"/>
        <v>Перчатки утепленные со спилковым наладонником (шерсть+акрил, ут-ль Тинсулейт)</v>
      </c>
      <c r="L33" s="113" t="s">
        <v>55</v>
      </c>
      <c r="M33" s="118"/>
      <c r="N33" s="122"/>
      <c r="O33" s="120" t="s">
        <v>64</v>
      </c>
      <c r="P33" s="61">
        <f t="shared" si="18"/>
        <v>610</v>
      </c>
      <c r="Q33" s="35"/>
      <c r="R33" s="62">
        <f t="shared" si="19"/>
        <v>2100</v>
      </c>
      <c r="S33" s="63">
        <f t="shared" si="20"/>
        <v>0</v>
      </c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7" customFormat="1" ht="48.75" customHeight="1" x14ac:dyDescent="0.25">
      <c r="A34" s="23"/>
      <c r="B34" s="55">
        <v>25</v>
      </c>
      <c r="C34" s="112" t="s">
        <v>59</v>
      </c>
      <c r="D34" s="113" t="s">
        <v>60</v>
      </c>
      <c r="E34" s="114" t="s">
        <v>64</v>
      </c>
      <c r="F34" s="35">
        <v>610</v>
      </c>
      <c r="G34" s="56">
        <v>18</v>
      </c>
      <c r="H34" s="57">
        <f t="shared" si="14"/>
        <v>10980</v>
      </c>
      <c r="I34" s="25"/>
      <c r="J34" s="58">
        <f t="shared" si="10"/>
        <v>25</v>
      </c>
      <c r="K34" s="59" t="str">
        <f t="shared" si="10"/>
        <v>Перчатки утепленные со спилковым наладонником (шерсть+акрил, ут-ль Тинсулейт)</v>
      </c>
      <c r="L34" s="113" t="s">
        <v>60</v>
      </c>
      <c r="M34" s="118"/>
      <c r="N34" s="122"/>
      <c r="O34" s="120" t="s">
        <v>64</v>
      </c>
      <c r="P34" s="61">
        <f t="shared" si="18"/>
        <v>610</v>
      </c>
      <c r="Q34" s="35"/>
      <c r="R34" s="62">
        <f t="shared" si="19"/>
        <v>18</v>
      </c>
      <c r="S34" s="63">
        <f t="shared" si="20"/>
        <v>0</v>
      </c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7" customFormat="1" ht="45" x14ac:dyDescent="0.25">
      <c r="A35" s="23"/>
      <c r="B35" s="55">
        <v>26</v>
      </c>
      <c r="C35" s="112" t="s">
        <v>61</v>
      </c>
      <c r="D35" s="113" t="s">
        <v>62</v>
      </c>
      <c r="E35" s="114" t="s">
        <v>64</v>
      </c>
      <c r="F35" s="35">
        <v>385</v>
      </c>
      <c r="G35" s="56">
        <v>290</v>
      </c>
      <c r="H35" s="57">
        <f t="shared" si="14"/>
        <v>111650</v>
      </c>
      <c r="I35" s="25"/>
      <c r="J35" s="58">
        <f t="shared" si="10"/>
        <v>26</v>
      </c>
      <c r="K35" s="59" t="str">
        <f t="shared" si="10"/>
        <v>Рукавицы утепленные с меховым утеплителем (овчина)</v>
      </c>
      <c r="L35" s="113" t="s">
        <v>62</v>
      </c>
      <c r="M35" s="118"/>
      <c r="N35" s="122"/>
      <c r="O35" s="120" t="s">
        <v>64</v>
      </c>
      <c r="P35" s="61">
        <f t="shared" ref="P35:P36" si="21">F35</f>
        <v>385</v>
      </c>
      <c r="Q35" s="35"/>
      <c r="R35" s="62">
        <f t="shared" ref="R35:R36" si="22">G35</f>
        <v>290</v>
      </c>
      <c r="S35" s="63">
        <f t="shared" ref="S35:S36" si="23">Q35*R35</f>
        <v>0</v>
      </c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7" customFormat="1" ht="45" x14ac:dyDescent="0.25">
      <c r="A36" s="23"/>
      <c r="B36" s="55">
        <v>27</v>
      </c>
      <c r="C36" s="112" t="s">
        <v>61</v>
      </c>
      <c r="D36" s="113" t="s">
        <v>63</v>
      </c>
      <c r="E36" s="114" t="s">
        <v>64</v>
      </c>
      <c r="F36" s="35">
        <v>385</v>
      </c>
      <c r="G36" s="56">
        <v>28</v>
      </c>
      <c r="H36" s="57">
        <f t="shared" si="14"/>
        <v>10780</v>
      </c>
      <c r="I36" s="25"/>
      <c r="J36" s="58">
        <f t="shared" si="10"/>
        <v>27</v>
      </c>
      <c r="K36" s="59" t="str">
        <f t="shared" si="10"/>
        <v>Рукавицы утепленные с меховым утеплителем (овчина)</v>
      </c>
      <c r="L36" s="113" t="s">
        <v>63</v>
      </c>
      <c r="M36" s="118"/>
      <c r="N36" s="122"/>
      <c r="O36" s="120" t="s">
        <v>64</v>
      </c>
      <c r="P36" s="61">
        <f t="shared" si="21"/>
        <v>385</v>
      </c>
      <c r="Q36" s="35"/>
      <c r="R36" s="62">
        <f t="shared" si="22"/>
        <v>28</v>
      </c>
      <c r="S36" s="63">
        <f t="shared" si="23"/>
        <v>0</v>
      </c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31" customFormat="1" ht="14.25" customHeight="1" x14ac:dyDescent="0.25">
      <c r="A37" s="28"/>
      <c r="B37" s="64"/>
      <c r="C37" s="65" t="s">
        <v>17</v>
      </c>
      <c r="D37" s="66"/>
      <c r="E37" s="67"/>
      <c r="F37" s="36"/>
      <c r="G37" s="68"/>
      <c r="H37" s="69">
        <f>SUM(H10:H36)</f>
        <v>3493066.8796610171</v>
      </c>
      <c r="I37" s="30"/>
      <c r="J37" s="70"/>
      <c r="K37" s="71" t="str">
        <f t="shared" si="10"/>
        <v>ИТОГО:</v>
      </c>
      <c r="L37" s="66"/>
      <c r="M37" s="119"/>
      <c r="N37" s="100"/>
      <c r="O37" s="30"/>
      <c r="P37" s="73"/>
      <c r="Q37" s="41"/>
      <c r="R37" s="74"/>
      <c r="S37" s="75">
        <f>SUM(S10:S36)</f>
        <v>0</v>
      </c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s="31" customFormat="1" ht="41.25" customHeight="1" x14ac:dyDescent="0.25">
      <c r="A38" s="28"/>
      <c r="B38" s="140" t="s">
        <v>22</v>
      </c>
      <c r="C38" s="141"/>
      <c r="D38" s="141"/>
      <c r="E38" s="141"/>
      <c r="F38" s="141"/>
      <c r="G38" s="141"/>
      <c r="H38" s="142"/>
      <c r="I38" s="30"/>
      <c r="J38" s="143" t="s">
        <v>22</v>
      </c>
      <c r="K38" s="144"/>
      <c r="L38" s="144"/>
      <c r="M38" s="144"/>
      <c r="N38" s="144"/>
      <c r="O38" s="144"/>
      <c r="P38" s="144"/>
      <c r="Q38" s="144"/>
      <c r="R38" s="144"/>
      <c r="S38" s="145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s="27" customFormat="1" ht="37.5" customHeight="1" x14ac:dyDescent="0.25">
      <c r="A39" s="23"/>
      <c r="B39" s="76">
        <v>1</v>
      </c>
      <c r="C39" s="111" t="s">
        <v>65</v>
      </c>
      <c r="D39" s="111" t="s">
        <v>30</v>
      </c>
      <c r="E39" s="53" t="s">
        <v>64</v>
      </c>
      <c r="F39" s="37">
        <v>2550.3728813559323</v>
      </c>
      <c r="G39" s="56">
        <v>1</v>
      </c>
      <c r="H39" s="77">
        <f>F39*G39</f>
        <v>2550.3728813559323</v>
      </c>
      <c r="I39" s="25"/>
      <c r="J39" s="58">
        <f t="shared" si="10"/>
        <v>1</v>
      </c>
      <c r="K39" s="59" t="str">
        <f t="shared" si="10"/>
        <v>Брюки мужские на утепляющей прокладке  р. 48-50/170-176</v>
      </c>
      <c r="L39" s="111" t="s">
        <v>30</v>
      </c>
      <c r="M39" s="60"/>
      <c r="N39" s="60"/>
      <c r="O39" s="78" t="str">
        <f t="shared" ref="O39:O80" si="24">E39</f>
        <v>пар</v>
      </c>
      <c r="P39" s="61">
        <f t="shared" ref="P39:P80" si="25">F39</f>
        <v>2550.3728813559323</v>
      </c>
      <c r="Q39" s="35"/>
      <c r="R39" s="62">
        <f t="shared" ref="R39:R44" si="26">G39</f>
        <v>1</v>
      </c>
      <c r="S39" s="63">
        <f t="shared" ref="S39:S44" si="27">Q39*R39</f>
        <v>0</v>
      </c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7" customFormat="1" ht="34.5" customHeight="1" x14ac:dyDescent="0.25">
      <c r="A40" s="23"/>
      <c r="B40" s="76">
        <v>2</v>
      </c>
      <c r="C40" s="111" t="s">
        <v>66</v>
      </c>
      <c r="D40" s="111" t="s">
        <v>30</v>
      </c>
      <c r="E40" s="53" t="s">
        <v>64</v>
      </c>
      <c r="F40" s="37">
        <v>2550.3728813559328</v>
      </c>
      <c r="G40" s="56">
        <v>5</v>
      </c>
      <c r="H40" s="79">
        <f t="shared" ref="H40:H44" si="28">F40*G40</f>
        <v>12751.864406779663</v>
      </c>
      <c r="I40" s="25"/>
      <c r="J40" s="58">
        <f t="shared" si="10"/>
        <v>2</v>
      </c>
      <c r="K40" s="59" t="str">
        <f t="shared" si="10"/>
        <v>Брюки мужские на утепляющей прокладке  р. 52-54/170-176</v>
      </c>
      <c r="L40" s="111" t="s">
        <v>30</v>
      </c>
      <c r="M40" s="60"/>
      <c r="N40" s="60"/>
      <c r="O40" s="78" t="str">
        <f t="shared" si="24"/>
        <v>пар</v>
      </c>
      <c r="P40" s="61">
        <f t="shared" si="25"/>
        <v>2550.3728813559328</v>
      </c>
      <c r="Q40" s="35"/>
      <c r="R40" s="62">
        <f t="shared" si="26"/>
        <v>5</v>
      </c>
      <c r="S40" s="63">
        <f t="shared" si="27"/>
        <v>0</v>
      </c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27" customFormat="1" ht="31.5" customHeight="1" x14ac:dyDescent="0.25">
      <c r="A41" s="23"/>
      <c r="B41" s="76">
        <v>3</v>
      </c>
      <c r="C41" s="111" t="s">
        <v>67</v>
      </c>
      <c r="D41" s="111" t="s">
        <v>30</v>
      </c>
      <c r="E41" s="53" t="s">
        <v>64</v>
      </c>
      <c r="F41" s="37">
        <v>2550.3728813559323</v>
      </c>
      <c r="G41" s="56">
        <v>2</v>
      </c>
      <c r="H41" s="79">
        <f t="shared" si="28"/>
        <v>5100.7457627118647</v>
      </c>
      <c r="I41" s="25"/>
      <c r="J41" s="58">
        <f t="shared" si="10"/>
        <v>3</v>
      </c>
      <c r="K41" s="59" t="str">
        <f t="shared" si="10"/>
        <v>Брюки мужские на утепляющей прокладке  р. 52-54/182-188</v>
      </c>
      <c r="L41" s="111" t="s">
        <v>30</v>
      </c>
      <c r="M41" s="60"/>
      <c r="N41" s="60"/>
      <c r="O41" s="78" t="str">
        <f t="shared" si="24"/>
        <v>пар</v>
      </c>
      <c r="P41" s="61">
        <f t="shared" si="25"/>
        <v>2550.3728813559323</v>
      </c>
      <c r="Q41" s="35"/>
      <c r="R41" s="62">
        <f t="shared" si="26"/>
        <v>2</v>
      </c>
      <c r="S41" s="63">
        <f t="shared" si="27"/>
        <v>0</v>
      </c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s="27" customFormat="1" ht="34.5" customHeight="1" x14ac:dyDescent="0.25">
      <c r="A42" s="23"/>
      <c r="B42" s="76">
        <v>4</v>
      </c>
      <c r="C42" s="111" t="s">
        <v>68</v>
      </c>
      <c r="D42" s="111" t="s">
        <v>30</v>
      </c>
      <c r="E42" s="53" t="s">
        <v>64</v>
      </c>
      <c r="F42" s="37">
        <v>2550.3728813559323</v>
      </c>
      <c r="G42" s="56">
        <v>1</v>
      </c>
      <c r="H42" s="79">
        <f t="shared" si="28"/>
        <v>2550.3728813559323</v>
      </c>
      <c r="I42" s="25"/>
      <c r="J42" s="58">
        <f t="shared" si="10"/>
        <v>4</v>
      </c>
      <c r="K42" s="59" t="str">
        <f t="shared" si="10"/>
        <v>Брюки мужские на утепляющей прокладке  р. 56-58/170-176</v>
      </c>
      <c r="L42" s="111" t="s">
        <v>30</v>
      </c>
      <c r="M42" s="60"/>
      <c r="N42" s="60"/>
      <c r="O42" s="78" t="str">
        <f t="shared" si="24"/>
        <v>пар</v>
      </c>
      <c r="P42" s="61">
        <f t="shared" si="25"/>
        <v>2550.3728813559323</v>
      </c>
      <c r="Q42" s="35"/>
      <c r="R42" s="62">
        <f t="shared" si="26"/>
        <v>1</v>
      </c>
      <c r="S42" s="63">
        <f t="shared" si="27"/>
        <v>0</v>
      </c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27" customFormat="1" ht="31.5" customHeight="1" x14ac:dyDescent="0.25">
      <c r="A43" s="23"/>
      <c r="B43" s="76">
        <v>5</v>
      </c>
      <c r="C43" s="111" t="s">
        <v>69</v>
      </c>
      <c r="D43" s="111" t="s">
        <v>30</v>
      </c>
      <c r="E43" s="53" t="s">
        <v>64</v>
      </c>
      <c r="F43" s="37">
        <v>2550.3728813559323</v>
      </c>
      <c r="G43" s="56">
        <v>6</v>
      </c>
      <c r="H43" s="79">
        <f t="shared" si="28"/>
        <v>15302.237288135595</v>
      </c>
      <c r="I43" s="25"/>
      <c r="J43" s="58">
        <f t="shared" si="10"/>
        <v>5</v>
      </c>
      <c r="K43" s="59" t="str">
        <f t="shared" si="10"/>
        <v>Брюки мужские на утепляющей прокладке  р. 56-58/182-188</v>
      </c>
      <c r="L43" s="111" t="s">
        <v>30</v>
      </c>
      <c r="M43" s="60"/>
      <c r="N43" s="60"/>
      <c r="O43" s="78" t="str">
        <f t="shared" si="24"/>
        <v>пар</v>
      </c>
      <c r="P43" s="61">
        <f t="shared" si="25"/>
        <v>2550.3728813559323</v>
      </c>
      <c r="Q43" s="35"/>
      <c r="R43" s="62">
        <f t="shared" si="26"/>
        <v>6</v>
      </c>
      <c r="S43" s="63">
        <f t="shared" si="27"/>
        <v>0</v>
      </c>
      <c r="T43" s="25"/>
      <c r="U43" s="25"/>
      <c r="V43" s="25"/>
      <c r="W43" s="25"/>
      <c r="X43" s="25"/>
      <c r="Y43" s="25"/>
      <c r="Z43" s="25"/>
      <c r="AA43" s="25"/>
      <c r="AB43" s="25"/>
      <c r="AC43" s="25"/>
    </row>
    <row r="44" spans="1:29" s="27" customFormat="1" ht="31.5" customHeight="1" x14ac:dyDescent="0.25">
      <c r="A44" s="23"/>
      <c r="B44" s="76">
        <v>6</v>
      </c>
      <c r="C44" s="111" t="s">
        <v>70</v>
      </c>
      <c r="D44" s="111" t="s">
        <v>30</v>
      </c>
      <c r="E44" s="53" t="s">
        <v>64</v>
      </c>
      <c r="F44" s="37">
        <v>2550.3728813559323</v>
      </c>
      <c r="G44" s="56">
        <v>1</v>
      </c>
      <c r="H44" s="79">
        <f t="shared" si="28"/>
        <v>2550.3728813559323</v>
      </c>
      <c r="I44" s="25"/>
      <c r="J44" s="58">
        <f t="shared" si="10"/>
        <v>6</v>
      </c>
      <c r="K44" s="59" t="str">
        <f t="shared" si="10"/>
        <v>Брюки мужские на утепляющей прокладке  р. 60-62/170-176</v>
      </c>
      <c r="L44" s="111" t="s">
        <v>30</v>
      </c>
      <c r="M44" s="60"/>
      <c r="N44" s="60"/>
      <c r="O44" s="78" t="str">
        <f t="shared" si="24"/>
        <v>пар</v>
      </c>
      <c r="P44" s="61">
        <f t="shared" si="25"/>
        <v>2550.3728813559323</v>
      </c>
      <c r="Q44" s="35"/>
      <c r="R44" s="62">
        <f t="shared" si="26"/>
        <v>1</v>
      </c>
      <c r="S44" s="63">
        <f t="shared" si="27"/>
        <v>0</v>
      </c>
      <c r="T44" s="25"/>
      <c r="U44" s="25"/>
      <c r="V44" s="25"/>
      <c r="W44" s="25"/>
      <c r="X44" s="25"/>
      <c r="Y44" s="25"/>
      <c r="Z44" s="25"/>
      <c r="AA44" s="25"/>
      <c r="AB44" s="25"/>
      <c r="AC44" s="25"/>
    </row>
    <row r="45" spans="1:29" s="27" customFormat="1" ht="48" customHeight="1" x14ac:dyDescent="0.25">
      <c r="A45" s="23"/>
      <c r="B45" s="76">
        <v>7</v>
      </c>
      <c r="C45" s="111" t="s">
        <v>36</v>
      </c>
      <c r="D45" s="111" t="s">
        <v>32</v>
      </c>
      <c r="E45" s="53" t="s">
        <v>16</v>
      </c>
      <c r="F45" s="37">
        <v>12124.703389830509</v>
      </c>
      <c r="G45" s="56">
        <v>3</v>
      </c>
      <c r="H45" s="79">
        <f t="shared" ref="H45:H46" si="29">F45*G45</f>
        <v>36374.110169491527</v>
      </c>
      <c r="I45" s="25"/>
      <c r="J45" s="58">
        <f t="shared" ref="J45:K52" si="30">B45</f>
        <v>7</v>
      </c>
      <c r="K45" s="59" t="str">
        <f t="shared" si="30"/>
        <v>Костюм для защиты от механических воздействий, проколов и порезов на утепляющей прокладке р. 52-54/170-176</v>
      </c>
      <c r="L45" s="111" t="s">
        <v>32</v>
      </c>
      <c r="M45" s="60"/>
      <c r="N45" s="60"/>
      <c r="O45" s="78" t="str">
        <f t="shared" si="24"/>
        <v>шт</v>
      </c>
      <c r="P45" s="61">
        <f t="shared" si="25"/>
        <v>12124.703389830509</v>
      </c>
      <c r="Q45" s="35"/>
      <c r="R45" s="62">
        <f t="shared" ref="R45:R46" si="31">G45</f>
        <v>3</v>
      </c>
      <c r="S45" s="63">
        <f t="shared" ref="S45:S46" si="32">Q45*R45</f>
        <v>0</v>
      </c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6" spans="1:29" s="27" customFormat="1" ht="48" customHeight="1" x14ac:dyDescent="0.25">
      <c r="A46" s="23"/>
      <c r="B46" s="76">
        <v>8</v>
      </c>
      <c r="C46" s="111" t="s">
        <v>37</v>
      </c>
      <c r="D46" s="111" t="s">
        <v>32</v>
      </c>
      <c r="E46" s="53" t="s">
        <v>16</v>
      </c>
      <c r="F46" s="37">
        <v>12124.703389830509</v>
      </c>
      <c r="G46" s="56">
        <v>2</v>
      </c>
      <c r="H46" s="79">
        <f t="shared" si="29"/>
        <v>24249.406779661018</v>
      </c>
      <c r="I46" s="25"/>
      <c r="J46" s="58">
        <f t="shared" si="30"/>
        <v>8</v>
      </c>
      <c r="K46" s="59" t="str">
        <f t="shared" si="30"/>
        <v>Костюм для защиты от механических воздействий, проколов и порезов на утепляющей прокладке р. 52-54/182-188</v>
      </c>
      <c r="L46" s="111" t="s">
        <v>32</v>
      </c>
      <c r="M46" s="60"/>
      <c r="N46" s="60"/>
      <c r="O46" s="78" t="str">
        <f t="shared" si="24"/>
        <v>шт</v>
      </c>
      <c r="P46" s="61">
        <f t="shared" si="25"/>
        <v>12124.703389830509</v>
      </c>
      <c r="Q46" s="35"/>
      <c r="R46" s="62">
        <f t="shared" si="31"/>
        <v>2</v>
      </c>
      <c r="S46" s="63">
        <f t="shared" si="32"/>
        <v>0</v>
      </c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1:29" s="27" customFormat="1" ht="36.75" customHeight="1" x14ac:dyDescent="0.25">
      <c r="A47" s="23"/>
      <c r="B47" s="76">
        <v>9</v>
      </c>
      <c r="C47" s="111" t="s">
        <v>71</v>
      </c>
      <c r="D47" s="111" t="s">
        <v>30</v>
      </c>
      <c r="E47" s="53" t="s">
        <v>16</v>
      </c>
      <c r="F47" s="37">
        <v>7191.2033898305099</v>
      </c>
      <c r="G47" s="56">
        <v>1</v>
      </c>
      <c r="H47" s="79">
        <f>F47*G47</f>
        <v>7191.2033898305099</v>
      </c>
      <c r="I47" s="25"/>
      <c r="J47" s="58">
        <f t="shared" si="30"/>
        <v>9</v>
      </c>
      <c r="K47" s="59" t="str">
        <f t="shared" si="30"/>
        <v>Костюм женский на утепляющей прокладке (для контролеров) р. 104-108/170-176</v>
      </c>
      <c r="L47" s="111" t="s">
        <v>30</v>
      </c>
      <c r="M47" s="60"/>
      <c r="N47" s="60"/>
      <c r="O47" s="78" t="str">
        <f t="shared" si="24"/>
        <v>шт</v>
      </c>
      <c r="P47" s="61">
        <f t="shared" si="25"/>
        <v>7191.2033898305099</v>
      </c>
      <c r="Q47" s="35"/>
      <c r="R47" s="62">
        <f>G47</f>
        <v>1</v>
      </c>
      <c r="S47" s="63">
        <f>Q47*R47</f>
        <v>0</v>
      </c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29" s="27" customFormat="1" ht="36.75" customHeight="1" x14ac:dyDescent="0.25">
      <c r="A48" s="23"/>
      <c r="B48" s="76">
        <v>10</v>
      </c>
      <c r="C48" s="111" t="s">
        <v>72</v>
      </c>
      <c r="D48" s="111" t="s">
        <v>30</v>
      </c>
      <c r="E48" s="53" t="s">
        <v>16</v>
      </c>
      <c r="F48" s="37">
        <v>7191.2033898305099</v>
      </c>
      <c r="G48" s="56">
        <v>1</v>
      </c>
      <c r="H48" s="79">
        <f t="shared" ref="H48:H52" si="33">F48*G48</f>
        <v>7191.2033898305099</v>
      </c>
      <c r="I48" s="25"/>
      <c r="J48" s="58">
        <f t="shared" si="30"/>
        <v>10</v>
      </c>
      <c r="K48" s="59" t="str">
        <f t="shared" si="30"/>
        <v>Костюм женский на утепляющей прокладке (для контролеров) р. 112-116/170-176</v>
      </c>
      <c r="L48" s="111" t="s">
        <v>30</v>
      </c>
      <c r="M48" s="60"/>
      <c r="N48" s="60"/>
      <c r="O48" s="78" t="str">
        <f t="shared" si="24"/>
        <v>шт</v>
      </c>
      <c r="P48" s="61">
        <f t="shared" si="25"/>
        <v>7191.2033898305099</v>
      </c>
      <c r="Q48" s="35"/>
      <c r="R48" s="62">
        <f t="shared" ref="R48:R52" si="34">G48</f>
        <v>1</v>
      </c>
      <c r="S48" s="63">
        <f t="shared" ref="S48:S52" si="35">Q48*R48</f>
        <v>0</v>
      </c>
      <c r="T48" s="25"/>
      <c r="U48" s="25"/>
      <c r="V48" s="25"/>
      <c r="W48" s="25"/>
      <c r="X48" s="25"/>
      <c r="Y48" s="25"/>
      <c r="Z48" s="25"/>
      <c r="AA48" s="25"/>
      <c r="AB48" s="25"/>
      <c r="AC48" s="25"/>
    </row>
    <row r="49" spans="1:29" s="27" customFormat="1" ht="36.75" customHeight="1" x14ac:dyDescent="0.25">
      <c r="A49" s="23"/>
      <c r="B49" s="76">
        <v>11</v>
      </c>
      <c r="C49" s="111" t="s">
        <v>73</v>
      </c>
      <c r="D49" s="111" t="s">
        <v>74</v>
      </c>
      <c r="E49" s="53" t="s">
        <v>16</v>
      </c>
      <c r="F49" s="37">
        <v>7191.2033898305099</v>
      </c>
      <c r="G49" s="56">
        <v>1</v>
      </c>
      <c r="H49" s="79">
        <f t="shared" si="33"/>
        <v>7191.2033898305099</v>
      </c>
      <c r="I49" s="25"/>
      <c r="J49" s="58">
        <f t="shared" si="30"/>
        <v>11</v>
      </c>
      <c r="K49" s="59" t="str">
        <f t="shared" si="30"/>
        <v>Костюм женский на утепляющей прокладке (для контролеров) р. 88-92/158-164</v>
      </c>
      <c r="L49" s="111" t="s">
        <v>74</v>
      </c>
      <c r="M49" s="60"/>
      <c r="N49" s="60"/>
      <c r="O49" s="78" t="str">
        <f t="shared" si="24"/>
        <v>шт</v>
      </c>
      <c r="P49" s="61">
        <f t="shared" si="25"/>
        <v>7191.2033898305099</v>
      </c>
      <c r="Q49" s="35"/>
      <c r="R49" s="62">
        <f t="shared" si="34"/>
        <v>1</v>
      </c>
      <c r="S49" s="63">
        <f t="shared" si="35"/>
        <v>0</v>
      </c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s="27" customFormat="1" ht="36.75" customHeight="1" x14ac:dyDescent="0.25">
      <c r="A50" s="23"/>
      <c r="B50" s="76">
        <v>12</v>
      </c>
      <c r="C50" s="111" t="s">
        <v>73</v>
      </c>
      <c r="D50" s="111" t="s">
        <v>74</v>
      </c>
      <c r="E50" s="53" t="s">
        <v>16</v>
      </c>
      <c r="F50" s="37">
        <v>7191.2033898305099</v>
      </c>
      <c r="G50" s="56">
        <v>4</v>
      </c>
      <c r="H50" s="79">
        <f t="shared" si="33"/>
        <v>28764.81355932204</v>
      </c>
      <c r="I50" s="25"/>
      <c r="J50" s="58">
        <f t="shared" si="30"/>
        <v>12</v>
      </c>
      <c r="K50" s="59" t="str">
        <f t="shared" si="30"/>
        <v>Костюм женский на утепляющей прокладке (для контролеров) р. 88-92/158-164</v>
      </c>
      <c r="L50" s="111" t="s">
        <v>74</v>
      </c>
      <c r="M50" s="60"/>
      <c r="N50" s="60"/>
      <c r="O50" s="78" t="str">
        <f t="shared" si="24"/>
        <v>шт</v>
      </c>
      <c r="P50" s="61">
        <f t="shared" si="25"/>
        <v>7191.2033898305099</v>
      </c>
      <c r="Q50" s="35"/>
      <c r="R50" s="62">
        <f t="shared" si="34"/>
        <v>4</v>
      </c>
      <c r="S50" s="63">
        <f t="shared" si="35"/>
        <v>0</v>
      </c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s="27" customFormat="1" ht="36.75" customHeight="1" x14ac:dyDescent="0.25">
      <c r="A51" s="23"/>
      <c r="B51" s="76">
        <v>13</v>
      </c>
      <c r="C51" s="111" t="s">
        <v>75</v>
      </c>
      <c r="D51" s="111" t="s">
        <v>74</v>
      </c>
      <c r="E51" s="53" t="s">
        <v>16</v>
      </c>
      <c r="F51" s="37">
        <v>7191.203389830509</v>
      </c>
      <c r="G51" s="56">
        <v>3</v>
      </c>
      <c r="H51" s="79">
        <f t="shared" si="33"/>
        <v>21573.610169491527</v>
      </c>
      <c r="I51" s="25"/>
      <c r="J51" s="58">
        <f t="shared" si="30"/>
        <v>13</v>
      </c>
      <c r="K51" s="59" t="str">
        <f t="shared" si="30"/>
        <v>Костюм женский на утепляющей прокладке (для контролеров) р. 96-100/158-164</v>
      </c>
      <c r="L51" s="111" t="s">
        <v>74</v>
      </c>
      <c r="M51" s="60"/>
      <c r="N51" s="60"/>
      <c r="O51" s="78" t="str">
        <f t="shared" si="24"/>
        <v>шт</v>
      </c>
      <c r="P51" s="61">
        <f t="shared" si="25"/>
        <v>7191.203389830509</v>
      </c>
      <c r="Q51" s="35"/>
      <c r="R51" s="62">
        <f t="shared" si="34"/>
        <v>3</v>
      </c>
      <c r="S51" s="63">
        <f t="shared" si="35"/>
        <v>0</v>
      </c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s="27" customFormat="1" ht="36.75" customHeight="1" x14ac:dyDescent="0.25">
      <c r="A52" s="23"/>
      <c r="B52" s="76">
        <v>14</v>
      </c>
      <c r="C52" s="111" t="s">
        <v>76</v>
      </c>
      <c r="D52" s="111" t="s">
        <v>74</v>
      </c>
      <c r="E52" s="53" t="s">
        <v>16</v>
      </c>
      <c r="F52" s="37">
        <v>7191.203389830509</v>
      </c>
      <c r="G52" s="56">
        <v>3</v>
      </c>
      <c r="H52" s="79">
        <f t="shared" si="33"/>
        <v>21573.610169491527</v>
      </c>
      <c r="I52" s="25"/>
      <c r="J52" s="58">
        <f t="shared" si="30"/>
        <v>14</v>
      </c>
      <c r="K52" s="59" t="str">
        <f t="shared" si="30"/>
        <v>Костюм женский на утепляющей прокладке (для контролеров) р. 96-100/170-176</v>
      </c>
      <c r="L52" s="111" t="s">
        <v>74</v>
      </c>
      <c r="M52" s="60"/>
      <c r="N52" s="60"/>
      <c r="O52" s="78" t="str">
        <f t="shared" si="24"/>
        <v>шт</v>
      </c>
      <c r="P52" s="61">
        <f t="shared" si="25"/>
        <v>7191.203389830509</v>
      </c>
      <c r="Q52" s="35"/>
      <c r="R52" s="62">
        <f t="shared" si="34"/>
        <v>3</v>
      </c>
      <c r="S52" s="63">
        <f t="shared" si="35"/>
        <v>0</v>
      </c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1:29" s="27" customFormat="1" ht="36.75" customHeight="1" x14ac:dyDescent="0.25">
      <c r="A53" s="23"/>
      <c r="B53" s="76">
        <v>15</v>
      </c>
      <c r="C53" s="111" t="s">
        <v>43</v>
      </c>
      <c r="D53" s="111" t="s">
        <v>44</v>
      </c>
      <c r="E53" s="53" t="s">
        <v>64</v>
      </c>
      <c r="F53" s="37">
        <v>615.25423728813564</v>
      </c>
      <c r="G53" s="56">
        <v>34</v>
      </c>
      <c r="H53" s="79">
        <f t="shared" ref="H53:H59" si="36">F53*G53</f>
        <v>20918.644067796613</v>
      </c>
      <c r="I53" s="25"/>
      <c r="J53" s="58">
        <f t="shared" ref="J53:K81" si="37">B53</f>
        <v>15</v>
      </c>
      <c r="K53" s="59" t="str">
        <f t="shared" si="37"/>
        <v>Краги утеплённые спилковые (иск. мех, пятипалые)</v>
      </c>
      <c r="L53" s="111" t="s">
        <v>44</v>
      </c>
      <c r="M53" s="60"/>
      <c r="N53" s="60"/>
      <c r="O53" s="78" t="str">
        <f t="shared" si="24"/>
        <v>пар</v>
      </c>
      <c r="P53" s="61">
        <f t="shared" si="25"/>
        <v>615.25423728813564</v>
      </c>
      <c r="Q53" s="35"/>
      <c r="R53" s="62">
        <f t="shared" ref="R53:R59" si="38">G53</f>
        <v>34</v>
      </c>
      <c r="S53" s="63">
        <f t="shared" ref="S53:S59" si="39">Q53*R53</f>
        <v>0</v>
      </c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s="27" customFormat="1" ht="35.25" customHeight="1" x14ac:dyDescent="0.25">
      <c r="A54" s="23"/>
      <c r="B54" s="76">
        <v>16</v>
      </c>
      <c r="C54" s="111" t="s">
        <v>77</v>
      </c>
      <c r="D54" s="111" t="s">
        <v>30</v>
      </c>
      <c r="E54" s="53" t="s">
        <v>16</v>
      </c>
      <c r="F54" s="37">
        <v>5226.1694915254238</v>
      </c>
      <c r="G54" s="56">
        <v>1</v>
      </c>
      <c r="H54" s="79">
        <f t="shared" si="36"/>
        <v>5226.1694915254238</v>
      </c>
      <c r="I54" s="25"/>
      <c r="J54" s="58">
        <f t="shared" si="37"/>
        <v>16</v>
      </c>
      <c r="K54" s="59" t="str">
        <f t="shared" si="37"/>
        <v>Куртка женская  на утепляющей прокладке р. 44-46/158-164</v>
      </c>
      <c r="L54" s="111" t="s">
        <v>30</v>
      </c>
      <c r="M54" s="60"/>
      <c r="N54" s="60"/>
      <c r="O54" s="78" t="str">
        <f t="shared" si="24"/>
        <v>шт</v>
      </c>
      <c r="P54" s="61">
        <f t="shared" si="25"/>
        <v>5226.1694915254238</v>
      </c>
      <c r="Q54" s="35"/>
      <c r="R54" s="62">
        <f t="shared" si="38"/>
        <v>1</v>
      </c>
      <c r="S54" s="63">
        <f t="shared" si="39"/>
        <v>0</v>
      </c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s="27" customFormat="1" ht="30" customHeight="1" x14ac:dyDescent="0.25">
      <c r="A55" s="23"/>
      <c r="B55" s="76">
        <v>17</v>
      </c>
      <c r="C55" s="111" t="s">
        <v>78</v>
      </c>
      <c r="D55" s="111" t="s">
        <v>30</v>
      </c>
      <c r="E55" s="53" t="s">
        <v>16</v>
      </c>
      <c r="F55" s="37">
        <v>5226.1694915254238</v>
      </c>
      <c r="G55" s="56">
        <v>2</v>
      </c>
      <c r="H55" s="79">
        <f t="shared" si="36"/>
        <v>10452.338983050848</v>
      </c>
      <c r="I55" s="25"/>
      <c r="J55" s="58">
        <f t="shared" si="37"/>
        <v>17</v>
      </c>
      <c r="K55" s="59" t="str">
        <f t="shared" si="37"/>
        <v>Куртка женская на утепляющей прокладке  р. 48-50/158-164</v>
      </c>
      <c r="L55" s="111" t="s">
        <v>30</v>
      </c>
      <c r="M55" s="60"/>
      <c r="N55" s="60"/>
      <c r="O55" s="78" t="str">
        <f t="shared" si="24"/>
        <v>шт</v>
      </c>
      <c r="P55" s="61">
        <f t="shared" si="25"/>
        <v>5226.1694915254238</v>
      </c>
      <c r="Q55" s="35"/>
      <c r="R55" s="62">
        <f t="shared" si="38"/>
        <v>2</v>
      </c>
      <c r="S55" s="63">
        <f t="shared" si="39"/>
        <v>0</v>
      </c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s="27" customFormat="1" ht="34.5" customHeight="1" x14ac:dyDescent="0.25">
      <c r="A56" s="23"/>
      <c r="B56" s="76">
        <v>18</v>
      </c>
      <c r="C56" s="111" t="s">
        <v>79</v>
      </c>
      <c r="D56" s="111" t="s">
        <v>30</v>
      </c>
      <c r="E56" s="53" t="s">
        <v>16</v>
      </c>
      <c r="F56" s="37">
        <v>5226.1694915254238</v>
      </c>
      <c r="G56" s="56">
        <v>4</v>
      </c>
      <c r="H56" s="79">
        <f t="shared" si="36"/>
        <v>20904.677966101695</v>
      </c>
      <c r="I56" s="25"/>
      <c r="J56" s="58">
        <f t="shared" si="37"/>
        <v>18</v>
      </c>
      <c r="K56" s="59" t="str">
        <f t="shared" si="37"/>
        <v>Куртка женская  на утепляющей прокладке  р. 52-54/158-164</v>
      </c>
      <c r="L56" s="111" t="s">
        <v>30</v>
      </c>
      <c r="M56" s="60"/>
      <c r="N56" s="60"/>
      <c r="O56" s="78" t="str">
        <f t="shared" si="24"/>
        <v>шт</v>
      </c>
      <c r="P56" s="61">
        <f t="shared" si="25"/>
        <v>5226.1694915254238</v>
      </c>
      <c r="Q56" s="35"/>
      <c r="R56" s="62">
        <f t="shared" si="38"/>
        <v>4</v>
      </c>
      <c r="S56" s="63">
        <f t="shared" si="39"/>
        <v>0</v>
      </c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s="27" customFormat="1" ht="34.5" customHeight="1" x14ac:dyDescent="0.25">
      <c r="A57" s="23"/>
      <c r="B57" s="76">
        <v>19</v>
      </c>
      <c r="C57" s="111" t="s">
        <v>80</v>
      </c>
      <c r="D57" s="111" t="s">
        <v>30</v>
      </c>
      <c r="E57" s="53" t="s">
        <v>16</v>
      </c>
      <c r="F57" s="37">
        <v>5226.1694915254238</v>
      </c>
      <c r="G57" s="56">
        <v>1</v>
      </c>
      <c r="H57" s="79">
        <f t="shared" si="36"/>
        <v>5226.1694915254238</v>
      </c>
      <c r="I57" s="25"/>
      <c r="J57" s="58">
        <f t="shared" si="37"/>
        <v>19</v>
      </c>
      <c r="K57" s="59" t="str">
        <f t="shared" si="37"/>
        <v>Куртка женская на утепляющей прокладке  р. 56-58/170-176</v>
      </c>
      <c r="L57" s="111" t="s">
        <v>30</v>
      </c>
      <c r="M57" s="60"/>
      <c r="N57" s="60"/>
      <c r="O57" s="78" t="str">
        <f t="shared" si="24"/>
        <v>шт</v>
      </c>
      <c r="P57" s="61">
        <f t="shared" si="25"/>
        <v>5226.1694915254238</v>
      </c>
      <c r="Q57" s="35"/>
      <c r="R57" s="62">
        <f t="shared" si="38"/>
        <v>1</v>
      </c>
      <c r="S57" s="63">
        <f t="shared" si="39"/>
        <v>0</v>
      </c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s="27" customFormat="1" ht="34.5" customHeight="1" x14ac:dyDescent="0.25">
      <c r="A58" s="23"/>
      <c r="B58" s="76">
        <v>20</v>
      </c>
      <c r="C58" s="111" t="s">
        <v>81</v>
      </c>
      <c r="D58" s="111" t="s">
        <v>30</v>
      </c>
      <c r="E58" s="53" t="s">
        <v>16</v>
      </c>
      <c r="F58" s="37">
        <v>5309.7881355932204</v>
      </c>
      <c r="G58" s="56">
        <v>1</v>
      </c>
      <c r="H58" s="79">
        <f t="shared" si="36"/>
        <v>5309.7881355932204</v>
      </c>
      <c r="I58" s="25"/>
      <c r="J58" s="58">
        <f t="shared" si="37"/>
        <v>20</v>
      </c>
      <c r="K58" s="59" t="str">
        <f t="shared" si="37"/>
        <v>Куртка мужская на утепляющей прокладке р. 48-50/158-164</v>
      </c>
      <c r="L58" s="111" t="s">
        <v>30</v>
      </c>
      <c r="M58" s="60"/>
      <c r="N58" s="60"/>
      <c r="O58" s="78" t="str">
        <f t="shared" si="24"/>
        <v>шт</v>
      </c>
      <c r="P58" s="61">
        <f t="shared" si="25"/>
        <v>5309.7881355932204</v>
      </c>
      <c r="Q58" s="35"/>
      <c r="R58" s="62">
        <f t="shared" si="38"/>
        <v>1</v>
      </c>
      <c r="S58" s="63">
        <f t="shared" si="39"/>
        <v>0</v>
      </c>
      <c r="T58" s="25"/>
      <c r="U58" s="25"/>
      <c r="V58" s="25"/>
      <c r="W58" s="25"/>
      <c r="X58" s="25"/>
      <c r="Y58" s="25"/>
      <c r="Z58" s="25"/>
      <c r="AA58" s="25"/>
      <c r="AB58" s="25"/>
      <c r="AC58" s="25"/>
    </row>
    <row r="59" spans="1:29" s="27" customFormat="1" ht="31.5" customHeight="1" x14ac:dyDescent="0.25">
      <c r="A59" s="23"/>
      <c r="B59" s="76">
        <v>21</v>
      </c>
      <c r="C59" s="111" t="s">
        <v>82</v>
      </c>
      <c r="D59" s="111" t="s">
        <v>30</v>
      </c>
      <c r="E59" s="53" t="s">
        <v>16</v>
      </c>
      <c r="F59" s="37">
        <v>5309.7881355932204</v>
      </c>
      <c r="G59" s="56">
        <v>2</v>
      </c>
      <c r="H59" s="79">
        <f t="shared" si="36"/>
        <v>10619.576271186441</v>
      </c>
      <c r="I59" s="25"/>
      <c r="J59" s="58">
        <f t="shared" si="37"/>
        <v>21</v>
      </c>
      <c r="K59" s="59" t="str">
        <f t="shared" si="37"/>
        <v>Куртка мужская на утепляющей прокладке  р. 48-50/170-176</v>
      </c>
      <c r="L59" s="111" t="s">
        <v>30</v>
      </c>
      <c r="M59" s="60"/>
      <c r="N59" s="60"/>
      <c r="O59" s="78" t="str">
        <f t="shared" si="24"/>
        <v>шт</v>
      </c>
      <c r="P59" s="61">
        <f t="shared" si="25"/>
        <v>5309.7881355932204</v>
      </c>
      <c r="Q59" s="35"/>
      <c r="R59" s="62">
        <f t="shared" si="38"/>
        <v>2</v>
      </c>
      <c r="S59" s="63">
        <f t="shared" si="39"/>
        <v>0</v>
      </c>
      <c r="T59" s="25"/>
      <c r="U59" s="25"/>
      <c r="V59" s="25"/>
      <c r="W59" s="25"/>
      <c r="X59" s="25"/>
      <c r="Y59" s="25"/>
      <c r="Z59" s="25"/>
      <c r="AA59" s="25"/>
      <c r="AB59" s="25"/>
      <c r="AC59" s="25"/>
    </row>
    <row r="60" spans="1:29" s="27" customFormat="1" ht="33.75" customHeight="1" x14ac:dyDescent="0.25">
      <c r="A60" s="23"/>
      <c r="B60" s="76">
        <v>22</v>
      </c>
      <c r="C60" s="111" t="s">
        <v>83</v>
      </c>
      <c r="D60" s="111" t="s">
        <v>30</v>
      </c>
      <c r="E60" s="53" t="s">
        <v>16</v>
      </c>
      <c r="F60" s="37">
        <v>5309.7881355932204</v>
      </c>
      <c r="G60" s="56">
        <v>5</v>
      </c>
      <c r="H60" s="79">
        <f>F60*G60</f>
        <v>26548.9406779661</v>
      </c>
      <c r="I60" s="25"/>
      <c r="J60" s="58">
        <f t="shared" si="37"/>
        <v>22</v>
      </c>
      <c r="K60" s="59" t="str">
        <f t="shared" si="37"/>
        <v>Куртка мужская на утепляющей прокладке  р. 52-54/170-176</v>
      </c>
      <c r="L60" s="111" t="s">
        <v>30</v>
      </c>
      <c r="M60" s="60"/>
      <c r="N60" s="60"/>
      <c r="O60" s="78" t="str">
        <f t="shared" si="24"/>
        <v>шт</v>
      </c>
      <c r="P60" s="61">
        <f t="shared" si="25"/>
        <v>5309.7881355932204</v>
      </c>
      <c r="Q60" s="35"/>
      <c r="R60" s="62">
        <f>G60</f>
        <v>5</v>
      </c>
      <c r="S60" s="63">
        <f>Q60*R60</f>
        <v>0</v>
      </c>
      <c r="T60" s="25"/>
      <c r="U60" s="25"/>
      <c r="V60" s="25"/>
      <c r="W60" s="25"/>
      <c r="X60" s="25"/>
      <c r="Y60" s="25"/>
      <c r="Z60" s="25"/>
      <c r="AA60" s="25"/>
      <c r="AB60" s="25"/>
      <c r="AC60" s="25"/>
    </row>
    <row r="61" spans="1:29" s="27" customFormat="1" ht="33.75" customHeight="1" x14ac:dyDescent="0.25">
      <c r="A61" s="23"/>
      <c r="B61" s="76">
        <v>23</v>
      </c>
      <c r="C61" s="111" t="s">
        <v>84</v>
      </c>
      <c r="D61" s="111" t="s">
        <v>30</v>
      </c>
      <c r="E61" s="53" t="s">
        <v>16</v>
      </c>
      <c r="F61" s="37">
        <v>5309.7881355932204</v>
      </c>
      <c r="G61" s="56">
        <v>5</v>
      </c>
      <c r="H61" s="79">
        <f t="shared" ref="H61:H69" si="40">F61*G61</f>
        <v>26548.9406779661</v>
      </c>
      <c r="I61" s="25"/>
      <c r="J61" s="58">
        <f t="shared" si="37"/>
        <v>23</v>
      </c>
      <c r="K61" s="59" t="str">
        <f t="shared" si="37"/>
        <v>Куртка мужская на утепляющей прокладке  р. 52-54/182-188</v>
      </c>
      <c r="L61" s="111" t="s">
        <v>30</v>
      </c>
      <c r="M61" s="60"/>
      <c r="N61" s="60"/>
      <c r="O61" s="78" t="str">
        <f t="shared" si="24"/>
        <v>шт</v>
      </c>
      <c r="P61" s="61">
        <f t="shared" si="25"/>
        <v>5309.7881355932204</v>
      </c>
      <c r="Q61" s="35"/>
      <c r="R61" s="62">
        <f t="shared" ref="R61:R69" si="41">G61</f>
        <v>5</v>
      </c>
      <c r="S61" s="63">
        <f t="shared" ref="S61:S69" si="42">Q61*R61</f>
        <v>0</v>
      </c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s="27" customFormat="1" ht="33.75" customHeight="1" x14ac:dyDescent="0.25">
      <c r="A62" s="23"/>
      <c r="B62" s="76">
        <v>24</v>
      </c>
      <c r="C62" s="111" t="s">
        <v>85</v>
      </c>
      <c r="D62" s="111" t="s">
        <v>30</v>
      </c>
      <c r="E62" s="53" t="s">
        <v>16</v>
      </c>
      <c r="F62" s="37">
        <v>5309.7881355932204</v>
      </c>
      <c r="G62" s="56">
        <v>1</v>
      </c>
      <c r="H62" s="79">
        <f t="shared" si="40"/>
        <v>5309.7881355932204</v>
      </c>
      <c r="I62" s="25"/>
      <c r="J62" s="58">
        <f t="shared" si="37"/>
        <v>24</v>
      </c>
      <c r="K62" s="59" t="str">
        <f t="shared" si="37"/>
        <v>Куртка мужская  на утепляющей прокладке  р. 56-58/158-164</v>
      </c>
      <c r="L62" s="111" t="s">
        <v>30</v>
      </c>
      <c r="M62" s="60"/>
      <c r="N62" s="60"/>
      <c r="O62" s="78" t="str">
        <f t="shared" si="24"/>
        <v>шт</v>
      </c>
      <c r="P62" s="61">
        <f t="shared" si="25"/>
        <v>5309.7881355932204</v>
      </c>
      <c r="Q62" s="35"/>
      <c r="R62" s="62">
        <f t="shared" si="41"/>
        <v>1</v>
      </c>
      <c r="S62" s="63">
        <f t="shared" si="42"/>
        <v>0</v>
      </c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s="27" customFormat="1" ht="33.75" customHeight="1" x14ac:dyDescent="0.25">
      <c r="A63" s="23"/>
      <c r="B63" s="76">
        <v>25</v>
      </c>
      <c r="C63" s="111" t="s">
        <v>86</v>
      </c>
      <c r="D63" s="111" t="s">
        <v>30</v>
      </c>
      <c r="E63" s="53" t="s">
        <v>16</v>
      </c>
      <c r="F63" s="37">
        <v>5309.7881355932204</v>
      </c>
      <c r="G63" s="56">
        <v>1</v>
      </c>
      <c r="H63" s="79">
        <f t="shared" si="40"/>
        <v>5309.7881355932204</v>
      </c>
      <c r="I63" s="25"/>
      <c r="J63" s="58">
        <f t="shared" si="37"/>
        <v>25</v>
      </c>
      <c r="K63" s="59" t="str">
        <f t="shared" si="37"/>
        <v>Куртка мужская  на утепляющей прокладке  р. 56-58/170-176</v>
      </c>
      <c r="L63" s="111" t="s">
        <v>30</v>
      </c>
      <c r="M63" s="60"/>
      <c r="N63" s="60"/>
      <c r="O63" s="78" t="str">
        <f t="shared" si="24"/>
        <v>шт</v>
      </c>
      <c r="P63" s="61">
        <f t="shared" si="25"/>
        <v>5309.7881355932204</v>
      </c>
      <c r="Q63" s="35"/>
      <c r="R63" s="62">
        <f t="shared" si="41"/>
        <v>1</v>
      </c>
      <c r="S63" s="63">
        <f t="shared" si="42"/>
        <v>0</v>
      </c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s="27" customFormat="1" ht="30" x14ac:dyDescent="0.25">
      <c r="A64" s="23"/>
      <c r="B64" s="76">
        <v>26</v>
      </c>
      <c r="C64" s="111" t="s">
        <v>46</v>
      </c>
      <c r="D64" s="111" t="s">
        <v>30</v>
      </c>
      <c r="E64" s="53" t="s">
        <v>16</v>
      </c>
      <c r="F64" s="37">
        <v>5309.7881355932213</v>
      </c>
      <c r="G64" s="56">
        <v>3</v>
      </c>
      <c r="H64" s="79">
        <f t="shared" si="40"/>
        <v>15929.364406779663</v>
      </c>
      <c r="I64" s="25"/>
      <c r="J64" s="58">
        <f t="shared" si="37"/>
        <v>26</v>
      </c>
      <c r="K64" s="59" t="str">
        <f t="shared" si="37"/>
        <v>Куртка мужская на утепляющей прокладке р. 56-58/182-188</v>
      </c>
      <c r="L64" s="111" t="s">
        <v>30</v>
      </c>
      <c r="M64" s="60"/>
      <c r="N64" s="60"/>
      <c r="O64" s="78" t="str">
        <f t="shared" si="24"/>
        <v>шт</v>
      </c>
      <c r="P64" s="61">
        <f t="shared" si="25"/>
        <v>5309.7881355932213</v>
      </c>
      <c r="Q64" s="35"/>
      <c r="R64" s="62">
        <f t="shared" si="41"/>
        <v>3</v>
      </c>
      <c r="S64" s="63">
        <f t="shared" si="42"/>
        <v>0</v>
      </c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s="27" customFormat="1" ht="48.75" customHeight="1" x14ac:dyDescent="0.25">
      <c r="A65" s="23"/>
      <c r="B65" s="76">
        <v>27</v>
      </c>
      <c r="C65" s="111" t="s">
        <v>87</v>
      </c>
      <c r="D65" s="111" t="s">
        <v>88</v>
      </c>
      <c r="E65" s="53" t="s">
        <v>64</v>
      </c>
      <c r="F65" s="37">
        <v>652.54237288135596</v>
      </c>
      <c r="G65" s="56">
        <v>39</v>
      </c>
      <c r="H65" s="79">
        <f t="shared" si="40"/>
        <v>25449.152542372882</v>
      </c>
      <c r="I65" s="25"/>
      <c r="J65" s="58">
        <f t="shared" si="37"/>
        <v>27</v>
      </c>
      <c r="K65" s="59" t="str">
        <f t="shared" si="37"/>
        <v>Перчатки морозостойкие, утепленные с полимерным покрытием (Arcticus 2606WV) р-р 10</v>
      </c>
      <c r="L65" s="111" t="s">
        <v>88</v>
      </c>
      <c r="M65" s="60"/>
      <c r="N65" s="60"/>
      <c r="O65" s="78" t="str">
        <f t="shared" si="24"/>
        <v>пар</v>
      </c>
      <c r="P65" s="61">
        <f t="shared" si="25"/>
        <v>652.54237288135596</v>
      </c>
      <c r="Q65" s="35"/>
      <c r="R65" s="62">
        <f t="shared" si="41"/>
        <v>39</v>
      </c>
      <c r="S65" s="63">
        <f t="shared" si="42"/>
        <v>0</v>
      </c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s="27" customFormat="1" ht="48.75" customHeight="1" x14ac:dyDescent="0.25">
      <c r="A66" s="23"/>
      <c r="B66" s="76">
        <v>28</v>
      </c>
      <c r="C66" s="111" t="s">
        <v>89</v>
      </c>
      <c r="D66" s="111" t="s">
        <v>88</v>
      </c>
      <c r="E66" s="53" t="s">
        <v>64</v>
      </c>
      <c r="F66" s="37">
        <v>652.54237288135596</v>
      </c>
      <c r="G66" s="56">
        <v>85</v>
      </c>
      <c r="H66" s="79">
        <f t="shared" si="40"/>
        <v>55466.101694915254</v>
      </c>
      <c r="I66" s="25"/>
      <c r="J66" s="58">
        <f t="shared" si="37"/>
        <v>28</v>
      </c>
      <c r="K66" s="59" t="str">
        <f t="shared" si="37"/>
        <v>Перчатки морозостойкие, утепленные с полимерным покрытием (Arcticus 2606WV) р-р 11</v>
      </c>
      <c r="L66" s="111" t="s">
        <v>88</v>
      </c>
      <c r="M66" s="60"/>
      <c r="N66" s="60"/>
      <c r="O66" s="78" t="str">
        <f t="shared" si="24"/>
        <v>пар</v>
      </c>
      <c r="P66" s="61">
        <f t="shared" si="25"/>
        <v>652.54237288135596</v>
      </c>
      <c r="Q66" s="35"/>
      <c r="R66" s="62">
        <f t="shared" si="41"/>
        <v>85</v>
      </c>
      <c r="S66" s="63">
        <f t="shared" si="42"/>
        <v>0</v>
      </c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s="27" customFormat="1" ht="48.75" customHeight="1" x14ac:dyDescent="0.25">
      <c r="A67" s="23"/>
      <c r="B67" s="76">
        <v>29</v>
      </c>
      <c r="C67" s="111" t="s">
        <v>90</v>
      </c>
      <c r="D67" s="111" t="s">
        <v>88</v>
      </c>
      <c r="E67" s="53" t="s">
        <v>64</v>
      </c>
      <c r="F67" s="37">
        <v>652.54237288135596</v>
      </c>
      <c r="G67" s="56">
        <v>104</v>
      </c>
      <c r="H67" s="79">
        <f t="shared" si="40"/>
        <v>67864.406779661018</v>
      </c>
      <c r="I67" s="25"/>
      <c r="J67" s="58">
        <f t="shared" si="37"/>
        <v>29</v>
      </c>
      <c r="K67" s="59" t="str">
        <f t="shared" si="37"/>
        <v>Перчатки морозостойкие, утепленные с полимерным покрытием (Arcticus 2606WV) р-р 9</v>
      </c>
      <c r="L67" s="111" t="s">
        <v>88</v>
      </c>
      <c r="M67" s="60"/>
      <c r="N67" s="60"/>
      <c r="O67" s="78" t="str">
        <f t="shared" si="24"/>
        <v>пар</v>
      </c>
      <c r="P67" s="61">
        <f t="shared" si="25"/>
        <v>652.54237288135596</v>
      </c>
      <c r="Q67" s="35"/>
      <c r="R67" s="62">
        <f t="shared" si="41"/>
        <v>104</v>
      </c>
      <c r="S67" s="63">
        <f t="shared" si="42"/>
        <v>0</v>
      </c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s="27" customFormat="1" ht="48.75" customHeight="1" x14ac:dyDescent="0.25">
      <c r="A68" s="23"/>
      <c r="B68" s="76">
        <v>30</v>
      </c>
      <c r="C68" s="111" t="s">
        <v>87</v>
      </c>
      <c r="D68" s="111" t="s">
        <v>88</v>
      </c>
      <c r="E68" s="53" t="s">
        <v>64</v>
      </c>
      <c r="F68" s="37">
        <v>652.54237288135596</v>
      </c>
      <c r="G68" s="56">
        <v>31</v>
      </c>
      <c r="H68" s="79">
        <f t="shared" si="40"/>
        <v>20228.813559322036</v>
      </c>
      <c r="I68" s="25"/>
      <c r="J68" s="58">
        <f t="shared" si="37"/>
        <v>30</v>
      </c>
      <c r="K68" s="59" t="str">
        <f t="shared" si="37"/>
        <v>Перчатки морозостойкие, утепленные с полимерным покрытием (Arcticus 2606WV) р-р 10</v>
      </c>
      <c r="L68" s="111" t="s">
        <v>88</v>
      </c>
      <c r="M68" s="60"/>
      <c r="N68" s="60"/>
      <c r="O68" s="78" t="str">
        <f t="shared" si="24"/>
        <v>пар</v>
      </c>
      <c r="P68" s="61">
        <f t="shared" si="25"/>
        <v>652.54237288135596</v>
      </c>
      <c r="Q68" s="35"/>
      <c r="R68" s="62">
        <f t="shared" si="41"/>
        <v>31</v>
      </c>
      <c r="S68" s="63">
        <f t="shared" si="42"/>
        <v>0</v>
      </c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s="27" customFormat="1" ht="48.75" customHeight="1" x14ac:dyDescent="0.25">
      <c r="A69" s="23"/>
      <c r="B69" s="76">
        <v>31</v>
      </c>
      <c r="C69" s="111" t="s">
        <v>91</v>
      </c>
      <c r="D69" s="111" t="s">
        <v>88</v>
      </c>
      <c r="E69" s="53" t="s">
        <v>64</v>
      </c>
      <c r="F69" s="37">
        <v>652.54237288135596</v>
      </c>
      <c r="G69" s="56">
        <v>14</v>
      </c>
      <c r="H69" s="79">
        <f t="shared" si="40"/>
        <v>9135.5932203389839</v>
      </c>
      <c r="I69" s="25"/>
      <c r="J69" s="58">
        <f t="shared" si="37"/>
        <v>31</v>
      </c>
      <c r="K69" s="59" t="str">
        <f t="shared" si="37"/>
        <v>Перчатки морозостойкие, утепленные с полимерным покрытием (Nitras 1606W) р-р 10</v>
      </c>
      <c r="L69" s="111" t="s">
        <v>88</v>
      </c>
      <c r="M69" s="60"/>
      <c r="N69" s="60"/>
      <c r="O69" s="78" t="str">
        <f t="shared" si="24"/>
        <v>пар</v>
      </c>
      <c r="P69" s="61">
        <f t="shared" si="25"/>
        <v>652.54237288135596</v>
      </c>
      <c r="Q69" s="35"/>
      <c r="R69" s="62">
        <f t="shared" si="41"/>
        <v>14</v>
      </c>
      <c r="S69" s="63">
        <f t="shared" si="42"/>
        <v>0</v>
      </c>
      <c r="T69" s="25"/>
      <c r="U69" s="25"/>
      <c r="V69" s="25"/>
      <c r="W69" s="25"/>
      <c r="X69" s="25"/>
      <c r="Y69" s="25"/>
      <c r="Z69" s="25"/>
      <c r="AA69" s="25"/>
      <c r="AB69" s="25"/>
      <c r="AC69" s="25"/>
    </row>
    <row r="70" spans="1:29" s="27" customFormat="1" ht="18.75" customHeight="1" x14ac:dyDescent="0.25">
      <c r="A70" s="23"/>
      <c r="B70" s="76">
        <v>32</v>
      </c>
      <c r="C70" s="111" t="s">
        <v>92</v>
      </c>
      <c r="D70" s="111" t="s">
        <v>53</v>
      </c>
      <c r="E70" s="53" t="s">
        <v>64</v>
      </c>
      <c r="F70" s="37">
        <v>372.88135593220341</v>
      </c>
      <c r="G70" s="56">
        <v>3</v>
      </c>
      <c r="H70" s="79">
        <f t="shared" ref="H70" si="43">F70*G70</f>
        <v>1118.6440677966102</v>
      </c>
      <c r="I70" s="25"/>
      <c r="J70" s="58">
        <f t="shared" si="37"/>
        <v>32</v>
      </c>
      <c r="K70" s="59" t="str">
        <f t="shared" si="37"/>
        <v>Перчатки спилковые р-р 10</v>
      </c>
      <c r="L70" s="111" t="s">
        <v>53</v>
      </c>
      <c r="M70" s="60"/>
      <c r="N70" s="60"/>
      <c r="O70" s="78" t="str">
        <f t="shared" si="24"/>
        <v>пар</v>
      </c>
      <c r="P70" s="61">
        <f t="shared" si="25"/>
        <v>372.88135593220341</v>
      </c>
      <c r="Q70" s="35"/>
      <c r="R70" s="62">
        <f t="shared" ref="R70:R74" si="44">G70</f>
        <v>3</v>
      </c>
      <c r="S70" s="63">
        <f t="shared" ref="S70:S74" si="45">Q70*R70</f>
        <v>0</v>
      </c>
      <c r="T70" s="25"/>
      <c r="U70" s="25"/>
      <c r="V70" s="25"/>
      <c r="W70" s="25"/>
      <c r="X70" s="25"/>
      <c r="Y70" s="25"/>
      <c r="Z70" s="25"/>
      <c r="AA70" s="25"/>
      <c r="AB70" s="25"/>
      <c r="AC70" s="25"/>
    </row>
    <row r="71" spans="1:29" s="27" customFormat="1" ht="31.5" customHeight="1" x14ac:dyDescent="0.25">
      <c r="A71" s="23"/>
      <c r="B71" s="76">
        <v>33</v>
      </c>
      <c r="C71" s="111" t="s">
        <v>93</v>
      </c>
      <c r="D71" s="111" t="s">
        <v>58</v>
      </c>
      <c r="E71" s="53" t="s">
        <v>16</v>
      </c>
      <c r="F71" s="37">
        <v>503.38983050847463</v>
      </c>
      <c r="G71" s="56">
        <v>404</v>
      </c>
      <c r="H71" s="79">
        <f t="shared" ref="H71:H74" si="46">F71*G71</f>
        <v>203369.49152542374</v>
      </c>
      <c r="I71" s="25"/>
      <c r="J71" s="58">
        <f t="shared" si="37"/>
        <v>33</v>
      </c>
      <c r="K71" s="59" t="str">
        <f t="shared" si="37"/>
        <v>Перчатки утепленные (вязаные-шерсть + акрил, ут-ль Тинсулейт) р-р 10</v>
      </c>
      <c r="L71" s="111" t="s">
        <v>58</v>
      </c>
      <c r="M71" s="60"/>
      <c r="N71" s="60"/>
      <c r="O71" s="78" t="str">
        <f t="shared" si="24"/>
        <v>шт</v>
      </c>
      <c r="P71" s="61">
        <f t="shared" si="25"/>
        <v>503.38983050847463</v>
      </c>
      <c r="Q71" s="35"/>
      <c r="R71" s="62">
        <f t="shared" si="44"/>
        <v>404</v>
      </c>
      <c r="S71" s="63">
        <f t="shared" si="45"/>
        <v>0</v>
      </c>
      <c r="T71" s="25"/>
      <c r="U71" s="25"/>
      <c r="V71" s="25"/>
      <c r="W71" s="25"/>
      <c r="X71" s="25"/>
      <c r="Y71" s="25"/>
      <c r="Z71" s="25"/>
      <c r="AA71" s="25"/>
      <c r="AB71" s="25"/>
      <c r="AC71" s="25"/>
    </row>
    <row r="72" spans="1:29" s="27" customFormat="1" ht="31.5" customHeight="1" x14ac:dyDescent="0.25">
      <c r="A72" s="23"/>
      <c r="B72" s="76">
        <v>34</v>
      </c>
      <c r="C72" s="111" t="s">
        <v>94</v>
      </c>
      <c r="D72" s="111" t="s">
        <v>58</v>
      </c>
      <c r="E72" s="53" t="s">
        <v>16</v>
      </c>
      <c r="F72" s="37">
        <v>503.38983050847463</v>
      </c>
      <c r="G72" s="56">
        <v>555</v>
      </c>
      <c r="H72" s="79">
        <f t="shared" si="46"/>
        <v>279381.35593220341</v>
      </c>
      <c r="I72" s="25"/>
      <c r="J72" s="58">
        <f t="shared" si="37"/>
        <v>34</v>
      </c>
      <c r="K72" s="59" t="str">
        <f t="shared" si="37"/>
        <v>Перчатки утепленные (вязаные-шерсть + акрил, ут-ль Тинсулейт) р-р 11</v>
      </c>
      <c r="L72" s="111" t="s">
        <v>58</v>
      </c>
      <c r="M72" s="60"/>
      <c r="N72" s="60"/>
      <c r="O72" s="78" t="str">
        <f t="shared" si="24"/>
        <v>шт</v>
      </c>
      <c r="P72" s="61">
        <f t="shared" si="25"/>
        <v>503.38983050847463</v>
      </c>
      <c r="Q72" s="35"/>
      <c r="R72" s="62">
        <f t="shared" si="44"/>
        <v>555</v>
      </c>
      <c r="S72" s="63">
        <f t="shared" si="45"/>
        <v>0</v>
      </c>
      <c r="T72" s="25"/>
      <c r="U72" s="25"/>
      <c r="V72" s="25"/>
      <c r="W72" s="25"/>
      <c r="X72" s="25"/>
      <c r="Y72" s="25"/>
      <c r="Z72" s="25"/>
      <c r="AA72" s="25"/>
      <c r="AB72" s="25"/>
      <c r="AC72" s="25"/>
    </row>
    <row r="73" spans="1:29" s="27" customFormat="1" ht="30.75" customHeight="1" x14ac:dyDescent="0.25">
      <c r="A73" s="23"/>
      <c r="B73" s="76">
        <v>35</v>
      </c>
      <c r="C73" s="111" t="s">
        <v>95</v>
      </c>
      <c r="D73" s="111" t="s">
        <v>58</v>
      </c>
      <c r="E73" s="53" t="s">
        <v>16</v>
      </c>
      <c r="F73" s="37">
        <v>503.38983050847457</v>
      </c>
      <c r="G73" s="56">
        <v>70</v>
      </c>
      <c r="H73" s="79">
        <f t="shared" si="46"/>
        <v>35237.288135593219</v>
      </c>
      <c r="I73" s="25"/>
      <c r="J73" s="58">
        <f t="shared" si="37"/>
        <v>35</v>
      </c>
      <c r="K73" s="59" t="str">
        <f t="shared" si="37"/>
        <v>Перчатки утепленные (вязаные-шерсть + акрил, ут-ль Тинсулейт) р-р 9</v>
      </c>
      <c r="L73" s="111" t="s">
        <v>58</v>
      </c>
      <c r="M73" s="60"/>
      <c r="N73" s="60"/>
      <c r="O73" s="78" t="str">
        <f t="shared" si="24"/>
        <v>шт</v>
      </c>
      <c r="P73" s="61">
        <f t="shared" si="25"/>
        <v>503.38983050847457</v>
      </c>
      <c r="Q73" s="35"/>
      <c r="R73" s="62">
        <f t="shared" si="44"/>
        <v>70</v>
      </c>
      <c r="S73" s="63">
        <f t="shared" si="45"/>
        <v>0</v>
      </c>
      <c r="T73" s="25"/>
      <c r="U73" s="25"/>
      <c r="V73" s="25"/>
      <c r="W73" s="25"/>
      <c r="X73" s="25"/>
      <c r="Y73" s="25"/>
      <c r="Z73" s="25"/>
      <c r="AA73" s="25"/>
      <c r="AB73" s="25"/>
      <c r="AC73" s="25"/>
    </row>
    <row r="74" spans="1:29" s="27" customFormat="1" ht="30.75" customHeight="1" x14ac:dyDescent="0.25">
      <c r="A74" s="23"/>
      <c r="B74" s="76">
        <v>36</v>
      </c>
      <c r="C74" s="111" t="s">
        <v>57</v>
      </c>
      <c r="D74" s="111" t="s">
        <v>58</v>
      </c>
      <c r="E74" s="53" t="s">
        <v>64</v>
      </c>
      <c r="F74" s="37">
        <v>699.15254237288138</v>
      </c>
      <c r="G74" s="56">
        <v>410</v>
      </c>
      <c r="H74" s="79">
        <f t="shared" si="46"/>
        <v>286652.54237288138</v>
      </c>
      <c r="I74" s="25"/>
      <c r="J74" s="58">
        <f t="shared" si="37"/>
        <v>36</v>
      </c>
      <c r="K74" s="59" t="str">
        <f t="shared" si="37"/>
        <v>Перчатки утепленные (полиэфир +флис, ут-ль - Тинсулейт, накладки -ПВХ</v>
      </c>
      <c r="L74" s="111" t="s">
        <v>58</v>
      </c>
      <c r="M74" s="60"/>
      <c r="N74" s="60"/>
      <c r="O74" s="78" t="str">
        <f t="shared" si="24"/>
        <v>пар</v>
      </c>
      <c r="P74" s="61">
        <f t="shared" si="25"/>
        <v>699.15254237288138</v>
      </c>
      <c r="Q74" s="35"/>
      <c r="R74" s="62">
        <f t="shared" si="44"/>
        <v>410</v>
      </c>
      <c r="S74" s="63">
        <f t="shared" si="45"/>
        <v>0</v>
      </c>
      <c r="T74" s="25"/>
      <c r="U74" s="25"/>
      <c r="V74" s="25"/>
      <c r="W74" s="25"/>
      <c r="X74" s="25"/>
      <c r="Y74" s="25"/>
      <c r="Z74" s="25"/>
      <c r="AA74" s="25"/>
      <c r="AB74" s="25"/>
      <c r="AC74" s="25"/>
    </row>
    <row r="75" spans="1:29" s="27" customFormat="1" ht="51" customHeight="1" x14ac:dyDescent="0.25">
      <c r="A75" s="23"/>
      <c r="B75" s="76">
        <v>37</v>
      </c>
      <c r="C75" s="111" t="s">
        <v>96</v>
      </c>
      <c r="D75" s="111" t="s">
        <v>58</v>
      </c>
      <c r="E75" s="53" t="s">
        <v>64</v>
      </c>
      <c r="F75" s="37">
        <v>615.25423728813564</v>
      </c>
      <c r="G75" s="56">
        <v>292</v>
      </c>
      <c r="H75" s="79">
        <f>F75*G75</f>
        <v>179654.2372881356</v>
      </c>
      <c r="I75" s="25"/>
      <c r="J75" s="58">
        <f t="shared" si="37"/>
        <v>37</v>
      </c>
      <c r="K75" s="59" t="str">
        <f t="shared" si="37"/>
        <v>Перчатки утепленные со спилковым наладонником (шерсть+акрил, ут-ль Тинсулейт) р-р 10</v>
      </c>
      <c r="L75" s="111" t="s">
        <v>58</v>
      </c>
      <c r="M75" s="60"/>
      <c r="N75" s="60"/>
      <c r="O75" s="78" t="str">
        <f t="shared" si="24"/>
        <v>пар</v>
      </c>
      <c r="P75" s="61">
        <f t="shared" si="25"/>
        <v>615.25423728813564</v>
      </c>
      <c r="Q75" s="35"/>
      <c r="R75" s="62">
        <f>G75</f>
        <v>292</v>
      </c>
      <c r="S75" s="63">
        <f>Q75*R75</f>
        <v>0</v>
      </c>
      <c r="T75" s="25"/>
      <c r="U75" s="25"/>
      <c r="V75" s="25"/>
      <c r="W75" s="25"/>
      <c r="X75" s="25"/>
      <c r="Y75" s="25"/>
      <c r="Z75" s="25"/>
      <c r="AA75" s="25"/>
      <c r="AB75" s="25"/>
      <c r="AC75" s="25"/>
    </row>
    <row r="76" spans="1:29" s="27" customFormat="1" ht="51.75" customHeight="1" x14ac:dyDescent="0.25">
      <c r="A76" s="23"/>
      <c r="B76" s="76">
        <v>38</v>
      </c>
      <c r="C76" s="111" t="s">
        <v>97</v>
      </c>
      <c r="D76" s="111" t="s">
        <v>58</v>
      </c>
      <c r="E76" s="53" t="s">
        <v>64</v>
      </c>
      <c r="F76" s="37">
        <v>615.25423728813564</v>
      </c>
      <c r="G76" s="56">
        <v>10</v>
      </c>
      <c r="H76" s="79">
        <f t="shared" ref="H76:H77" si="47">F76*G76</f>
        <v>6152.5423728813566</v>
      </c>
      <c r="I76" s="25"/>
      <c r="J76" s="58">
        <f t="shared" si="37"/>
        <v>38</v>
      </c>
      <c r="K76" s="59" t="str">
        <f t="shared" si="37"/>
        <v>Перчатки утепленные со спилковым наладонником (шерсть+акрил, ут-ль Тинсулейт) р-р 11</v>
      </c>
      <c r="L76" s="111" t="s">
        <v>58</v>
      </c>
      <c r="M76" s="60"/>
      <c r="N76" s="60"/>
      <c r="O76" s="78" t="str">
        <f t="shared" si="24"/>
        <v>пар</v>
      </c>
      <c r="P76" s="61">
        <f t="shared" si="25"/>
        <v>615.25423728813564</v>
      </c>
      <c r="Q76" s="35"/>
      <c r="R76" s="62">
        <f t="shared" ref="R76:R77" si="48">G76</f>
        <v>10</v>
      </c>
      <c r="S76" s="63">
        <f t="shared" ref="S76:S77" si="49">Q76*R76</f>
        <v>0</v>
      </c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7" customFormat="1" ht="46.5" customHeight="1" x14ac:dyDescent="0.25">
      <c r="A77" s="23"/>
      <c r="B77" s="76">
        <v>39</v>
      </c>
      <c r="C77" s="111" t="s">
        <v>98</v>
      </c>
      <c r="D77" s="111" t="s">
        <v>58</v>
      </c>
      <c r="E77" s="53" t="s">
        <v>64</v>
      </c>
      <c r="F77" s="37">
        <v>615.25423728813564</v>
      </c>
      <c r="G77" s="56">
        <v>82</v>
      </c>
      <c r="H77" s="79">
        <f t="shared" si="47"/>
        <v>50450.847457627126</v>
      </c>
      <c r="I77" s="25"/>
      <c r="J77" s="58">
        <f t="shared" si="37"/>
        <v>39</v>
      </c>
      <c r="K77" s="59" t="str">
        <f t="shared" si="37"/>
        <v>Перчатки утепленные со спилковым наладонником (шерсть+акрил, ут-ль Тинсулейт) р-р 9</v>
      </c>
      <c r="L77" s="111" t="s">
        <v>58</v>
      </c>
      <c r="M77" s="60"/>
      <c r="N77" s="60"/>
      <c r="O77" s="78" t="str">
        <f t="shared" si="24"/>
        <v>пар</v>
      </c>
      <c r="P77" s="61">
        <f t="shared" si="25"/>
        <v>615.25423728813564</v>
      </c>
      <c r="Q77" s="35"/>
      <c r="R77" s="62">
        <f t="shared" si="48"/>
        <v>82</v>
      </c>
      <c r="S77" s="63">
        <f t="shared" si="49"/>
        <v>0</v>
      </c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78" spans="1:29" s="27" customFormat="1" ht="47.25" customHeight="1" x14ac:dyDescent="0.25">
      <c r="A78" s="23"/>
      <c r="B78" s="76">
        <v>40</v>
      </c>
      <c r="C78" s="111" t="s">
        <v>99</v>
      </c>
      <c r="D78" s="111" t="s">
        <v>100</v>
      </c>
      <c r="E78" s="53" t="s">
        <v>64</v>
      </c>
      <c r="F78" s="37">
        <v>111.86440677966102</v>
      </c>
      <c r="G78" s="56">
        <v>648</v>
      </c>
      <c r="H78" s="79">
        <f>F78*G78</f>
        <v>72488.135593220344</v>
      </c>
      <c r="I78" s="25"/>
      <c r="J78" s="58">
        <f t="shared" si="37"/>
        <v>40</v>
      </c>
      <c r="K78" s="59" t="str">
        <f t="shared" si="37"/>
        <v>Рукавицы утепленные (п/ш ватин)</v>
      </c>
      <c r="L78" s="111" t="s">
        <v>100</v>
      </c>
      <c r="M78" s="60"/>
      <c r="N78" s="60"/>
      <c r="O78" s="78" t="str">
        <f t="shared" si="24"/>
        <v>пар</v>
      </c>
      <c r="P78" s="61">
        <f t="shared" si="25"/>
        <v>111.86440677966102</v>
      </c>
      <c r="Q78" s="35"/>
      <c r="R78" s="62">
        <f>G78</f>
        <v>648</v>
      </c>
      <c r="S78" s="63">
        <f>Q78*R78</f>
        <v>0</v>
      </c>
      <c r="T78" s="25"/>
      <c r="U78" s="25"/>
      <c r="V78" s="25"/>
      <c r="W78" s="25"/>
      <c r="X78" s="25"/>
      <c r="Y78" s="25"/>
      <c r="Z78" s="25"/>
      <c r="AA78" s="25"/>
      <c r="AB78" s="25"/>
      <c r="AC78" s="25"/>
    </row>
    <row r="79" spans="1:29" s="27" customFormat="1" ht="47.25" customHeight="1" x14ac:dyDescent="0.25">
      <c r="A79" s="23"/>
      <c r="B79" s="76">
        <v>41</v>
      </c>
      <c r="C79" s="111" t="s">
        <v>99</v>
      </c>
      <c r="D79" s="111" t="s">
        <v>101</v>
      </c>
      <c r="E79" s="53" t="s">
        <v>64</v>
      </c>
      <c r="F79" s="37">
        <v>111.86440677966102</v>
      </c>
      <c r="G79" s="56">
        <v>73</v>
      </c>
      <c r="H79" s="79">
        <f t="shared" ref="H79:H80" si="50">F79*G79</f>
        <v>8166.1016949152545</v>
      </c>
      <c r="I79" s="25"/>
      <c r="J79" s="58">
        <f t="shared" si="37"/>
        <v>41</v>
      </c>
      <c r="K79" s="59" t="str">
        <f t="shared" si="37"/>
        <v>Рукавицы утепленные (п/ш ватин)</v>
      </c>
      <c r="L79" s="111" t="s">
        <v>101</v>
      </c>
      <c r="M79" s="60"/>
      <c r="N79" s="60"/>
      <c r="O79" s="78" t="str">
        <f t="shared" si="24"/>
        <v>пар</v>
      </c>
      <c r="P79" s="61">
        <f t="shared" si="25"/>
        <v>111.86440677966102</v>
      </c>
      <c r="Q79" s="35"/>
      <c r="R79" s="62">
        <f t="shared" ref="R79:R80" si="51">G79</f>
        <v>73</v>
      </c>
      <c r="S79" s="63">
        <f t="shared" ref="S79:S80" si="52">Q79*R79</f>
        <v>0</v>
      </c>
      <c r="T79" s="25"/>
      <c r="U79" s="25"/>
      <c r="V79" s="25"/>
      <c r="W79" s="25"/>
      <c r="X79" s="25"/>
      <c r="Y79" s="25"/>
      <c r="Z79" s="25"/>
      <c r="AA79" s="25"/>
      <c r="AB79" s="25"/>
      <c r="AC79" s="25"/>
    </row>
    <row r="80" spans="1:29" s="27" customFormat="1" ht="47.25" customHeight="1" x14ac:dyDescent="0.25">
      <c r="A80" s="23"/>
      <c r="B80" s="76">
        <v>42</v>
      </c>
      <c r="C80" s="111" t="s">
        <v>61</v>
      </c>
      <c r="D80" s="111" t="s">
        <v>62</v>
      </c>
      <c r="E80" s="53" t="s">
        <v>64</v>
      </c>
      <c r="F80" s="37">
        <v>391.52542372881356</v>
      </c>
      <c r="G80" s="56">
        <v>5</v>
      </c>
      <c r="H80" s="79">
        <f t="shared" si="50"/>
        <v>1957.6271186440679</v>
      </c>
      <c r="I80" s="25"/>
      <c r="J80" s="58">
        <f t="shared" si="37"/>
        <v>42</v>
      </c>
      <c r="K80" s="59" t="str">
        <f t="shared" si="37"/>
        <v>Рукавицы утепленные с меховым утеплителем (овчина)</v>
      </c>
      <c r="L80" s="111" t="s">
        <v>62</v>
      </c>
      <c r="M80" s="60"/>
      <c r="N80" s="60"/>
      <c r="O80" s="78" t="str">
        <f t="shared" si="24"/>
        <v>пар</v>
      </c>
      <c r="P80" s="61">
        <f t="shared" si="25"/>
        <v>391.52542372881356</v>
      </c>
      <c r="Q80" s="35"/>
      <c r="R80" s="62">
        <f t="shared" si="51"/>
        <v>5</v>
      </c>
      <c r="S80" s="63">
        <f t="shared" si="52"/>
        <v>0</v>
      </c>
      <c r="T80" s="25"/>
      <c r="U80" s="25"/>
      <c r="V80" s="25"/>
      <c r="W80" s="25"/>
      <c r="X80" s="25"/>
      <c r="Y80" s="25"/>
      <c r="Z80" s="25"/>
      <c r="AA80" s="25"/>
      <c r="AB80" s="25"/>
      <c r="AC80" s="25"/>
    </row>
    <row r="81" spans="1:29" s="31" customFormat="1" ht="14.25" x14ac:dyDescent="0.25">
      <c r="A81" s="28"/>
      <c r="B81" s="64"/>
      <c r="C81" s="80" t="s">
        <v>17</v>
      </c>
      <c r="D81" s="81"/>
      <c r="E81" s="82"/>
      <c r="F81" s="38"/>
      <c r="G81" s="83"/>
      <c r="H81" s="84">
        <f>SUM(H39:H80)</f>
        <v>1655992.1949152546</v>
      </c>
      <c r="I81" s="30"/>
      <c r="J81" s="70"/>
      <c r="K81" s="71" t="str">
        <f t="shared" si="37"/>
        <v>ИТОГО:</v>
      </c>
      <c r="L81" s="66"/>
      <c r="M81" s="72"/>
      <c r="N81" s="72"/>
      <c r="O81" s="85"/>
      <c r="P81" s="73"/>
      <c r="Q81" s="41"/>
      <c r="R81" s="74"/>
      <c r="S81" s="75">
        <f>SUM(S39:S80)</f>
        <v>0</v>
      </c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29" s="31" customFormat="1" ht="49.5" customHeight="1" x14ac:dyDescent="0.25">
      <c r="A82" s="28"/>
      <c r="B82" s="146" t="s">
        <v>23</v>
      </c>
      <c r="C82" s="147"/>
      <c r="D82" s="147"/>
      <c r="E82" s="147"/>
      <c r="F82" s="147"/>
      <c r="G82" s="147"/>
      <c r="H82" s="148"/>
      <c r="I82" s="30"/>
      <c r="J82" s="143" t="s">
        <v>24</v>
      </c>
      <c r="K82" s="149"/>
      <c r="L82" s="149"/>
      <c r="M82" s="149"/>
      <c r="N82" s="149"/>
      <c r="O82" s="149"/>
      <c r="P82" s="149"/>
      <c r="Q82" s="149"/>
      <c r="R82" s="149"/>
      <c r="S82" s="15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29" s="27" customFormat="1" ht="19.5" customHeight="1" x14ac:dyDescent="0.25">
      <c r="A83" s="23"/>
      <c r="B83" s="76">
        <v>26</v>
      </c>
      <c r="C83" s="112" t="s">
        <v>43</v>
      </c>
      <c r="D83" s="113" t="s">
        <v>44</v>
      </c>
      <c r="E83" s="113" t="s">
        <v>64</v>
      </c>
      <c r="F83" s="35">
        <v>615.25423728813564</v>
      </c>
      <c r="G83" s="86">
        <v>18</v>
      </c>
      <c r="H83" s="79">
        <f>F83*G83</f>
        <v>11074.576271186441</v>
      </c>
      <c r="I83" s="25"/>
      <c r="J83" s="58">
        <f t="shared" ref="J83:K92" si="53">B83</f>
        <v>26</v>
      </c>
      <c r="K83" s="59" t="str">
        <f t="shared" si="53"/>
        <v>Краги утеплённые спилковые (иск. мех, пятипалые)</v>
      </c>
      <c r="L83" s="113" t="s">
        <v>44</v>
      </c>
      <c r="M83" s="60"/>
      <c r="N83" s="117"/>
      <c r="O83" s="113" t="s">
        <v>64</v>
      </c>
      <c r="P83" s="61">
        <f>F83</f>
        <v>615.25423728813564</v>
      </c>
      <c r="Q83" s="35"/>
      <c r="R83" s="62">
        <f>G83</f>
        <v>18</v>
      </c>
      <c r="S83" s="63">
        <f>Q83*R83</f>
        <v>0</v>
      </c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29" s="27" customFormat="1" ht="18" customHeight="1" x14ac:dyDescent="0.25">
      <c r="A84" s="23"/>
      <c r="B84" s="76">
        <v>30</v>
      </c>
      <c r="C84" s="112" t="s">
        <v>87</v>
      </c>
      <c r="D84" s="113" t="s">
        <v>88</v>
      </c>
      <c r="E84" s="113" t="s">
        <v>64</v>
      </c>
      <c r="F84" s="35">
        <v>652.54237288135596</v>
      </c>
      <c r="G84" s="86">
        <v>137</v>
      </c>
      <c r="H84" s="79">
        <f t="shared" ref="H84:H86" si="54">F84*G84</f>
        <v>89398.305084745763</v>
      </c>
      <c r="I84" s="25"/>
      <c r="J84" s="58">
        <f t="shared" si="53"/>
        <v>30</v>
      </c>
      <c r="K84" s="59" t="str">
        <f t="shared" si="53"/>
        <v>Перчатки морозостойкие, утепленные с полимерным покрытием (Arcticus 2606WV) р-р 10</v>
      </c>
      <c r="L84" s="113" t="s">
        <v>88</v>
      </c>
      <c r="M84" s="60"/>
      <c r="N84" s="117"/>
      <c r="O84" s="113" t="s">
        <v>64</v>
      </c>
      <c r="P84" s="61">
        <f t="shared" ref="P84:P86" si="55">F84</f>
        <v>652.54237288135596</v>
      </c>
      <c r="Q84" s="35"/>
      <c r="R84" s="62">
        <f t="shared" ref="R84:R86" si="56">G84</f>
        <v>137</v>
      </c>
      <c r="S84" s="63">
        <f t="shared" ref="S84:S86" si="57">Q84*R84</f>
        <v>0</v>
      </c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29" s="27" customFormat="1" ht="18" customHeight="1" x14ac:dyDescent="0.25">
      <c r="A85" s="23"/>
      <c r="B85" s="76">
        <v>31</v>
      </c>
      <c r="C85" s="112" t="s">
        <v>89</v>
      </c>
      <c r="D85" s="113" t="s">
        <v>88</v>
      </c>
      <c r="E85" s="113" t="s">
        <v>64</v>
      </c>
      <c r="F85" s="35">
        <v>652.54237288135596</v>
      </c>
      <c r="G85" s="86">
        <v>190</v>
      </c>
      <c r="H85" s="79">
        <f t="shared" si="54"/>
        <v>123983.05084745763</v>
      </c>
      <c r="I85" s="25"/>
      <c r="J85" s="58">
        <f t="shared" si="53"/>
        <v>31</v>
      </c>
      <c r="K85" s="59" t="str">
        <f t="shared" si="53"/>
        <v>Перчатки морозостойкие, утепленные с полимерным покрытием (Arcticus 2606WV) р-р 11</v>
      </c>
      <c r="L85" s="113" t="s">
        <v>88</v>
      </c>
      <c r="M85" s="60"/>
      <c r="N85" s="117"/>
      <c r="O85" s="113" t="s">
        <v>64</v>
      </c>
      <c r="P85" s="61">
        <f t="shared" si="55"/>
        <v>652.54237288135596</v>
      </c>
      <c r="Q85" s="35"/>
      <c r="R85" s="62">
        <f t="shared" si="56"/>
        <v>190</v>
      </c>
      <c r="S85" s="63">
        <f t="shared" si="57"/>
        <v>0</v>
      </c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29" s="27" customFormat="1" ht="18.75" customHeight="1" x14ac:dyDescent="0.25">
      <c r="A86" s="23"/>
      <c r="B86" s="76">
        <v>32</v>
      </c>
      <c r="C86" s="112" t="s">
        <v>90</v>
      </c>
      <c r="D86" s="113" t="s">
        <v>88</v>
      </c>
      <c r="E86" s="113" t="s">
        <v>64</v>
      </c>
      <c r="F86" s="35">
        <v>652.54237288135585</v>
      </c>
      <c r="G86" s="86">
        <v>27</v>
      </c>
      <c r="H86" s="79">
        <f t="shared" si="54"/>
        <v>17618.644067796609</v>
      </c>
      <c r="I86" s="25"/>
      <c r="J86" s="58">
        <f t="shared" si="53"/>
        <v>32</v>
      </c>
      <c r="K86" s="59" t="str">
        <f t="shared" si="53"/>
        <v>Перчатки морозостойкие, утепленные с полимерным покрытием (Arcticus 2606WV) р-р 9</v>
      </c>
      <c r="L86" s="113" t="s">
        <v>88</v>
      </c>
      <c r="M86" s="60"/>
      <c r="N86" s="117"/>
      <c r="O86" s="113" t="s">
        <v>64</v>
      </c>
      <c r="P86" s="61">
        <f t="shared" si="55"/>
        <v>652.54237288135585</v>
      </c>
      <c r="Q86" s="35"/>
      <c r="R86" s="62">
        <f t="shared" si="56"/>
        <v>27</v>
      </c>
      <c r="S86" s="63">
        <f t="shared" si="57"/>
        <v>0</v>
      </c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29" s="27" customFormat="1" ht="15.75" customHeight="1" x14ac:dyDescent="0.25">
      <c r="A87" s="23"/>
      <c r="B87" s="76">
        <v>49</v>
      </c>
      <c r="C87" s="112" t="s">
        <v>94</v>
      </c>
      <c r="D87" s="113" t="s">
        <v>58</v>
      </c>
      <c r="E87" s="113" t="s">
        <v>16</v>
      </c>
      <c r="F87" s="35">
        <v>503.38983050847463</v>
      </c>
      <c r="G87" s="86">
        <v>24</v>
      </c>
      <c r="H87" s="79">
        <f t="shared" ref="H87:H89" si="58">F87*G87</f>
        <v>12081.355932203391</v>
      </c>
      <c r="I87" s="25"/>
      <c r="J87" s="58">
        <f t="shared" si="53"/>
        <v>49</v>
      </c>
      <c r="K87" s="59" t="str">
        <f t="shared" si="53"/>
        <v>Перчатки утепленные (вязаные-шерсть + акрил, ут-ль Тинсулейт) р-р 11</v>
      </c>
      <c r="L87" s="113" t="s">
        <v>58</v>
      </c>
      <c r="M87" s="60"/>
      <c r="N87" s="117"/>
      <c r="O87" s="113" t="s">
        <v>16</v>
      </c>
      <c r="P87" s="61">
        <f t="shared" ref="P87:P89" si="59">F87</f>
        <v>503.38983050847463</v>
      </c>
      <c r="Q87" s="35"/>
      <c r="R87" s="62">
        <f t="shared" ref="R87:R89" si="60">G87</f>
        <v>24</v>
      </c>
      <c r="S87" s="63">
        <f t="shared" ref="S87:S89" si="61">Q87*R87</f>
        <v>0</v>
      </c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29" s="27" customFormat="1" ht="15.75" customHeight="1" x14ac:dyDescent="0.25">
      <c r="A88" s="23"/>
      <c r="B88" s="76">
        <v>50</v>
      </c>
      <c r="C88" s="112" t="s">
        <v>57</v>
      </c>
      <c r="D88" s="113" t="s">
        <v>58</v>
      </c>
      <c r="E88" s="113" t="s">
        <v>64</v>
      </c>
      <c r="F88" s="35">
        <v>699.15254237288138</v>
      </c>
      <c r="G88" s="86">
        <v>139</v>
      </c>
      <c r="H88" s="79">
        <f t="shared" si="58"/>
        <v>97182.203389830509</v>
      </c>
      <c r="I88" s="25"/>
      <c r="J88" s="58">
        <f t="shared" si="53"/>
        <v>50</v>
      </c>
      <c r="K88" s="59" t="str">
        <f t="shared" si="53"/>
        <v>Перчатки утепленные (полиэфир +флис, ут-ль - Тинсулейт, накладки -ПВХ</v>
      </c>
      <c r="L88" s="113" t="s">
        <v>58</v>
      </c>
      <c r="M88" s="60"/>
      <c r="N88" s="117"/>
      <c r="O88" s="113" t="s">
        <v>64</v>
      </c>
      <c r="P88" s="61">
        <f t="shared" si="59"/>
        <v>699.15254237288138</v>
      </c>
      <c r="Q88" s="35"/>
      <c r="R88" s="62">
        <f t="shared" si="60"/>
        <v>139</v>
      </c>
      <c r="S88" s="63">
        <f t="shared" si="61"/>
        <v>0</v>
      </c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29" s="27" customFormat="1" ht="15.75" customHeight="1" x14ac:dyDescent="0.25">
      <c r="A89" s="23"/>
      <c r="B89" s="76">
        <v>51</v>
      </c>
      <c r="C89" s="112" t="s">
        <v>96</v>
      </c>
      <c r="D89" s="113" t="s">
        <v>58</v>
      </c>
      <c r="E89" s="113" t="s">
        <v>64</v>
      </c>
      <c r="F89" s="35">
        <v>615.25423728813564</v>
      </c>
      <c r="G89" s="86">
        <v>366</v>
      </c>
      <c r="H89" s="79">
        <f t="shared" si="58"/>
        <v>225183.05084745763</v>
      </c>
      <c r="I89" s="25"/>
      <c r="J89" s="58">
        <f t="shared" si="53"/>
        <v>51</v>
      </c>
      <c r="K89" s="59" t="str">
        <f t="shared" si="53"/>
        <v>Перчатки утепленные со спилковым наладонником (шерсть+акрил, ут-ль Тинсулейт) р-р 10</v>
      </c>
      <c r="L89" s="113" t="s">
        <v>58</v>
      </c>
      <c r="M89" s="60"/>
      <c r="N89" s="117"/>
      <c r="O89" s="113" t="s">
        <v>64</v>
      </c>
      <c r="P89" s="61">
        <f t="shared" si="59"/>
        <v>615.25423728813564</v>
      </c>
      <c r="Q89" s="35"/>
      <c r="R89" s="62">
        <f t="shared" si="60"/>
        <v>366</v>
      </c>
      <c r="S89" s="63">
        <f t="shared" si="61"/>
        <v>0</v>
      </c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29" s="27" customFormat="1" ht="45" x14ac:dyDescent="0.25">
      <c r="A90" s="23"/>
      <c r="B90" s="76">
        <v>61</v>
      </c>
      <c r="C90" s="112" t="s">
        <v>99</v>
      </c>
      <c r="D90" s="113" t="s">
        <v>100</v>
      </c>
      <c r="E90" s="113" t="s">
        <v>16</v>
      </c>
      <c r="F90" s="35">
        <v>111.86440677966102</v>
      </c>
      <c r="G90" s="86">
        <v>60</v>
      </c>
      <c r="H90" s="79">
        <f t="shared" ref="H90:H91" si="62">F90*G90</f>
        <v>6711.8644067796613</v>
      </c>
      <c r="I90" s="25"/>
      <c r="J90" s="58">
        <f t="shared" si="53"/>
        <v>61</v>
      </c>
      <c r="K90" s="59" t="str">
        <f t="shared" si="53"/>
        <v>Рукавицы утепленные (п/ш ватин)</v>
      </c>
      <c r="L90" s="113" t="s">
        <v>100</v>
      </c>
      <c r="M90" s="60"/>
      <c r="N90" s="117"/>
      <c r="O90" s="113" t="s">
        <v>16</v>
      </c>
      <c r="P90" s="61">
        <f t="shared" ref="P90:P91" si="63">F90</f>
        <v>111.86440677966102</v>
      </c>
      <c r="Q90" s="35"/>
      <c r="R90" s="62">
        <f t="shared" ref="R90:R91" si="64">G90</f>
        <v>60</v>
      </c>
      <c r="S90" s="63">
        <f t="shared" ref="S90:S91" si="65">Q90*R90</f>
        <v>0</v>
      </c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29" s="27" customFormat="1" ht="18.75" customHeight="1" x14ac:dyDescent="0.25">
      <c r="A91" s="23"/>
      <c r="B91" s="76">
        <v>62</v>
      </c>
      <c r="C91" s="112" t="s">
        <v>61</v>
      </c>
      <c r="D91" s="113" t="s">
        <v>63</v>
      </c>
      <c r="E91" s="113" t="s">
        <v>64</v>
      </c>
      <c r="F91" s="35">
        <v>391.52542372881356</v>
      </c>
      <c r="G91" s="86">
        <v>31</v>
      </c>
      <c r="H91" s="79">
        <f t="shared" si="62"/>
        <v>12137.28813559322</v>
      </c>
      <c r="I91" s="25"/>
      <c r="J91" s="58">
        <f t="shared" si="53"/>
        <v>62</v>
      </c>
      <c r="K91" s="59" t="str">
        <f t="shared" si="53"/>
        <v>Рукавицы утепленные с меховым утеплителем (овчина)</v>
      </c>
      <c r="L91" s="113" t="s">
        <v>63</v>
      </c>
      <c r="M91" s="60"/>
      <c r="N91" s="117"/>
      <c r="O91" s="113" t="s">
        <v>64</v>
      </c>
      <c r="P91" s="61">
        <f t="shared" si="63"/>
        <v>391.52542372881356</v>
      </c>
      <c r="Q91" s="35"/>
      <c r="R91" s="62">
        <f t="shared" si="64"/>
        <v>31</v>
      </c>
      <c r="S91" s="63">
        <f t="shared" si="65"/>
        <v>0</v>
      </c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29" s="31" customFormat="1" ht="14.25" x14ac:dyDescent="0.25">
      <c r="A92" s="28"/>
      <c r="B92" s="87"/>
      <c r="C92" s="88" t="s">
        <v>17</v>
      </c>
      <c r="D92" s="89"/>
      <c r="E92" s="30"/>
      <c r="F92" s="40"/>
      <c r="G92" s="90"/>
      <c r="H92" s="91">
        <f>SUM(H83:H91)</f>
        <v>595370.33898305078</v>
      </c>
      <c r="I92" s="30"/>
      <c r="J92" s="70"/>
      <c r="K92" s="71" t="str">
        <f t="shared" si="53"/>
        <v>ИТОГО:</v>
      </c>
      <c r="L92" s="66"/>
      <c r="M92" s="72"/>
      <c r="N92" s="72"/>
      <c r="O92" s="85"/>
      <c r="P92" s="73"/>
      <c r="Q92" s="41"/>
      <c r="R92" s="74"/>
      <c r="S92" s="75">
        <f>SUM(S83:S91)</f>
        <v>0</v>
      </c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29" s="31" customFormat="1" ht="46.5" customHeight="1" x14ac:dyDescent="0.25">
      <c r="A93" s="28"/>
      <c r="B93" s="146" t="s">
        <v>25</v>
      </c>
      <c r="C93" s="147"/>
      <c r="D93" s="147"/>
      <c r="E93" s="147"/>
      <c r="F93" s="147"/>
      <c r="G93" s="147"/>
      <c r="H93" s="148"/>
      <c r="I93" s="30"/>
      <c r="J93" s="143" t="s">
        <v>25</v>
      </c>
      <c r="K93" s="149"/>
      <c r="L93" s="149"/>
      <c r="M93" s="149"/>
      <c r="N93" s="149"/>
      <c r="O93" s="149"/>
      <c r="P93" s="149"/>
      <c r="Q93" s="149"/>
      <c r="R93" s="149"/>
      <c r="S93" s="15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29" s="27" customFormat="1" ht="50.25" customHeight="1" x14ac:dyDescent="0.25">
      <c r="A94" s="23"/>
      <c r="B94" s="76">
        <v>1</v>
      </c>
      <c r="C94" s="111" t="s">
        <v>102</v>
      </c>
      <c r="D94" s="52" t="s">
        <v>32</v>
      </c>
      <c r="E94" s="52" t="s">
        <v>16</v>
      </c>
      <c r="F94" s="35">
        <v>12124.703389830509</v>
      </c>
      <c r="G94" s="92">
        <v>3</v>
      </c>
      <c r="H94" s="79">
        <f t="shared" ref="H94:H98" si="66">F94*G94</f>
        <v>36374.110169491527</v>
      </c>
      <c r="I94" s="25"/>
      <c r="J94" s="58">
        <f t="shared" ref="J94:K102" si="67">B94</f>
        <v>1</v>
      </c>
      <c r="K94" s="59" t="str">
        <f t="shared" si="67"/>
        <v>Костюм для защиты от механических воздействий, проколов и порезов на утепляющей прокладке р. 44-46/170-176</v>
      </c>
      <c r="L94" s="52" t="s">
        <v>32</v>
      </c>
      <c r="M94" s="60"/>
      <c r="N94" s="117"/>
      <c r="O94" s="52" t="s">
        <v>16</v>
      </c>
      <c r="P94" s="61">
        <f t="shared" ref="P94:P98" si="68">F94</f>
        <v>12124.703389830509</v>
      </c>
      <c r="Q94" s="35"/>
      <c r="R94" s="62">
        <f t="shared" ref="R94:R98" si="69">G94</f>
        <v>3</v>
      </c>
      <c r="S94" s="63">
        <f t="shared" ref="S94:S98" si="70">Q94*R94</f>
        <v>0</v>
      </c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29" s="27" customFormat="1" ht="50.25" customHeight="1" x14ac:dyDescent="0.25">
      <c r="A95" s="23"/>
      <c r="B95" s="76">
        <v>2</v>
      </c>
      <c r="C95" s="111" t="s">
        <v>103</v>
      </c>
      <c r="D95" s="52" t="s">
        <v>32</v>
      </c>
      <c r="E95" s="52" t="s">
        <v>16</v>
      </c>
      <c r="F95" s="35">
        <v>12124.703389830509</v>
      </c>
      <c r="G95" s="92">
        <v>2</v>
      </c>
      <c r="H95" s="79">
        <f t="shared" si="66"/>
        <v>24249.406779661018</v>
      </c>
      <c r="I95" s="25"/>
      <c r="J95" s="58">
        <f t="shared" si="67"/>
        <v>2</v>
      </c>
      <c r="K95" s="59" t="str">
        <f t="shared" si="67"/>
        <v>Костюм для защиты от механических воздействий, проколов и порезов на утепляющей прокладке р. 48-50/158-164</v>
      </c>
      <c r="L95" s="52" t="s">
        <v>32</v>
      </c>
      <c r="M95" s="60"/>
      <c r="N95" s="117"/>
      <c r="O95" s="52" t="s">
        <v>16</v>
      </c>
      <c r="P95" s="61">
        <f t="shared" si="68"/>
        <v>12124.703389830509</v>
      </c>
      <c r="Q95" s="35"/>
      <c r="R95" s="62">
        <f t="shared" si="69"/>
        <v>2</v>
      </c>
      <c r="S95" s="63">
        <f t="shared" si="70"/>
        <v>0</v>
      </c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29" s="27" customFormat="1" ht="50.25" customHeight="1" x14ac:dyDescent="0.25">
      <c r="A96" s="23"/>
      <c r="B96" s="76">
        <v>3</v>
      </c>
      <c r="C96" s="111" t="s">
        <v>33</v>
      </c>
      <c r="D96" s="52" t="s">
        <v>32</v>
      </c>
      <c r="E96" s="52" t="s">
        <v>16</v>
      </c>
      <c r="F96" s="35">
        <v>12124.703389830509</v>
      </c>
      <c r="G96" s="92">
        <v>10</v>
      </c>
      <c r="H96" s="79">
        <f t="shared" si="66"/>
        <v>121247.03389830509</v>
      </c>
      <c r="I96" s="25"/>
      <c r="J96" s="58">
        <f t="shared" si="67"/>
        <v>3</v>
      </c>
      <c r="K96" s="59" t="str">
        <f t="shared" si="67"/>
        <v>Костюм для защиты от механических воздействий, проколов и порезов на утепляющей прокладке р. 48-50/170-176</v>
      </c>
      <c r="L96" s="52" t="s">
        <v>32</v>
      </c>
      <c r="M96" s="60"/>
      <c r="N96" s="117"/>
      <c r="O96" s="52" t="s">
        <v>16</v>
      </c>
      <c r="P96" s="61">
        <f t="shared" si="68"/>
        <v>12124.703389830509</v>
      </c>
      <c r="Q96" s="35"/>
      <c r="R96" s="62">
        <f t="shared" si="69"/>
        <v>10</v>
      </c>
      <c r="S96" s="63">
        <f t="shared" si="70"/>
        <v>0</v>
      </c>
      <c r="T96" s="25"/>
      <c r="U96" s="25"/>
      <c r="V96" s="25"/>
      <c r="W96" s="25"/>
      <c r="X96" s="25"/>
      <c r="Y96" s="25"/>
      <c r="Z96" s="25"/>
      <c r="AA96" s="25"/>
      <c r="AB96" s="25"/>
      <c r="AC96" s="25"/>
    </row>
    <row r="97" spans="1:29" s="27" customFormat="1" ht="50.25" customHeight="1" x14ac:dyDescent="0.25">
      <c r="A97" s="23"/>
      <c r="B97" s="76">
        <v>4</v>
      </c>
      <c r="C97" s="111" t="s">
        <v>34</v>
      </c>
      <c r="D97" s="52" t="s">
        <v>32</v>
      </c>
      <c r="E97" s="52" t="s">
        <v>16</v>
      </c>
      <c r="F97" s="35">
        <v>12124.703389830509</v>
      </c>
      <c r="G97" s="92">
        <v>1</v>
      </c>
      <c r="H97" s="79">
        <f t="shared" si="66"/>
        <v>12124.703389830509</v>
      </c>
      <c r="I97" s="25"/>
      <c r="J97" s="58">
        <f t="shared" si="67"/>
        <v>4</v>
      </c>
      <c r="K97" s="59" t="str">
        <f t="shared" si="67"/>
        <v>Костюм для защиты от механических воздействий, проколов и порезов на утепляющей прокладке р. 48-50/182-188</v>
      </c>
      <c r="L97" s="52" t="s">
        <v>32</v>
      </c>
      <c r="M97" s="60"/>
      <c r="N97" s="117"/>
      <c r="O97" s="52" t="s">
        <v>16</v>
      </c>
      <c r="P97" s="61">
        <f t="shared" si="68"/>
        <v>12124.703389830509</v>
      </c>
      <c r="Q97" s="35"/>
      <c r="R97" s="62">
        <f t="shared" si="69"/>
        <v>1</v>
      </c>
      <c r="S97" s="63">
        <f t="shared" si="70"/>
        <v>0</v>
      </c>
      <c r="T97" s="25"/>
      <c r="U97" s="25"/>
      <c r="V97" s="25"/>
      <c r="W97" s="25"/>
      <c r="X97" s="25"/>
      <c r="Y97" s="25"/>
      <c r="Z97" s="25"/>
      <c r="AA97" s="25"/>
      <c r="AB97" s="25"/>
      <c r="AC97" s="25"/>
    </row>
    <row r="98" spans="1:29" s="27" customFormat="1" ht="50.25" customHeight="1" x14ac:dyDescent="0.25">
      <c r="A98" s="23"/>
      <c r="B98" s="76">
        <v>5</v>
      </c>
      <c r="C98" s="111" t="s">
        <v>36</v>
      </c>
      <c r="D98" s="52" t="s">
        <v>32</v>
      </c>
      <c r="E98" s="52" t="s">
        <v>16</v>
      </c>
      <c r="F98" s="35">
        <v>12124.703389830509</v>
      </c>
      <c r="G98" s="92">
        <v>13</v>
      </c>
      <c r="H98" s="79">
        <f t="shared" si="66"/>
        <v>157621.14406779662</v>
      </c>
      <c r="I98" s="25"/>
      <c r="J98" s="58">
        <f t="shared" si="67"/>
        <v>5</v>
      </c>
      <c r="K98" s="59" t="str">
        <f t="shared" si="67"/>
        <v>Костюм для защиты от механических воздействий, проколов и порезов на утепляющей прокладке р. 52-54/170-176</v>
      </c>
      <c r="L98" s="52" t="s">
        <v>32</v>
      </c>
      <c r="M98" s="60"/>
      <c r="N98" s="117"/>
      <c r="O98" s="52" t="s">
        <v>16</v>
      </c>
      <c r="P98" s="61">
        <f t="shared" si="68"/>
        <v>12124.703389830509</v>
      </c>
      <c r="Q98" s="35"/>
      <c r="R98" s="62">
        <f t="shared" si="69"/>
        <v>13</v>
      </c>
      <c r="S98" s="63">
        <f t="shared" si="70"/>
        <v>0</v>
      </c>
      <c r="T98" s="25"/>
      <c r="U98" s="25"/>
      <c r="V98" s="25"/>
      <c r="W98" s="25"/>
      <c r="X98" s="25"/>
      <c r="Y98" s="25"/>
      <c r="Z98" s="25"/>
      <c r="AA98" s="25"/>
      <c r="AB98" s="25"/>
      <c r="AC98" s="25"/>
    </row>
    <row r="99" spans="1:29" s="27" customFormat="1" ht="50.25" customHeight="1" x14ac:dyDescent="0.25">
      <c r="A99" s="23"/>
      <c r="B99" s="76">
        <v>6</v>
      </c>
      <c r="C99" s="111" t="s">
        <v>37</v>
      </c>
      <c r="D99" s="52" t="s">
        <v>32</v>
      </c>
      <c r="E99" s="52" t="s">
        <v>16</v>
      </c>
      <c r="F99" s="35">
        <v>12124.703389830509</v>
      </c>
      <c r="G99" s="92">
        <v>4</v>
      </c>
      <c r="H99" s="79">
        <f>F99*G99</f>
        <v>48498.813559322036</v>
      </c>
      <c r="I99" s="25"/>
      <c r="J99" s="58">
        <f t="shared" si="67"/>
        <v>6</v>
      </c>
      <c r="K99" s="59" t="str">
        <f t="shared" si="67"/>
        <v>Костюм для защиты от механических воздействий, проколов и порезов на утепляющей прокладке р. 52-54/182-188</v>
      </c>
      <c r="L99" s="52" t="s">
        <v>32</v>
      </c>
      <c r="M99" s="60"/>
      <c r="N99" s="117"/>
      <c r="O99" s="52" t="s">
        <v>16</v>
      </c>
      <c r="P99" s="61">
        <f>F99</f>
        <v>12124.703389830509</v>
      </c>
      <c r="Q99" s="35"/>
      <c r="R99" s="62">
        <f>G99</f>
        <v>4</v>
      </c>
      <c r="S99" s="63">
        <f>Q99*R99</f>
        <v>0</v>
      </c>
      <c r="T99" s="25"/>
      <c r="U99" s="25"/>
      <c r="V99" s="25"/>
      <c r="W99" s="25"/>
      <c r="X99" s="25"/>
      <c r="Y99" s="25"/>
      <c r="Z99" s="25"/>
      <c r="AA99" s="25"/>
      <c r="AB99" s="25"/>
      <c r="AC99" s="25"/>
    </row>
    <row r="100" spans="1:29" s="27" customFormat="1" ht="50.25" customHeight="1" x14ac:dyDescent="0.25">
      <c r="A100" s="23"/>
      <c r="B100" s="76">
        <v>7</v>
      </c>
      <c r="C100" s="111" t="s">
        <v>104</v>
      </c>
      <c r="D100" s="52" t="s">
        <v>32</v>
      </c>
      <c r="E100" s="52" t="s">
        <v>16</v>
      </c>
      <c r="F100" s="35">
        <v>12124.703389830509</v>
      </c>
      <c r="G100" s="92">
        <v>1</v>
      </c>
      <c r="H100" s="79">
        <f t="shared" ref="H100:H102" si="71">F100*G100</f>
        <v>12124.703389830509</v>
      </c>
      <c r="I100" s="25"/>
      <c r="J100" s="58">
        <f t="shared" si="67"/>
        <v>7</v>
      </c>
      <c r="K100" s="59" t="str">
        <f t="shared" si="67"/>
        <v>Костюм для защиты от механических воздействий, проколов и порезов на утепляющей прокладке р. 52-54/194-200</v>
      </c>
      <c r="L100" s="52" t="s">
        <v>32</v>
      </c>
      <c r="M100" s="60"/>
      <c r="N100" s="117"/>
      <c r="O100" s="52" t="s">
        <v>16</v>
      </c>
      <c r="P100" s="61">
        <f t="shared" ref="P100:P102" si="72">F100</f>
        <v>12124.703389830509</v>
      </c>
      <c r="Q100" s="35"/>
      <c r="R100" s="62">
        <f t="shared" ref="R100:R102" si="73">G100</f>
        <v>1</v>
      </c>
      <c r="S100" s="63">
        <f t="shared" ref="S100:S102" si="74">Q100*R100</f>
        <v>0</v>
      </c>
      <c r="T100" s="25"/>
      <c r="U100" s="25"/>
      <c r="V100" s="25"/>
      <c r="W100" s="25"/>
      <c r="X100" s="25"/>
      <c r="Y100" s="25"/>
      <c r="Z100" s="25"/>
      <c r="AA100" s="25"/>
      <c r="AB100" s="25"/>
      <c r="AC100" s="25"/>
    </row>
    <row r="101" spans="1:29" s="27" customFormat="1" ht="50.25" customHeight="1" x14ac:dyDescent="0.25">
      <c r="A101" s="23"/>
      <c r="B101" s="76">
        <v>8</v>
      </c>
      <c r="C101" s="111" t="s">
        <v>105</v>
      </c>
      <c r="D101" s="52" t="s">
        <v>32</v>
      </c>
      <c r="E101" s="52" t="s">
        <v>16</v>
      </c>
      <c r="F101" s="35">
        <v>12124.703389830509</v>
      </c>
      <c r="G101" s="92">
        <v>3</v>
      </c>
      <c r="H101" s="79">
        <f t="shared" si="71"/>
        <v>36374.110169491527</v>
      </c>
      <c r="I101" s="25"/>
      <c r="J101" s="58">
        <f t="shared" si="67"/>
        <v>8</v>
      </c>
      <c r="K101" s="59" t="str">
        <f t="shared" si="67"/>
        <v>Костюм для защиты от механических воздействий, проколов и порезов на утепляющей прокладке р. 56-58/182-188</v>
      </c>
      <c r="L101" s="52" t="s">
        <v>32</v>
      </c>
      <c r="M101" s="60"/>
      <c r="N101" s="117"/>
      <c r="O101" s="52" t="s">
        <v>16</v>
      </c>
      <c r="P101" s="61">
        <f t="shared" si="72"/>
        <v>12124.703389830509</v>
      </c>
      <c r="Q101" s="35"/>
      <c r="R101" s="62">
        <f t="shared" si="73"/>
        <v>3</v>
      </c>
      <c r="S101" s="63">
        <f t="shared" si="74"/>
        <v>0</v>
      </c>
      <c r="T101" s="25"/>
      <c r="U101" s="25"/>
      <c r="V101" s="25"/>
      <c r="W101" s="25"/>
      <c r="X101" s="25"/>
      <c r="Y101" s="25"/>
      <c r="Z101" s="25"/>
      <c r="AA101" s="25"/>
      <c r="AB101" s="25"/>
      <c r="AC101" s="25"/>
    </row>
    <row r="102" spans="1:29" s="27" customFormat="1" ht="50.25" customHeight="1" x14ac:dyDescent="0.25">
      <c r="A102" s="23"/>
      <c r="B102" s="76">
        <v>9</v>
      </c>
      <c r="C102" s="111" t="s">
        <v>41</v>
      </c>
      <c r="D102" s="52" t="s">
        <v>32</v>
      </c>
      <c r="E102" s="52" t="s">
        <v>16</v>
      </c>
      <c r="F102" s="35">
        <v>4735.1000000000004</v>
      </c>
      <c r="G102" s="92">
        <v>1</v>
      </c>
      <c r="H102" s="79">
        <f t="shared" si="71"/>
        <v>4735.1000000000004</v>
      </c>
      <c r="I102" s="25"/>
      <c r="J102" s="58">
        <f t="shared" si="67"/>
        <v>9</v>
      </c>
      <c r="K102" s="59" t="str">
        <f t="shared" si="67"/>
        <v>Костюм для защиты от растворов кислот и щелочей на утепленной прокладке 48-50/170-176</v>
      </c>
      <c r="L102" s="52" t="s">
        <v>32</v>
      </c>
      <c r="M102" s="60"/>
      <c r="N102" s="117"/>
      <c r="O102" s="52" t="s">
        <v>16</v>
      </c>
      <c r="P102" s="61">
        <f t="shared" si="72"/>
        <v>4735.1000000000004</v>
      </c>
      <c r="Q102" s="35"/>
      <c r="R102" s="62">
        <f t="shared" si="73"/>
        <v>1</v>
      </c>
      <c r="S102" s="63">
        <f t="shared" si="74"/>
        <v>0</v>
      </c>
      <c r="T102" s="25"/>
      <c r="U102" s="25"/>
      <c r="V102" s="25"/>
      <c r="W102" s="25"/>
      <c r="X102" s="25"/>
      <c r="Y102" s="25"/>
      <c r="Z102" s="25"/>
      <c r="AA102" s="25"/>
      <c r="AB102" s="25"/>
      <c r="AC102" s="25"/>
    </row>
    <row r="103" spans="1:29" s="27" customFormat="1" ht="45" x14ac:dyDescent="0.25">
      <c r="A103" s="23"/>
      <c r="B103" s="76">
        <v>10</v>
      </c>
      <c r="C103" s="111" t="s">
        <v>106</v>
      </c>
      <c r="D103" s="52" t="s">
        <v>30</v>
      </c>
      <c r="E103" s="52" t="s">
        <v>16</v>
      </c>
      <c r="F103" s="35">
        <v>7191.2033898305099</v>
      </c>
      <c r="G103" s="92">
        <v>1</v>
      </c>
      <c r="H103" s="79">
        <f t="shared" ref="H103:H105" si="75">F103*G103</f>
        <v>7191.2033898305099</v>
      </c>
      <c r="I103" s="25"/>
      <c r="J103" s="58">
        <f t="shared" ref="J103:K109" si="76">B103</f>
        <v>10</v>
      </c>
      <c r="K103" s="59" t="str">
        <f t="shared" si="76"/>
        <v>Костюм женский на утепляющей прокладке (для контролеров) р. 104-108/158-164</v>
      </c>
      <c r="L103" s="52" t="s">
        <v>30</v>
      </c>
      <c r="M103" s="60"/>
      <c r="N103" s="117"/>
      <c r="O103" s="52" t="s">
        <v>16</v>
      </c>
      <c r="P103" s="61">
        <f t="shared" ref="P103:P105" si="77">F103</f>
        <v>7191.2033898305099</v>
      </c>
      <c r="Q103" s="35"/>
      <c r="R103" s="62">
        <f t="shared" ref="R103:R105" si="78">G103</f>
        <v>1</v>
      </c>
      <c r="S103" s="63">
        <f t="shared" ref="S103:S105" si="79">Q103*R103</f>
        <v>0</v>
      </c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29" s="27" customFormat="1" ht="36" customHeight="1" x14ac:dyDescent="0.25">
      <c r="A104" s="23"/>
      <c r="B104" s="76">
        <v>11</v>
      </c>
      <c r="C104" s="111" t="s">
        <v>73</v>
      </c>
      <c r="D104" s="52" t="s">
        <v>74</v>
      </c>
      <c r="E104" s="52" t="s">
        <v>16</v>
      </c>
      <c r="F104" s="35">
        <v>7191.2033898305099</v>
      </c>
      <c r="G104" s="92">
        <v>2</v>
      </c>
      <c r="H104" s="79">
        <f t="shared" si="75"/>
        <v>14382.40677966102</v>
      </c>
      <c r="I104" s="25"/>
      <c r="J104" s="58">
        <f t="shared" si="76"/>
        <v>11</v>
      </c>
      <c r="K104" s="59" t="str">
        <f t="shared" si="76"/>
        <v>Костюм женский на утепляющей прокладке (для контролеров) р. 88-92/158-164</v>
      </c>
      <c r="L104" s="52" t="s">
        <v>74</v>
      </c>
      <c r="M104" s="60"/>
      <c r="N104" s="117"/>
      <c r="O104" s="52" t="s">
        <v>16</v>
      </c>
      <c r="P104" s="61">
        <f t="shared" si="77"/>
        <v>7191.2033898305099</v>
      </c>
      <c r="Q104" s="35"/>
      <c r="R104" s="62">
        <f t="shared" si="78"/>
        <v>2</v>
      </c>
      <c r="S104" s="63">
        <f t="shared" si="79"/>
        <v>0</v>
      </c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5" spans="1:29" s="27" customFormat="1" ht="36" customHeight="1" x14ac:dyDescent="0.25">
      <c r="A105" s="23"/>
      <c r="B105" s="76">
        <v>12</v>
      </c>
      <c r="C105" s="111" t="s">
        <v>107</v>
      </c>
      <c r="D105" s="52" t="s">
        <v>74</v>
      </c>
      <c r="E105" s="52" t="s">
        <v>16</v>
      </c>
      <c r="F105" s="35">
        <v>7191.2033898305099</v>
      </c>
      <c r="G105" s="92">
        <v>4</v>
      </c>
      <c r="H105" s="79">
        <f t="shared" si="75"/>
        <v>28764.81355932204</v>
      </c>
      <c r="I105" s="25"/>
      <c r="J105" s="58">
        <f t="shared" si="76"/>
        <v>12</v>
      </c>
      <c r="K105" s="59" t="str">
        <f t="shared" si="76"/>
        <v>Костюм женский на утепляющей прокладке (для контролеров) р. 88-92/170-176</v>
      </c>
      <c r="L105" s="52" t="s">
        <v>74</v>
      </c>
      <c r="M105" s="60"/>
      <c r="N105" s="117"/>
      <c r="O105" s="52" t="s">
        <v>16</v>
      </c>
      <c r="P105" s="61">
        <f t="shared" si="77"/>
        <v>7191.2033898305099</v>
      </c>
      <c r="Q105" s="35"/>
      <c r="R105" s="62">
        <f t="shared" si="78"/>
        <v>4</v>
      </c>
      <c r="S105" s="63">
        <f t="shared" si="79"/>
        <v>0</v>
      </c>
      <c r="T105" s="25"/>
      <c r="U105" s="25"/>
      <c r="V105" s="25"/>
      <c r="W105" s="25"/>
      <c r="X105" s="25"/>
      <c r="Y105" s="25"/>
      <c r="Z105" s="25"/>
      <c r="AA105" s="25"/>
      <c r="AB105" s="25"/>
      <c r="AC105" s="25"/>
    </row>
    <row r="106" spans="1:29" s="27" customFormat="1" ht="75" x14ac:dyDescent="0.25">
      <c r="A106" s="23"/>
      <c r="B106" s="76">
        <v>13</v>
      </c>
      <c r="C106" s="111" t="s">
        <v>43</v>
      </c>
      <c r="D106" s="52" t="s">
        <v>44</v>
      </c>
      <c r="E106" s="52" t="s">
        <v>64</v>
      </c>
      <c r="F106" s="35">
        <v>615.25423728813564</v>
      </c>
      <c r="G106" s="92">
        <v>27</v>
      </c>
      <c r="H106" s="79">
        <f t="shared" ref="H106:H109" si="80">F106*G106</f>
        <v>16611.864406779663</v>
      </c>
      <c r="I106" s="25"/>
      <c r="J106" s="58">
        <f t="shared" si="76"/>
        <v>13</v>
      </c>
      <c r="K106" s="59" t="str">
        <f t="shared" si="76"/>
        <v>Краги утеплённые спилковые (иск. мех, пятипалые)</v>
      </c>
      <c r="L106" s="52" t="s">
        <v>44</v>
      </c>
      <c r="M106" s="60"/>
      <c r="N106" s="117"/>
      <c r="O106" s="52" t="s">
        <v>64</v>
      </c>
      <c r="P106" s="61">
        <f t="shared" ref="P106:P109" si="81">F106</f>
        <v>615.25423728813564</v>
      </c>
      <c r="Q106" s="35"/>
      <c r="R106" s="62">
        <f t="shared" ref="R106:R109" si="82">G106</f>
        <v>27</v>
      </c>
      <c r="S106" s="63">
        <f t="shared" ref="S106:S109" si="83">Q106*R106</f>
        <v>0</v>
      </c>
      <c r="T106" s="25"/>
      <c r="U106" s="25"/>
      <c r="V106" s="25"/>
      <c r="W106" s="25"/>
      <c r="X106" s="25"/>
      <c r="Y106" s="25"/>
      <c r="Z106" s="25"/>
      <c r="AA106" s="25"/>
      <c r="AB106" s="25"/>
      <c r="AC106" s="25"/>
    </row>
    <row r="107" spans="1:29" s="27" customFormat="1" ht="60" x14ac:dyDescent="0.25">
      <c r="A107" s="23"/>
      <c r="B107" s="76">
        <v>14</v>
      </c>
      <c r="C107" s="111" t="s">
        <v>87</v>
      </c>
      <c r="D107" s="52" t="s">
        <v>88</v>
      </c>
      <c r="E107" s="52" t="s">
        <v>64</v>
      </c>
      <c r="F107" s="35">
        <v>652.54237288135596</v>
      </c>
      <c r="G107" s="92">
        <v>248</v>
      </c>
      <c r="H107" s="79">
        <f t="shared" si="80"/>
        <v>161830.50847457629</v>
      </c>
      <c r="I107" s="25"/>
      <c r="J107" s="58">
        <f t="shared" si="76"/>
        <v>14</v>
      </c>
      <c r="K107" s="59" t="str">
        <f t="shared" si="76"/>
        <v>Перчатки морозостойкие, утепленные с полимерным покрытием (Arcticus 2606WV) р-р 10</v>
      </c>
      <c r="L107" s="52" t="s">
        <v>88</v>
      </c>
      <c r="M107" s="60"/>
      <c r="N107" s="117"/>
      <c r="O107" s="52" t="s">
        <v>64</v>
      </c>
      <c r="P107" s="61">
        <f t="shared" si="81"/>
        <v>652.54237288135596</v>
      </c>
      <c r="Q107" s="35"/>
      <c r="R107" s="62">
        <f t="shared" si="82"/>
        <v>248</v>
      </c>
      <c r="S107" s="63">
        <f t="shared" si="83"/>
        <v>0</v>
      </c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s="27" customFormat="1" ht="60" x14ac:dyDescent="0.25">
      <c r="A108" s="23"/>
      <c r="B108" s="76">
        <v>15</v>
      </c>
      <c r="C108" s="111" t="s">
        <v>89</v>
      </c>
      <c r="D108" s="52" t="s">
        <v>88</v>
      </c>
      <c r="E108" s="52" t="s">
        <v>64</v>
      </c>
      <c r="F108" s="35">
        <v>652.54237288135596</v>
      </c>
      <c r="G108" s="92">
        <v>21</v>
      </c>
      <c r="H108" s="79">
        <f t="shared" si="80"/>
        <v>13703.389830508475</v>
      </c>
      <c r="I108" s="25"/>
      <c r="J108" s="58">
        <f t="shared" si="76"/>
        <v>15</v>
      </c>
      <c r="K108" s="59" t="str">
        <f t="shared" si="76"/>
        <v>Перчатки морозостойкие, утепленные с полимерным покрытием (Arcticus 2606WV) р-р 11</v>
      </c>
      <c r="L108" s="52" t="s">
        <v>88</v>
      </c>
      <c r="M108" s="60"/>
      <c r="N108" s="117"/>
      <c r="O108" s="52" t="s">
        <v>64</v>
      </c>
      <c r="P108" s="61">
        <f t="shared" si="81"/>
        <v>652.54237288135596</v>
      </c>
      <c r="Q108" s="35"/>
      <c r="R108" s="62">
        <f t="shared" si="82"/>
        <v>21</v>
      </c>
      <c r="S108" s="63">
        <f t="shared" si="83"/>
        <v>0</v>
      </c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29" s="27" customFormat="1" ht="60" x14ac:dyDescent="0.25">
      <c r="A109" s="23"/>
      <c r="B109" s="76">
        <v>16</v>
      </c>
      <c r="C109" s="111" t="s">
        <v>90</v>
      </c>
      <c r="D109" s="52" t="s">
        <v>88</v>
      </c>
      <c r="E109" s="52" t="s">
        <v>64</v>
      </c>
      <c r="F109" s="35">
        <v>652.54237288135596</v>
      </c>
      <c r="G109" s="92">
        <v>30</v>
      </c>
      <c r="H109" s="79">
        <f t="shared" si="80"/>
        <v>19576.271186440677</v>
      </c>
      <c r="I109" s="25"/>
      <c r="J109" s="58">
        <f t="shared" si="76"/>
        <v>16</v>
      </c>
      <c r="K109" s="59" t="str">
        <f t="shared" si="76"/>
        <v>Перчатки морозостойкие, утепленные с полимерным покрытием (Arcticus 2606WV) р-р 9</v>
      </c>
      <c r="L109" s="52" t="s">
        <v>88</v>
      </c>
      <c r="M109" s="60"/>
      <c r="N109" s="117"/>
      <c r="O109" s="52" t="s">
        <v>64</v>
      </c>
      <c r="P109" s="61">
        <f t="shared" si="81"/>
        <v>652.54237288135596</v>
      </c>
      <c r="Q109" s="35"/>
      <c r="R109" s="62">
        <f t="shared" si="82"/>
        <v>30</v>
      </c>
      <c r="S109" s="63">
        <f t="shared" si="83"/>
        <v>0</v>
      </c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7" customFormat="1" ht="36.75" customHeight="1" x14ac:dyDescent="0.25">
      <c r="A110" s="23"/>
      <c r="B110" s="76">
        <v>17</v>
      </c>
      <c r="C110" s="111" t="s">
        <v>93</v>
      </c>
      <c r="D110" s="52" t="s">
        <v>58</v>
      </c>
      <c r="E110" s="52" t="s">
        <v>16</v>
      </c>
      <c r="F110" s="35">
        <v>503.38983050847463</v>
      </c>
      <c r="G110" s="92">
        <v>53</v>
      </c>
      <c r="H110" s="79">
        <f t="shared" ref="H110:H112" si="84">F110*G110</f>
        <v>26679.661016949154</v>
      </c>
      <c r="I110" s="25"/>
      <c r="J110" s="58">
        <f t="shared" ref="J110:K116" si="85">B110</f>
        <v>17</v>
      </c>
      <c r="K110" s="59" t="str">
        <f t="shared" si="85"/>
        <v>Перчатки утепленные (вязаные-шерсть + акрил, ут-ль Тинсулейт) р-р 10</v>
      </c>
      <c r="L110" s="52" t="s">
        <v>58</v>
      </c>
      <c r="M110" s="60"/>
      <c r="N110" s="117"/>
      <c r="O110" s="52" t="s">
        <v>16</v>
      </c>
      <c r="P110" s="61">
        <f t="shared" ref="P110:P112" si="86">F110</f>
        <v>503.38983050847463</v>
      </c>
      <c r="Q110" s="35"/>
      <c r="R110" s="62">
        <f t="shared" ref="R110:R112" si="87">G110</f>
        <v>53</v>
      </c>
      <c r="S110" s="63">
        <f t="shared" ref="S110:S112" si="88">Q110*R110</f>
        <v>0</v>
      </c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7" customFormat="1" ht="40.5" customHeight="1" x14ac:dyDescent="0.25">
      <c r="A111" s="23"/>
      <c r="B111" s="76">
        <v>18</v>
      </c>
      <c r="C111" s="111" t="s">
        <v>94</v>
      </c>
      <c r="D111" s="52" t="s">
        <v>58</v>
      </c>
      <c r="E111" s="52" t="s">
        <v>16</v>
      </c>
      <c r="F111" s="35">
        <v>503.38983050847463</v>
      </c>
      <c r="G111" s="92">
        <v>2</v>
      </c>
      <c r="H111" s="79">
        <f t="shared" si="84"/>
        <v>1006.7796610169493</v>
      </c>
      <c r="I111" s="25"/>
      <c r="J111" s="58">
        <f t="shared" si="85"/>
        <v>18</v>
      </c>
      <c r="K111" s="59" t="str">
        <f t="shared" si="85"/>
        <v>Перчатки утепленные (вязаные-шерсть + акрил, ут-ль Тинсулейт) р-р 11</v>
      </c>
      <c r="L111" s="52" t="s">
        <v>58</v>
      </c>
      <c r="M111" s="60"/>
      <c r="N111" s="117"/>
      <c r="O111" s="52" t="s">
        <v>16</v>
      </c>
      <c r="P111" s="61">
        <f t="shared" si="86"/>
        <v>503.38983050847463</v>
      </c>
      <c r="Q111" s="35"/>
      <c r="R111" s="62">
        <f t="shared" si="87"/>
        <v>2</v>
      </c>
      <c r="S111" s="63">
        <f t="shared" si="88"/>
        <v>0</v>
      </c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7" customFormat="1" ht="40.5" customHeight="1" x14ac:dyDescent="0.25">
      <c r="A112" s="23"/>
      <c r="B112" s="76">
        <v>19</v>
      </c>
      <c r="C112" s="111" t="s">
        <v>95</v>
      </c>
      <c r="D112" s="52" t="s">
        <v>58</v>
      </c>
      <c r="E112" s="52" t="s">
        <v>16</v>
      </c>
      <c r="F112" s="35">
        <v>503.38983050847463</v>
      </c>
      <c r="G112" s="92">
        <v>96</v>
      </c>
      <c r="H112" s="79">
        <f t="shared" si="84"/>
        <v>48325.423728813563</v>
      </c>
      <c r="I112" s="25"/>
      <c r="J112" s="58">
        <f t="shared" si="85"/>
        <v>19</v>
      </c>
      <c r="K112" s="59" t="str">
        <f t="shared" si="85"/>
        <v>Перчатки утепленные (вязаные-шерсть + акрил, ут-ль Тинсулейт) р-р 9</v>
      </c>
      <c r="L112" s="52" t="s">
        <v>58</v>
      </c>
      <c r="M112" s="60"/>
      <c r="N112" s="117"/>
      <c r="O112" s="52" t="s">
        <v>16</v>
      </c>
      <c r="P112" s="61">
        <f t="shared" si="86"/>
        <v>503.38983050847463</v>
      </c>
      <c r="Q112" s="35"/>
      <c r="R112" s="62">
        <f t="shared" si="87"/>
        <v>96</v>
      </c>
      <c r="S112" s="63">
        <f t="shared" si="88"/>
        <v>0</v>
      </c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29" s="27" customFormat="1" ht="51" customHeight="1" x14ac:dyDescent="0.25">
      <c r="A113" s="23"/>
      <c r="B113" s="76">
        <v>20</v>
      </c>
      <c r="C113" s="111" t="s">
        <v>96</v>
      </c>
      <c r="D113" s="52" t="s">
        <v>58</v>
      </c>
      <c r="E113" s="52" t="s">
        <v>64</v>
      </c>
      <c r="F113" s="39">
        <v>615.25423728813564</v>
      </c>
      <c r="G113" s="92">
        <v>467</v>
      </c>
      <c r="H113" s="77">
        <f>F113*G113</f>
        <v>287323.72881355934</v>
      </c>
      <c r="I113" s="25"/>
      <c r="J113" s="58">
        <f t="shared" si="85"/>
        <v>20</v>
      </c>
      <c r="K113" s="59" t="str">
        <f t="shared" si="85"/>
        <v>Перчатки утепленные со спилковым наладонником (шерсть+акрил, ут-ль Тинсулейт) р-р 10</v>
      </c>
      <c r="L113" s="52" t="s">
        <v>58</v>
      </c>
      <c r="M113" s="60"/>
      <c r="N113" s="117"/>
      <c r="O113" s="52" t="s">
        <v>64</v>
      </c>
      <c r="P113" s="61">
        <f>F113</f>
        <v>615.25423728813564</v>
      </c>
      <c r="Q113" s="35"/>
      <c r="R113" s="62">
        <f>G113</f>
        <v>467</v>
      </c>
      <c r="S113" s="63">
        <f>Q113*R113</f>
        <v>0</v>
      </c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29" s="27" customFormat="1" ht="45" x14ac:dyDescent="0.25">
      <c r="A114" s="23"/>
      <c r="B114" s="76">
        <v>21</v>
      </c>
      <c r="C114" s="111" t="s">
        <v>98</v>
      </c>
      <c r="D114" s="52" t="s">
        <v>58</v>
      </c>
      <c r="E114" s="52" t="s">
        <v>64</v>
      </c>
      <c r="F114" s="35">
        <v>615.25423728813564</v>
      </c>
      <c r="G114" s="92">
        <v>142</v>
      </c>
      <c r="H114" s="79">
        <f t="shared" ref="H114" si="89">F114*G114</f>
        <v>87366.101694915254</v>
      </c>
      <c r="I114" s="25"/>
      <c r="J114" s="58">
        <f t="shared" si="85"/>
        <v>21</v>
      </c>
      <c r="K114" s="59" t="str">
        <f t="shared" si="85"/>
        <v>Перчатки утепленные со спилковым наладонником (шерсть+акрил, ут-ль Тинсулейт) р-р 9</v>
      </c>
      <c r="L114" s="52" t="s">
        <v>58</v>
      </c>
      <c r="M114" s="60"/>
      <c r="N114" s="117"/>
      <c r="O114" s="52" t="s">
        <v>64</v>
      </c>
      <c r="P114" s="61">
        <f t="shared" ref="P114" si="90">F114</f>
        <v>615.25423728813564</v>
      </c>
      <c r="Q114" s="35"/>
      <c r="R114" s="62">
        <f t="shared" ref="R114" si="91">G114</f>
        <v>142</v>
      </c>
      <c r="S114" s="63">
        <f t="shared" ref="S114" si="92">Q114*R114</f>
        <v>0</v>
      </c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29" s="27" customFormat="1" ht="18.75" customHeight="1" x14ac:dyDescent="0.25">
      <c r="A115" s="23"/>
      <c r="B115" s="76">
        <v>22</v>
      </c>
      <c r="C115" s="111" t="s">
        <v>99</v>
      </c>
      <c r="D115" s="52" t="s">
        <v>101</v>
      </c>
      <c r="E115" s="52" t="s">
        <v>64</v>
      </c>
      <c r="F115" s="35">
        <v>111.86440677966102</v>
      </c>
      <c r="G115" s="92">
        <v>20</v>
      </c>
      <c r="H115" s="79">
        <f t="shared" ref="H115:H116" si="93">F115*G115</f>
        <v>2237.2881355932204</v>
      </c>
      <c r="I115" s="25"/>
      <c r="J115" s="58">
        <f t="shared" si="85"/>
        <v>22</v>
      </c>
      <c r="K115" s="59" t="str">
        <f t="shared" si="85"/>
        <v>Рукавицы утепленные (п/ш ватин)</v>
      </c>
      <c r="L115" s="52" t="s">
        <v>101</v>
      </c>
      <c r="M115" s="60"/>
      <c r="N115" s="117"/>
      <c r="O115" s="52" t="s">
        <v>64</v>
      </c>
      <c r="P115" s="61">
        <f t="shared" ref="P115:P116" si="94">F115</f>
        <v>111.86440677966102</v>
      </c>
      <c r="Q115" s="35"/>
      <c r="R115" s="62">
        <f t="shared" ref="R115:R116" si="95">G115</f>
        <v>20</v>
      </c>
      <c r="S115" s="63">
        <f t="shared" ref="S115:S116" si="96">Q115*R115</f>
        <v>0</v>
      </c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s="27" customFormat="1" ht="32.25" customHeight="1" x14ac:dyDescent="0.25">
      <c r="A116" s="23"/>
      <c r="B116" s="76">
        <v>23</v>
      </c>
      <c r="C116" s="111" t="s">
        <v>61</v>
      </c>
      <c r="D116" s="52" t="s">
        <v>62</v>
      </c>
      <c r="E116" s="52" t="s">
        <v>64</v>
      </c>
      <c r="F116" s="35">
        <v>391.52542372881356</v>
      </c>
      <c r="G116" s="92">
        <v>52</v>
      </c>
      <c r="H116" s="79">
        <f t="shared" si="93"/>
        <v>20359.322033898305</v>
      </c>
      <c r="I116" s="25"/>
      <c r="J116" s="58">
        <f t="shared" si="85"/>
        <v>23</v>
      </c>
      <c r="K116" s="59" t="str">
        <f t="shared" si="85"/>
        <v>Рукавицы утепленные с меховым утеплителем (овчина)</v>
      </c>
      <c r="L116" s="52" t="s">
        <v>62</v>
      </c>
      <c r="M116" s="60"/>
      <c r="N116" s="117"/>
      <c r="O116" s="52" t="s">
        <v>64</v>
      </c>
      <c r="P116" s="61">
        <f t="shared" si="94"/>
        <v>391.52542372881356</v>
      </c>
      <c r="Q116" s="35"/>
      <c r="R116" s="62">
        <f t="shared" si="95"/>
        <v>52</v>
      </c>
      <c r="S116" s="63">
        <f t="shared" si="96"/>
        <v>0</v>
      </c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31" customFormat="1" ht="14.25" x14ac:dyDescent="0.25">
      <c r="A117" s="28"/>
      <c r="B117" s="93"/>
      <c r="C117" s="88" t="s">
        <v>17</v>
      </c>
      <c r="D117" s="89"/>
      <c r="E117" s="30"/>
      <c r="F117" s="41"/>
      <c r="G117" s="94"/>
      <c r="H117" s="95">
        <f>SUM(H94:H116)</f>
        <v>1188707.8881355932</v>
      </c>
      <c r="I117" s="30"/>
      <c r="J117" s="70"/>
      <c r="K117" s="71" t="str">
        <f t="shared" ref="K117:K125" si="97">C117</f>
        <v>ИТОГО:</v>
      </c>
      <c r="L117" s="66"/>
      <c r="M117" s="72"/>
      <c r="N117" s="72"/>
      <c r="O117" s="85"/>
      <c r="P117" s="73"/>
      <c r="Q117" s="41"/>
      <c r="R117" s="74"/>
      <c r="S117" s="75">
        <f>SUM(S94:S116)</f>
        <v>0</v>
      </c>
      <c r="T117" s="30"/>
      <c r="U117" s="30"/>
      <c r="V117" s="30"/>
      <c r="W117" s="30"/>
      <c r="X117" s="30"/>
      <c r="Y117" s="30"/>
      <c r="Z117" s="30"/>
      <c r="AA117" s="30"/>
      <c r="AB117" s="30"/>
      <c r="AC117" s="30"/>
    </row>
    <row r="118" spans="1:29" s="31" customFormat="1" ht="48.75" customHeight="1" x14ac:dyDescent="0.25">
      <c r="A118" s="28"/>
      <c r="B118" s="146" t="s">
        <v>26</v>
      </c>
      <c r="C118" s="147"/>
      <c r="D118" s="147"/>
      <c r="E118" s="147"/>
      <c r="F118" s="147"/>
      <c r="G118" s="147"/>
      <c r="H118" s="148"/>
      <c r="I118" s="30"/>
      <c r="J118" s="143" t="s">
        <v>18</v>
      </c>
      <c r="K118" s="149"/>
      <c r="L118" s="149"/>
      <c r="M118" s="149"/>
      <c r="N118" s="149"/>
      <c r="O118" s="149"/>
      <c r="P118" s="149"/>
      <c r="Q118" s="149"/>
      <c r="R118" s="149"/>
      <c r="S118" s="15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29" s="27" customFormat="1" ht="45" x14ac:dyDescent="0.25">
      <c r="A119" s="23"/>
      <c r="B119" s="76">
        <v>1</v>
      </c>
      <c r="C119" s="112" t="s">
        <v>93</v>
      </c>
      <c r="D119" s="113" t="s">
        <v>58</v>
      </c>
      <c r="E119" s="113" t="s">
        <v>16</v>
      </c>
      <c r="F119" s="35">
        <v>503.38983050847463</v>
      </c>
      <c r="G119" s="92">
        <v>200</v>
      </c>
      <c r="H119" s="79">
        <f t="shared" ref="H119:H120" si="98">F119*G119</f>
        <v>100677.96610169492</v>
      </c>
      <c r="I119" s="25"/>
      <c r="J119" s="58">
        <f t="shared" ref="J119:K120" si="99">B119</f>
        <v>1</v>
      </c>
      <c r="K119" s="59" t="str">
        <f t="shared" si="99"/>
        <v>Перчатки утепленные (вязаные-шерсть + акрил, ут-ль Тинсулейт) р-р 10</v>
      </c>
      <c r="L119" s="113" t="s">
        <v>58</v>
      </c>
      <c r="M119" s="60"/>
      <c r="N119" s="60"/>
      <c r="O119" s="78" t="str">
        <f>E119</f>
        <v>шт</v>
      </c>
      <c r="P119" s="61">
        <f>F119</f>
        <v>503.38983050847463</v>
      </c>
      <c r="Q119" s="35"/>
      <c r="R119" s="62">
        <f t="shared" ref="R119:R120" si="100">G119</f>
        <v>200</v>
      </c>
      <c r="S119" s="63">
        <f t="shared" ref="S119:S120" si="101">Q119*R119</f>
        <v>0</v>
      </c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7" customFormat="1" ht="45" x14ac:dyDescent="0.25">
      <c r="A120" s="23"/>
      <c r="B120" s="76">
        <v>2</v>
      </c>
      <c r="C120" s="112" t="s">
        <v>95</v>
      </c>
      <c r="D120" s="113" t="s">
        <v>58</v>
      </c>
      <c r="E120" s="113" t="s">
        <v>16</v>
      </c>
      <c r="F120" s="35">
        <v>503.38983050847463</v>
      </c>
      <c r="G120" s="92">
        <v>200</v>
      </c>
      <c r="H120" s="79">
        <f t="shared" si="98"/>
        <v>100677.96610169492</v>
      </c>
      <c r="I120" s="25"/>
      <c r="J120" s="58">
        <f t="shared" si="99"/>
        <v>2</v>
      </c>
      <c r="K120" s="59" t="str">
        <f t="shared" si="99"/>
        <v>Перчатки утепленные (вязаные-шерсть + акрил, ут-ль Тинсулейт) р-р 9</v>
      </c>
      <c r="L120" s="113" t="s">
        <v>58</v>
      </c>
      <c r="M120" s="60"/>
      <c r="N120" s="60"/>
      <c r="O120" s="78" t="str">
        <f>E120</f>
        <v>шт</v>
      </c>
      <c r="P120" s="61">
        <f>F120</f>
        <v>503.38983050847463</v>
      </c>
      <c r="Q120" s="35"/>
      <c r="R120" s="62">
        <f t="shared" si="100"/>
        <v>200</v>
      </c>
      <c r="S120" s="63">
        <f t="shared" si="101"/>
        <v>0</v>
      </c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31" customFormat="1" ht="14.25" x14ac:dyDescent="0.25">
      <c r="A121" s="28"/>
      <c r="B121" s="96"/>
      <c r="C121" s="65" t="s">
        <v>17</v>
      </c>
      <c r="D121" s="66"/>
      <c r="E121" s="67"/>
      <c r="F121" s="36"/>
      <c r="G121" s="97"/>
      <c r="H121" s="98">
        <f>SUM(H119:H120)</f>
        <v>201355.93220338985</v>
      </c>
      <c r="I121" s="30"/>
      <c r="J121" s="96"/>
      <c r="K121" s="99" t="str">
        <f t="shared" ref="K121" si="102">C121</f>
        <v>ИТОГО:</v>
      </c>
      <c r="L121" s="66"/>
      <c r="M121" s="100"/>
      <c r="N121" s="100"/>
      <c r="O121" s="101"/>
      <c r="P121" s="102"/>
      <c r="Q121" s="36"/>
      <c r="R121" s="103"/>
      <c r="S121" s="102">
        <f>SUM(S119:S120)</f>
        <v>0</v>
      </c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spans="1:29" s="31" customFormat="1" ht="27" customHeight="1" x14ac:dyDescent="0.25">
      <c r="A122" s="28"/>
      <c r="B122" s="151" t="s">
        <v>27</v>
      </c>
      <c r="C122" s="149"/>
      <c r="D122" s="149"/>
      <c r="E122" s="149"/>
      <c r="F122" s="149"/>
      <c r="G122" s="149"/>
      <c r="H122" s="152"/>
      <c r="I122" s="30"/>
      <c r="J122" s="143" t="s">
        <v>28</v>
      </c>
      <c r="K122" s="144"/>
      <c r="L122" s="144"/>
      <c r="M122" s="144"/>
      <c r="N122" s="144"/>
      <c r="O122" s="144"/>
      <c r="P122" s="144"/>
      <c r="Q122" s="144"/>
      <c r="R122" s="144"/>
      <c r="S122" s="145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29" s="27" customFormat="1" ht="75" x14ac:dyDescent="0.25">
      <c r="A123" s="23"/>
      <c r="B123" s="55">
        <v>1</v>
      </c>
      <c r="C123" s="112" t="s">
        <v>43</v>
      </c>
      <c r="D123" s="113" t="s">
        <v>44</v>
      </c>
      <c r="E123" s="113" t="s">
        <v>64</v>
      </c>
      <c r="F123" s="37">
        <v>615.25423728813564</v>
      </c>
      <c r="G123" s="92">
        <v>12</v>
      </c>
      <c r="H123" s="79">
        <f t="shared" ref="H123" si="103">F123*G123</f>
        <v>7383.0508474576272</v>
      </c>
      <c r="I123" s="25"/>
      <c r="J123" s="58">
        <f t="shared" ref="J123:J124" si="104">B123</f>
        <v>1</v>
      </c>
      <c r="K123" s="59" t="str">
        <f t="shared" si="97"/>
        <v>Краги утеплённые спилковые (иск. мех, пятипалые)</v>
      </c>
      <c r="L123" s="113" t="s">
        <v>44</v>
      </c>
      <c r="M123" s="60"/>
      <c r="N123" s="60"/>
      <c r="O123" s="78" t="str">
        <f>E123</f>
        <v>пар</v>
      </c>
      <c r="P123" s="61">
        <f>F123</f>
        <v>615.25423728813564</v>
      </c>
      <c r="Q123" s="35"/>
      <c r="R123" s="62">
        <f t="shared" ref="R123" si="105">G123</f>
        <v>12</v>
      </c>
      <c r="S123" s="63">
        <f t="shared" ref="S123" si="106">Q123*R123</f>
        <v>0</v>
      </c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7" customFormat="1" ht="45" x14ac:dyDescent="0.25">
      <c r="A124" s="23"/>
      <c r="B124" s="55">
        <v>2</v>
      </c>
      <c r="C124" s="112" t="s">
        <v>99</v>
      </c>
      <c r="D124" s="113" t="s">
        <v>100</v>
      </c>
      <c r="E124" s="113" t="s">
        <v>64</v>
      </c>
      <c r="F124" s="37">
        <v>111.86440677966102</v>
      </c>
      <c r="G124" s="92">
        <v>806</v>
      </c>
      <c r="H124" s="79">
        <f t="shared" ref="H124" si="107">F124*G124</f>
        <v>90162.711864406781</v>
      </c>
      <c r="I124" s="25"/>
      <c r="J124" s="58">
        <f t="shared" si="104"/>
        <v>2</v>
      </c>
      <c r="K124" s="59" t="str">
        <f t="shared" si="97"/>
        <v>Рукавицы утепленные (п/ш ватин)</v>
      </c>
      <c r="L124" s="113" t="s">
        <v>100</v>
      </c>
      <c r="M124" s="60"/>
      <c r="N124" s="60"/>
      <c r="O124" s="78" t="str">
        <f>E124</f>
        <v>пар</v>
      </c>
      <c r="P124" s="61">
        <f>F124</f>
        <v>111.86440677966102</v>
      </c>
      <c r="Q124" s="35"/>
      <c r="R124" s="62">
        <f t="shared" ref="R124:R125" si="108">G124</f>
        <v>806</v>
      </c>
      <c r="S124" s="63">
        <f t="shared" ref="S124" si="109">Q124*R124</f>
        <v>0</v>
      </c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31" customFormat="1" thickBot="1" x14ac:dyDescent="0.3">
      <c r="A125" s="28"/>
      <c r="B125" s="104"/>
      <c r="C125" s="105" t="s">
        <v>17</v>
      </c>
      <c r="D125" s="106"/>
      <c r="E125" s="42"/>
      <c r="F125" s="42"/>
      <c r="G125" s="107"/>
      <c r="H125" s="108">
        <f>SUM(H123:H124)</f>
        <v>97545.762711864401</v>
      </c>
      <c r="I125" s="30"/>
      <c r="J125" s="70"/>
      <c r="K125" s="109" t="str">
        <f t="shared" si="97"/>
        <v>ИТОГО:</v>
      </c>
      <c r="L125" s="109"/>
      <c r="M125" s="110"/>
      <c r="N125" s="110"/>
      <c r="O125" s="85">
        <f>E125</f>
        <v>0</v>
      </c>
      <c r="P125" s="73">
        <f t="shared" ref="P125" si="110">F125</f>
        <v>0</v>
      </c>
      <c r="Q125" s="41"/>
      <c r="R125" s="74">
        <f t="shared" si="108"/>
        <v>0</v>
      </c>
      <c r="S125" s="75">
        <f>SUM(S123:S124)</f>
        <v>0</v>
      </c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spans="1:29" s="27" customFormat="1" ht="21" customHeight="1" thickBot="1" x14ac:dyDescent="0.3">
      <c r="A126" s="23"/>
      <c r="B126" s="153" t="s">
        <v>5</v>
      </c>
      <c r="C126" s="154"/>
      <c r="D126" s="154"/>
      <c r="E126" s="154"/>
      <c r="F126" s="154"/>
      <c r="G126" s="155"/>
      <c r="H126" s="24">
        <f>H125+H117+H92+H81+H37+H121</f>
        <v>7232038.9966101702</v>
      </c>
      <c r="I126" s="25"/>
      <c r="J126" s="156" t="s">
        <v>5</v>
      </c>
      <c r="K126" s="157"/>
      <c r="L126" s="157"/>
      <c r="M126" s="157"/>
      <c r="N126" s="157"/>
      <c r="O126" s="157"/>
      <c r="P126" s="157"/>
      <c r="Q126" s="157"/>
      <c r="R126" s="158"/>
      <c r="S126" s="26">
        <f>S125+S121+S117+S92+S81+S37</f>
        <v>0</v>
      </c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31" customFormat="1" ht="15" customHeight="1" x14ac:dyDescent="0.25">
      <c r="A127" s="28"/>
      <c r="B127" s="160" t="s">
        <v>15</v>
      </c>
      <c r="C127" s="161"/>
      <c r="D127" s="161"/>
      <c r="E127" s="161"/>
      <c r="F127" s="161"/>
      <c r="G127" s="115">
        <v>0.2</v>
      </c>
      <c r="H127" s="29">
        <f>H126*G127</f>
        <v>1446407.7993220342</v>
      </c>
      <c r="I127" s="30"/>
      <c r="J127" s="160" t="s">
        <v>15</v>
      </c>
      <c r="K127" s="161"/>
      <c r="L127" s="161"/>
      <c r="M127" s="161"/>
      <c r="N127" s="161"/>
      <c r="O127" s="161"/>
      <c r="P127" s="161"/>
      <c r="Q127" s="161"/>
      <c r="R127" s="115">
        <v>0.2</v>
      </c>
      <c r="S127" s="29">
        <f>S126*R127</f>
        <v>0</v>
      </c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spans="1:29" s="31" customFormat="1" ht="15.75" customHeight="1" thickBot="1" x14ac:dyDescent="0.3">
      <c r="A128" s="28"/>
      <c r="B128" s="162" t="s">
        <v>6</v>
      </c>
      <c r="C128" s="163"/>
      <c r="D128" s="163"/>
      <c r="E128" s="163"/>
      <c r="F128" s="163"/>
      <c r="G128" s="164"/>
      <c r="H128" s="32">
        <f>H126+H127</f>
        <v>8678446.7959322035</v>
      </c>
      <c r="I128" s="30"/>
      <c r="J128" s="162" t="s">
        <v>6</v>
      </c>
      <c r="K128" s="163"/>
      <c r="L128" s="163"/>
      <c r="M128" s="163"/>
      <c r="N128" s="163"/>
      <c r="O128" s="163"/>
      <c r="P128" s="163"/>
      <c r="Q128" s="163"/>
      <c r="R128" s="164"/>
      <c r="S128" s="32">
        <f>S126+S127</f>
        <v>0</v>
      </c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spans="1:29" s="15" customFormat="1" ht="15.75" customHeight="1" x14ac:dyDescent="0.25">
      <c r="A129" s="9"/>
      <c r="B129" s="10"/>
      <c r="C129" s="21"/>
      <c r="D129" s="10"/>
      <c r="E129" s="10"/>
      <c r="F129" s="43"/>
      <c r="G129" s="48"/>
      <c r="H129" s="11"/>
      <c r="I129" s="12"/>
      <c r="J129" s="13"/>
      <c r="K129" s="13"/>
      <c r="L129" s="13"/>
      <c r="M129" s="13"/>
      <c r="N129" s="13"/>
      <c r="O129" s="13"/>
      <c r="P129" s="13"/>
      <c r="Q129" s="13"/>
      <c r="R129" s="51"/>
      <c r="S129" s="14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</row>
    <row r="130" spans="1:29" x14ac:dyDescent="0.25">
      <c r="AC130" s="1"/>
    </row>
    <row r="131" spans="1:29" ht="75" customHeight="1" x14ac:dyDescent="0.25">
      <c r="K131" s="159" t="s">
        <v>113</v>
      </c>
      <c r="L131" s="159"/>
    </row>
  </sheetData>
  <mergeCells count="26">
    <mergeCell ref="K131:L131"/>
    <mergeCell ref="B127:F127"/>
    <mergeCell ref="J127:Q127"/>
    <mergeCell ref="B128:G128"/>
    <mergeCell ref="J128:R128"/>
    <mergeCell ref="B118:H118"/>
    <mergeCell ref="J118:S118"/>
    <mergeCell ref="B122:H122"/>
    <mergeCell ref="J122:S122"/>
    <mergeCell ref="B126:G126"/>
    <mergeCell ref="J126:R126"/>
    <mergeCell ref="B38:H38"/>
    <mergeCell ref="J38:S38"/>
    <mergeCell ref="B82:H82"/>
    <mergeCell ref="J82:S82"/>
    <mergeCell ref="B93:H93"/>
    <mergeCell ref="J93:S93"/>
    <mergeCell ref="C9:H9"/>
    <mergeCell ref="J9:S9"/>
    <mergeCell ref="B1:S1"/>
    <mergeCell ref="B3:F3"/>
    <mergeCell ref="B4:H4"/>
    <mergeCell ref="B7:H7"/>
    <mergeCell ref="J7:S7"/>
    <mergeCell ref="K3:T3"/>
    <mergeCell ref="K4:O4"/>
  </mergeCells>
  <pageMargins left="0.70866141732283472" right="0.70866141732283472" top="0.74803149606299213" bottom="0.74803149606299213" header="0.31496062992125984" footer="0.31496062992125984"/>
  <pageSetup paperSize="9" scale="2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2019-02-12T02:57:14Z</cp:lastPrinted>
  <dcterms:created xsi:type="dcterms:W3CDTF">2018-05-22T01:14:50Z</dcterms:created>
  <dcterms:modified xsi:type="dcterms:W3CDTF">2019-02-12T04:40:37Z</dcterms:modified>
</cp:coreProperties>
</file>