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0" i="1"/>
  <c r="I10" i="1"/>
  <c r="J10" i="1"/>
  <c r="L10" i="1"/>
  <c r="M10" i="1"/>
  <c r="I11" i="1"/>
  <c r="J11" i="1"/>
  <c r="L11" i="1"/>
  <c r="M11" i="1"/>
  <c r="I12" i="1"/>
  <c r="J12" i="1"/>
  <c r="L12" i="1"/>
  <c r="M12" i="1"/>
  <c r="I9" i="1" l="1"/>
  <c r="I8" i="1"/>
  <c r="J14" i="1"/>
  <c r="O13" i="1"/>
  <c r="P13" i="1" s="1"/>
  <c r="M13" i="1"/>
  <c r="L13" i="1"/>
  <c r="J13" i="1"/>
  <c r="I13" i="1"/>
  <c r="O12" i="1"/>
  <c r="P12" i="1" s="1"/>
  <c r="O11" i="1"/>
  <c r="P11" i="1" s="1"/>
  <c r="O10" i="1"/>
  <c r="P10" i="1" s="1"/>
  <c r="P14" i="1" l="1"/>
  <c r="G14" i="1"/>
  <c r="G16" i="1" l="1"/>
  <c r="G17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<sst xmlns="http://schemas.openxmlformats.org/spreadsheetml/2006/main" count="36" uniqueCount="27">
  <si>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</si>
  <si>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</si>
  <si>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</si>
  <si>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</si>
  <si>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</si>
  <si>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</si>
  <si>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</si>
  <si>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</si>
  <si>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</si>
  <si>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</si>
  <si>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</si>
  <si>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</si>
  <si>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</si>
  <si>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</si>
  <si>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</si>
  <si>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</si>
  <si>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</si>
  <si>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Отгрузочные реквизиты: Станция получения: Хабаровск-2 ДВЖД, код станции- 970001, код предприятия- 9531, ОКПО- 98097847    </t>
  </si>
  <si>
    <t xml:space="preserve">Итого по филиалу Хабаровские электрические сети   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</si>
  <si>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</si>
  <si>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1. филиал АО «ДРСК» «Хабаровские электрические сети»</t>
  </si>
  <si>
    <t>Стеллаж металлический АСМ1-ПГЛ 2-30</t>
  </si>
  <si>
    <t>компл</t>
  </si>
  <si>
    <t>шт</t>
  </si>
  <si>
    <t>Аккумуляторная батарея ОР-12  (в комплекте с наконечниками, гибкими перемычками)</t>
  </si>
  <si>
    <t xml:space="preserve">Батарея аккумуляторная в полной комплектации, со стеллажами, перемычками АГЭМ 200, 200 Ач., </t>
  </si>
  <si>
    <t>Зарядно- выпрямительное устройство ВТЗП 60/220-40/42-УХЛ4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</si>
</sst>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left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39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/>
    </xf>
    <xf numFmtId="0" fontId="11" fillId="6" borderId="40" xfId="0" applyNumberFormat="1" applyFont="1" applyFill="1" applyBorder="1" applyAlignment="1">
      <alignment horizontal="left" vertical="center" wrapText="1"/>
    </xf>
    <xf numFmtId="4" fontId="7" fillId="6" borderId="37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0" xfId="0" applyNumberFormat="1" applyFont="1" applyFill="1" applyBorder="1" applyAlignment="1">
      <alignment horizontal="center" vertical="center" wrapText="1"/>
    </xf>
    <xf numFmtId="1" fontId="11" fillId="6" borderId="40" xfId="0" applyNumberFormat="1" applyFont="1" applyFill="1" applyBorder="1" applyAlignment="1">
      <alignment horizontal="center" vertical="center"/>
    </xf>
    <xf numFmtId="4" fontId="8" fillId="6" borderId="38" xfId="0" applyNumberFormat="1" applyFont="1" applyFill="1" applyBorder="1" applyAlignment="1" applyProtection="1">
      <alignment horizontal="center" vertical="top" wrapText="1"/>
    </xf>
    <xf numFmtId="0" fontId="1" fillId="5" borderId="6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1" fillId="5" borderId="7" xfId="0" applyNumberFormat="1" applyFont="1" applyFill="1" applyBorder="1" applyAlignment="1">
      <alignment horizontal="center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wrapText="1"/>
    </xf>
    <xf numFmtId="0" fontId="1" fillId="0" borderId="32" xfId="0" applyFont="1" applyBorder="1" applyAlignment="1">
      <alignment horizontal="left" wrapText="1"/>
    </xf>
    <xf numFmtId="0" fontId="1" fillId="0" borderId="33" xfId="0" applyFont="1" applyBorder="1" applyAlignment="1">
      <alignment horizontal="left" wrapText="1"/>
    </xf>
    <xf numFmtId="0" fontId="1" fillId="5" borderId="34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zoomScaleNormal="100" workbookViewId="0">
      <selection activeCell="E12" sqref="E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27.75" customHeight="1" x14ac:dyDescent="0.25">
      <c r="B1" s="46" t="s">
        <v>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7" t="s">
        <v>12</v>
      </c>
      <c r="C3" s="48"/>
      <c r="D3" s="48"/>
      <c r="E3" s="49"/>
      <c r="F3" s="23">
        <v>7663409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3" t="s">
        <v>13</v>
      </c>
      <c r="C6" s="49"/>
      <c r="D6" s="64"/>
      <c r="E6" s="64"/>
      <c r="F6" s="65"/>
      <c r="G6" s="66"/>
      <c r="H6" s="3"/>
      <c r="I6" s="47" t="s">
        <v>4</v>
      </c>
      <c r="J6" s="48"/>
      <c r="K6" s="48"/>
      <c r="L6" s="48"/>
      <c r="M6" s="48"/>
      <c r="N6" s="48"/>
      <c r="O6" s="48"/>
      <c r="P6" s="6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4" t="s">
        <v>5</v>
      </c>
      <c r="C7" s="25" t="s">
        <v>0</v>
      </c>
      <c r="D7" s="25" t="s">
        <v>9</v>
      </c>
      <c r="E7" s="26" t="s">
        <v>10</v>
      </c>
      <c r="F7" s="26" t="s">
        <v>6</v>
      </c>
      <c r="G7" s="27" t="s">
        <v>11</v>
      </c>
      <c r="H7" s="1"/>
      <c r="I7" s="5" t="s">
        <v>5</v>
      </c>
      <c r="J7" s="6" t="s">
        <v>1</v>
      </c>
      <c r="K7" s="7" t="s">
        <v>19</v>
      </c>
      <c r="L7" s="6" t="s">
        <v>9</v>
      </c>
      <c r="M7" s="7" t="s">
        <v>10</v>
      </c>
      <c r="N7" s="7" t="s">
        <v>14</v>
      </c>
      <c r="O7" s="7" t="s">
        <v>6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"/>
      <c r="B8" s="53" t="s">
        <v>20</v>
      </c>
      <c r="C8" s="53"/>
      <c r="D8" s="53"/>
      <c r="E8" s="53"/>
      <c r="F8" s="53"/>
      <c r="G8" s="53"/>
      <c r="H8" s="1"/>
      <c r="I8" s="57" t="str">
        <f>B8</f>
        <v>1. филиал АО «ДРСК» «Хабаровские электрические сети»</v>
      </c>
      <c r="J8" s="58"/>
      <c r="K8" s="58"/>
      <c r="L8" s="58"/>
      <c r="M8" s="58"/>
      <c r="N8" s="58"/>
      <c r="O8" s="58"/>
      <c r="P8" s="5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customHeight="1" x14ac:dyDescent="0.25">
      <c r="A9" s="4"/>
      <c r="B9" s="54" t="s">
        <v>17</v>
      </c>
      <c r="C9" s="55"/>
      <c r="D9" s="55"/>
      <c r="E9" s="55"/>
      <c r="F9" s="55"/>
      <c r="G9" s="56"/>
      <c r="H9" s="1"/>
      <c r="I9" s="57" t="str">
        <f>B9</f>
        <v xml:space="preserve">Отгрузочные реквизиты: Станция получения: Хабаровск-2 ДВЖД, код станции- 970001, код предприятия- 9531, ОКПО- 98097847    </v>
      </c>
      <c r="J9" s="58"/>
      <c r="K9" s="58"/>
      <c r="L9" s="58"/>
      <c r="M9" s="58"/>
      <c r="N9" s="58"/>
      <c r="O9" s="58"/>
      <c r="P9" s="59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9.25" customHeight="1" x14ac:dyDescent="0.25">
      <c r="A10" s="4"/>
      <c r="B10" s="9">
        <v>1</v>
      </c>
      <c r="C10" s="28" t="s">
        <v>24</v>
      </c>
      <c r="D10" s="29" t="s">
        <v>22</v>
      </c>
      <c r="E10" s="31">
        <v>1008176.78</v>
      </c>
      <c r="F10" s="30">
        <v>2</v>
      </c>
      <c r="G10" s="19">
        <f>F10*E10</f>
        <v>2016353.56</v>
      </c>
      <c r="H10" s="1"/>
      <c r="I10" s="15">
        <f t="shared" ref="I10:I13" si="0">B10</f>
        <v>1</v>
      </c>
      <c r="J10" s="16" t="str">
        <f t="shared" ref="J10:J13" si="1">C10</f>
        <v>Аккумуляторная батарея ОР-12  (в комплекте с наконечниками, гибкими перемычками)</v>
      </c>
      <c r="K10" s="11"/>
      <c r="L10" s="17" t="str">
        <f t="shared" ref="L10:L13" si="2">D10</f>
        <v>компл</v>
      </c>
      <c r="M10" s="21">
        <f t="shared" ref="M10:M13" si="3">E10</f>
        <v>1008176.78</v>
      </c>
      <c r="N10" s="10"/>
      <c r="O10" s="45">
        <f t="shared" ref="O10:O13" si="4">F10</f>
        <v>2</v>
      </c>
      <c r="P10" s="18">
        <f t="shared" ref="P10:P13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9.25" customHeight="1" x14ac:dyDescent="0.25">
      <c r="A11" s="4"/>
      <c r="B11" s="9">
        <v>2</v>
      </c>
      <c r="C11" s="28" t="s">
        <v>25</v>
      </c>
      <c r="D11" s="29" t="s">
        <v>23</v>
      </c>
      <c r="E11" s="31">
        <v>1334199.26</v>
      </c>
      <c r="F11" s="30">
        <v>1</v>
      </c>
      <c r="G11" s="19">
        <f t="shared" ref="G11:G13" si="6">F11*E11</f>
        <v>1334199.26</v>
      </c>
      <c r="H11" s="1"/>
      <c r="I11" s="15">
        <f t="shared" si="0"/>
        <v>2</v>
      </c>
      <c r="J11" s="16" t="str">
        <f t="shared" si="1"/>
        <v xml:space="preserve">Батарея аккумуляторная в полной комплектации, со стеллажами, перемычками АГЭМ 200, 200 Ач., </v>
      </c>
      <c r="K11" s="11"/>
      <c r="L11" s="17" t="str">
        <f t="shared" si="2"/>
        <v>шт</v>
      </c>
      <c r="M11" s="21">
        <f t="shared" si="3"/>
        <v>1334199.26</v>
      </c>
      <c r="N11" s="10"/>
      <c r="O11" s="45">
        <f t="shared" si="4"/>
        <v>1</v>
      </c>
      <c r="P11" s="18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9.25" customHeight="1" x14ac:dyDescent="0.25">
      <c r="A12" s="4"/>
      <c r="B12" s="9">
        <v>3</v>
      </c>
      <c r="C12" s="28" t="s">
        <v>26</v>
      </c>
      <c r="D12" s="29" t="s">
        <v>23</v>
      </c>
      <c r="E12" s="31">
        <v>667705.94999999995</v>
      </c>
      <c r="F12" s="30">
        <v>6</v>
      </c>
      <c r="G12" s="19">
        <f t="shared" si="6"/>
        <v>4006235.6999999997</v>
      </c>
      <c r="H12" s="1"/>
      <c r="I12" s="15">
        <f t="shared" si="0"/>
        <v>3</v>
      </c>
      <c r="J12" s="16" t="str">
        <f t="shared" si="1"/>
        <v>Зарядно- выпрямительное устройство ВТЗП 60/220-40/42-УХЛ4</v>
      </c>
      <c r="K12" s="11"/>
      <c r="L12" s="17" t="str">
        <f t="shared" si="2"/>
        <v>шт</v>
      </c>
      <c r="M12" s="21">
        <f t="shared" si="3"/>
        <v>667705.94999999995</v>
      </c>
      <c r="N12" s="10"/>
      <c r="O12" s="45">
        <f t="shared" si="4"/>
        <v>6</v>
      </c>
      <c r="P12" s="18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9.25" customHeight="1" x14ac:dyDescent="0.25">
      <c r="A13" s="4"/>
      <c r="B13" s="9">
        <v>4</v>
      </c>
      <c r="C13" s="28" t="s">
        <v>21</v>
      </c>
      <c r="D13" s="29" t="s">
        <v>23</v>
      </c>
      <c r="E13" s="31">
        <v>38327.56</v>
      </c>
      <c r="F13" s="30">
        <v>8</v>
      </c>
      <c r="G13" s="19">
        <f t="shared" si="6"/>
        <v>306620.48</v>
      </c>
      <c r="H13" s="1"/>
      <c r="I13" s="15">
        <f t="shared" si="0"/>
        <v>4</v>
      </c>
      <c r="J13" s="16" t="str">
        <f t="shared" si="1"/>
        <v>Стеллаж металлический АСМ1-ПГЛ 2-30</v>
      </c>
      <c r="K13" s="11"/>
      <c r="L13" s="17" t="str">
        <f t="shared" si="2"/>
        <v>шт</v>
      </c>
      <c r="M13" s="21">
        <f t="shared" si="3"/>
        <v>38327.56</v>
      </c>
      <c r="N13" s="10"/>
      <c r="O13" s="45">
        <f t="shared" si="4"/>
        <v>8</v>
      </c>
      <c r="P13" s="18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" thickBot="1" x14ac:dyDescent="0.3">
      <c r="A14" s="4"/>
      <c r="B14" s="32"/>
      <c r="C14" s="33" t="s">
        <v>18</v>
      </c>
      <c r="D14" s="34"/>
      <c r="E14" s="35"/>
      <c r="F14" s="36"/>
      <c r="G14" s="37">
        <f>SUM(G10:G13)</f>
        <v>7663409</v>
      </c>
      <c r="H14" s="1"/>
      <c r="I14" s="38"/>
      <c r="J14" s="39" t="str">
        <f t="shared" ref="J14" si="7">C14</f>
        <v xml:space="preserve">Итого по филиалу Хабаровские электрические сети   </v>
      </c>
      <c r="K14" s="40"/>
      <c r="L14" s="41"/>
      <c r="M14" s="42"/>
      <c r="N14" s="43"/>
      <c r="O14" s="45"/>
      <c r="P14" s="44">
        <f>SUM(P10:P13)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4"/>
      <c r="B15" s="50" t="s">
        <v>7</v>
      </c>
      <c r="C15" s="51"/>
      <c r="D15" s="51"/>
      <c r="E15" s="51"/>
      <c r="F15" s="52"/>
      <c r="G15" s="12">
        <v>7663409</v>
      </c>
      <c r="H15" s="1"/>
      <c r="I15" s="50" t="s">
        <v>7</v>
      </c>
      <c r="J15" s="51"/>
      <c r="K15" s="51"/>
      <c r="L15" s="51"/>
      <c r="M15" s="51"/>
      <c r="N15" s="51"/>
      <c r="O15" s="52"/>
      <c r="P15" s="1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4"/>
      <c r="B16" s="67" t="s">
        <v>16</v>
      </c>
      <c r="C16" s="68"/>
      <c r="D16" s="68"/>
      <c r="E16" s="68"/>
      <c r="F16" s="22">
        <v>0.2</v>
      </c>
      <c r="G16" s="13">
        <f>G15*F16</f>
        <v>1532681.8</v>
      </c>
      <c r="H16" s="1"/>
      <c r="I16" s="67" t="s">
        <v>16</v>
      </c>
      <c r="J16" s="68"/>
      <c r="K16" s="68"/>
      <c r="L16" s="68"/>
      <c r="M16" s="68"/>
      <c r="N16" s="68"/>
      <c r="O16" s="22">
        <v>0.2</v>
      </c>
      <c r="P16" s="13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4"/>
      <c r="B17" s="60" t="s">
        <v>8</v>
      </c>
      <c r="C17" s="61"/>
      <c r="D17" s="61"/>
      <c r="E17" s="61"/>
      <c r="F17" s="62"/>
      <c r="G17" s="14">
        <f>G15+G16</f>
        <v>9196090.8000000007</v>
      </c>
      <c r="H17" s="1"/>
      <c r="I17" s="60" t="s">
        <v>8</v>
      </c>
      <c r="J17" s="61"/>
      <c r="K17" s="61"/>
      <c r="L17" s="61"/>
      <c r="M17" s="61"/>
      <c r="N17" s="61"/>
      <c r="O17" s="62"/>
      <c r="P17" s="14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Z18" s="1"/>
    </row>
  </sheetData>
  <mergeCells count="14">
    <mergeCell ref="B17:F17"/>
    <mergeCell ref="B6:G6"/>
    <mergeCell ref="I17:O17"/>
    <mergeCell ref="B16:E16"/>
    <mergeCell ref="I16:N16"/>
    <mergeCell ref="I6:P6"/>
    <mergeCell ref="I15:O15"/>
    <mergeCell ref="B1:P1"/>
    <mergeCell ref="B3:E3"/>
    <mergeCell ref="B15:F15"/>
    <mergeCell ref="B8:G8"/>
    <mergeCell ref="B9:G9"/>
    <mergeCell ref="I8:P8"/>
    <mergeCell ref="I9:P9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Пинчук Денис Константинович</cp:lastModifiedBy>
  <cp:lastPrinted>2019-02-28T05:08:00Z</cp:lastPrinted>
  <dcterms:created xsi:type="dcterms:W3CDTF">2018-05-22T01:14:50Z</dcterms:created>
  <dcterms:modified xsi:type="dcterms:W3CDTF">2019-02-28T05:08:04Z</dcterms:modified>
</cp:coreProperties>
</file>