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G10" i="1" l="1"/>
  <c r="G11" i="1"/>
  <c r="G12" i="1"/>
  <c r="G13" i="1" l="1"/>
  <c r="G16" i="1" l="1"/>
  <c r="O11" i="1"/>
  <c r="P11" i="1" s="1"/>
  <c r="O12" i="1"/>
  <c r="P12" i="1" s="1"/>
  <c r="M11" i="1"/>
  <c r="M12" i="1"/>
  <c r="L11" i="1"/>
  <c r="L12" i="1"/>
  <c r="J11" i="1"/>
  <c r="J12" i="1"/>
  <c r="O16" i="1" l="1"/>
  <c r="P16" i="1" s="1"/>
  <c r="M16" i="1"/>
  <c r="L16" i="1"/>
  <c r="J16" i="1"/>
  <c r="I16" i="1"/>
  <c r="I12" i="1"/>
  <c r="O10" i="1"/>
  <c r="P10" i="1" s="1"/>
  <c r="M10" i="1"/>
  <c r="L10" i="1"/>
  <c r="J10" i="1"/>
  <c r="I11" i="1"/>
  <c r="I10" i="1"/>
  <c r="P17" i="1" l="1"/>
  <c r="G17" i="1"/>
  <c r="G18" i="1" s="1"/>
  <c r="P13" i="1"/>
  <c r="P19" i="1" l="1"/>
  <c r="P20" i="1" s="1"/>
  <c r="G19" i="1" l="1"/>
  <c r="G20" i="1" s="1"/>
</calcChain>
</file>

<file path=xl/sharedStrings.xml><?xml version="1.0" encoding="utf-8"?>
<sst xmlns="http://schemas.openxmlformats.org/spreadsheetml/2006/main" count="41" uniqueCount="29">
  <si>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</si>
  <si>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</si>
  <si>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</si>
  <si>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</si>
  <si>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</si>
  <si>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</si>
  <si>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</si>
  <si>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</si>
  <si>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</si>
  <si>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</si>
  <si>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</si>
  <si>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</si>
  <si>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</si>
  <si>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</si>
  <si>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</si>
  <si>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</si>
  <si>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</si>
  <si>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</si>
  <si>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 по филиалу "ПЭС"</t>
  </si>
  <si>
    <t>ИТОГО по филиалу "ХЭС" СП "ЦЭС"</t>
  </si>
  <si>
    <t>Структура НМЦ</t>
  </si>
  <si>
    <t>Трансформатор 3-хфазный силовой масляный герметичный ТМГ-250/6/0,4 УХЛ1 Y/Zн-11</t>
  </si>
  <si>
    <t>Трансформатор 3-хфазный силовой масляный герметичный ТМГ-63/10/0,4 УХЛ1 Y/Zн-11</t>
  </si>
  <si>
    <t>1.1. филиал АО "ДРСК" "Приморские электрические сети"</t>
  </si>
  <si>
    <t>1.2. филиал АО «ДРСК» «Хабаровские электрические сети»</t>
  </si>
  <si>
    <t>1.2.1 СП «Центральные электрические сети» г. Хабаровск</t>
  </si>
  <si>
    <t>Трансформатор 3-хфазный силовой масляный герметичный ТМГ-400/6/0,4 Δ/Yн-11</t>
  </si>
  <si>
    <t>Трансформаторы масляные герметичные ТМГ 6-10 кВ</t>
  </si>
  <si>
    <t>Трансформатор 3-хфазный силовой масляный герметичный ТМГ-630/10/0,4 УХЛ1 Y/Yн-0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</si>
</sst>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0"/>
      <name val="Arial"/>
      <family val="2"/>
    </font>
    <font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8" fillId="6" borderId="8" xfId="0" applyNumberFormat="1" applyFont="1" applyFill="1" applyBorder="1" applyAlignment="1" applyProtection="1">
      <alignment horizontal="center" vertical="top" wrapText="1"/>
    </xf>
    <xf numFmtId="49" fontId="2" fillId="6" borderId="13" xfId="0" applyNumberFormat="1" applyFont="1" applyFill="1" applyBorder="1" applyAlignment="1">
      <alignment horizontal="left" vertical="top" wrapText="1"/>
    </xf>
    <xf numFmtId="49" fontId="7" fillId="2" borderId="36" xfId="0" applyNumberFormat="1" applyFont="1" applyFill="1" applyBorder="1" applyAlignment="1" applyProtection="1">
      <alignment horizontal="left" vertical="top" wrapText="1"/>
      <protection locked="0"/>
    </xf>
    <xf numFmtId="4" fontId="1" fillId="6" borderId="9" xfId="0" applyNumberFormat="1" applyFont="1" applyFill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49" fontId="2" fillId="6" borderId="42" xfId="0" applyNumberFormat="1" applyFont="1" applyFill="1" applyBorder="1" applyAlignment="1">
      <alignment horizontal="left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4" fontId="1" fillId="6" borderId="51" xfId="0" applyNumberFormat="1" applyFont="1" applyFill="1" applyBorder="1" applyAlignment="1">
      <alignment horizontal="center" vertical="top" wrapText="1"/>
    </xf>
    <xf numFmtId="0" fontId="11" fillId="0" borderId="31" xfId="0" applyNumberFormat="1" applyFont="1" applyBorder="1" applyAlignment="1">
      <alignment horizontal="left" vertical="center" wrapText="1"/>
    </xf>
    <xf numFmtId="0" fontId="11" fillId="0" borderId="32" xfId="0" applyNumberFormat="1" applyFont="1" applyBorder="1" applyAlignment="1">
      <alignment horizontal="center" vertical="center" wrapText="1"/>
    </xf>
    <xf numFmtId="1" fontId="11" fillId="0" borderId="31" xfId="0" applyNumberFormat="1" applyFont="1" applyBorder="1" applyAlignment="1">
      <alignment horizontal="center" vertical="center"/>
    </xf>
    <xf numFmtId="4" fontId="12" fillId="0" borderId="33" xfId="0" applyNumberFormat="1" applyFont="1" applyBorder="1" applyAlignment="1">
      <alignment horizontal="center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center"/>
    </xf>
    <xf numFmtId="0" fontId="1" fillId="6" borderId="40" xfId="0" applyFont="1" applyFill="1" applyBorder="1" applyAlignment="1">
      <alignment horizontal="left"/>
    </xf>
    <xf numFmtId="0" fontId="1" fillId="6" borderId="41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" fillId="7" borderId="30" xfId="0" applyFont="1" applyFill="1" applyBorder="1" applyAlignment="1">
      <alignment horizontal="left"/>
    </xf>
    <xf numFmtId="0" fontId="1" fillId="6" borderId="30" xfId="0" applyFont="1" applyFill="1" applyBorder="1" applyAlignment="1">
      <alignment horizontal="left"/>
    </xf>
    <xf numFmtId="0" fontId="4" fillId="6" borderId="24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left"/>
    </xf>
    <xf numFmtId="0" fontId="4" fillId="7" borderId="24" xfId="0" applyFont="1" applyFill="1" applyBorder="1" applyAlignment="1">
      <alignment horizontal="left"/>
    </xf>
    <xf numFmtId="0" fontId="4" fillId="7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49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8" fillId="4" borderId="42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1" fillId="7" borderId="44" xfId="0" applyFont="1" applyFill="1" applyBorder="1" applyAlignment="1">
      <alignment horizontal="left"/>
    </xf>
    <xf numFmtId="0" fontId="4" fillId="7" borderId="45" xfId="0" applyFont="1" applyFill="1" applyBorder="1" applyAlignment="1">
      <alignment horizontal="left"/>
    </xf>
    <xf numFmtId="0" fontId="4" fillId="7" borderId="46" xfId="0" applyFont="1" applyFill="1" applyBorder="1" applyAlignment="1">
      <alignment horizontal="left"/>
    </xf>
    <xf numFmtId="0" fontId="5" fillId="3" borderId="16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7" fillId="6" borderId="29" xfId="0" applyNumberFormat="1" applyFont="1" applyFill="1" applyBorder="1" applyAlignment="1" applyProtection="1">
      <alignment horizontal="center" vertical="center" wrapText="1"/>
    </xf>
    <xf numFmtId="3" fontId="2" fillId="6" borderId="6" xfId="0" applyNumberFormat="1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4" fontId="7" fillId="2" borderId="36" xfId="0" applyNumberFormat="1" applyFont="1" applyFill="1" applyBorder="1" applyAlignment="1" applyProtection="1">
      <alignment horizontal="center" vertical="center" wrapText="1"/>
      <protection locked="0"/>
    </xf>
    <xf numFmtId="3" fontId="2" fillId="6" borderId="50" xfId="0" applyNumberFormat="1" applyFont="1" applyFill="1" applyBorder="1" applyAlignment="1">
      <alignment horizontal="center" vertical="center" wrapText="1"/>
    </xf>
    <xf numFmtId="4" fontId="2" fillId="6" borderId="32" xfId="0" applyNumberFormat="1" applyFont="1" applyFill="1" applyBorder="1" applyAlignment="1">
      <alignment horizontal="center" vertical="center" wrapText="1"/>
    </xf>
    <xf numFmtId="4" fontId="7" fillId="2" borderId="27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43" xfId="0" applyNumberFormat="1" applyFont="1" applyFill="1" applyBorder="1" applyAlignment="1">
      <alignment horizontal="center" vertical="center" wrapText="1"/>
    </xf>
    <xf numFmtId="4" fontId="7" fillId="2" borderId="52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52" xfId="0" applyNumberFormat="1" applyFont="1" applyFill="1" applyBorder="1" applyAlignment="1" applyProtection="1">
      <alignment horizontal="left" vertical="top" wrapText="1"/>
      <protection locked="0"/>
    </xf>
    <xf numFmtId="0" fontId="4" fillId="6" borderId="28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abSelected="1" zoomScaleNormal="100" workbookViewId="0">
      <selection activeCell="C12" sqref="C12"/>
    </sheetView>
  </sheetViews>
  <sheetFormatPr defaultRowHeight="15" x14ac:dyDescent="0.25"/>
  <cols>
    <col min="1" max="1" width="4.5703125" customWidth="1"/>
    <col min="2" max="2" width="7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8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2" t="s">
        <v>20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3" t="s">
        <v>11</v>
      </c>
      <c r="C3" s="44"/>
      <c r="D3" s="44"/>
      <c r="E3" s="45"/>
      <c r="F3" s="15">
        <v>1793532.61</v>
      </c>
      <c r="G3" s="1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2" t="s">
        <v>27</v>
      </c>
      <c r="C4" s="52"/>
      <c r="D4" s="52"/>
      <c r="E4" s="52"/>
      <c r="F4" s="52"/>
      <c r="G4" s="5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3" t="s">
        <v>12</v>
      </c>
      <c r="C7" s="45"/>
      <c r="D7" s="54"/>
      <c r="E7" s="54"/>
      <c r="F7" s="55"/>
      <c r="G7" s="56"/>
      <c r="H7" s="5"/>
      <c r="I7" s="43" t="s">
        <v>3</v>
      </c>
      <c r="J7" s="44"/>
      <c r="K7" s="44"/>
      <c r="L7" s="44"/>
      <c r="M7" s="44"/>
      <c r="N7" s="44"/>
      <c r="O7" s="44"/>
      <c r="P7" s="6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2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A9" s="6"/>
      <c r="B9" s="30" t="s">
        <v>23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9" thickBot="1" x14ac:dyDescent="0.3">
      <c r="A10" s="6"/>
      <c r="B10" s="63">
        <v>1</v>
      </c>
      <c r="C10" s="25" t="s">
        <v>21</v>
      </c>
      <c r="D10" s="26" t="s">
        <v>17</v>
      </c>
      <c r="E10" s="28">
        <v>241443.5</v>
      </c>
      <c r="F10" s="27">
        <v>4</v>
      </c>
      <c r="G10" s="65">
        <f>E10*F10</f>
        <v>965774</v>
      </c>
      <c r="H10" s="1"/>
      <c r="I10" s="75">
        <f>B10</f>
        <v>1</v>
      </c>
      <c r="J10" s="18" t="str">
        <f t="shared" ref="J10:J16" si="0">C10</f>
        <v>Трансформатор 3-хфазный силовой масляный герметичный ТМГ-250/6/0,4 УХЛ1 Y/Zн-11</v>
      </c>
      <c r="K10" s="19"/>
      <c r="L10" s="66" t="str">
        <f>D10</f>
        <v>шт</v>
      </c>
      <c r="M10" s="67">
        <f>E10</f>
        <v>241443.5</v>
      </c>
      <c r="N10" s="68"/>
      <c r="O10" s="69">
        <f>F10</f>
        <v>4</v>
      </c>
      <c r="P10" s="7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8.5" customHeight="1" thickBot="1" x14ac:dyDescent="0.3">
      <c r="A11" s="6"/>
      <c r="B11" s="64">
        <v>2</v>
      </c>
      <c r="C11" s="25" t="s">
        <v>22</v>
      </c>
      <c r="D11" s="26" t="s">
        <v>17</v>
      </c>
      <c r="E11" s="29">
        <v>159056.14000000001</v>
      </c>
      <c r="F11" s="27">
        <v>1</v>
      </c>
      <c r="G11" s="65">
        <f t="shared" ref="G11:G12" si="1">E11*F11</f>
        <v>159056.14000000001</v>
      </c>
      <c r="H11" s="1"/>
      <c r="I11" s="76">
        <f>B11</f>
        <v>2</v>
      </c>
      <c r="J11" s="18" t="str">
        <f t="shared" si="0"/>
        <v>Трансформатор 3-хфазный силовой масляный герметичный ТМГ-63/10/0,4 УХЛ1 Y/Zн-11</v>
      </c>
      <c r="K11" s="16"/>
      <c r="L11" s="66" t="str">
        <f t="shared" ref="L11:L12" si="2">D11</f>
        <v>шт</v>
      </c>
      <c r="M11" s="67">
        <f t="shared" ref="M11:M12" si="3">E11</f>
        <v>159056.14000000001</v>
      </c>
      <c r="N11" s="71"/>
      <c r="O11" s="69">
        <f t="shared" ref="O11:O12" si="4">F11</f>
        <v>1</v>
      </c>
      <c r="P11" s="70">
        <f t="shared" ref="P11:P12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0.5" customHeight="1" thickBot="1" x14ac:dyDescent="0.3">
      <c r="A12" s="6"/>
      <c r="B12" s="64">
        <v>3</v>
      </c>
      <c r="C12" s="25" t="s">
        <v>26</v>
      </c>
      <c r="D12" s="26" t="s">
        <v>17</v>
      </c>
      <c r="E12" s="29">
        <v>340576.6</v>
      </c>
      <c r="F12" s="27">
        <v>1</v>
      </c>
      <c r="G12" s="65">
        <f t="shared" si="1"/>
        <v>340576.6</v>
      </c>
      <c r="H12" s="1"/>
      <c r="I12" s="76">
        <f t="shared" ref="I12" si="6">B12</f>
        <v>3</v>
      </c>
      <c r="J12" s="18" t="str">
        <f t="shared" si="0"/>
        <v>Трансформатор 3-хфазный силовой масляный герметичный ТМГ-400/6/0,4 Δ/Yн-11</v>
      </c>
      <c r="K12" s="16"/>
      <c r="L12" s="66" t="str">
        <f t="shared" si="2"/>
        <v>шт</v>
      </c>
      <c r="M12" s="67">
        <f t="shared" si="3"/>
        <v>340576.6</v>
      </c>
      <c r="N12" s="71"/>
      <c r="O12" s="69">
        <f t="shared" si="4"/>
        <v>1</v>
      </c>
      <c r="P12" s="70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/>
      <c r="B13" s="36" t="s">
        <v>18</v>
      </c>
      <c r="C13" s="40"/>
      <c r="D13" s="40"/>
      <c r="E13" s="40"/>
      <c r="F13" s="41"/>
      <c r="G13" s="17">
        <f>SUM(G10:G12)</f>
        <v>1465406.7400000002</v>
      </c>
      <c r="H13" s="21"/>
      <c r="I13" s="37" t="s">
        <v>18</v>
      </c>
      <c r="J13" s="38"/>
      <c r="K13" s="38"/>
      <c r="L13" s="38"/>
      <c r="M13" s="38"/>
      <c r="N13" s="38"/>
      <c r="O13" s="39"/>
      <c r="P13" s="24">
        <f>SUM(P10:P12)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"/>
      <c r="B14" s="30" t="s">
        <v>24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thickBot="1" x14ac:dyDescent="0.3">
      <c r="A15" s="6"/>
      <c r="B15" s="30" t="s">
        <v>25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9" customHeight="1" thickBot="1" x14ac:dyDescent="0.3">
      <c r="A16" s="6"/>
      <c r="B16" s="63">
        <v>1</v>
      </c>
      <c r="C16" s="25" t="s">
        <v>28</v>
      </c>
      <c r="D16" s="26" t="s">
        <v>17</v>
      </c>
      <c r="E16" s="28">
        <v>328125.87</v>
      </c>
      <c r="F16" s="27">
        <v>1</v>
      </c>
      <c r="G16" s="65">
        <f>F16*E16</f>
        <v>328125.87</v>
      </c>
      <c r="H16" s="1"/>
      <c r="I16" s="75">
        <f t="shared" ref="I16" si="7">B16</f>
        <v>1</v>
      </c>
      <c r="J16" s="22" t="str">
        <f t="shared" si="0"/>
        <v>Трансформатор 3-хфазный силовой масляный герметичный ТМГ-630/10/0,4 УХЛ1 Y/Yн-0</v>
      </c>
      <c r="K16" s="74"/>
      <c r="L16" s="66" t="str">
        <f t="shared" ref="L16" si="8">D16</f>
        <v>шт</v>
      </c>
      <c r="M16" s="67">
        <f t="shared" ref="M16" si="9">E16</f>
        <v>328125.87</v>
      </c>
      <c r="N16" s="73"/>
      <c r="O16" s="66">
        <f t="shared" ref="O16" si="10">F16</f>
        <v>1</v>
      </c>
      <c r="P16" s="72">
        <f t="shared" ref="P16" si="11">N16*O16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thickBot="1" x14ac:dyDescent="0.3">
      <c r="A17" s="6"/>
      <c r="B17" s="59" t="s">
        <v>19</v>
      </c>
      <c r="C17" s="60"/>
      <c r="D17" s="60"/>
      <c r="E17" s="60"/>
      <c r="F17" s="61"/>
      <c r="G17" s="17">
        <f>SUM(G16:G16)</f>
        <v>328125.87</v>
      </c>
      <c r="H17" s="21"/>
      <c r="I17" s="33" t="s">
        <v>19</v>
      </c>
      <c r="J17" s="34"/>
      <c r="K17" s="34"/>
      <c r="L17" s="34"/>
      <c r="M17" s="34"/>
      <c r="N17" s="34"/>
      <c r="O17" s="35"/>
      <c r="P17" s="20">
        <f>SUM(P16:P16)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" customHeight="1" thickBot="1" x14ac:dyDescent="0.3">
      <c r="A18" s="6"/>
      <c r="B18" s="46" t="s">
        <v>6</v>
      </c>
      <c r="C18" s="47"/>
      <c r="D18" s="47"/>
      <c r="E18" s="47"/>
      <c r="F18" s="48"/>
      <c r="G18" s="23">
        <f>G17+G13</f>
        <v>1793532.6100000003</v>
      </c>
      <c r="H18" s="1"/>
      <c r="I18" s="46" t="s">
        <v>6</v>
      </c>
      <c r="J18" s="47"/>
      <c r="K18" s="47"/>
      <c r="L18" s="47"/>
      <c r="M18" s="47"/>
      <c r="N18" s="47"/>
      <c r="O18" s="48"/>
      <c r="P18" s="23">
        <f>P17+P13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6"/>
      <c r="B19" s="57" t="s">
        <v>16</v>
      </c>
      <c r="C19" s="58"/>
      <c r="D19" s="58"/>
      <c r="E19" s="58"/>
      <c r="F19" s="14">
        <v>0.2</v>
      </c>
      <c r="G19" s="11">
        <f>G18*F19</f>
        <v>358706.52200000011</v>
      </c>
      <c r="H19" s="1"/>
      <c r="I19" s="57" t="s">
        <v>16</v>
      </c>
      <c r="J19" s="58"/>
      <c r="K19" s="58"/>
      <c r="L19" s="58"/>
      <c r="M19" s="58"/>
      <c r="N19" s="58"/>
      <c r="O19" s="14">
        <v>0.2</v>
      </c>
      <c r="P19" s="11">
        <f>P18*O19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thickBot="1" x14ac:dyDescent="0.3">
      <c r="A20" s="6"/>
      <c r="B20" s="49" t="s">
        <v>7</v>
      </c>
      <c r="C20" s="50"/>
      <c r="D20" s="50"/>
      <c r="E20" s="50"/>
      <c r="F20" s="51"/>
      <c r="G20" s="12">
        <f>G18+G19</f>
        <v>2152239.1320000002</v>
      </c>
      <c r="H20" s="1"/>
      <c r="I20" s="49" t="s">
        <v>7</v>
      </c>
      <c r="J20" s="50"/>
      <c r="K20" s="50"/>
      <c r="L20" s="50"/>
      <c r="M20" s="50"/>
      <c r="N20" s="50"/>
      <c r="O20" s="51"/>
      <c r="P20" s="12">
        <f>P18+P19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3.75" customHeight="1" x14ac:dyDescent="0.25">
      <c r="B21" s="1"/>
      <c r="C21" s="1"/>
      <c r="D21" s="1"/>
      <c r="E21" s="1"/>
      <c r="F21" s="2"/>
      <c r="G21" s="2"/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6" ht="151.5" customHeight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"/>
    </row>
    <row r="23" spans="1:26" x14ac:dyDescent="0.25">
      <c r="Z23" s="1"/>
    </row>
  </sheetData>
  <mergeCells count="18">
    <mergeCell ref="B1:P1"/>
    <mergeCell ref="B3:E3"/>
    <mergeCell ref="B18:F18"/>
    <mergeCell ref="B20:F20"/>
    <mergeCell ref="B4:G4"/>
    <mergeCell ref="B7:G7"/>
    <mergeCell ref="I20:O20"/>
    <mergeCell ref="B19:E19"/>
    <mergeCell ref="I19:N19"/>
    <mergeCell ref="B17:F17"/>
    <mergeCell ref="I17:O17"/>
    <mergeCell ref="I7:P7"/>
    <mergeCell ref="I18:O18"/>
    <mergeCell ref="B9:P9"/>
    <mergeCell ref="B13:F13"/>
    <mergeCell ref="I13:O13"/>
    <mergeCell ref="B14:P14"/>
    <mergeCell ref="B15:P15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2019-01-28T02:11:59Z</cp:lastPrinted>
  <dcterms:created xsi:type="dcterms:W3CDTF">2018-05-22T01:14:50Z</dcterms:created>
  <dcterms:modified xsi:type="dcterms:W3CDTF">2019-01-28T02:12:00Z</dcterms:modified>
</cp:coreProperties>
</file>