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 l="1"/>
  <c r="O22" i="1" l="1"/>
  <c r="P22" i="1" s="1"/>
  <c r="O23" i="1"/>
  <c r="P23" i="1" s="1"/>
  <c r="M22" i="1"/>
  <c r="M23" i="1"/>
  <c r="L22" i="1"/>
  <c r="L23" i="1"/>
  <c r="J22" i="1"/>
  <c r="J23" i="1"/>
  <c r="G22" i="1"/>
  <c r="G23" i="1"/>
  <c r="O21" i="1"/>
  <c r="P21" i="1" s="1"/>
  <c r="M21" i="1"/>
  <c r="L21" i="1"/>
  <c r="J21" i="1"/>
  <c r="G21" i="1"/>
  <c r="O18" i="1"/>
  <c r="P18" i="1" s="1"/>
  <c r="M18" i="1"/>
  <c r="L18" i="1"/>
  <c r="J18" i="1"/>
  <c r="G18" i="1"/>
  <c r="G24" i="1" l="1"/>
  <c r="P24" i="1"/>
  <c r="G19" i="1"/>
  <c r="P19" i="1"/>
  <c r="L12" i="1" l="1"/>
  <c r="L13" i="1"/>
  <c r="L14" i="1"/>
  <c r="L15" i="1"/>
  <c r="J12" i="1"/>
  <c r="J13" i="1"/>
  <c r="J14" i="1"/>
  <c r="J15" i="1"/>
  <c r="I12" i="1"/>
  <c r="I13" i="1"/>
  <c r="I14" i="1"/>
  <c r="I15" i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0" i="1"/>
  <c r="P10" i="1" s="1"/>
  <c r="L11" i="1"/>
  <c r="L10" i="1"/>
  <c r="J11" i="1"/>
  <c r="J10" i="1"/>
  <c r="P16" i="1" l="1"/>
  <c r="P26" i="1" s="1"/>
  <c r="P27" i="1" s="1"/>
  <c r="M12" i="1"/>
  <c r="M15" i="1"/>
  <c r="M10" i="1"/>
  <c r="G12" i="1"/>
  <c r="M14" i="1"/>
  <c r="G10" i="1"/>
  <c r="G15" i="1"/>
  <c r="G13" i="1"/>
  <c r="M13" i="1"/>
  <c r="M11" i="1"/>
  <c r="G14" i="1"/>
  <c r="G16" i="1" l="1"/>
  <c r="G25" i="1" l="1"/>
  <c r="G26" i="1" s="1"/>
  <c r="G27" i="1" l="1"/>
</calcChain>
</file>

<file path=xl/sharedStrings.xml><?xml version="1.0" encoding="utf-8"?>
<sst xmlns="http://schemas.openxmlformats.org/spreadsheetml/2006/main" count="55" uniqueCount="36">
  <si>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</si>
  <si>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</si>
  <si>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</si>
  <si>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</si>
  <si>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</si>
  <si>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</si>
  <si>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</si>
  <si>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</si>
  <si>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</si>
  <si>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</si>
  <si>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</si>
  <si>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</si>
  <si>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</si>
  <si>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</si>
  <si>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</si>
  <si>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</si>
  <si>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</si>
  <si>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</si>
  <si>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</si>
  <si>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</si>
  <si>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</si>
  <si>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Итого по филиалу "ЭС ЕАО"</t>
  </si>
  <si>
    <t>Итого по филиалу "ЮЯЭС"</t>
  </si>
  <si>
    <t>1.2. филиал АО «ДРСК» «Электрические сети ЕАО»</t>
  </si>
  <si>
    <t>1.3. филиал АО «ДРСК» «Южно-Якутские электрические сети»</t>
  </si>
  <si>
    <r>
      <t xml:space="preserve">Источник бесперебойного питания, KRAULER  MEMO-3000 + 3 модуля АКБ, (или эквивалент) </t>
    </r>
    <r>
      <rPr>
        <b/>
        <i/>
        <sz val="10"/>
        <rFont val="Times New Roman"/>
        <family val="1"/>
        <charset val="204"/>
      </rPr>
      <t>Согласно приложения 1.1 к техническому заданию</t>
    </r>
  </si>
  <si>
    <t>Аккумулятор, Delta FTS (12V, 125Ah)  (или эквивалент) Согласно приложения 1.1 к техническому заданию</t>
  </si>
  <si>
    <t>Аккумулятор, LC-P127R2P1 (12V, 7.2Ah20HR)  (или эквивалент) Согласно приложения 1.1 к техническому заданию</t>
  </si>
  <si>
    <t>Аккумулятор, CSB GPL 1272 F2 (12 вольт 7,2 А/час)  (или эквивалент) Согласно приложения 1.1 к техническому заданию</t>
  </si>
  <si>
    <t>Аккумулятор, PMNN4018A (или эквивалент) Согласно приложения 1.1 к техническому заданию</t>
  </si>
  <si>
    <t>Аккумулятор, АР 1.3-6 (6V/1.3AH/20HR)  (или эквивалент)Согласно приложения 1.1 к техническому заданию</t>
  </si>
  <si>
    <t>Аккумулятор, DJM 12100  (или эквивалент) Согласно приложения 1.1 к техническому заданию</t>
  </si>
  <si>
    <t>Аккумулятор, DJM 1255  (или эквивалент) Согласно приложения 1.1 к техническому заданию</t>
  </si>
  <si>
    <t>Аккумулятор, GS 1.2Ач-12В  (или эквивалент) Согласно приложения 1.1 к техническому заданию</t>
  </si>
  <si>
    <t>Акуумулятор, LEOCH DJW12-0.8 (12В, 0,8Ач/12V. 0.8Ah)  (или эквивалент) Согласно приложения 1.1 к техническому заданию</t>
  </si>
  <si>
    <t>Источники бесперебойного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</si>
</sst>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7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1" fontId="0" fillId="0" borderId="31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0" fontId="4" fillId="0" borderId="28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6" borderId="29" xfId="0" applyNumberFormat="1" applyFont="1" applyFill="1" applyBorder="1" applyAlignment="1" applyProtection="1">
      <alignment horizontal="center" vertical="top" wrapText="1"/>
    </xf>
    <xf numFmtId="0" fontId="4" fillId="6" borderId="28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1" fontId="0" fillId="0" borderId="41" xfId="0" applyNumberFormat="1" applyFont="1" applyBorder="1" applyAlignment="1">
      <alignment horizontal="center" vertical="center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29" xfId="0" applyNumberFormat="1" applyFont="1" applyFill="1" applyBorder="1" applyAlignment="1">
      <alignment horizontal="center" vertical="top" wrapText="1"/>
    </xf>
    <xf numFmtId="0" fontId="2" fillId="0" borderId="34" xfId="0" applyFont="1" applyBorder="1" applyAlignment="1">
      <alignment horizontal="center" vertical="top" wrapText="1"/>
    </xf>
    <xf numFmtId="49" fontId="2" fillId="6" borderId="42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/>
    </xf>
    <xf numFmtId="4" fontId="1" fillId="4" borderId="45" xfId="0" applyNumberFormat="1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4" fontId="7" fillId="6" borderId="32" xfId="0" applyNumberFormat="1" applyFont="1" applyFill="1" applyBorder="1" applyAlignment="1" applyProtection="1">
      <alignment horizontal="center" vertical="top" wrapText="1"/>
    </xf>
    <xf numFmtId="0" fontId="4" fillId="6" borderId="32" xfId="0" applyFont="1" applyFill="1" applyBorder="1" applyAlignment="1">
      <alignment horizontal="center"/>
    </xf>
    <xf numFmtId="49" fontId="2" fillId="6" borderId="32" xfId="0" applyNumberFormat="1" applyFont="1" applyFill="1" applyBorder="1" applyAlignment="1">
      <alignment horizontal="left" vertical="top" wrapText="1"/>
    </xf>
    <xf numFmtId="3" fontId="2" fillId="6" borderId="32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/>
    </xf>
    <xf numFmtId="4" fontId="8" fillId="6" borderId="32" xfId="0" applyNumberFormat="1" applyFont="1" applyFill="1" applyBorder="1" applyAlignment="1" applyProtection="1">
      <alignment horizontal="center" vertical="top" wrapText="1"/>
    </xf>
    <xf numFmtId="4" fontId="1" fillId="6" borderId="32" xfId="0" applyNumberFormat="1" applyFont="1" applyFill="1" applyBorder="1" applyAlignment="1">
      <alignment horizontal="center" vertical="top" wrapText="1"/>
    </xf>
    <xf numFmtId="0" fontId="12" fillId="2" borderId="32" xfId="0" applyNumberFormat="1" applyFont="1" applyFill="1" applyBorder="1" applyAlignment="1">
      <alignment horizontal="left" vertical="center" wrapText="1"/>
    </xf>
    <xf numFmtId="0" fontId="12" fillId="8" borderId="32" xfId="0" applyFont="1" applyFill="1" applyBorder="1" applyAlignment="1">
      <alignment horizontal="center" vertical="center" wrapText="1"/>
    </xf>
    <xf numFmtId="1" fontId="13" fillId="0" borderId="31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2" fontId="12" fillId="8" borderId="32" xfId="0" applyNumberFormat="1" applyFont="1" applyFill="1" applyBorder="1" applyAlignment="1">
      <alignment horizontal="center" vertical="center" wrapText="1"/>
    </xf>
    <xf numFmtId="4" fontId="7" fillId="6" borderId="29" xfId="0" applyNumberFormat="1" applyFont="1" applyFill="1" applyBorder="1" applyAlignment="1" applyProtection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8" fillId="4" borderId="44" xfId="0" applyNumberFormat="1" applyFont="1" applyFill="1" applyBorder="1" applyAlignment="1" applyProtection="1">
      <alignment horizontal="right" vertical="center" wrapText="1"/>
    </xf>
    <xf numFmtId="4" fontId="8" fillId="4" borderId="42" xfId="0" applyNumberFormat="1" applyFont="1" applyFill="1" applyBorder="1" applyAlignment="1" applyProtection="1">
      <alignment horizontal="right" vertical="center" wrapText="1"/>
    </xf>
    <xf numFmtId="0" fontId="1" fillId="7" borderId="36" xfId="0" applyFont="1" applyFill="1" applyBorder="1" applyAlignment="1">
      <alignment horizontal="center" vertical="center" wrapText="1"/>
    </xf>
    <xf numFmtId="0" fontId="1" fillId="7" borderId="37" xfId="0" applyFont="1" applyFill="1" applyBorder="1" applyAlignment="1">
      <alignment horizontal="center" vertical="center" wrapText="1"/>
    </xf>
    <xf numFmtId="0" fontId="1" fillId="7" borderId="38" xfId="0" applyFont="1" applyFill="1" applyBorder="1" applyAlignment="1">
      <alignment horizontal="center" vertical="center" wrapText="1"/>
    </xf>
    <xf numFmtId="0" fontId="1" fillId="7" borderId="30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36" xfId="0" applyFont="1" applyFill="1" applyBorder="1" applyAlignment="1">
      <alignment horizontal="center"/>
    </xf>
    <xf numFmtId="0" fontId="4" fillId="7" borderId="37" xfId="0" applyFont="1" applyFill="1" applyBorder="1" applyAlignment="1">
      <alignment horizontal="center"/>
    </xf>
    <xf numFmtId="0" fontId="4" fillId="7" borderId="38" xfId="0" applyFont="1" applyFill="1" applyBorder="1" applyAlignment="1">
      <alignment horizontal="center"/>
    </xf>
    <xf numFmtId="0" fontId="1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39" xfId="0" applyFont="1" applyFill="1" applyBorder="1" applyAlignment="1"/>
    <xf numFmtId="0" fontId="1" fillId="6" borderId="40" xfId="0" applyFont="1" applyFill="1" applyBorder="1" applyAlignment="1"/>
    <xf numFmtId="0" fontId="1" fillId="6" borderId="14" xfId="0" applyFont="1" applyFill="1" applyBorder="1" applyAlignment="1"/>
    <xf numFmtId="0" fontId="1" fillId="7" borderId="37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0" borderId="47" xfId="0" applyFont="1" applyBorder="1" applyAlignment="1">
      <alignment horizontal="left"/>
    </xf>
    <xf numFmtId="0" fontId="4" fillId="0" borderId="43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11" fillId="6" borderId="47" xfId="0" applyFont="1" applyFill="1" applyBorder="1" applyAlignment="1">
      <alignment horizontal="left"/>
    </xf>
    <xf numFmtId="0" fontId="11" fillId="6" borderId="43" xfId="0" applyFont="1" applyFill="1" applyBorder="1" applyAlignment="1">
      <alignment horizontal="left"/>
    </xf>
    <xf numFmtId="0" fontId="11" fillId="6" borderId="4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zoomScaleNormal="100" workbookViewId="0">
      <selection activeCell="H4" sqref="H4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7" t="s">
        <v>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2" t="s">
        <v>12</v>
      </c>
      <c r="C3" s="63"/>
      <c r="D3" s="63"/>
      <c r="E3" s="78"/>
      <c r="F3" s="25">
        <v>1778082.41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2" t="s">
        <v>35</v>
      </c>
      <c r="C4" s="82"/>
      <c r="D4" s="82"/>
      <c r="E4" s="82"/>
      <c r="F4" s="82"/>
      <c r="G4" s="8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3" t="s">
        <v>13</v>
      </c>
      <c r="C7" s="78"/>
      <c r="D7" s="84"/>
      <c r="E7" s="84"/>
      <c r="F7" s="85"/>
      <c r="G7" s="86"/>
      <c r="H7" s="5"/>
      <c r="I7" s="62" t="s">
        <v>4</v>
      </c>
      <c r="J7" s="63"/>
      <c r="K7" s="63"/>
      <c r="L7" s="63"/>
      <c r="M7" s="63"/>
      <c r="N7" s="63"/>
      <c r="O7" s="63"/>
      <c r="P7" s="6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42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B9" s="68" t="s">
        <v>18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1" x14ac:dyDescent="0.25">
      <c r="A10" s="6"/>
      <c r="B10" s="29">
        <v>1</v>
      </c>
      <c r="C10" s="55" t="s">
        <v>29</v>
      </c>
      <c r="D10" s="39" t="s">
        <v>20</v>
      </c>
      <c r="E10" s="59">
        <v>2680</v>
      </c>
      <c r="F10" s="56">
        <v>4</v>
      </c>
      <c r="G10" s="32">
        <f>E10*F10</f>
        <v>10720</v>
      </c>
      <c r="H10" s="1"/>
      <c r="I10" s="33">
        <f>B10</f>
        <v>1</v>
      </c>
      <c r="J10" s="34" t="str">
        <f>C10</f>
        <v>Аккумулятор, PMNN4018A (или эквивалент) Согласно приложения 1.1 к техническому заданию</v>
      </c>
      <c r="K10" s="40"/>
      <c r="L10" s="36" t="str">
        <f>D10</f>
        <v>шт</v>
      </c>
      <c r="M10" s="37">
        <f>E10</f>
        <v>2680</v>
      </c>
      <c r="N10" s="30"/>
      <c r="O10" s="36">
        <f>F10</f>
        <v>4</v>
      </c>
      <c r="P10" s="41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63.75" x14ac:dyDescent="0.25">
      <c r="A11" s="6"/>
      <c r="B11" s="11">
        <v>2</v>
      </c>
      <c r="C11" s="55" t="s">
        <v>30</v>
      </c>
      <c r="D11" s="26" t="s">
        <v>20</v>
      </c>
      <c r="E11" s="59">
        <v>326.2</v>
      </c>
      <c r="F11" s="56">
        <v>2</v>
      </c>
      <c r="G11" s="21">
        <v>652.41</v>
      </c>
      <c r="H11" s="1"/>
      <c r="I11" s="16">
        <f t="shared" ref="I11:I15" si="0">B11</f>
        <v>2</v>
      </c>
      <c r="J11" s="17" t="str">
        <f t="shared" ref="J11:J23" si="1">C11</f>
        <v>Аккумулятор, АР 1.3-6 (6V/1.3AH/20HR)  (или эквивалент)Согласно приложения 1.1 к техническому заданию</v>
      </c>
      <c r="K11" s="13"/>
      <c r="L11" s="18" t="str">
        <f t="shared" ref="L11:L23" si="2">D11</f>
        <v>шт</v>
      </c>
      <c r="M11" s="23">
        <f t="shared" ref="M11:M23" si="3">E11</f>
        <v>326.2</v>
      </c>
      <c r="N11" s="12"/>
      <c r="O11" s="18">
        <f t="shared" ref="O11:O23" si="4">F11</f>
        <v>2</v>
      </c>
      <c r="P11" s="19">
        <f t="shared" ref="P11:P23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51" x14ac:dyDescent="0.25">
      <c r="A12" s="6"/>
      <c r="B12" s="11">
        <v>3</v>
      </c>
      <c r="C12" s="55" t="s">
        <v>31</v>
      </c>
      <c r="D12" s="26" t="s">
        <v>20</v>
      </c>
      <c r="E12" s="59">
        <v>20209</v>
      </c>
      <c r="F12" s="56">
        <v>16</v>
      </c>
      <c r="G12" s="21">
        <f t="shared" ref="G12:G15" si="6">E12*F12</f>
        <v>323344</v>
      </c>
      <c r="H12" s="1"/>
      <c r="I12" s="16">
        <f t="shared" si="0"/>
        <v>3</v>
      </c>
      <c r="J12" s="17" t="str">
        <f t="shared" si="1"/>
        <v>Аккумулятор, DJM 12100  (или эквивалент) Согласно приложения 1.1 к техническому заданию</v>
      </c>
      <c r="K12" s="13"/>
      <c r="L12" s="18" t="str">
        <f t="shared" si="2"/>
        <v>шт</v>
      </c>
      <c r="M12" s="23">
        <f t="shared" si="3"/>
        <v>20209</v>
      </c>
      <c r="N12" s="12"/>
      <c r="O12" s="18">
        <f t="shared" si="4"/>
        <v>16</v>
      </c>
      <c r="P12" s="19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51" x14ac:dyDescent="0.25">
      <c r="A13" s="6"/>
      <c r="B13" s="11">
        <v>4</v>
      </c>
      <c r="C13" s="55" t="s">
        <v>32</v>
      </c>
      <c r="D13" s="26" t="s">
        <v>20</v>
      </c>
      <c r="E13" s="59">
        <v>14799</v>
      </c>
      <c r="F13" s="56">
        <v>12</v>
      </c>
      <c r="G13" s="21">
        <f t="shared" si="6"/>
        <v>177588</v>
      </c>
      <c r="H13" s="1"/>
      <c r="I13" s="16">
        <f t="shared" si="0"/>
        <v>4</v>
      </c>
      <c r="J13" s="17" t="str">
        <f t="shared" si="1"/>
        <v>Аккумулятор, DJM 1255  (или эквивалент) Согласно приложения 1.1 к техническому заданию</v>
      </c>
      <c r="K13" s="13"/>
      <c r="L13" s="18" t="str">
        <f t="shared" si="2"/>
        <v>шт</v>
      </c>
      <c r="M13" s="23">
        <f t="shared" si="3"/>
        <v>14799</v>
      </c>
      <c r="N13" s="12"/>
      <c r="O13" s="18">
        <f t="shared" si="4"/>
        <v>12</v>
      </c>
      <c r="P13" s="19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1" x14ac:dyDescent="0.25">
      <c r="A14" s="6"/>
      <c r="B14" s="11">
        <v>5</v>
      </c>
      <c r="C14" s="55" t="s">
        <v>33</v>
      </c>
      <c r="D14" s="26" t="s">
        <v>20</v>
      </c>
      <c r="E14" s="59">
        <v>2939</v>
      </c>
      <c r="F14" s="56">
        <v>2</v>
      </c>
      <c r="G14" s="21">
        <f t="shared" si="6"/>
        <v>5878</v>
      </c>
      <c r="H14" s="1"/>
      <c r="I14" s="16">
        <f t="shared" si="0"/>
        <v>5</v>
      </c>
      <c r="J14" s="17" t="str">
        <f t="shared" si="1"/>
        <v>Аккумулятор, GS 1.2Ач-12В  (или эквивалент) Согласно приложения 1.1 к техническому заданию</v>
      </c>
      <c r="K14" s="13"/>
      <c r="L14" s="18" t="str">
        <f t="shared" si="2"/>
        <v>шт</v>
      </c>
      <c r="M14" s="23">
        <f t="shared" si="3"/>
        <v>2939</v>
      </c>
      <c r="N14" s="12"/>
      <c r="O14" s="18">
        <f t="shared" si="4"/>
        <v>2</v>
      </c>
      <c r="P14" s="19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63.75" x14ac:dyDescent="0.25">
      <c r="A15" s="6"/>
      <c r="B15" s="11">
        <v>6</v>
      </c>
      <c r="C15" s="55" t="s">
        <v>34</v>
      </c>
      <c r="D15" s="26" t="s">
        <v>20</v>
      </c>
      <c r="E15" s="59">
        <v>605</v>
      </c>
      <c r="F15" s="56">
        <v>2</v>
      </c>
      <c r="G15" s="21">
        <f t="shared" si="6"/>
        <v>1210</v>
      </c>
      <c r="H15" s="1"/>
      <c r="I15" s="16">
        <f t="shared" si="0"/>
        <v>6</v>
      </c>
      <c r="J15" s="17" t="str">
        <f t="shared" si="1"/>
        <v>Акуумулятор, LEOCH DJW12-0.8 (12В, 0,8Ач/12V. 0.8Ah)  (или эквивалент) Согласно приложения 1.1 к техническому заданию</v>
      </c>
      <c r="K15" s="13"/>
      <c r="L15" s="18" t="str">
        <f t="shared" si="2"/>
        <v>шт</v>
      </c>
      <c r="M15" s="23">
        <f t="shared" si="3"/>
        <v>605</v>
      </c>
      <c r="N15" s="12"/>
      <c r="O15" s="18">
        <f t="shared" si="4"/>
        <v>2</v>
      </c>
      <c r="P15" s="19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71" t="s">
        <v>19</v>
      </c>
      <c r="C16" s="72"/>
      <c r="D16" s="72"/>
      <c r="E16" s="72"/>
      <c r="F16" s="73"/>
      <c r="G16" s="27">
        <f>SUM(G10:G15)</f>
        <v>519392.41</v>
      </c>
      <c r="H16" s="42"/>
      <c r="I16" s="74" t="s">
        <v>19</v>
      </c>
      <c r="J16" s="75"/>
      <c r="K16" s="75"/>
      <c r="L16" s="75"/>
      <c r="M16" s="75"/>
      <c r="N16" s="75"/>
      <c r="O16" s="76"/>
      <c r="P16" s="28">
        <f>SUM(P10:P15)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89" t="s">
        <v>23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77.25" thickBot="1" x14ac:dyDescent="0.3">
      <c r="A18" s="6"/>
      <c r="B18" s="58">
        <v>1</v>
      </c>
      <c r="C18" s="55" t="s">
        <v>25</v>
      </c>
      <c r="D18" s="57" t="s">
        <v>20</v>
      </c>
      <c r="E18" s="59">
        <v>150755</v>
      </c>
      <c r="F18" s="56">
        <v>2</v>
      </c>
      <c r="G18" s="60">
        <f t="shared" ref="G18:G23" si="7">E18*F18</f>
        <v>301510</v>
      </c>
      <c r="H18" s="1"/>
      <c r="I18" s="33">
        <v>1</v>
      </c>
      <c r="J18" s="43" t="str">
        <f t="shared" si="1"/>
        <v>Источник бесперебойного питания, KRAULER  MEMO-3000 + 3 модуля АКБ, (или эквивалент) Согласно приложения 1.1 к техническому заданию</v>
      </c>
      <c r="K18" s="35"/>
      <c r="L18" s="36" t="str">
        <f t="shared" si="2"/>
        <v>шт</v>
      </c>
      <c r="M18" s="61">
        <f t="shared" si="3"/>
        <v>150755</v>
      </c>
      <c r="N18" s="31"/>
      <c r="O18" s="18">
        <f t="shared" si="4"/>
        <v>2</v>
      </c>
      <c r="P18" s="20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6"/>
      <c r="B19" s="92" t="s">
        <v>21</v>
      </c>
      <c r="C19" s="93"/>
      <c r="D19" s="93"/>
      <c r="E19" s="93"/>
      <c r="F19" s="94"/>
      <c r="G19" s="27">
        <f>SUM(G18:G18)</f>
        <v>301510</v>
      </c>
      <c r="H19" s="42"/>
      <c r="I19" s="95" t="s">
        <v>21</v>
      </c>
      <c r="J19" s="96"/>
      <c r="K19" s="96"/>
      <c r="L19" s="96"/>
      <c r="M19" s="96"/>
      <c r="N19" s="96"/>
      <c r="O19" s="97"/>
      <c r="P19" s="38">
        <f>SUM(P18:P18)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6"/>
      <c r="B20" s="89" t="s">
        <v>24</v>
      </c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9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51" x14ac:dyDescent="0.25">
      <c r="A21" s="6"/>
      <c r="B21" s="52">
        <v>1</v>
      </c>
      <c r="C21" s="55" t="s">
        <v>26</v>
      </c>
      <c r="D21" s="26" t="s">
        <v>20</v>
      </c>
      <c r="E21" s="59">
        <v>25932</v>
      </c>
      <c r="F21" s="56">
        <v>4</v>
      </c>
      <c r="G21" s="47">
        <f t="shared" si="7"/>
        <v>103728</v>
      </c>
      <c r="H21" s="44"/>
      <c r="I21" s="16">
        <v>1</v>
      </c>
      <c r="J21" s="49" t="str">
        <f t="shared" si="1"/>
        <v>Аккумулятор, Delta FTS (12V, 125Ah)  (или эквивалент) Согласно приложения 1.1 к техническому заданию</v>
      </c>
      <c r="K21" s="46"/>
      <c r="L21" s="50" t="str">
        <f t="shared" si="2"/>
        <v>шт</v>
      </c>
      <c r="M21" s="51">
        <f t="shared" si="3"/>
        <v>25932</v>
      </c>
      <c r="N21" s="46"/>
      <c r="O21" s="50">
        <f t="shared" si="4"/>
        <v>4</v>
      </c>
      <c r="P21" s="51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3.75" x14ac:dyDescent="0.25">
      <c r="A22" s="6"/>
      <c r="B22" s="52">
        <v>2</v>
      </c>
      <c r="C22" s="55" t="s">
        <v>27</v>
      </c>
      <c r="D22" s="26" t="s">
        <v>20</v>
      </c>
      <c r="E22" s="59">
        <v>2161</v>
      </c>
      <c r="F22" s="56">
        <v>384</v>
      </c>
      <c r="G22" s="47">
        <f t="shared" si="7"/>
        <v>829824</v>
      </c>
      <c r="H22" s="44"/>
      <c r="I22" s="48">
        <v>2</v>
      </c>
      <c r="J22" s="49" t="str">
        <f t="shared" si="1"/>
        <v>Аккумулятор, LC-P127R2P1 (12V, 7.2Ah20HR)  (или эквивалент) Согласно приложения 1.1 к техническому заданию</v>
      </c>
      <c r="K22" s="46"/>
      <c r="L22" s="50" t="str">
        <f t="shared" si="2"/>
        <v>шт</v>
      </c>
      <c r="M22" s="51">
        <f t="shared" si="3"/>
        <v>2161</v>
      </c>
      <c r="N22" s="46"/>
      <c r="O22" s="50">
        <f t="shared" si="4"/>
        <v>384</v>
      </c>
      <c r="P22" s="51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3.75" x14ac:dyDescent="0.25">
      <c r="A23" s="6"/>
      <c r="B23" s="52">
        <v>3</v>
      </c>
      <c r="C23" s="55" t="s">
        <v>28</v>
      </c>
      <c r="D23" s="26" t="s">
        <v>20</v>
      </c>
      <c r="E23" s="59">
        <v>1969</v>
      </c>
      <c r="F23" s="56">
        <v>12</v>
      </c>
      <c r="G23" s="47">
        <f t="shared" si="7"/>
        <v>23628</v>
      </c>
      <c r="H23" s="44"/>
      <c r="I23" s="16">
        <v>3</v>
      </c>
      <c r="J23" s="49" t="str">
        <f t="shared" si="1"/>
        <v>Аккумулятор, CSB GPL 1272 F2 (12 вольт 7,2 А/час)  (или эквивалент) Согласно приложения 1.1 к техническому заданию</v>
      </c>
      <c r="K23" s="46"/>
      <c r="L23" s="50" t="str">
        <f t="shared" si="2"/>
        <v>шт</v>
      </c>
      <c r="M23" s="51">
        <f t="shared" si="3"/>
        <v>1969</v>
      </c>
      <c r="N23" s="46"/>
      <c r="O23" s="50">
        <f t="shared" si="4"/>
        <v>12</v>
      </c>
      <c r="P23" s="51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6"/>
      <c r="B24" s="100" t="s">
        <v>22</v>
      </c>
      <c r="C24" s="101"/>
      <c r="D24" s="101"/>
      <c r="E24" s="101"/>
      <c r="F24" s="102"/>
      <c r="G24" s="53">
        <f>SUM(G21:G23)</f>
        <v>957180</v>
      </c>
      <c r="H24" s="1"/>
      <c r="I24" s="103" t="s">
        <v>22</v>
      </c>
      <c r="J24" s="104"/>
      <c r="K24" s="104"/>
      <c r="L24" s="104"/>
      <c r="M24" s="104"/>
      <c r="N24" s="104"/>
      <c r="O24" s="105"/>
      <c r="P24" s="54">
        <f>SUM(P21:P23)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" customHeight="1" thickBot="1" x14ac:dyDescent="0.3">
      <c r="A25" s="6"/>
      <c r="B25" s="65" t="s">
        <v>7</v>
      </c>
      <c r="C25" s="66"/>
      <c r="D25" s="66"/>
      <c r="E25" s="66"/>
      <c r="F25" s="67"/>
      <c r="G25" s="45">
        <f>G24+G19+G16</f>
        <v>1778082.41</v>
      </c>
      <c r="H25" s="1"/>
      <c r="I25" s="65" t="s">
        <v>7</v>
      </c>
      <c r="J25" s="66"/>
      <c r="K25" s="66"/>
      <c r="L25" s="66"/>
      <c r="M25" s="66"/>
      <c r="N25" s="66"/>
      <c r="O25" s="67"/>
      <c r="P25" s="45">
        <f>P24+P19+P16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6"/>
      <c r="B26" s="87" t="s">
        <v>17</v>
      </c>
      <c r="C26" s="88"/>
      <c r="D26" s="88"/>
      <c r="E26" s="88"/>
      <c r="F26" s="24">
        <v>0.2</v>
      </c>
      <c r="G26" s="14">
        <f>G25*F26</f>
        <v>355616.48200000002</v>
      </c>
      <c r="H26" s="1"/>
      <c r="I26" s="87" t="s">
        <v>17</v>
      </c>
      <c r="J26" s="88"/>
      <c r="K26" s="88"/>
      <c r="L26" s="88"/>
      <c r="M26" s="88"/>
      <c r="N26" s="88"/>
      <c r="O26" s="24">
        <v>0.2</v>
      </c>
      <c r="P26" s="14">
        <f>P25*O26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thickBot="1" x14ac:dyDescent="0.3">
      <c r="A27" s="6"/>
      <c r="B27" s="79" t="s">
        <v>8</v>
      </c>
      <c r="C27" s="80"/>
      <c r="D27" s="80"/>
      <c r="E27" s="80"/>
      <c r="F27" s="81"/>
      <c r="G27" s="15">
        <f>G25+G26</f>
        <v>2133698.892</v>
      </c>
      <c r="H27" s="1"/>
      <c r="I27" s="79" t="s">
        <v>8</v>
      </c>
      <c r="J27" s="80"/>
      <c r="K27" s="80"/>
      <c r="L27" s="80"/>
      <c r="M27" s="80"/>
      <c r="N27" s="80"/>
      <c r="O27" s="81"/>
      <c r="P27" s="15">
        <f>P25+P26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.75" customHeight="1" x14ac:dyDescent="0.25">
      <c r="B28" s="1"/>
      <c r="C28" s="1"/>
      <c r="D28" s="1"/>
      <c r="E28" s="1"/>
      <c r="F28" s="2"/>
      <c r="G28" s="2"/>
      <c r="H28" s="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6" ht="151.5" customHeight="1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1"/>
    </row>
    <row r="30" spans="1:26" x14ac:dyDescent="0.25">
      <c r="Z30" s="1"/>
    </row>
  </sheetData>
  <mergeCells count="20">
    <mergeCell ref="B1:P1"/>
    <mergeCell ref="B3:E3"/>
    <mergeCell ref="B25:F25"/>
    <mergeCell ref="B27:F27"/>
    <mergeCell ref="B4:G4"/>
    <mergeCell ref="B7:G7"/>
    <mergeCell ref="I27:O27"/>
    <mergeCell ref="B26:E26"/>
    <mergeCell ref="I26:N26"/>
    <mergeCell ref="B17:P17"/>
    <mergeCell ref="B19:F19"/>
    <mergeCell ref="I19:O19"/>
    <mergeCell ref="B20:P20"/>
    <mergeCell ref="B24:F24"/>
    <mergeCell ref="I24:O24"/>
    <mergeCell ref="I7:P7"/>
    <mergeCell ref="I25:O25"/>
    <mergeCell ref="B9:P9"/>
    <mergeCell ref="B16:F16"/>
    <mergeCell ref="I16:O1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2019-02-22T05:18:35Z</cp:lastPrinted>
  <dcterms:created xsi:type="dcterms:W3CDTF">2018-05-22T01:14:50Z</dcterms:created>
  <dcterms:modified xsi:type="dcterms:W3CDTF">2019-02-22T05:18:55Z</dcterms:modified>
</cp:coreProperties>
</file>