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troitelev_pv\Desktop\Закупочная документация\1324 Трансформаторы силовые сухие 6-10 кВ\заявка на закупку № 1324.1 Трансформаторы силовые сухие 6-10 кВ\"/>
    </mc:Choice>
  </mc:AlternateContent>
  <bookViews>
    <workbookView xWindow="0" yWindow="120" windowWidth="16815" windowHeight="694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P12" i="1"/>
  <c r="G12" i="1"/>
  <c r="G13" i="1"/>
  <c r="G11" i="1" l="1"/>
  <c r="G14" i="1" l="1"/>
  <c r="G15" i="1" s="1"/>
  <c r="O11" i="1" l="1"/>
  <c r="P11" i="1" s="1"/>
  <c r="O13" i="1"/>
  <c r="P13" i="1" s="1"/>
  <c r="M11" i="1"/>
  <c r="M13" i="1"/>
  <c r="L11" i="1"/>
  <c r="L13" i="1"/>
  <c r="J11" i="1"/>
  <c r="J13" i="1"/>
  <c r="I13" i="1" l="1"/>
  <c r="O10" i="1"/>
  <c r="P10" i="1" s="1"/>
  <c r="M10" i="1"/>
  <c r="L10" i="1"/>
  <c r="J10" i="1"/>
  <c r="I11" i="1"/>
  <c r="I10" i="1"/>
  <c r="P14" i="1" l="1"/>
  <c r="P15" i="1" s="1"/>
  <c r="P16" i="1" l="1"/>
  <c r="P17" i="1" s="1"/>
  <c r="G16" i="1" l="1"/>
  <c r="G17" i="1" s="1"/>
</calcChain>
</file>

<file path=xl/sharedStrings.xml><?xml version="1.0" encoding="utf-8"?>
<sst xmlns="http://schemas.openxmlformats.org/spreadsheetml/2006/main" count="39" uniqueCount="27">
  <si>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</si>
  <si>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</si>
  <si>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</si>
  <si>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</si>
  <si>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</si>
  <si>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</si>
  <si>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</si>
  <si>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</si>
  <si>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</si>
  <si>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</si>
  <si>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</si>
  <si>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</si>
  <si>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</si>
  <si>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</si>
  <si>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</si>
  <si>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</si>
  <si>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</si>
  <si>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шт</t>
  </si>
  <si>
    <t>ИТОГО по филиалу "ПЭС"</t>
  </si>
  <si>
    <t>Структура НМЦ</t>
  </si>
  <si>
    <t>1.1. филиал АО "ДРСК" "Приморские электрические сети"</t>
  </si>
  <si>
    <t>Трансформаторы силовые сухие 6-10 кВ</t>
  </si>
  <si>
    <t>Трансформатор 3-хфазный силовой сухой ТСЗ-25/6/0,4 ТСЗ-25/6/0,4</t>
  </si>
  <si>
    <t>Трансформатор 3-хфазный силовой сухой ТСЗ-63/6/0,4 Y/Yн-0</t>
  </si>
  <si>
    <t>Трансформатор 3-хфазный силовой сухой ТСЗ-25/10/0,4 Y/Yн-0</t>
  </si>
  <si>
    <t>Трансформатор 3-хфазный силовой сухой ТСЗ-25/6/0,4 Y/Yн-0</t>
  </si>
  <si>
    <t>Трансформатор силовой сухой с литой изоляцией ТСЛ-63/10/0,4 ∆/Yн-11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</si>
</sst>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0" fillId="0" borderId="0" xfId="0" applyAlignment="1">
      <alignment horizontal="center"/>
    </xf>
    <xf numFmtId="0" fontId="6" fillId="4" borderId="3" xfId="0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2" fillId="6" borderId="7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4" fontId="7" fillId="6" borderId="7" xfId="0" applyNumberFormat="1" applyFont="1" applyFill="1" applyBorder="1" applyAlignment="1" applyProtection="1">
      <alignment horizontal="center" vertical="center" wrapText="1"/>
    </xf>
    <xf numFmtId="0" fontId="4" fillId="6" borderId="7" xfId="0" applyFont="1" applyFill="1" applyBorder="1" applyAlignment="1">
      <alignment horizontal="center" vertical="center"/>
    </xf>
    <xf numFmtId="49" fontId="2" fillId="6" borderId="7" xfId="0" applyNumberFormat="1" applyFont="1" applyFill="1" applyBorder="1" applyAlignment="1">
      <alignment horizontal="left" vertical="top" wrapText="1"/>
    </xf>
    <xf numFmtId="49" fontId="7" fillId="2" borderId="7" xfId="0" applyNumberFormat="1" applyFont="1" applyFill="1" applyBorder="1" applyAlignment="1" applyProtection="1">
      <alignment horizontal="left" vertical="top" wrapText="1"/>
      <protection locked="0"/>
    </xf>
    <xf numFmtId="3" fontId="2" fillId="6" borderId="7" xfId="0" applyNumberFormat="1" applyFont="1" applyFill="1" applyBorder="1" applyAlignment="1">
      <alignment horizontal="center" vertical="center" wrapText="1"/>
    </xf>
    <xf numFmtId="4" fontId="7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8" fillId="6" borderId="7" xfId="0" applyNumberFormat="1" applyFont="1" applyFill="1" applyBorder="1" applyAlignment="1" applyProtection="1">
      <alignment horizontal="center" vertical="top" wrapText="1"/>
    </xf>
    <xf numFmtId="4" fontId="1" fillId="6" borderId="7" xfId="0" applyNumberFormat="1" applyFont="1" applyFill="1" applyBorder="1" applyAlignment="1">
      <alignment horizontal="center" vertical="top" wrapText="1"/>
    </xf>
    <xf numFmtId="4" fontId="1" fillId="4" borderId="7" xfId="0" applyNumberFormat="1" applyFont="1" applyFill="1" applyBorder="1" applyAlignment="1">
      <alignment horizontal="center" vertical="center" wrapText="1"/>
    </xf>
    <xf numFmtId="9" fontId="7" fillId="2" borderId="7" xfId="0" applyNumberFormat="1" applyFont="1" applyFill="1" applyBorder="1" applyAlignment="1" applyProtection="1">
      <alignment horizontal="center" vertical="top" wrapText="1"/>
    </xf>
    <xf numFmtId="4" fontId="2" fillId="4" borderId="7" xfId="0" applyNumberFormat="1" applyFont="1" applyFill="1" applyBorder="1" applyAlignment="1">
      <alignment horizontal="center" vertical="top" wrapText="1"/>
    </xf>
    <xf numFmtId="1" fontId="11" fillId="7" borderId="7" xfId="0" applyNumberFormat="1" applyFont="1" applyFill="1" applyBorder="1" applyAlignment="1">
      <alignment horizontal="center" vertical="center"/>
    </xf>
    <xf numFmtId="49" fontId="2" fillId="6" borderId="7" xfId="0" applyNumberFormat="1" applyFont="1" applyFill="1" applyBorder="1" applyAlignment="1">
      <alignment horizontal="center" vertical="top" wrapText="1"/>
    </xf>
    <xf numFmtId="49" fontId="2" fillId="6" borderId="7" xfId="0" applyNumberFormat="1" applyFont="1" applyFill="1" applyBorder="1" applyAlignment="1">
      <alignment horizontal="left" vertical="center" wrapText="1"/>
    </xf>
    <xf numFmtId="49" fontId="2" fillId="6" borderId="7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4" fontId="8" fillId="4" borderId="7" xfId="0" applyNumberFormat="1" applyFont="1" applyFill="1" applyBorder="1" applyAlignment="1" applyProtection="1">
      <alignment horizontal="right" vertical="center" wrapText="1"/>
    </xf>
    <xf numFmtId="4" fontId="7" fillId="4" borderId="7" xfId="0" applyNumberFormat="1" applyFont="1" applyFill="1" applyBorder="1" applyAlignment="1" applyProtection="1">
      <alignment horizontal="righ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5" fillId="3" borderId="7" xfId="0" applyFont="1" applyFill="1" applyBorder="1" applyAlignment="1">
      <alignment horizontal="center" vertical="center" wrapText="1"/>
    </xf>
    <xf numFmtId="0" fontId="1" fillId="7" borderId="7" xfId="0" applyFont="1" applyFill="1" applyBorder="1" applyAlignment="1">
      <alignment horizontal="center"/>
    </xf>
    <xf numFmtId="0" fontId="1" fillId="7" borderId="7" xfId="0" applyFont="1" applyFill="1" applyBorder="1" applyAlignment="1">
      <alignment horizontal="left"/>
    </xf>
    <xf numFmtId="0" fontId="4" fillId="7" borderId="7" xfId="0" applyFont="1" applyFill="1" applyBorder="1" applyAlignment="1">
      <alignment horizontal="left"/>
    </xf>
    <xf numFmtId="0" fontId="1" fillId="6" borderId="7" xfId="0" applyFont="1" applyFill="1" applyBorder="1" applyAlignment="1">
      <alignment horizontal="left"/>
    </xf>
    <xf numFmtId="0" fontId="4" fillId="6" borderId="7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0"/>
  <sheetViews>
    <sheetView tabSelected="1" zoomScaleNormal="100" workbookViewId="0">
      <selection activeCell="F12" sqref="F12"/>
    </sheetView>
  </sheetViews>
  <sheetFormatPr defaultRowHeight="15" x14ac:dyDescent="0.25"/>
  <cols>
    <col min="1" max="1" width="4.5703125" customWidth="1"/>
    <col min="2" max="2" width="7.140625" customWidth="1"/>
    <col min="3" max="3" width="49.7109375" customWidth="1"/>
    <col min="4" max="4" width="7.140625" customWidth="1"/>
    <col min="5" max="5" width="17.140625" customWidth="1"/>
    <col min="6" max="6" width="16.7109375" customWidth="1"/>
    <col min="7" max="7" width="22.85546875" customWidth="1"/>
    <col min="10" max="10" width="28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27" t="s">
        <v>19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28" t="s">
        <v>11</v>
      </c>
      <c r="C3" s="29"/>
      <c r="D3" s="29"/>
      <c r="E3" s="30"/>
      <c r="F3" s="7">
        <v>950505.74</v>
      </c>
      <c r="G3" s="6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33" t="s">
        <v>21</v>
      </c>
      <c r="C4" s="33"/>
      <c r="D4" s="33"/>
      <c r="E4" s="33"/>
      <c r="F4" s="33"/>
      <c r="G4" s="3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x14ac:dyDescent="0.25">
      <c r="B7" s="34" t="s">
        <v>12</v>
      </c>
      <c r="C7" s="34"/>
      <c r="D7" s="34"/>
      <c r="E7" s="34"/>
      <c r="F7" s="34"/>
      <c r="G7" s="34"/>
      <c r="H7" s="9"/>
      <c r="I7" s="34" t="s">
        <v>3</v>
      </c>
      <c r="J7" s="34"/>
      <c r="K7" s="34"/>
      <c r="L7" s="34"/>
      <c r="M7" s="34"/>
      <c r="N7" s="34"/>
      <c r="O7" s="34"/>
      <c r="P7" s="34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10" t="s">
        <v>4</v>
      </c>
      <c r="C8" s="10" t="s">
        <v>0</v>
      </c>
      <c r="D8" s="10" t="s">
        <v>8</v>
      </c>
      <c r="E8" s="10" t="s">
        <v>9</v>
      </c>
      <c r="F8" s="10" t="s">
        <v>5</v>
      </c>
      <c r="G8" s="10" t="s">
        <v>10</v>
      </c>
      <c r="H8" s="11"/>
      <c r="I8" s="10" t="s">
        <v>4</v>
      </c>
      <c r="J8" s="10" t="s">
        <v>1</v>
      </c>
      <c r="K8" s="10" t="s">
        <v>13</v>
      </c>
      <c r="L8" s="10" t="s">
        <v>8</v>
      </c>
      <c r="M8" s="10" t="s">
        <v>9</v>
      </c>
      <c r="N8" s="10" t="s">
        <v>14</v>
      </c>
      <c r="O8" s="10" t="s">
        <v>5</v>
      </c>
      <c r="P8" s="10" t="s">
        <v>15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5"/>
      <c r="B9" s="35" t="s">
        <v>20</v>
      </c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9" customHeight="1" x14ac:dyDescent="0.25">
      <c r="A10" s="5"/>
      <c r="B10" s="24">
        <v>1</v>
      </c>
      <c r="C10" s="25" t="s">
        <v>23</v>
      </c>
      <c r="D10" s="26" t="s">
        <v>17</v>
      </c>
      <c r="E10" s="8">
        <v>256565.4</v>
      </c>
      <c r="F10" s="23">
        <v>1</v>
      </c>
      <c r="G10" s="12">
        <f>E10*F10</f>
        <v>256565.4</v>
      </c>
      <c r="H10" s="11"/>
      <c r="I10" s="13">
        <f>B10</f>
        <v>1</v>
      </c>
      <c r="J10" s="14" t="str">
        <f t="shared" ref="J10:J13" si="0">C10</f>
        <v>Трансформатор 3-хфазный силовой сухой ТСЗ-63/6/0,4 Y/Yн-0</v>
      </c>
      <c r="K10" s="15"/>
      <c r="L10" s="16" t="str">
        <f>D10</f>
        <v>шт</v>
      </c>
      <c r="M10" s="8">
        <f>E10</f>
        <v>256565.4</v>
      </c>
      <c r="N10" s="17"/>
      <c r="O10" s="16">
        <f>F10</f>
        <v>1</v>
      </c>
      <c r="P10" s="8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8.5" customHeight="1" x14ac:dyDescent="0.25">
      <c r="A11" s="5"/>
      <c r="B11" s="24">
        <v>2</v>
      </c>
      <c r="C11" s="25" t="s">
        <v>24</v>
      </c>
      <c r="D11" s="26" t="s">
        <v>17</v>
      </c>
      <c r="E11" s="8">
        <v>223480.44</v>
      </c>
      <c r="F11" s="23">
        <v>1</v>
      </c>
      <c r="G11" s="12">
        <f t="shared" ref="G11:G13" si="1">E11*F11</f>
        <v>223480.44</v>
      </c>
      <c r="H11" s="11"/>
      <c r="I11" s="13">
        <f>B11</f>
        <v>2</v>
      </c>
      <c r="J11" s="14" t="str">
        <f t="shared" si="0"/>
        <v>Трансформатор 3-хфазный силовой сухой ТСЗ-25/10/0,4 Y/Yн-0</v>
      </c>
      <c r="K11" s="15"/>
      <c r="L11" s="16" t="str">
        <f t="shared" ref="L11:L13" si="2">D11</f>
        <v>шт</v>
      </c>
      <c r="M11" s="8">
        <f t="shared" ref="M11:M13" si="3">E11</f>
        <v>223480.44</v>
      </c>
      <c r="N11" s="17"/>
      <c r="O11" s="16">
        <f t="shared" ref="O11:O13" si="4">F11</f>
        <v>1</v>
      </c>
      <c r="P11" s="8">
        <f t="shared" ref="P11:P13" si="5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36.75" customHeight="1" x14ac:dyDescent="0.25">
      <c r="A12" s="5"/>
      <c r="B12" s="24">
        <v>3</v>
      </c>
      <c r="C12" s="25" t="s">
        <v>25</v>
      </c>
      <c r="D12" s="26" t="s">
        <v>17</v>
      </c>
      <c r="E12" s="8">
        <v>223480.44</v>
      </c>
      <c r="F12" s="23">
        <v>1</v>
      </c>
      <c r="G12" s="12">
        <f>E12*F12</f>
        <v>223480.44</v>
      </c>
      <c r="H12" s="11"/>
      <c r="I12" s="13">
        <v>3</v>
      </c>
      <c r="J12" s="14" t="s">
        <v>22</v>
      </c>
      <c r="K12" s="15"/>
      <c r="L12" s="16" t="s">
        <v>17</v>
      </c>
      <c r="M12" s="8">
        <v>223480.44</v>
      </c>
      <c r="N12" s="17"/>
      <c r="O12" s="16">
        <v>1</v>
      </c>
      <c r="P12" s="8">
        <f>N12*O12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40.5" customHeight="1" x14ac:dyDescent="0.25">
      <c r="A13" s="5"/>
      <c r="B13" s="24">
        <v>4</v>
      </c>
      <c r="C13" s="25" t="s">
        <v>26</v>
      </c>
      <c r="D13" s="26" t="s">
        <v>17</v>
      </c>
      <c r="E13" s="8">
        <v>246979.46</v>
      </c>
      <c r="F13" s="23">
        <v>1</v>
      </c>
      <c r="G13" s="12">
        <f t="shared" si="1"/>
        <v>246979.46</v>
      </c>
      <c r="H13" s="11"/>
      <c r="I13" s="13">
        <f t="shared" ref="I13" si="6">B13</f>
        <v>4</v>
      </c>
      <c r="J13" s="14" t="str">
        <f t="shared" si="0"/>
        <v>Трансформатор силовой сухой с литой изоляцией ТСЛ-63/10/0,4 ∆/Yн-11</v>
      </c>
      <c r="K13" s="15"/>
      <c r="L13" s="16" t="str">
        <f t="shared" si="2"/>
        <v>шт</v>
      </c>
      <c r="M13" s="8">
        <f t="shared" si="3"/>
        <v>246979.46</v>
      </c>
      <c r="N13" s="17"/>
      <c r="O13" s="16">
        <f t="shared" si="4"/>
        <v>1</v>
      </c>
      <c r="P13" s="8">
        <f t="shared" si="5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5"/>
      <c r="B14" s="36" t="s">
        <v>18</v>
      </c>
      <c r="C14" s="37"/>
      <c r="D14" s="37"/>
      <c r="E14" s="37"/>
      <c r="F14" s="37"/>
      <c r="G14" s="18">
        <f>SUM(G10:G13)</f>
        <v>950505.74</v>
      </c>
      <c r="H14" s="11"/>
      <c r="I14" s="38" t="s">
        <v>18</v>
      </c>
      <c r="J14" s="39"/>
      <c r="K14" s="39"/>
      <c r="L14" s="39"/>
      <c r="M14" s="39"/>
      <c r="N14" s="39"/>
      <c r="O14" s="39"/>
      <c r="P14" s="19">
        <f>SUM(P10:P13)</f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1" customHeight="1" x14ac:dyDescent="0.25">
      <c r="A15" s="5"/>
      <c r="B15" s="31" t="s">
        <v>6</v>
      </c>
      <c r="C15" s="31"/>
      <c r="D15" s="31"/>
      <c r="E15" s="31"/>
      <c r="F15" s="31"/>
      <c r="G15" s="20">
        <f>G14</f>
        <v>950505.74</v>
      </c>
      <c r="H15" s="11"/>
      <c r="I15" s="31" t="s">
        <v>6</v>
      </c>
      <c r="J15" s="31"/>
      <c r="K15" s="31"/>
      <c r="L15" s="31"/>
      <c r="M15" s="31"/>
      <c r="N15" s="31"/>
      <c r="O15" s="31"/>
      <c r="P15" s="20">
        <f>P14</f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 x14ac:dyDescent="0.25">
      <c r="A16" s="5"/>
      <c r="B16" s="32" t="s">
        <v>16</v>
      </c>
      <c r="C16" s="32"/>
      <c r="D16" s="32"/>
      <c r="E16" s="32"/>
      <c r="F16" s="21">
        <v>0.2</v>
      </c>
      <c r="G16" s="22">
        <f>G15*F16</f>
        <v>190101.14800000002</v>
      </c>
      <c r="H16" s="11"/>
      <c r="I16" s="32" t="s">
        <v>16</v>
      </c>
      <c r="J16" s="32"/>
      <c r="K16" s="32"/>
      <c r="L16" s="32"/>
      <c r="M16" s="32"/>
      <c r="N16" s="32"/>
      <c r="O16" s="21">
        <v>0.2</v>
      </c>
      <c r="P16" s="22">
        <f>P15*O16</f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customHeight="1" x14ac:dyDescent="0.25">
      <c r="A17" s="5"/>
      <c r="B17" s="32" t="s">
        <v>7</v>
      </c>
      <c r="C17" s="32"/>
      <c r="D17" s="32"/>
      <c r="E17" s="32"/>
      <c r="F17" s="32"/>
      <c r="G17" s="22">
        <f>G15+G16</f>
        <v>1140606.888</v>
      </c>
      <c r="H17" s="11"/>
      <c r="I17" s="32" t="s">
        <v>7</v>
      </c>
      <c r="J17" s="32"/>
      <c r="K17" s="32"/>
      <c r="L17" s="32"/>
      <c r="M17" s="32"/>
      <c r="N17" s="32"/>
      <c r="O17" s="32"/>
      <c r="P17" s="22">
        <f>P15+P16</f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3.75" customHeight="1" x14ac:dyDescent="0.25">
      <c r="B18" s="1"/>
      <c r="C18" s="1"/>
      <c r="D18" s="1"/>
      <c r="E18" s="1"/>
      <c r="F18" s="2"/>
      <c r="G18" s="2"/>
      <c r="H18" s="2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6" ht="151.5" customHeight="1" x14ac:dyDescent="0.25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1"/>
    </row>
    <row r="20" spans="1:26" x14ac:dyDescent="0.25">
      <c r="Z20" s="1"/>
    </row>
  </sheetData>
  <mergeCells count="14">
    <mergeCell ref="B1:P1"/>
    <mergeCell ref="B3:E3"/>
    <mergeCell ref="B15:F15"/>
    <mergeCell ref="B17:F17"/>
    <mergeCell ref="B4:G4"/>
    <mergeCell ref="B7:G7"/>
    <mergeCell ref="I17:O17"/>
    <mergeCell ref="B16:E16"/>
    <mergeCell ref="I16:N16"/>
    <mergeCell ref="I7:P7"/>
    <mergeCell ref="I15:O15"/>
    <mergeCell ref="B9:P9"/>
    <mergeCell ref="B14:F14"/>
    <mergeCell ref="I14:O14"/>
  </mergeCells>
  <pageMargins left="0.7" right="0.7" top="0.75" bottom="0.75" header="0.3" footer="0.3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Строителев Петр Васильевич</cp:lastModifiedBy>
  <cp:lastPrinted>2019-02-04T00:08:53Z</cp:lastPrinted>
  <dcterms:created xsi:type="dcterms:W3CDTF">2018-05-22T01:14:50Z</dcterms:created>
  <dcterms:modified xsi:type="dcterms:W3CDTF">2019-03-01T04:08:06Z</dcterms:modified>
</cp:coreProperties>
</file>