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120" windowWidth="16815" windowHeight="694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0" i="1" l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179" i="1"/>
  <c r="O180" i="1"/>
  <c r="P180" i="1" s="1"/>
  <c r="O181" i="1"/>
  <c r="P181" i="1" s="1"/>
  <c r="O182" i="1"/>
  <c r="P182" i="1" s="1"/>
  <c r="O183" i="1"/>
  <c r="P183" i="1" s="1"/>
  <c r="O184" i="1"/>
  <c r="P184" i="1" s="1"/>
  <c r="O185" i="1"/>
  <c r="P185" i="1" s="1"/>
  <c r="O186" i="1"/>
  <c r="P186" i="1" s="1"/>
  <c r="O187" i="1"/>
  <c r="P187" i="1" s="1"/>
  <c r="O188" i="1"/>
  <c r="P188" i="1" s="1"/>
  <c r="O189" i="1"/>
  <c r="P189" i="1" s="1"/>
  <c r="O190" i="1"/>
  <c r="P190" i="1" s="1"/>
  <c r="O191" i="1"/>
  <c r="P191" i="1" s="1"/>
  <c r="O192" i="1"/>
  <c r="P192" i="1" s="1"/>
  <c r="O193" i="1"/>
  <c r="P193" i="1" s="1"/>
  <c r="O194" i="1"/>
  <c r="P194" i="1" s="1"/>
  <c r="O195" i="1"/>
  <c r="P195" i="1" s="1"/>
  <c r="O196" i="1"/>
  <c r="P196" i="1" s="1"/>
  <c r="O197" i="1"/>
  <c r="P197" i="1" s="1"/>
  <c r="O198" i="1"/>
  <c r="P198" i="1" s="1"/>
  <c r="O199" i="1"/>
  <c r="P199" i="1" s="1"/>
  <c r="O200" i="1"/>
  <c r="P200" i="1" s="1"/>
  <c r="O201" i="1"/>
  <c r="P201" i="1" s="1"/>
  <c r="O202" i="1"/>
  <c r="P202" i="1" s="1"/>
  <c r="O203" i="1"/>
  <c r="P203" i="1" s="1"/>
  <c r="O204" i="1"/>
  <c r="P204" i="1" s="1"/>
  <c r="O205" i="1"/>
  <c r="P205" i="1" s="1"/>
  <c r="O206" i="1"/>
  <c r="P206" i="1" s="1"/>
  <c r="O207" i="1"/>
  <c r="P207" i="1" s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G170" i="1"/>
  <c r="G171" i="1"/>
  <c r="G172" i="1"/>
  <c r="G173" i="1"/>
  <c r="G174" i="1"/>
  <c r="G175" i="1"/>
  <c r="G176" i="1"/>
  <c r="G169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47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11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O51" i="1"/>
  <c r="P51" i="1" s="1"/>
  <c r="O52" i="1"/>
  <c r="P52" i="1" s="1"/>
  <c r="O53" i="1"/>
  <c r="P53" i="1" s="1"/>
  <c r="O54" i="1"/>
  <c r="P54" i="1" s="1"/>
  <c r="O55" i="1"/>
  <c r="P55" i="1" s="1"/>
  <c r="O56" i="1"/>
  <c r="P56" i="1" s="1"/>
  <c r="O57" i="1"/>
  <c r="P57" i="1" s="1"/>
  <c r="O58" i="1"/>
  <c r="P58" i="1" s="1"/>
  <c r="O59" i="1"/>
  <c r="P59" i="1" s="1"/>
  <c r="O60" i="1"/>
  <c r="P60" i="1" s="1"/>
  <c r="O61" i="1"/>
  <c r="P61" i="1" s="1"/>
  <c r="O62" i="1"/>
  <c r="P62" i="1" s="1"/>
  <c r="O63" i="1"/>
  <c r="P63" i="1" s="1"/>
  <c r="O64" i="1"/>
  <c r="P64" i="1" s="1"/>
  <c r="O65" i="1"/>
  <c r="P65" i="1" s="1"/>
  <c r="O66" i="1"/>
  <c r="P66" i="1" s="1"/>
  <c r="O67" i="1"/>
  <c r="P67" i="1" s="1"/>
  <c r="O68" i="1"/>
  <c r="P68" i="1" s="1"/>
  <c r="O69" i="1"/>
  <c r="P69" i="1" s="1"/>
  <c r="O70" i="1"/>
  <c r="P70" i="1" s="1"/>
  <c r="O71" i="1"/>
  <c r="P71" i="1" s="1"/>
  <c r="O72" i="1"/>
  <c r="P72" i="1" s="1"/>
  <c r="O73" i="1"/>
  <c r="P73" i="1" s="1"/>
  <c r="O74" i="1"/>
  <c r="P74" i="1" s="1"/>
  <c r="O75" i="1"/>
  <c r="P75" i="1" s="1"/>
  <c r="O76" i="1"/>
  <c r="P76" i="1" s="1"/>
  <c r="O77" i="1"/>
  <c r="P77" i="1" s="1"/>
  <c r="O78" i="1"/>
  <c r="P78" i="1" s="1"/>
  <c r="O79" i="1"/>
  <c r="P79" i="1" s="1"/>
  <c r="O80" i="1"/>
  <c r="P80" i="1" s="1"/>
  <c r="O81" i="1"/>
  <c r="P81" i="1" s="1"/>
  <c r="O82" i="1"/>
  <c r="P82" i="1" s="1"/>
  <c r="O83" i="1"/>
  <c r="P83" i="1" s="1"/>
  <c r="O84" i="1"/>
  <c r="P84" i="1" s="1"/>
  <c r="O85" i="1"/>
  <c r="P85" i="1" s="1"/>
  <c r="O86" i="1"/>
  <c r="P86" i="1" s="1"/>
  <c r="O87" i="1"/>
  <c r="P87" i="1" s="1"/>
  <c r="O88" i="1"/>
  <c r="P88" i="1" s="1"/>
  <c r="O89" i="1"/>
  <c r="P89" i="1" s="1"/>
  <c r="O90" i="1"/>
  <c r="P90" i="1" s="1"/>
  <c r="O91" i="1"/>
  <c r="P91" i="1" s="1"/>
  <c r="O92" i="1"/>
  <c r="P92" i="1" s="1"/>
  <c r="O93" i="1"/>
  <c r="P93" i="1" s="1"/>
  <c r="O94" i="1"/>
  <c r="P94" i="1" s="1"/>
  <c r="O95" i="1"/>
  <c r="P95" i="1" s="1"/>
  <c r="O96" i="1"/>
  <c r="P96" i="1" s="1"/>
  <c r="O97" i="1"/>
  <c r="P97" i="1" s="1"/>
  <c r="O98" i="1"/>
  <c r="P98" i="1" s="1"/>
  <c r="O99" i="1"/>
  <c r="P99" i="1" s="1"/>
  <c r="O100" i="1"/>
  <c r="P100" i="1" s="1"/>
  <c r="O101" i="1"/>
  <c r="P101" i="1" s="1"/>
  <c r="O102" i="1"/>
  <c r="P102" i="1" s="1"/>
  <c r="O103" i="1"/>
  <c r="P103" i="1" s="1"/>
  <c r="O104" i="1"/>
  <c r="P104" i="1" s="1"/>
  <c r="O105" i="1"/>
  <c r="P105" i="1" s="1"/>
  <c r="O106" i="1"/>
  <c r="P106" i="1" s="1"/>
  <c r="O107" i="1"/>
  <c r="P107" i="1" s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5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10" i="1"/>
  <c r="O179" i="1" l="1"/>
  <c r="P179" i="1" s="1"/>
  <c r="M179" i="1"/>
  <c r="L179" i="1"/>
  <c r="J179" i="1"/>
  <c r="O170" i="1"/>
  <c r="P170" i="1" s="1"/>
  <c r="O171" i="1"/>
  <c r="P171" i="1" s="1"/>
  <c r="O172" i="1"/>
  <c r="P172" i="1" s="1"/>
  <c r="O173" i="1"/>
  <c r="P173" i="1" s="1"/>
  <c r="O174" i="1"/>
  <c r="P174" i="1" s="1"/>
  <c r="O175" i="1"/>
  <c r="P175" i="1" s="1"/>
  <c r="O176" i="1"/>
  <c r="P176" i="1" s="1"/>
  <c r="O169" i="1"/>
  <c r="P169" i="1" s="1"/>
  <c r="M170" i="1"/>
  <c r="M171" i="1"/>
  <c r="M172" i="1"/>
  <c r="M173" i="1"/>
  <c r="M174" i="1"/>
  <c r="M175" i="1"/>
  <c r="M176" i="1"/>
  <c r="M169" i="1"/>
  <c r="L170" i="1"/>
  <c r="L171" i="1"/>
  <c r="L172" i="1"/>
  <c r="L173" i="1"/>
  <c r="L174" i="1"/>
  <c r="L175" i="1"/>
  <c r="L176" i="1"/>
  <c r="L169" i="1"/>
  <c r="J170" i="1"/>
  <c r="J171" i="1"/>
  <c r="J172" i="1"/>
  <c r="J173" i="1"/>
  <c r="J174" i="1"/>
  <c r="J175" i="1"/>
  <c r="J176" i="1"/>
  <c r="J169" i="1"/>
  <c r="O148" i="1"/>
  <c r="P148" i="1" s="1"/>
  <c r="O149" i="1"/>
  <c r="P149" i="1" s="1"/>
  <c r="O150" i="1"/>
  <c r="P150" i="1" s="1"/>
  <c r="O151" i="1"/>
  <c r="P151" i="1" s="1"/>
  <c r="O152" i="1"/>
  <c r="P152" i="1" s="1"/>
  <c r="O153" i="1"/>
  <c r="P153" i="1" s="1"/>
  <c r="O154" i="1"/>
  <c r="P154" i="1" s="1"/>
  <c r="O155" i="1"/>
  <c r="P155" i="1" s="1"/>
  <c r="O156" i="1"/>
  <c r="P156" i="1" s="1"/>
  <c r="O157" i="1"/>
  <c r="P157" i="1" s="1"/>
  <c r="O158" i="1"/>
  <c r="P158" i="1" s="1"/>
  <c r="O159" i="1"/>
  <c r="P159" i="1" s="1"/>
  <c r="O160" i="1"/>
  <c r="P160" i="1" s="1"/>
  <c r="O161" i="1"/>
  <c r="P161" i="1" s="1"/>
  <c r="O162" i="1"/>
  <c r="P162" i="1" s="1"/>
  <c r="O163" i="1"/>
  <c r="P163" i="1" s="1"/>
  <c r="O164" i="1"/>
  <c r="P164" i="1" s="1"/>
  <c r="O165" i="1"/>
  <c r="P165" i="1" s="1"/>
  <c r="O166" i="1"/>
  <c r="P166" i="1" s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O113" i="1"/>
  <c r="P113" i="1" s="1"/>
  <c r="O114" i="1"/>
  <c r="P114" i="1" s="1"/>
  <c r="O115" i="1"/>
  <c r="P115" i="1" s="1"/>
  <c r="O116" i="1"/>
  <c r="P116" i="1" s="1"/>
  <c r="O117" i="1"/>
  <c r="P117" i="1" s="1"/>
  <c r="O118" i="1"/>
  <c r="P118" i="1" s="1"/>
  <c r="O119" i="1"/>
  <c r="P119" i="1" s="1"/>
  <c r="O120" i="1"/>
  <c r="P120" i="1" s="1"/>
  <c r="O121" i="1"/>
  <c r="P121" i="1" s="1"/>
  <c r="O122" i="1"/>
  <c r="P122" i="1" s="1"/>
  <c r="O123" i="1"/>
  <c r="P123" i="1" s="1"/>
  <c r="O124" i="1"/>
  <c r="P124" i="1" s="1"/>
  <c r="O125" i="1"/>
  <c r="P125" i="1" s="1"/>
  <c r="O126" i="1"/>
  <c r="P126" i="1" s="1"/>
  <c r="O127" i="1"/>
  <c r="P127" i="1" s="1"/>
  <c r="O128" i="1"/>
  <c r="P128" i="1" s="1"/>
  <c r="O129" i="1"/>
  <c r="P129" i="1" s="1"/>
  <c r="O130" i="1"/>
  <c r="P130" i="1" s="1"/>
  <c r="O131" i="1"/>
  <c r="P131" i="1" s="1"/>
  <c r="O132" i="1"/>
  <c r="P132" i="1" s="1"/>
  <c r="O133" i="1"/>
  <c r="P133" i="1" s="1"/>
  <c r="O134" i="1"/>
  <c r="P134" i="1" s="1"/>
  <c r="O135" i="1"/>
  <c r="P135" i="1" s="1"/>
  <c r="O136" i="1"/>
  <c r="P136" i="1" s="1"/>
  <c r="O137" i="1"/>
  <c r="P137" i="1" s="1"/>
  <c r="O138" i="1"/>
  <c r="P138" i="1" s="1"/>
  <c r="O139" i="1"/>
  <c r="P139" i="1" s="1"/>
  <c r="O140" i="1"/>
  <c r="P140" i="1" s="1"/>
  <c r="O141" i="1"/>
  <c r="P141" i="1" s="1"/>
  <c r="O142" i="1"/>
  <c r="P142" i="1" s="1"/>
  <c r="O143" i="1"/>
  <c r="P143" i="1" s="1"/>
  <c r="O144" i="1"/>
  <c r="P144" i="1" s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O111" i="1"/>
  <c r="P111" i="1" s="1"/>
  <c r="O112" i="1"/>
  <c r="P112" i="1" s="1"/>
  <c r="O147" i="1"/>
  <c r="P147" i="1" s="1"/>
  <c r="M111" i="1"/>
  <c r="M112" i="1"/>
  <c r="M147" i="1"/>
  <c r="L111" i="1"/>
  <c r="L112" i="1"/>
  <c r="L147" i="1"/>
  <c r="J111" i="1"/>
  <c r="J112" i="1"/>
  <c r="J147" i="1"/>
  <c r="I111" i="1"/>
  <c r="I112" i="1"/>
  <c r="I147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O50" i="1"/>
  <c r="P50" i="1" s="1"/>
  <c r="M50" i="1"/>
  <c r="L50" i="1"/>
  <c r="J50" i="1"/>
  <c r="I51" i="1"/>
  <c r="I50" i="1"/>
  <c r="G208" i="1" l="1"/>
  <c r="P208" i="1"/>
  <c r="G177" i="1"/>
  <c r="P177" i="1"/>
  <c r="P167" i="1"/>
  <c r="G167" i="1"/>
  <c r="P145" i="1"/>
  <c r="G145" i="1"/>
  <c r="P108" i="1"/>
  <c r="O19" i="1" l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P39" i="1" s="1"/>
  <c r="O40" i="1"/>
  <c r="P40" i="1" s="1"/>
  <c r="O41" i="1"/>
  <c r="P41" i="1" s="1"/>
  <c r="O42" i="1"/>
  <c r="P42" i="1" s="1"/>
  <c r="O43" i="1"/>
  <c r="P43" i="1" s="1"/>
  <c r="O44" i="1"/>
  <c r="P44" i="1" s="1"/>
  <c r="O45" i="1"/>
  <c r="P45" i="1" s="1"/>
  <c r="O46" i="1"/>
  <c r="P46" i="1" s="1"/>
  <c r="O47" i="1"/>
  <c r="P47" i="1" s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G108" i="1" l="1"/>
  <c r="I11" i="1" l="1"/>
  <c r="I10" i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0" i="1"/>
  <c r="P10" i="1" s="1"/>
  <c r="L11" i="1"/>
  <c r="L10" i="1"/>
  <c r="J11" i="1"/>
  <c r="J10" i="1"/>
  <c r="P48" i="1" l="1"/>
  <c r="P209" i="1" s="1"/>
  <c r="P210" i="1" s="1"/>
  <c r="P211" i="1" s="1"/>
  <c r="M20" i="1"/>
  <c r="M12" i="1"/>
  <c r="M33" i="1"/>
  <c r="M23" i="1"/>
  <c r="M34" i="1"/>
  <c r="M24" i="1"/>
  <c r="M15" i="1"/>
  <c r="M44" i="1"/>
  <c r="M18" i="1"/>
  <c r="M27" i="1"/>
  <c r="M22" i="1"/>
  <c r="M40" i="1"/>
  <c r="M37" i="1"/>
  <c r="M39" i="1"/>
  <c r="M35" i="1"/>
  <c r="M42" i="1"/>
  <c r="M26" i="1"/>
  <c r="M30" i="1"/>
  <c r="M10" i="1"/>
  <c r="M28" i="1"/>
  <c r="M21" i="1"/>
  <c r="M41" i="1"/>
  <c r="M43" i="1"/>
  <c r="M29" i="1"/>
  <c r="M17" i="1"/>
  <c r="M32" i="1"/>
  <c r="M36" i="1"/>
  <c r="M45" i="1"/>
  <c r="M31" i="1"/>
  <c r="M14" i="1"/>
  <c r="M47" i="1"/>
  <c r="M19" i="1"/>
  <c r="M38" i="1"/>
  <c r="M13" i="1"/>
  <c r="M46" i="1"/>
  <c r="M16" i="1"/>
  <c r="M25" i="1"/>
  <c r="M11" i="1"/>
  <c r="G48" i="1" l="1"/>
  <c r="G209" i="1" s="1"/>
  <c r="G210" i="1" s="1"/>
  <c r="G211" i="1" s="1"/>
</calcChain>
</file>

<file path=xl/sharedStrings.xml><?xml version="1.0" encoding="utf-8"?>
<sst xmlns="http://schemas.openxmlformats.org/spreadsheetml/2006/main" count="419" uniqueCount="148">
  <si>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</si>
  <si>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</si>
  <si>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</si>
  <si>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</si>
  <si>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</si>
  <si>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</si>
  <si>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</si>
  <si>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</si>
  <si>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</si>
  <si>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</si>
  <si>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</si>
  <si>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</si>
  <si>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</si>
  <si>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</si>
  <si>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</si>
  <si>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</si>
  <si>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</si>
  <si>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</si>
  <si>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ИТОГО по филиалу "АЭС"</t>
  </si>
  <si>
    <t>шт</t>
  </si>
  <si>
    <t>1.2. филиал АО "ДРСК" "Приморские электрические сети"</t>
  </si>
  <si>
    <t>ИТОГО по филиалу "ПЭС"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</si>
  <si>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</si>
  <si>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</si>
  <si>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>ИТОГО по филиалу "ХЭС" СП "ЦЭС"</t>
  </si>
  <si>
    <t>ИТОГО по филиалу "ХЭС" СП "СЭС"</t>
  </si>
  <si>
    <t>1.3.2 СП «Центральные электрические сети» г. Хабаровск</t>
  </si>
  <si>
    <t>1.4. филиал АО «ДРСК» «Электрические сети ЕАО»</t>
  </si>
  <si>
    <t>Итого по филиалу "ЭС ЕАО"</t>
  </si>
  <si>
    <t>1.5. филиал АО «ДРСК» «Южно-Якутские электрические сети»</t>
  </si>
  <si>
    <t>Итого по филиалу "ЮЯЭС"</t>
  </si>
  <si>
    <t>Структура НМЦ</t>
  </si>
  <si>
    <t>Запчасти к масляным выключателям</t>
  </si>
  <si>
    <t>Изоляция бака для ВМД, 5БП.750.510</t>
  </si>
  <si>
    <t>Изоляция бака С-35, 5БП.750.636</t>
  </si>
  <si>
    <t>Камера для  ВМГ-10, 5ВУ.740.008</t>
  </si>
  <si>
    <t>Камера дугогасительная к ВМПЭ-10-630-1600А, 5БП.740.233</t>
  </si>
  <si>
    <t>Камера дугогасительная к ВТ-35, ВИЕЦ.686.422.002</t>
  </si>
  <si>
    <t>Камера дугогасительная к С-35, 5СЯ.740.169</t>
  </si>
  <si>
    <t>Кольцо  к ВМТ-110, 8СЯ.370.439</t>
  </si>
  <si>
    <t>Кольцо ВМП-10,ВМПЭ-10, 8БП.371.018</t>
  </si>
  <si>
    <t>Кольцо ГОСТ 9833-73  к ВМТ, 012-016-25-2-2</t>
  </si>
  <si>
    <t>Кольцо ГОСТ9833-73   к ВМТ, 010-014-25-2-2</t>
  </si>
  <si>
    <t>Кольцо к ВМТ, 8СЯ.370.443</t>
  </si>
  <si>
    <t>Контакт к  ВМП, 5СЯ.551.246</t>
  </si>
  <si>
    <t>Контакт к С-35, 5БП.551.726</t>
  </si>
  <si>
    <t>Контакт подвижный к ВТД-35, ВТ-35, ВИЕЦ.685.174.002</t>
  </si>
  <si>
    <t>Манжета 8СЯ.373.017 к ВМТ, 8СЯ.373.017</t>
  </si>
  <si>
    <t>Маслоуказатель  к С-35, 6БП.349.105</t>
  </si>
  <si>
    <t>Маслоуказатель к  МКП-110, У-110, 6БП.349.008</t>
  </si>
  <si>
    <t>Маслоуказатель, ВК-10,ВКЭ-10, 8КА.441.032</t>
  </si>
  <si>
    <t>Нагреватель  к МКП-110, У-110-2000-40, 6СЯ.319.022 (ТЭН-240Б-13/1,6И220</t>
  </si>
  <si>
    <t>Нагреватель к ВМТ-110/220-25, ВМТ-110/220-40, 6СЯ.319.032 (ТЭН 60А 13/0,63 127)</t>
  </si>
  <si>
    <t>Покрышка фарфоровая к ВМТ-110, ПВМо-110Б</t>
  </si>
  <si>
    <t>Прокладка  к ВМТ, 8СЯ.371.254</t>
  </si>
  <si>
    <t>Прокладка ВК-10, ВИЕЮ.754.152.004</t>
  </si>
  <si>
    <t>Прокладка к ВК-10, 8КА.371.092</t>
  </si>
  <si>
    <t>Прокладка к ВК-10, 8КА.371.094</t>
  </si>
  <si>
    <t>Прокладка к ВК-10, 8КА.371.091</t>
  </si>
  <si>
    <t>Прокладка к выключателю ВК-10, 8КА.371.035</t>
  </si>
  <si>
    <t>Прокладка к выключателю ВК-10, 8КА.371.089</t>
  </si>
  <si>
    <t>Прокладка лаза  к У-110, МКП-110, 8БП.371.127</t>
  </si>
  <si>
    <t>Связь гибкая 630А для ВМГ-10, 8ВУ.505.024</t>
  </si>
  <si>
    <t>Стержень ВК-10, ВИЕЮ.685.174.010</t>
  </si>
  <si>
    <t>Уплотнение, 8СЯ.370.444</t>
  </si>
  <si>
    <t>Уплотнение бака С-35, 8СЯ.372.052</t>
  </si>
  <si>
    <t>Уплотнитель бака, ВИЕЦ 754.127.001</t>
  </si>
  <si>
    <t>Ввод конденсаторный к С-35М-630, 5БП.516.310</t>
  </si>
  <si>
    <t>Изолятор к ВМП-10, 6БП.281.014</t>
  </si>
  <si>
    <t>Камера дугогасгасительная с шунтом МКП-110, 5БП.740.167</t>
  </si>
  <si>
    <t>Камера дугогасительная для ВМД-35, 5ФБ.740.003</t>
  </si>
  <si>
    <t>Колпачок маслоуказателя (к ВМП-10, ВМПЭ-10, ВМПП-10), 8КА.307.002</t>
  </si>
  <si>
    <t>Контакт  к ВМП-10, 5БП.551.775-02</t>
  </si>
  <si>
    <t>Контакт верхний к  МКП-110, 5БП.551.764-01</t>
  </si>
  <si>
    <t>Контакт верхний к МКП-110, 5БП.551.764</t>
  </si>
  <si>
    <t>Контакт неподвижный к ВТ-35, ВИЕЦ.685.174.001</t>
  </si>
  <si>
    <t>Контакт нижний (630)  к МКП-110, 5БП.551.755-01</t>
  </si>
  <si>
    <t>Контакт розеточный в сборе с нижней крышкой к ВПМ-10, ВЕЮИ.685.161.001</t>
  </si>
  <si>
    <t>Контакт розеточный для ВМГ-10, 5ВУ.551.096</t>
  </si>
  <si>
    <t xml:space="preserve">контакт розеточный для ВМГ-133, 5ВУ.551.032 </t>
  </si>
  <si>
    <t>Контакт средний (630) к МКП-110, 5БП.551.761-01</t>
  </si>
  <si>
    <t xml:space="preserve">Ламель для ВМГ-10, 5ВУ.572.004 </t>
  </si>
  <si>
    <t xml:space="preserve">Лебедка съемная 6БП.773.006  для ВМД-35, 6БП.773.006 </t>
  </si>
  <si>
    <t>Маслоуказатель к ВМП-10, 6СЯ.349.003</t>
  </si>
  <si>
    <t>Нагреватель трубчатый к ВМТ-110/220-25, ВМТ-110/220-40, 6СЯ.736.002 (ТЭН-71А 13/0,4 220)</t>
  </si>
  <si>
    <t>Перемычка к МКП-110, 5БП.585.146 (1000)</t>
  </si>
  <si>
    <t>Перемычка к С-35, 5БП.585.145</t>
  </si>
  <si>
    <t>Прокладка, 8КА.371.053</t>
  </si>
  <si>
    <t>Прокладка  к   ВМПЭ-10-2500-3150, 8БП.155.538</t>
  </si>
  <si>
    <t>Прокладка  к ВМПЭ--10-2000-3150, 8БП.372.018</t>
  </si>
  <si>
    <t>Прокладка  к ВМПЭ-10-630-1600-2500А, 8БП.372.281</t>
  </si>
  <si>
    <t>Прокладка 5ФБ.760.000 для ВТ-35, 5ФБ.760.000</t>
  </si>
  <si>
    <t>Прокладка маслоуказателя (к ВМП-10, ВМПЭ-10, ВМПП-10), 8КА.371.054</t>
  </si>
  <si>
    <t xml:space="preserve">Свеча (контакт) к МКП-110, 8БП.551.347 </t>
  </si>
  <si>
    <t>Связь гибкая для ВМГ-10, 5ВУ.505.023</t>
  </si>
  <si>
    <t>связь гибкая для ВМГ-133, 8ВУ.505.001</t>
  </si>
  <si>
    <t>Связь гибкая для ВМП-10, ВЕЮИ.757.443.001</t>
  </si>
  <si>
    <t>Собачка запорного механизма, 5КА.272.052</t>
  </si>
  <si>
    <t>Собачка отклоняющая, 5БП.272.013</t>
  </si>
  <si>
    <t xml:space="preserve">Стекло маслоуказателя ВМГ-133, 8ВУ.175.008 </t>
  </si>
  <si>
    <t>Стержень (1600)к ВМПЭ-10-630-1600А, 5БП.540.514-01</t>
  </si>
  <si>
    <t>Стержень для ВМГ-10, 5ВУ.540.007</t>
  </si>
  <si>
    <t>Стержень токоведущий 630А к ВМГ-133/1000, 5ВУ.540.000</t>
  </si>
  <si>
    <t>Токоотвод ВК-10, ВИЕЮ.685.123.004</t>
  </si>
  <si>
    <t>Траверса к масляному выключателю ВТ-35, ВИЕЦ.685.111.002</t>
  </si>
  <si>
    <t>Трубка   к  ВМТ, 8СЯ.770.130</t>
  </si>
  <si>
    <t>Трубка к  ВМП-10, 8БП.724.124-03</t>
  </si>
  <si>
    <t>Трубка маслоуказателя (к ВМП-10, ВМПЭ-10, ВМПП-10), 8КА.724.009</t>
  </si>
  <si>
    <t>Трубка стеклянная  к МКП-110,  У-110, 8БП.771.213-01</t>
  </si>
  <si>
    <t>Тяга  к  МКП-35, 5БП.234.157</t>
  </si>
  <si>
    <t xml:space="preserve">Тяга для ВМГ-133, 5ВУ.234.020 </t>
  </si>
  <si>
    <t>Штанга к МКП-35, 5СЯ.743.063</t>
  </si>
  <si>
    <t xml:space="preserve">Втулка для  выключателя ВТ-35, 5ФБ.221.026  </t>
  </si>
  <si>
    <t xml:space="preserve">Втулка для выключателя ВТ-35, 5ФБ.221.025   </t>
  </si>
  <si>
    <t>Втулка к С-35, 8БП.212.071</t>
  </si>
  <si>
    <t>Втулка к С-35, 8БП.212.070</t>
  </si>
  <si>
    <t>Камера дугогасительная для ВМГ-133, 5ВУ.740.000</t>
  </si>
  <si>
    <t>Колпачок  8БП.307.026, 8БП.307.026</t>
  </si>
  <si>
    <t>Прокладка к МКП-35, С-35, ВМТ, У-110, У-220, 8БП.155.022</t>
  </si>
  <si>
    <t>Пружина к  С-35, 8БП.281.737</t>
  </si>
  <si>
    <t>Пружина к С-35, 8БП.281.999</t>
  </si>
  <si>
    <t>Пружина к С-35, 8БП.281.736</t>
  </si>
  <si>
    <t>Свеча (контакт) к У-110-40, 8БП.551.120</t>
  </si>
  <si>
    <t>Трубка  к ВМПЭ-10-630-1600, 8БП.724.124</t>
  </si>
  <si>
    <t>Трубка стеклянная к С-35М, МКП-35, 8БП.771.213</t>
  </si>
  <si>
    <t>Штанга к С-35, 5БП.743.093</t>
  </si>
  <si>
    <t>Шунт к У-110-40, 5БП.583.017</t>
  </si>
  <si>
    <t xml:space="preserve">контакт неподвижный к ВТ-35, 5ФБ.552.005 </t>
  </si>
  <si>
    <t>Контакт подвижный  к  МКП-110, 5СЯ.551.194</t>
  </si>
  <si>
    <t>Манжета, 8ВУ.778.001</t>
  </si>
  <si>
    <t>Прокладка, ВЕЮИ.754.152.019</t>
  </si>
  <si>
    <t>Штанга к ВТ-35, ВИЕЦ.686.236.002</t>
  </si>
  <si>
    <t>Кольцо 8СЯ.370.145, 8СЯ.370.145</t>
  </si>
  <si>
    <t>Камера  дугогасительная к ВМПЭ-10-3150-31,5У3, 5БП.740.240-01</t>
  </si>
  <si>
    <t>Камера к ВМПЭ-10-630-1600А, 5БП.740.032</t>
  </si>
  <si>
    <t>Клапан к ВМТ-110, 5СЯ.456.233</t>
  </si>
  <si>
    <t>Маслоуказатель стрелочный, МС-2-560</t>
  </si>
  <si>
    <t>Токоотвод  к ВМПЭ-10, 5БП.587.009</t>
  </si>
  <si>
    <t>Токоотвод  к ВМПЭ-10, 5БП.587.010</t>
  </si>
  <si>
    <t>Уплотнение, 8ВУ.370.024</t>
  </si>
  <si>
    <t>Шайба, 8ВУ.370.021</t>
  </si>
  <si>
    <t>Маслоуказатель к ВМП-10, 6СЯ.349.003, D1- 55mm; D2- 42mm; H- 44mm; H1- 12mm; H2- 32mm</t>
  </si>
  <si>
    <t>Кольцо   к ВМТ, 8СЯ.370.470</t>
  </si>
  <si>
    <t>Кольцо  к ВМТ, 8СЯ.370.448</t>
  </si>
  <si>
    <t>Кольцо  к ВМТ, 8СЯ.370.438</t>
  </si>
  <si>
    <t>Кольцо  к ВМТ  ГОСТ 9833-73  , 055-065-58-2-2</t>
  </si>
  <si>
    <t>Втулка к ВК-10, ВИЕЮ.713.171.001</t>
  </si>
  <si>
    <t>Шайба   к С-35, МКП-35, ВМТ, У-110, 8БП.370.047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</si>
</sst>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i/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 style="thin">
        <color indexed="64"/>
      </top>
      <bottom style="thin">
        <color rgb="FF002060"/>
      </bottom>
      <diagonal/>
    </border>
    <border>
      <left/>
      <right/>
      <top style="thin">
        <color indexed="64"/>
      </top>
      <bottom style="thin">
        <color rgb="FF002060"/>
      </bottom>
      <diagonal/>
    </border>
    <border>
      <left/>
      <right style="thin">
        <color rgb="FF002060"/>
      </right>
      <top style="thin">
        <color indexed="64"/>
      </top>
      <bottom style="thin">
        <color rgb="FF002060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2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7" fillId="2" borderId="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8" xfId="0" applyNumberFormat="1" applyFont="1" applyFill="1" applyBorder="1" applyAlignment="1" applyProtection="1">
      <alignment horizontal="left" vertical="top" wrapText="1"/>
      <protection locked="0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5" xfId="0" applyNumberFormat="1" applyFont="1" applyFill="1" applyBorder="1" applyAlignment="1">
      <alignment horizontal="left" vertical="top" wrapText="1"/>
    </xf>
    <xf numFmtId="49" fontId="2" fillId="6" borderId="16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2" fillId="6" borderId="10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7" fillId="2" borderId="27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28" xfId="0" applyNumberFormat="1" applyFont="1" applyFill="1" applyBorder="1" applyAlignment="1" applyProtection="1">
      <alignment horizontal="left" vertical="top" wrapText="1"/>
      <protection locked="0"/>
    </xf>
    <xf numFmtId="4" fontId="10" fillId="0" borderId="34" xfId="0" applyNumberFormat="1" applyFont="1" applyBorder="1" applyAlignment="1">
      <alignment horizontal="center" vertical="center" wrapText="1"/>
    </xf>
    <xf numFmtId="4" fontId="10" fillId="0" borderId="35" xfId="0" applyNumberFormat="1" applyFont="1" applyBorder="1" applyAlignment="1">
      <alignment horizontal="center" vertical="center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4" fontId="1" fillId="6" borderId="36" xfId="0" applyNumberFormat="1" applyFont="1" applyFill="1" applyBorder="1" applyAlignment="1">
      <alignment horizontal="center" vertical="top" wrapText="1"/>
    </xf>
    <xf numFmtId="0" fontId="4" fillId="0" borderId="29" xfId="0" applyFont="1" applyBorder="1" applyAlignment="1">
      <alignment horizontal="center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4" fontId="7" fillId="2" borderId="38" xfId="0" applyNumberFormat="1" applyFont="1" applyFill="1" applyBorder="1" applyAlignment="1" applyProtection="1">
      <alignment horizontal="center" vertical="top" wrapText="1"/>
      <protection locked="0"/>
    </xf>
    <xf numFmtId="4" fontId="7" fillId="6" borderId="30" xfId="0" applyNumberFormat="1" applyFont="1" applyFill="1" applyBorder="1" applyAlignment="1" applyProtection="1">
      <alignment horizontal="center" vertical="top" wrapText="1"/>
    </xf>
    <xf numFmtId="0" fontId="4" fillId="6" borderId="29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49" fontId="7" fillId="2" borderId="38" xfId="0" applyNumberFormat="1" applyFont="1" applyFill="1" applyBorder="1" applyAlignment="1" applyProtection="1">
      <alignment horizontal="left" vertical="top" wrapText="1"/>
      <protection locked="0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0" fontId="0" fillId="0" borderId="33" xfId="0" applyNumberFormat="1" applyFont="1" applyBorder="1" applyAlignment="1">
      <alignment horizontal="center" vertical="center" wrapText="1"/>
    </xf>
    <xf numFmtId="4" fontId="1" fillId="6" borderId="10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4" fontId="2" fillId="6" borderId="30" xfId="0" applyNumberFormat="1" applyFont="1" applyFill="1" applyBorder="1" applyAlignment="1">
      <alignment horizontal="center" vertical="top" wrapText="1"/>
    </xf>
    <xf numFmtId="0" fontId="2" fillId="0" borderId="37" xfId="0" applyFont="1" applyBorder="1" applyAlignment="1">
      <alignment horizontal="center" vertical="top" wrapText="1"/>
    </xf>
    <xf numFmtId="49" fontId="2" fillId="6" borderId="47" xfId="0" applyNumberFormat="1" applyFont="1" applyFill="1" applyBorder="1" applyAlignment="1">
      <alignment horizontal="left" vertical="top" wrapText="1"/>
    </xf>
    <xf numFmtId="4" fontId="2" fillId="6" borderId="48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/>
    </xf>
    <xf numFmtId="4" fontId="1" fillId="4" borderId="54" xfId="0" applyNumberFormat="1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/>
    </xf>
    <xf numFmtId="4" fontId="7" fillId="6" borderId="33" xfId="0" applyNumberFormat="1" applyFont="1" applyFill="1" applyBorder="1" applyAlignment="1" applyProtection="1">
      <alignment horizontal="center" vertical="top" wrapText="1"/>
    </xf>
    <xf numFmtId="0" fontId="4" fillId="6" borderId="33" xfId="0" applyFont="1" applyFill="1" applyBorder="1" applyAlignment="1">
      <alignment horizontal="center"/>
    </xf>
    <xf numFmtId="49" fontId="2" fillId="6" borderId="33" xfId="0" applyNumberFormat="1" applyFont="1" applyFill="1" applyBorder="1" applyAlignment="1">
      <alignment horizontal="left" vertical="top" wrapText="1"/>
    </xf>
    <xf numFmtId="3" fontId="2" fillId="6" borderId="33" xfId="0" applyNumberFormat="1" applyFont="1" applyFill="1" applyBorder="1" applyAlignment="1">
      <alignment horizontal="center" vertical="top" wrapText="1"/>
    </xf>
    <xf numFmtId="4" fontId="2" fillId="6" borderId="33" xfId="0" applyNumberFormat="1" applyFont="1" applyFill="1" applyBorder="1" applyAlignment="1">
      <alignment horizontal="center" vertical="top" wrapText="1"/>
    </xf>
    <xf numFmtId="0" fontId="4" fillId="2" borderId="33" xfId="0" applyFont="1" applyFill="1" applyBorder="1" applyAlignment="1">
      <alignment horizontal="center"/>
    </xf>
    <xf numFmtId="4" fontId="8" fillId="6" borderId="33" xfId="0" applyNumberFormat="1" applyFont="1" applyFill="1" applyBorder="1" applyAlignment="1" applyProtection="1">
      <alignment horizontal="center" vertical="top" wrapText="1"/>
    </xf>
    <xf numFmtId="4" fontId="1" fillId="6" borderId="33" xfId="0" applyNumberFormat="1" applyFont="1" applyFill="1" applyBorder="1" applyAlignment="1">
      <alignment horizontal="center" vertical="top" wrapText="1"/>
    </xf>
    <xf numFmtId="3" fontId="2" fillId="6" borderId="58" xfId="0" applyNumberFormat="1" applyFont="1" applyFill="1" applyBorder="1" applyAlignment="1">
      <alignment horizontal="center" vertical="top" wrapText="1"/>
    </xf>
    <xf numFmtId="4" fontId="1" fillId="6" borderId="59" xfId="0" applyNumberFormat="1" applyFont="1" applyFill="1" applyBorder="1" applyAlignment="1">
      <alignment horizontal="center" vertical="top" wrapText="1"/>
    </xf>
    <xf numFmtId="0" fontId="14" fillId="0" borderId="32" xfId="1" applyNumberFormat="1" applyFont="1" applyBorder="1" applyAlignment="1">
      <alignment horizontal="left" vertical="center" wrapText="1"/>
    </xf>
    <xf numFmtId="1" fontId="14" fillId="0" borderId="32" xfId="1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55" xfId="0" applyNumberFormat="1" applyFont="1" applyFill="1" applyBorder="1" applyAlignment="1" applyProtection="1">
      <alignment horizontal="right" vertical="center" wrapText="1"/>
    </xf>
    <xf numFmtId="4" fontId="8" fillId="4" borderId="53" xfId="0" applyNumberFormat="1" applyFont="1" applyFill="1" applyBorder="1" applyAlignment="1" applyProtection="1">
      <alignment horizontal="right" vertical="center" wrapText="1"/>
    </xf>
    <xf numFmtId="4" fontId="8" fillId="4" borderId="47" xfId="0" applyNumberFormat="1" applyFont="1" applyFill="1" applyBorder="1" applyAlignment="1" applyProtection="1">
      <alignment horizontal="right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11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0" fontId="1" fillId="7" borderId="49" xfId="0" applyFont="1" applyFill="1" applyBorder="1" applyAlignment="1">
      <alignment horizontal="left"/>
    </xf>
    <xf numFmtId="0" fontId="4" fillId="7" borderId="50" xfId="0" applyFont="1" applyFill="1" applyBorder="1" applyAlignment="1">
      <alignment horizontal="left"/>
    </xf>
    <xf numFmtId="0" fontId="4" fillId="7" borderId="52" xfId="0" applyFont="1" applyFill="1" applyBorder="1" applyAlignment="1">
      <alignment horizontal="left"/>
    </xf>
    <xf numFmtId="0" fontId="1" fillId="6" borderId="45" xfId="0" applyFont="1" applyFill="1" applyBorder="1" applyAlignment="1">
      <alignment horizontal="left"/>
    </xf>
    <xf numFmtId="0" fontId="1" fillId="6" borderId="46" xfId="0" applyFont="1" applyFill="1" applyBorder="1" applyAlignment="1">
      <alignment horizontal="left"/>
    </xf>
    <xf numFmtId="0" fontId="1" fillId="6" borderId="14" xfId="0" applyFont="1" applyFill="1" applyBorder="1" applyAlignment="1">
      <alignment horizontal="left"/>
    </xf>
    <xf numFmtId="0" fontId="1" fillId="7" borderId="39" xfId="0" applyFont="1" applyFill="1" applyBorder="1" applyAlignment="1">
      <alignment horizontal="center"/>
    </xf>
    <xf numFmtId="0" fontId="4" fillId="7" borderId="40" xfId="0" applyFont="1" applyFill="1" applyBorder="1" applyAlignment="1">
      <alignment horizontal="center"/>
    </xf>
    <xf numFmtId="0" fontId="4" fillId="7" borderId="41" xfId="0" applyFont="1" applyFill="1" applyBorder="1" applyAlignment="1">
      <alignment horizontal="center"/>
    </xf>
    <xf numFmtId="0" fontId="1" fillId="0" borderId="45" xfId="0" applyFont="1" applyBorder="1" applyAlignment="1">
      <alignment horizontal="left"/>
    </xf>
    <xf numFmtId="0" fontId="4" fillId="0" borderId="46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1" fillId="6" borderId="45" xfId="0" applyFont="1" applyFill="1" applyBorder="1" applyAlignment="1"/>
    <xf numFmtId="0" fontId="1" fillId="6" borderId="46" xfId="0" applyFont="1" applyFill="1" applyBorder="1" applyAlignment="1"/>
    <xf numFmtId="0" fontId="1" fillId="6" borderId="14" xfId="0" applyFont="1" applyFill="1" applyBorder="1" applyAlignment="1"/>
    <xf numFmtId="0" fontId="1" fillId="7" borderId="40" xfId="0" applyFont="1" applyFill="1" applyBorder="1" applyAlignment="1">
      <alignment horizontal="center"/>
    </xf>
    <xf numFmtId="0" fontId="1" fillId="7" borderId="41" xfId="0" applyFont="1" applyFill="1" applyBorder="1" applyAlignment="1">
      <alignment horizontal="center"/>
    </xf>
    <xf numFmtId="0" fontId="1" fillId="0" borderId="56" xfId="0" applyFont="1" applyBorder="1" applyAlignment="1">
      <alignment horizontal="left"/>
    </xf>
    <xf numFmtId="0" fontId="4" fillId="0" borderId="50" xfId="0" applyFont="1" applyBorder="1" applyAlignment="1">
      <alignment horizontal="left"/>
    </xf>
    <xf numFmtId="0" fontId="4" fillId="0" borderId="57" xfId="0" applyFont="1" applyBorder="1" applyAlignment="1">
      <alignment horizontal="left"/>
    </xf>
    <xf numFmtId="0" fontId="12" fillId="6" borderId="56" xfId="0" applyFont="1" applyFill="1" applyBorder="1" applyAlignment="1">
      <alignment horizontal="left"/>
    </xf>
    <xf numFmtId="0" fontId="12" fillId="6" borderId="50" xfId="0" applyFont="1" applyFill="1" applyBorder="1" applyAlignment="1">
      <alignment horizontal="left"/>
    </xf>
    <xf numFmtId="0" fontId="12" fillId="6" borderId="57" xfId="0" applyFont="1" applyFill="1" applyBorder="1" applyAlignment="1">
      <alignment horizontal="left"/>
    </xf>
    <xf numFmtId="0" fontId="5" fillId="3" borderId="17" xfId="0" applyFont="1" applyFill="1" applyBorder="1" applyAlignment="1">
      <alignment horizontal="center" vertical="center" wrapText="1"/>
    </xf>
    <xf numFmtId="0" fontId="1" fillId="7" borderId="39" xfId="0" applyFont="1" applyFill="1" applyBorder="1" applyAlignment="1">
      <alignment horizontal="center" vertical="center" wrapText="1"/>
    </xf>
    <xf numFmtId="0" fontId="1" fillId="7" borderId="40" xfId="0" applyFont="1" applyFill="1" applyBorder="1" applyAlignment="1">
      <alignment horizontal="center" vertical="center" wrapText="1"/>
    </xf>
    <xf numFmtId="0" fontId="1" fillId="7" borderId="41" xfId="0" applyFont="1" applyFill="1" applyBorder="1" applyAlignment="1">
      <alignment horizontal="center" vertical="center" wrapText="1"/>
    </xf>
    <xf numFmtId="0" fontId="1" fillId="7" borderId="31" xfId="0" applyFont="1" applyFill="1" applyBorder="1" applyAlignment="1">
      <alignment horizontal="left"/>
    </xf>
    <xf numFmtId="0" fontId="1" fillId="7" borderId="25" xfId="0" applyFont="1" applyFill="1" applyBorder="1" applyAlignment="1">
      <alignment horizontal="left"/>
    </xf>
    <xf numFmtId="0" fontId="1" fillId="7" borderId="15" xfId="0" applyFont="1" applyFill="1" applyBorder="1" applyAlignment="1">
      <alignment horizontal="left"/>
    </xf>
    <xf numFmtId="0" fontId="1" fillId="6" borderId="31" xfId="0" applyFont="1" applyFill="1" applyBorder="1" applyAlignment="1">
      <alignment horizontal="left"/>
    </xf>
    <xf numFmtId="0" fontId="4" fillId="6" borderId="25" xfId="0" applyFont="1" applyFill="1" applyBorder="1" applyAlignment="1">
      <alignment horizontal="left"/>
    </xf>
    <xf numFmtId="0" fontId="4" fillId="6" borderId="15" xfId="0" applyFont="1" applyFill="1" applyBorder="1" applyAlignment="1">
      <alignment horizontal="left"/>
    </xf>
    <xf numFmtId="0" fontId="4" fillId="7" borderId="25" xfId="0" applyFont="1" applyFill="1" applyBorder="1" applyAlignment="1">
      <alignment horizontal="left"/>
    </xf>
    <xf numFmtId="0" fontId="4" fillId="7" borderId="15" xfId="0" applyFont="1" applyFill="1" applyBorder="1" applyAlignment="1">
      <alignment horizontal="left"/>
    </xf>
    <xf numFmtId="0" fontId="1" fillId="7" borderId="49" xfId="0" applyFont="1" applyFill="1" applyBorder="1" applyAlignment="1">
      <alignment horizontal="center"/>
    </xf>
    <xf numFmtId="0" fontId="1" fillId="7" borderId="50" xfId="0" applyFont="1" applyFill="1" applyBorder="1" applyAlignment="1">
      <alignment horizontal="center"/>
    </xf>
    <xf numFmtId="0" fontId="1" fillId="7" borderId="51" xfId="0" applyFont="1" applyFill="1" applyBorder="1" applyAlignment="1">
      <alignment horizontal="center"/>
    </xf>
    <xf numFmtId="0" fontId="1" fillId="7" borderId="42" xfId="0" applyFont="1" applyFill="1" applyBorder="1" applyAlignment="1">
      <alignment horizontal="left"/>
    </xf>
    <xf numFmtId="0" fontId="4" fillId="7" borderId="43" xfId="0" applyFont="1" applyFill="1" applyBorder="1" applyAlignment="1">
      <alignment horizontal="left"/>
    </xf>
    <xf numFmtId="0" fontId="4" fillId="7" borderId="44" xfId="0" applyFont="1" applyFill="1" applyBorder="1" applyAlignment="1">
      <alignment horizontal="left"/>
    </xf>
  </cellXfs>
  <cellStyles count="2">
    <cellStyle name="Обычный" xfId="0" builtinId="0"/>
    <cellStyle name="Обычный_Структура НМЦ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4"/>
  <sheetViews>
    <sheetView tabSelected="1" topLeftCell="A191" zoomScaleNormal="100" workbookViewId="0">
      <selection activeCell="H208" sqref="H208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9.1406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63" t="s">
        <v>31</v>
      </c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64" t="s">
        <v>11</v>
      </c>
      <c r="C3" s="65"/>
      <c r="D3" s="65"/>
      <c r="E3" s="66"/>
      <c r="F3" s="25">
        <v>4986374</v>
      </c>
      <c r="G3" s="22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73" t="s">
        <v>32</v>
      </c>
      <c r="C4" s="73"/>
      <c r="D4" s="73"/>
      <c r="E4" s="73"/>
      <c r="F4" s="73"/>
      <c r="G4" s="7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74" t="s">
        <v>12</v>
      </c>
      <c r="C7" s="66"/>
      <c r="D7" s="75"/>
      <c r="E7" s="75"/>
      <c r="F7" s="76"/>
      <c r="G7" s="77"/>
      <c r="H7" s="5"/>
      <c r="I7" s="64" t="s">
        <v>3</v>
      </c>
      <c r="J7" s="65"/>
      <c r="K7" s="65"/>
      <c r="L7" s="65"/>
      <c r="M7" s="65"/>
      <c r="N7" s="65"/>
      <c r="O7" s="65"/>
      <c r="P7" s="103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45"/>
      <c r="I8" s="7" t="s">
        <v>4</v>
      </c>
      <c r="J8" s="8" t="s">
        <v>1</v>
      </c>
      <c r="K8" s="9" t="s">
        <v>13</v>
      </c>
      <c r="L8" s="8" t="s">
        <v>8</v>
      </c>
      <c r="M8" s="9" t="s">
        <v>9</v>
      </c>
      <c r="N8" s="9" t="s">
        <v>14</v>
      </c>
      <c r="O8" s="9" t="s">
        <v>5</v>
      </c>
      <c r="P8" s="10" t="s">
        <v>15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thickBot="1" x14ac:dyDescent="0.3">
      <c r="B9" s="104" t="s">
        <v>17</v>
      </c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6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6.25" thickBot="1" x14ac:dyDescent="0.3">
      <c r="A10" s="6"/>
      <c r="B10" s="32">
        <v>1</v>
      </c>
      <c r="C10" s="61" t="s">
        <v>33</v>
      </c>
      <c r="D10" s="41" t="s">
        <v>19</v>
      </c>
      <c r="E10" s="28">
        <v>4576</v>
      </c>
      <c r="F10" s="62">
        <v>24</v>
      </c>
      <c r="G10" s="35">
        <f>E10*F10</f>
        <v>109824</v>
      </c>
      <c r="H10" s="1"/>
      <c r="I10" s="36">
        <f>B10</f>
        <v>1</v>
      </c>
      <c r="J10" s="37" t="str">
        <f>C10</f>
        <v>Изоляция бака для ВМД, 5БП.750.510</v>
      </c>
      <c r="K10" s="43"/>
      <c r="L10" s="39" t="str">
        <f>D10</f>
        <v>шт</v>
      </c>
      <c r="M10" s="40">
        <f>E10</f>
        <v>4576</v>
      </c>
      <c r="N10" s="33"/>
      <c r="O10" s="39">
        <f>F10</f>
        <v>24</v>
      </c>
      <c r="P10" s="44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thickBot="1" x14ac:dyDescent="0.3">
      <c r="A11" s="6"/>
      <c r="B11" s="11">
        <v>2</v>
      </c>
      <c r="C11" s="61" t="s">
        <v>34</v>
      </c>
      <c r="D11" s="41" t="s">
        <v>19</v>
      </c>
      <c r="E11" s="29">
        <v>3337</v>
      </c>
      <c r="F11" s="62">
        <v>27</v>
      </c>
      <c r="G11" s="35">
        <f t="shared" ref="G11:G47" si="0">E11*F11</f>
        <v>90099</v>
      </c>
      <c r="H11" s="1"/>
      <c r="I11" s="16">
        <f t="shared" ref="I11:I47" si="1">B11</f>
        <v>2</v>
      </c>
      <c r="J11" s="17" t="str">
        <f t="shared" ref="J11:J179" si="2">C11</f>
        <v>Изоляция бака С-35, 5БП.750.636</v>
      </c>
      <c r="K11" s="13"/>
      <c r="L11" s="19" t="str">
        <f t="shared" ref="L11:L207" si="3">D11</f>
        <v>шт</v>
      </c>
      <c r="M11" s="23">
        <f t="shared" ref="M11:M207" si="4">E11</f>
        <v>3337</v>
      </c>
      <c r="N11" s="12"/>
      <c r="O11" s="19">
        <f t="shared" ref="O11:O207" si="5">F11</f>
        <v>27</v>
      </c>
      <c r="P11" s="20">
        <f t="shared" ref="P11:P207" si="6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thickBot="1" x14ac:dyDescent="0.3">
      <c r="A12" s="6"/>
      <c r="B12" s="11">
        <v>3</v>
      </c>
      <c r="C12" s="61" t="s">
        <v>35</v>
      </c>
      <c r="D12" s="41" t="s">
        <v>19</v>
      </c>
      <c r="E12" s="29">
        <v>3051</v>
      </c>
      <c r="F12" s="62">
        <v>3</v>
      </c>
      <c r="G12" s="35">
        <f t="shared" si="0"/>
        <v>9153</v>
      </c>
      <c r="H12" s="1"/>
      <c r="I12" s="16">
        <f t="shared" si="1"/>
        <v>3</v>
      </c>
      <c r="J12" s="17" t="str">
        <f t="shared" si="2"/>
        <v>Камера для  ВМГ-10, 5ВУ.740.008</v>
      </c>
      <c r="K12" s="13"/>
      <c r="L12" s="19" t="str">
        <f t="shared" si="3"/>
        <v>шт</v>
      </c>
      <c r="M12" s="23">
        <f t="shared" si="4"/>
        <v>3051</v>
      </c>
      <c r="N12" s="12"/>
      <c r="O12" s="19">
        <f t="shared" si="5"/>
        <v>3</v>
      </c>
      <c r="P12" s="20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6.25" thickBot="1" x14ac:dyDescent="0.3">
      <c r="A13" s="6"/>
      <c r="B13" s="11">
        <v>4</v>
      </c>
      <c r="C13" s="61" t="s">
        <v>36</v>
      </c>
      <c r="D13" s="41" t="s">
        <v>19</v>
      </c>
      <c r="E13" s="29">
        <v>3051</v>
      </c>
      <c r="F13" s="62">
        <v>4</v>
      </c>
      <c r="G13" s="35">
        <f t="shared" si="0"/>
        <v>12204</v>
      </c>
      <c r="H13" s="1"/>
      <c r="I13" s="16">
        <f t="shared" si="1"/>
        <v>4</v>
      </c>
      <c r="J13" s="17" t="str">
        <f t="shared" si="2"/>
        <v>Камера дугогасительная к ВМПЭ-10-630-1600А, 5БП.740.233</v>
      </c>
      <c r="K13" s="13"/>
      <c r="L13" s="19" t="str">
        <f t="shared" si="3"/>
        <v>шт</v>
      </c>
      <c r="M13" s="23">
        <f t="shared" si="4"/>
        <v>3051</v>
      </c>
      <c r="N13" s="12"/>
      <c r="O13" s="19">
        <f t="shared" si="5"/>
        <v>4</v>
      </c>
      <c r="P13" s="20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6.25" thickBot="1" x14ac:dyDescent="0.3">
      <c r="A14" s="6"/>
      <c r="B14" s="11">
        <v>5</v>
      </c>
      <c r="C14" s="61" t="s">
        <v>37</v>
      </c>
      <c r="D14" s="41" t="s">
        <v>19</v>
      </c>
      <c r="E14" s="29">
        <v>15729</v>
      </c>
      <c r="F14" s="62">
        <v>6</v>
      </c>
      <c r="G14" s="35">
        <f t="shared" si="0"/>
        <v>94374</v>
      </c>
      <c r="H14" s="1"/>
      <c r="I14" s="16">
        <f t="shared" si="1"/>
        <v>5</v>
      </c>
      <c r="J14" s="17" t="str">
        <f t="shared" si="2"/>
        <v>Камера дугогасительная к ВТ-35, ВИЕЦ.686.422.002</v>
      </c>
      <c r="K14" s="13"/>
      <c r="L14" s="19" t="str">
        <f t="shared" si="3"/>
        <v>шт</v>
      </c>
      <c r="M14" s="23">
        <f t="shared" si="4"/>
        <v>15729</v>
      </c>
      <c r="N14" s="12"/>
      <c r="O14" s="19">
        <f t="shared" si="5"/>
        <v>6</v>
      </c>
      <c r="P14" s="20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6.25" thickBot="1" x14ac:dyDescent="0.3">
      <c r="A15" s="6"/>
      <c r="B15" s="11">
        <v>6</v>
      </c>
      <c r="C15" s="61" t="s">
        <v>38</v>
      </c>
      <c r="D15" s="41" t="s">
        <v>19</v>
      </c>
      <c r="E15" s="29">
        <v>14299</v>
      </c>
      <c r="F15" s="62">
        <v>10</v>
      </c>
      <c r="G15" s="35">
        <f t="shared" si="0"/>
        <v>142990</v>
      </c>
      <c r="H15" s="1"/>
      <c r="I15" s="16">
        <f t="shared" si="1"/>
        <v>6</v>
      </c>
      <c r="J15" s="17" t="str">
        <f t="shared" si="2"/>
        <v>Камера дугогасительная к С-35, 5СЯ.740.169</v>
      </c>
      <c r="K15" s="13"/>
      <c r="L15" s="19" t="str">
        <f t="shared" si="3"/>
        <v>шт</v>
      </c>
      <c r="M15" s="23">
        <f t="shared" si="4"/>
        <v>14299</v>
      </c>
      <c r="N15" s="12"/>
      <c r="O15" s="19">
        <f t="shared" si="5"/>
        <v>10</v>
      </c>
      <c r="P15" s="20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thickBot="1" x14ac:dyDescent="0.3">
      <c r="A16" s="6"/>
      <c r="B16" s="11">
        <v>7</v>
      </c>
      <c r="C16" s="61" t="s">
        <v>142</v>
      </c>
      <c r="D16" s="41" t="s">
        <v>19</v>
      </c>
      <c r="E16" s="29">
        <v>239</v>
      </c>
      <c r="F16" s="62">
        <v>60</v>
      </c>
      <c r="G16" s="35">
        <f t="shared" si="0"/>
        <v>14340</v>
      </c>
      <c r="H16" s="1"/>
      <c r="I16" s="16">
        <f t="shared" si="1"/>
        <v>7</v>
      </c>
      <c r="J16" s="17" t="str">
        <f t="shared" si="2"/>
        <v>Кольцо   к ВМТ, 8СЯ.370.470</v>
      </c>
      <c r="K16" s="13"/>
      <c r="L16" s="19" t="str">
        <f t="shared" si="3"/>
        <v>шт</v>
      </c>
      <c r="M16" s="23">
        <f t="shared" si="4"/>
        <v>239</v>
      </c>
      <c r="N16" s="12"/>
      <c r="O16" s="19">
        <f t="shared" si="5"/>
        <v>60</v>
      </c>
      <c r="P16" s="20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thickBot="1" x14ac:dyDescent="0.3">
      <c r="A17" s="6"/>
      <c r="B17" s="11">
        <v>8</v>
      </c>
      <c r="C17" s="61" t="s">
        <v>143</v>
      </c>
      <c r="D17" s="41" t="s">
        <v>19</v>
      </c>
      <c r="E17" s="29">
        <v>64.2</v>
      </c>
      <c r="F17" s="62">
        <v>15</v>
      </c>
      <c r="G17" s="35">
        <f t="shared" si="0"/>
        <v>963</v>
      </c>
      <c r="H17" s="1"/>
      <c r="I17" s="16">
        <f t="shared" si="1"/>
        <v>8</v>
      </c>
      <c r="J17" s="17" t="str">
        <f t="shared" si="2"/>
        <v>Кольцо  к ВМТ, 8СЯ.370.448</v>
      </c>
      <c r="K17" s="13"/>
      <c r="L17" s="19" t="str">
        <f t="shared" si="3"/>
        <v>шт</v>
      </c>
      <c r="M17" s="23">
        <f t="shared" si="4"/>
        <v>64.2</v>
      </c>
      <c r="N17" s="12"/>
      <c r="O17" s="19">
        <f t="shared" si="5"/>
        <v>15</v>
      </c>
      <c r="P17" s="20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thickBot="1" x14ac:dyDescent="0.3">
      <c r="A18" s="6"/>
      <c r="B18" s="11">
        <v>9</v>
      </c>
      <c r="C18" s="61" t="s">
        <v>144</v>
      </c>
      <c r="D18" s="41" t="s">
        <v>19</v>
      </c>
      <c r="E18" s="29">
        <v>64.2</v>
      </c>
      <c r="F18" s="62">
        <v>15</v>
      </c>
      <c r="G18" s="35">
        <f t="shared" si="0"/>
        <v>963</v>
      </c>
      <c r="H18" s="1"/>
      <c r="I18" s="16">
        <f t="shared" si="1"/>
        <v>9</v>
      </c>
      <c r="J18" s="17" t="str">
        <f t="shared" si="2"/>
        <v>Кольцо  к ВМТ, 8СЯ.370.438</v>
      </c>
      <c r="K18" s="13"/>
      <c r="L18" s="19" t="str">
        <f t="shared" si="3"/>
        <v>шт</v>
      </c>
      <c r="M18" s="23">
        <f t="shared" si="4"/>
        <v>64.2</v>
      </c>
      <c r="N18" s="12"/>
      <c r="O18" s="19">
        <f t="shared" si="5"/>
        <v>15</v>
      </c>
      <c r="P18" s="20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6.25" thickBot="1" x14ac:dyDescent="0.3">
      <c r="A19" s="6"/>
      <c r="B19" s="11">
        <v>10</v>
      </c>
      <c r="C19" s="61" t="s">
        <v>145</v>
      </c>
      <c r="D19" s="41" t="s">
        <v>19</v>
      </c>
      <c r="E19" s="29">
        <v>32.1</v>
      </c>
      <c r="F19" s="62">
        <v>15</v>
      </c>
      <c r="G19" s="35">
        <f t="shared" si="0"/>
        <v>481.5</v>
      </c>
      <c r="H19" s="1"/>
      <c r="I19" s="16">
        <f t="shared" si="1"/>
        <v>10</v>
      </c>
      <c r="J19" s="17" t="str">
        <f t="shared" si="2"/>
        <v>Кольцо  к ВМТ  ГОСТ 9833-73  , 055-065-58-2-2</v>
      </c>
      <c r="K19" s="27"/>
      <c r="L19" s="19" t="str">
        <f t="shared" si="3"/>
        <v>шт</v>
      </c>
      <c r="M19" s="23">
        <f t="shared" si="4"/>
        <v>32.1</v>
      </c>
      <c r="N19" s="26"/>
      <c r="O19" s="19">
        <f t="shared" si="5"/>
        <v>15</v>
      </c>
      <c r="P19" s="20">
        <f t="shared" si="6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thickBot="1" x14ac:dyDescent="0.3">
      <c r="A20" s="6"/>
      <c r="B20" s="11">
        <v>11</v>
      </c>
      <c r="C20" s="61" t="s">
        <v>39</v>
      </c>
      <c r="D20" s="41" t="s">
        <v>19</v>
      </c>
      <c r="E20" s="29">
        <v>64.2</v>
      </c>
      <c r="F20" s="62">
        <v>15</v>
      </c>
      <c r="G20" s="35">
        <f t="shared" si="0"/>
        <v>963</v>
      </c>
      <c r="H20" s="1"/>
      <c r="I20" s="16">
        <f t="shared" si="1"/>
        <v>11</v>
      </c>
      <c r="J20" s="17" t="str">
        <f t="shared" si="2"/>
        <v>Кольцо  к ВМТ-110, 8СЯ.370.439</v>
      </c>
      <c r="K20" s="27"/>
      <c r="L20" s="19" t="str">
        <f t="shared" si="3"/>
        <v>шт</v>
      </c>
      <c r="M20" s="23">
        <f t="shared" si="4"/>
        <v>64.2</v>
      </c>
      <c r="N20" s="26"/>
      <c r="O20" s="19">
        <f t="shared" si="5"/>
        <v>15</v>
      </c>
      <c r="P20" s="20">
        <f t="shared" si="6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6.25" thickBot="1" x14ac:dyDescent="0.3">
      <c r="A21" s="6"/>
      <c r="B21" s="11">
        <v>12</v>
      </c>
      <c r="C21" s="61" t="s">
        <v>40</v>
      </c>
      <c r="D21" s="41" t="s">
        <v>19</v>
      </c>
      <c r="E21" s="29">
        <v>64.2</v>
      </c>
      <c r="F21" s="62">
        <v>6</v>
      </c>
      <c r="G21" s="35">
        <f t="shared" si="0"/>
        <v>385.20000000000005</v>
      </c>
      <c r="H21" s="1"/>
      <c r="I21" s="16">
        <f t="shared" si="1"/>
        <v>12</v>
      </c>
      <c r="J21" s="17" t="str">
        <f t="shared" si="2"/>
        <v>Кольцо ВМП-10,ВМПЭ-10, 8БП.371.018</v>
      </c>
      <c r="K21" s="27"/>
      <c r="L21" s="19" t="str">
        <f t="shared" si="3"/>
        <v>шт</v>
      </c>
      <c r="M21" s="23">
        <f t="shared" si="4"/>
        <v>64.2</v>
      </c>
      <c r="N21" s="26"/>
      <c r="O21" s="19">
        <f t="shared" si="5"/>
        <v>6</v>
      </c>
      <c r="P21" s="20">
        <f t="shared" si="6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6.25" thickBot="1" x14ac:dyDescent="0.3">
      <c r="A22" s="6"/>
      <c r="B22" s="11">
        <v>13</v>
      </c>
      <c r="C22" s="61" t="s">
        <v>41</v>
      </c>
      <c r="D22" s="41" t="s">
        <v>19</v>
      </c>
      <c r="E22" s="29">
        <v>100</v>
      </c>
      <c r="F22" s="62">
        <v>15</v>
      </c>
      <c r="G22" s="35">
        <f t="shared" si="0"/>
        <v>1500</v>
      </c>
      <c r="H22" s="1"/>
      <c r="I22" s="16">
        <f t="shared" si="1"/>
        <v>13</v>
      </c>
      <c r="J22" s="17" t="str">
        <f t="shared" si="2"/>
        <v>Кольцо ГОСТ 9833-73  к ВМТ, 012-016-25-2-2</v>
      </c>
      <c r="K22" s="27"/>
      <c r="L22" s="19" t="str">
        <f t="shared" si="3"/>
        <v>шт</v>
      </c>
      <c r="M22" s="23">
        <f t="shared" si="4"/>
        <v>100</v>
      </c>
      <c r="N22" s="26"/>
      <c r="O22" s="19">
        <f t="shared" si="5"/>
        <v>15</v>
      </c>
      <c r="P22" s="20">
        <f t="shared" si="6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6.25" thickBot="1" x14ac:dyDescent="0.3">
      <c r="A23" s="6"/>
      <c r="B23" s="11">
        <v>14</v>
      </c>
      <c r="C23" s="61" t="s">
        <v>42</v>
      </c>
      <c r="D23" s="41" t="s">
        <v>19</v>
      </c>
      <c r="E23" s="29">
        <v>100</v>
      </c>
      <c r="F23" s="62">
        <v>30</v>
      </c>
      <c r="G23" s="35">
        <f t="shared" si="0"/>
        <v>3000</v>
      </c>
      <c r="H23" s="1"/>
      <c r="I23" s="16">
        <f t="shared" si="1"/>
        <v>14</v>
      </c>
      <c r="J23" s="17" t="str">
        <f t="shared" si="2"/>
        <v>Кольцо ГОСТ9833-73   к ВМТ, 010-014-25-2-2</v>
      </c>
      <c r="K23" s="27"/>
      <c r="L23" s="19" t="str">
        <f t="shared" si="3"/>
        <v>шт</v>
      </c>
      <c r="M23" s="23">
        <f t="shared" si="4"/>
        <v>100</v>
      </c>
      <c r="N23" s="26"/>
      <c r="O23" s="19">
        <f t="shared" si="5"/>
        <v>30</v>
      </c>
      <c r="P23" s="20">
        <f t="shared" si="6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thickBot="1" x14ac:dyDescent="0.3">
      <c r="A24" s="6"/>
      <c r="B24" s="11">
        <v>15</v>
      </c>
      <c r="C24" s="61" t="s">
        <v>43</v>
      </c>
      <c r="D24" s="41" t="s">
        <v>19</v>
      </c>
      <c r="E24" s="29">
        <v>134</v>
      </c>
      <c r="F24" s="62">
        <v>15</v>
      </c>
      <c r="G24" s="35">
        <f t="shared" si="0"/>
        <v>2010</v>
      </c>
      <c r="H24" s="1"/>
      <c r="I24" s="16">
        <f t="shared" si="1"/>
        <v>15</v>
      </c>
      <c r="J24" s="17" t="str">
        <f t="shared" si="2"/>
        <v>Кольцо к ВМТ, 8СЯ.370.443</v>
      </c>
      <c r="K24" s="27"/>
      <c r="L24" s="19" t="str">
        <f t="shared" si="3"/>
        <v>шт</v>
      </c>
      <c r="M24" s="23">
        <f t="shared" si="4"/>
        <v>134</v>
      </c>
      <c r="N24" s="26"/>
      <c r="O24" s="19">
        <f t="shared" si="5"/>
        <v>15</v>
      </c>
      <c r="P24" s="20">
        <f t="shared" si="6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thickBot="1" x14ac:dyDescent="0.3">
      <c r="A25" s="6"/>
      <c r="B25" s="11">
        <v>16</v>
      </c>
      <c r="C25" s="61" t="s">
        <v>44</v>
      </c>
      <c r="D25" s="41" t="s">
        <v>19</v>
      </c>
      <c r="E25" s="29">
        <v>3813</v>
      </c>
      <c r="F25" s="62">
        <v>6</v>
      </c>
      <c r="G25" s="35">
        <f t="shared" si="0"/>
        <v>22878</v>
      </c>
      <c r="H25" s="1"/>
      <c r="I25" s="16">
        <f t="shared" si="1"/>
        <v>16</v>
      </c>
      <c r="J25" s="17" t="str">
        <f t="shared" si="2"/>
        <v>Контакт к  ВМП, 5СЯ.551.246</v>
      </c>
      <c r="K25" s="27"/>
      <c r="L25" s="19" t="str">
        <f t="shared" si="3"/>
        <v>шт</v>
      </c>
      <c r="M25" s="23">
        <f t="shared" si="4"/>
        <v>3813</v>
      </c>
      <c r="N25" s="26"/>
      <c r="O25" s="19">
        <f t="shared" si="5"/>
        <v>6</v>
      </c>
      <c r="P25" s="20">
        <f t="shared" si="6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thickBot="1" x14ac:dyDescent="0.3">
      <c r="A26" s="6"/>
      <c r="B26" s="11">
        <v>17</v>
      </c>
      <c r="C26" s="61" t="s">
        <v>45</v>
      </c>
      <c r="D26" s="41" t="s">
        <v>19</v>
      </c>
      <c r="E26" s="29">
        <v>2002</v>
      </c>
      <c r="F26" s="62">
        <v>13</v>
      </c>
      <c r="G26" s="35">
        <f t="shared" si="0"/>
        <v>26026</v>
      </c>
      <c r="H26" s="1"/>
      <c r="I26" s="16">
        <f t="shared" si="1"/>
        <v>17</v>
      </c>
      <c r="J26" s="17" t="str">
        <f t="shared" si="2"/>
        <v>Контакт к С-35, 5БП.551.726</v>
      </c>
      <c r="K26" s="27"/>
      <c r="L26" s="19" t="str">
        <f t="shared" si="3"/>
        <v>шт</v>
      </c>
      <c r="M26" s="23">
        <f t="shared" si="4"/>
        <v>2002</v>
      </c>
      <c r="N26" s="26"/>
      <c r="O26" s="19">
        <f t="shared" si="5"/>
        <v>13</v>
      </c>
      <c r="P26" s="20">
        <f t="shared" si="6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6.25" thickBot="1" x14ac:dyDescent="0.3">
      <c r="A27" s="6"/>
      <c r="B27" s="11">
        <v>18</v>
      </c>
      <c r="C27" s="61" t="s">
        <v>46</v>
      </c>
      <c r="D27" s="41" t="s">
        <v>19</v>
      </c>
      <c r="E27" s="29">
        <v>1859</v>
      </c>
      <c r="F27" s="62">
        <v>6</v>
      </c>
      <c r="G27" s="35">
        <f t="shared" si="0"/>
        <v>11154</v>
      </c>
      <c r="H27" s="1"/>
      <c r="I27" s="16">
        <f t="shared" si="1"/>
        <v>18</v>
      </c>
      <c r="J27" s="17" t="str">
        <f t="shared" si="2"/>
        <v>Контакт подвижный к ВТД-35, ВТ-35, ВИЕЦ.685.174.002</v>
      </c>
      <c r="K27" s="27"/>
      <c r="L27" s="19" t="str">
        <f t="shared" si="3"/>
        <v>шт</v>
      </c>
      <c r="M27" s="23">
        <f t="shared" si="4"/>
        <v>1859</v>
      </c>
      <c r="N27" s="26"/>
      <c r="O27" s="19">
        <f t="shared" si="5"/>
        <v>6</v>
      </c>
      <c r="P27" s="20">
        <f t="shared" si="6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6.25" thickBot="1" x14ac:dyDescent="0.3">
      <c r="A28" s="6"/>
      <c r="B28" s="11">
        <v>19</v>
      </c>
      <c r="C28" s="61" t="s">
        <v>47</v>
      </c>
      <c r="D28" s="41" t="s">
        <v>19</v>
      </c>
      <c r="E28" s="29">
        <v>97</v>
      </c>
      <c r="F28" s="62">
        <v>15</v>
      </c>
      <c r="G28" s="35">
        <f t="shared" si="0"/>
        <v>1455</v>
      </c>
      <c r="H28" s="1"/>
      <c r="I28" s="16">
        <f t="shared" si="1"/>
        <v>19</v>
      </c>
      <c r="J28" s="17" t="str">
        <f t="shared" si="2"/>
        <v>Манжета 8СЯ.373.017 к ВМТ, 8СЯ.373.017</v>
      </c>
      <c r="K28" s="27"/>
      <c r="L28" s="19" t="str">
        <f t="shared" si="3"/>
        <v>шт</v>
      </c>
      <c r="M28" s="23">
        <f t="shared" si="4"/>
        <v>97</v>
      </c>
      <c r="N28" s="26"/>
      <c r="O28" s="19">
        <f t="shared" si="5"/>
        <v>15</v>
      </c>
      <c r="P28" s="20">
        <f t="shared" si="6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6.25" thickBot="1" x14ac:dyDescent="0.3">
      <c r="A29" s="6"/>
      <c r="B29" s="11">
        <v>20</v>
      </c>
      <c r="C29" s="61" t="s">
        <v>48</v>
      </c>
      <c r="D29" s="41" t="s">
        <v>19</v>
      </c>
      <c r="E29" s="29">
        <v>1983</v>
      </c>
      <c r="F29" s="62">
        <v>9</v>
      </c>
      <c r="G29" s="35">
        <f t="shared" si="0"/>
        <v>17847</v>
      </c>
      <c r="H29" s="1"/>
      <c r="I29" s="16">
        <f t="shared" si="1"/>
        <v>20</v>
      </c>
      <c r="J29" s="17" t="str">
        <f t="shared" si="2"/>
        <v>Маслоуказатель  к С-35, 6БП.349.105</v>
      </c>
      <c r="K29" s="27"/>
      <c r="L29" s="19" t="str">
        <f t="shared" si="3"/>
        <v>шт</v>
      </c>
      <c r="M29" s="23">
        <f t="shared" si="4"/>
        <v>1983</v>
      </c>
      <c r="N29" s="26"/>
      <c r="O29" s="19">
        <f t="shared" si="5"/>
        <v>9</v>
      </c>
      <c r="P29" s="20">
        <f t="shared" si="6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thickBot="1" x14ac:dyDescent="0.3">
      <c r="A30" s="6"/>
      <c r="B30" s="11">
        <v>21</v>
      </c>
      <c r="C30" s="61" t="s">
        <v>49</v>
      </c>
      <c r="D30" s="41" t="s">
        <v>19</v>
      </c>
      <c r="E30" s="29">
        <v>1859</v>
      </c>
      <c r="F30" s="62">
        <v>3</v>
      </c>
      <c r="G30" s="35">
        <f t="shared" si="0"/>
        <v>5577</v>
      </c>
      <c r="H30" s="1"/>
      <c r="I30" s="16">
        <f t="shared" si="1"/>
        <v>21</v>
      </c>
      <c r="J30" s="17" t="str">
        <f t="shared" si="2"/>
        <v>Маслоуказатель к  МКП-110, У-110, 6БП.349.008</v>
      </c>
      <c r="K30" s="27"/>
      <c r="L30" s="19" t="str">
        <f t="shared" si="3"/>
        <v>шт</v>
      </c>
      <c r="M30" s="23">
        <f t="shared" si="4"/>
        <v>1859</v>
      </c>
      <c r="N30" s="26"/>
      <c r="O30" s="19">
        <f t="shared" si="5"/>
        <v>3</v>
      </c>
      <c r="P30" s="20">
        <f t="shared" si="6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6.25" thickBot="1" x14ac:dyDescent="0.3">
      <c r="A31" s="6"/>
      <c r="B31" s="11">
        <v>22</v>
      </c>
      <c r="C31" s="61" t="s">
        <v>50</v>
      </c>
      <c r="D31" s="41" t="s">
        <v>19</v>
      </c>
      <c r="E31" s="29">
        <v>267.5</v>
      </c>
      <c r="F31" s="62">
        <v>3</v>
      </c>
      <c r="G31" s="35">
        <f t="shared" si="0"/>
        <v>802.5</v>
      </c>
      <c r="H31" s="1"/>
      <c r="I31" s="16">
        <f t="shared" si="1"/>
        <v>22</v>
      </c>
      <c r="J31" s="17" t="str">
        <f t="shared" si="2"/>
        <v>Маслоуказатель, ВК-10,ВКЭ-10, 8КА.441.032</v>
      </c>
      <c r="K31" s="27"/>
      <c r="L31" s="19" t="str">
        <f t="shared" si="3"/>
        <v>шт</v>
      </c>
      <c r="M31" s="23">
        <f t="shared" si="4"/>
        <v>267.5</v>
      </c>
      <c r="N31" s="26"/>
      <c r="O31" s="19">
        <f t="shared" si="5"/>
        <v>3</v>
      </c>
      <c r="P31" s="20">
        <f t="shared" si="6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9" thickBot="1" x14ac:dyDescent="0.3">
      <c r="A32" s="6"/>
      <c r="B32" s="11">
        <v>23</v>
      </c>
      <c r="C32" s="61" t="s">
        <v>51</v>
      </c>
      <c r="D32" s="41" t="s">
        <v>19</v>
      </c>
      <c r="E32" s="29">
        <v>481.5</v>
      </c>
      <c r="F32" s="62">
        <v>3</v>
      </c>
      <c r="G32" s="35">
        <f t="shared" si="0"/>
        <v>1444.5</v>
      </c>
      <c r="H32" s="1"/>
      <c r="I32" s="16">
        <f t="shared" si="1"/>
        <v>23</v>
      </c>
      <c r="J32" s="17" t="str">
        <f t="shared" si="2"/>
        <v>Нагреватель  к МКП-110, У-110-2000-40, 6СЯ.319.022 (ТЭН-240Б-13/1,6И220</v>
      </c>
      <c r="K32" s="27"/>
      <c r="L32" s="19" t="str">
        <f t="shared" si="3"/>
        <v>шт</v>
      </c>
      <c r="M32" s="23">
        <f t="shared" si="4"/>
        <v>481.5</v>
      </c>
      <c r="N32" s="26"/>
      <c r="O32" s="19">
        <f t="shared" si="5"/>
        <v>3</v>
      </c>
      <c r="P32" s="20">
        <f t="shared" si="6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9.75" customHeight="1" thickBot="1" x14ac:dyDescent="0.3">
      <c r="A33" s="6"/>
      <c r="B33" s="11">
        <v>24</v>
      </c>
      <c r="C33" s="61" t="s">
        <v>52</v>
      </c>
      <c r="D33" s="41" t="s">
        <v>19</v>
      </c>
      <c r="E33" s="29">
        <v>160.5</v>
      </c>
      <c r="F33" s="62">
        <v>60</v>
      </c>
      <c r="G33" s="35">
        <f t="shared" si="0"/>
        <v>9630</v>
      </c>
      <c r="H33" s="1"/>
      <c r="I33" s="16">
        <f t="shared" si="1"/>
        <v>24</v>
      </c>
      <c r="J33" s="17" t="str">
        <f t="shared" si="2"/>
        <v>Нагреватель к ВМТ-110/220-25, ВМТ-110/220-40, 6СЯ.319.032 (ТЭН 60А 13/0,63 127)</v>
      </c>
      <c r="K33" s="27"/>
      <c r="L33" s="19" t="str">
        <f t="shared" si="3"/>
        <v>шт</v>
      </c>
      <c r="M33" s="23">
        <f t="shared" si="4"/>
        <v>160.5</v>
      </c>
      <c r="N33" s="26"/>
      <c r="O33" s="19">
        <f t="shared" si="5"/>
        <v>60</v>
      </c>
      <c r="P33" s="20">
        <f t="shared" si="6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6.25" thickBot="1" x14ac:dyDescent="0.3">
      <c r="A34" s="6"/>
      <c r="B34" s="11">
        <v>25</v>
      </c>
      <c r="C34" s="61" t="s">
        <v>53</v>
      </c>
      <c r="D34" s="41" t="s">
        <v>19</v>
      </c>
      <c r="E34" s="29">
        <v>60550</v>
      </c>
      <c r="F34" s="62">
        <v>5</v>
      </c>
      <c r="G34" s="35">
        <f t="shared" si="0"/>
        <v>302750</v>
      </c>
      <c r="H34" s="1"/>
      <c r="I34" s="16">
        <f t="shared" si="1"/>
        <v>25</v>
      </c>
      <c r="J34" s="17" t="str">
        <f t="shared" si="2"/>
        <v>Покрышка фарфоровая к ВМТ-110, ПВМо-110Б</v>
      </c>
      <c r="K34" s="27"/>
      <c r="L34" s="19" t="str">
        <f t="shared" si="3"/>
        <v>шт</v>
      </c>
      <c r="M34" s="23">
        <f t="shared" si="4"/>
        <v>60550</v>
      </c>
      <c r="N34" s="26"/>
      <c r="O34" s="19">
        <f t="shared" si="5"/>
        <v>5</v>
      </c>
      <c r="P34" s="20">
        <f t="shared" si="6"/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thickBot="1" x14ac:dyDescent="0.3">
      <c r="A35" s="6"/>
      <c r="B35" s="11">
        <v>26</v>
      </c>
      <c r="C35" s="61" t="s">
        <v>54</v>
      </c>
      <c r="D35" s="41" t="s">
        <v>19</v>
      </c>
      <c r="E35" s="29">
        <v>100</v>
      </c>
      <c r="F35" s="62">
        <v>40</v>
      </c>
      <c r="G35" s="35">
        <f t="shared" si="0"/>
        <v>4000</v>
      </c>
      <c r="H35" s="1"/>
      <c r="I35" s="16">
        <f t="shared" si="1"/>
        <v>26</v>
      </c>
      <c r="J35" s="17" t="str">
        <f t="shared" si="2"/>
        <v>Прокладка  к ВМТ, 8СЯ.371.254</v>
      </c>
      <c r="K35" s="27"/>
      <c r="L35" s="19" t="str">
        <f t="shared" si="3"/>
        <v>шт</v>
      </c>
      <c r="M35" s="23">
        <f t="shared" si="4"/>
        <v>100</v>
      </c>
      <c r="N35" s="26"/>
      <c r="O35" s="19">
        <f t="shared" si="5"/>
        <v>40</v>
      </c>
      <c r="P35" s="20">
        <f t="shared" si="6"/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6.25" thickBot="1" x14ac:dyDescent="0.3">
      <c r="A36" s="6"/>
      <c r="B36" s="11">
        <v>27</v>
      </c>
      <c r="C36" s="61" t="s">
        <v>55</v>
      </c>
      <c r="D36" s="41" t="s">
        <v>19</v>
      </c>
      <c r="E36" s="29">
        <v>91</v>
      </c>
      <c r="F36" s="62">
        <v>9</v>
      </c>
      <c r="G36" s="35">
        <f t="shared" si="0"/>
        <v>819</v>
      </c>
      <c r="H36" s="1"/>
      <c r="I36" s="16">
        <f t="shared" si="1"/>
        <v>27</v>
      </c>
      <c r="J36" s="17" t="str">
        <f t="shared" si="2"/>
        <v>Прокладка ВК-10, ВИЕЮ.754.152.004</v>
      </c>
      <c r="K36" s="27"/>
      <c r="L36" s="19" t="str">
        <f t="shared" si="3"/>
        <v>шт</v>
      </c>
      <c r="M36" s="23">
        <f t="shared" si="4"/>
        <v>91</v>
      </c>
      <c r="N36" s="26"/>
      <c r="O36" s="19">
        <f t="shared" si="5"/>
        <v>9</v>
      </c>
      <c r="P36" s="20">
        <f t="shared" si="6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thickBot="1" x14ac:dyDescent="0.3">
      <c r="A37" s="6"/>
      <c r="B37" s="11">
        <v>28</v>
      </c>
      <c r="C37" s="61" t="s">
        <v>56</v>
      </c>
      <c r="D37" s="41" t="s">
        <v>19</v>
      </c>
      <c r="E37" s="29">
        <v>64.2</v>
      </c>
      <c r="F37" s="62">
        <v>9</v>
      </c>
      <c r="G37" s="35">
        <f t="shared" si="0"/>
        <v>577.80000000000007</v>
      </c>
      <c r="H37" s="1"/>
      <c r="I37" s="16">
        <f t="shared" si="1"/>
        <v>28</v>
      </c>
      <c r="J37" s="17" t="str">
        <f t="shared" si="2"/>
        <v>Прокладка к ВК-10, 8КА.371.092</v>
      </c>
      <c r="K37" s="27"/>
      <c r="L37" s="19" t="str">
        <f t="shared" si="3"/>
        <v>шт</v>
      </c>
      <c r="M37" s="23">
        <f t="shared" si="4"/>
        <v>64.2</v>
      </c>
      <c r="N37" s="26"/>
      <c r="O37" s="19">
        <f t="shared" si="5"/>
        <v>9</v>
      </c>
      <c r="P37" s="20">
        <f t="shared" si="6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thickBot="1" x14ac:dyDescent="0.3">
      <c r="A38" s="6"/>
      <c r="B38" s="11">
        <v>29</v>
      </c>
      <c r="C38" s="61" t="s">
        <v>57</v>
      </c>
      <c r="D38" s="41" t="s">
        <v>19</v>
      </c>
      <c r="E38" s="29">
        <v>64.2</v>
      </c>
      <c r="F38" s="62">
        <v>9</v>
      </c>
      <c r="G38" s="35">
        <f t="shared" si="0"/>
        <v>577.80000000000007</v>
      </c>
      <c r="H38" s="1"/>
      <c r="I38" s="16">
        <f t="shared" si="1"/>
        <v>29</v>
      </c>
      <c r="J38" s="17" t="str">
        <f t="shared" si="2"/>
        <v>Прокладка к ВК-10, 8КА.371.094</v>
      </c>
      <c r="K38" s="27"/>
      <c r="L38" s="19" t="str">
        <f t="shared" si="3"/>
        <v>шт</v>
      </c>
      <c r="M38" s="23">
        <f t="shared" si="4"/>
        <v>64.2</v>
      </c>
      <c r="N38" s="26"/>
      <c r="O38" s="19">
        <f t="shared" si="5"/>
        <v>9</v>
      </c>
      <c r="P38" s="20">
        <f t="shared" si="6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thickBot="1" x14ac:dyDescent="0.3">
      <c r="A39" s="6"/>
      <c r="B39" s="11">
        <v>30</v>
      </c>
      <c r="C39" s="61" t="s">
        <v>58</v>
      </c>
      <c r="D39" s="41" t="s">
        <v>19</v>
      </c>
      <c r="E39" s="29">
        <v>64.2</v>
      </c>
      <c r="F39" s="62">
        <v>9</v>
      </c>
      <c r="G39" s="35">
        <f t="shared" si="0"/>
        <v>577.80000000000007</v>
      </c>
      <c r="H39" s="1"/>
      <c r="I39" s="16">
        <f t="shared" si="1"/>
        <v>30</v>
      </c>
      <c r="J39" s="17" t="str">
        <f t="shared" si="2"/>
        <v>Прокладка к ВК-10, 8КА.371.091</v>
      </c>
      <c r="K39" s="27"/>
      <c r="L39" s="19" t="str">
        <f t="shared" si="3"/>
        <v>шт</v>
      </c>
      <c r="M39" s="23">
        <f t="shared" si="4"/>
        <v>64.2</v>
      </c>
      <c r="N39" s="26"/>
      <c r="O39" s="19">
        <f t="shared" si="5"/>
        <v>9</v>
      </c>
      <c r="P39" s="20">
        <f t="shared" si="6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6.25" thickBot="1" x14ac:dyDescent="0.3">
      <c r="A40" s="6"/>
      <c r="B40" s="11">
        <v>31</v>
      </c>
      <c r="C40" s="61" t="s">
        <v>59</v>
      </c>
      <c r="D40" s="41" t="s">
        <v>19</v>
      </c>
      <c r="E40" s="29">
        <v>91</v>
      </c>
      <c r="F40" s="62">
        <v>9</v>
      </c>
      <c r="G40" s="35">
        <f t="shared" si="0"/>
        <v>819</v>
      </c>
      <c r="H40" s="1"/>
      <c r="I40" s="16">
        <f t="shared" si="1"/>
        <v>31</v>
      </c>
      <c r="J40" s="17" t="str">
        <f t="shared" si="2"/>
        <v>Прокладка к выключателю ВК-10, 8КА.371.035</v>
      </c>
      <c r="K40" s="27"/>
      <c r="L40" s="19" t="str">
        <f t="shared" si="3"/>
        <v>шт</v>
      </c>
      <c r="M40" s="23">
        <f t="shared" si="4"/>
        <v>91</v>
      </c>
      <c r="N40" s="26"/>
      <c r="O40" s="19">
        <f t="shared" si="5"/>
        <v>9</v>
      </c>
      <c r="P40" s="20">
        <f t="shared" si="6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6.25" thickBot="1" x14ac:dyDescent="0.3">
      <c r="A41" s="6"/>
      <c r="B41" s="11">
        <v>32</v>
      </c>
      <c r="C41" s="61" t="s">
        <v>60</v>
      </c>
      <c r="D41" s="41" t="s">
        <v>19</v>
      </c>
      <c r="E41" s="29">
        <v>89</v>
      </c>
      <c r="F41" s="62">
        <v>9</v>
      </c>
      <c r="G41" s="35">
        <f t="shared" si="0"/>
        <v>801</v>
      </c>
      <c r="H41" s="1"/>
      <c r="I41" s="16">
        <f t="shared" si="1"/>
        <v>32</v>
      </c>
      <c r="J41" s="17" t="str">
        <f t="shared" si="2"/>
        <v>Прокладка к выключателю ВК-10, 8КА.371.089</v>
      </c>
      <c r="K41" s="27"/>
      <c r="L41" s="19" t="str">
        <f t="shared" si="3"/>
        <v>шт</v>
      </c>
      <c r="M41" s="23">
        <f t="shared" si="4"/>
        <v>89</v>
      </c>
      <c r="N41" s="26"/>
      <c r="O41" s="19">
        <f t="shared" si="5"/>
        <v>9</v>
      </c>
      <c r="P41" s="20">
        <f t="shared" si="6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6.25" thickBot="1" x14ac:dyDescent="0.3">
      <c r="A42" s="6"/>
      <c r="B42" s="11">
        <v>33</v>
      </c>
      <c r="C42" s="61" t="s">
        <v>61</v>
      </c>
      <c r="D42" s="41" t="s">
        <v>19</v>
      </c>
      <c r="E42" s="29">
        <v>1621</v>
      </c>
      <c r="F42" s="62">
        <v>3</v>
      </c>
      <c r="G42" s="35">
        <f t="shared" si="0"/>
        <v>4863</v>
      </c>
      <c r="H42" s="1"/>
      <c r="I42" s="16">
        <f t="shared" si="1"/>
        <v>33</v>
      </c>
      <c r="J42" s="17" t="str">
        <f t="shared" si="2"/>
        <v>Прокладка лаза  к У-110, МКП-110, 8БП.371.127</v>
      </c>
      <c r="K42" s="27"/>
      <c r="L42" s="19" t="str">
        <f t="shared" si="3"/>
        <v>шт</v>
      </c>
      <c r="M42" s="23">
        <f t="shared" si="4"/>
        <v>1621</v>
      </c>
      <c r="N42" s="26"/>
      <c r="O42" s="19">
        <f t="shared" si="5"/>
        <v>3</v>
      </c>
      <c r="P42" s="20">
        <f t="shared" si="6"/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6.25" thickBot="1" x14ac:dyDescent="0.3">
      <c r="A43" s="6"/>
      <c r="B43" s="11">
        <v>34</v>
      </c>
      <c r="C43" s="61" t="s">
        <v>62</v>
      </c>
      <c r="D43" s="41" t="s">
        <v>19</v>
      </c>
      <c r="E43" s="29">
        <v>1335</v>
      </c>
      <c r="F43" s="62">
        <v>3</v>
      </c>
      <c r="G43" s="35">
        <f t="shared" si="0"/>
        <v>4005</v>
      </c>
      <c r="H43" s="1"/>
      <c r="I43" s="16">
        <f t="shared" si="1"/>
        <v>34</v>
      </c>
      <c r="J43" s="17" t="str">
        <f t="shared" si="2"/>
        <v>Связь гибкая 630А для ВМГ-10, 8ВУ.505.024</v>
      </c>
      <c r="K43" s="27"/>
      <c r="L43" s="19" t="str">
        <f t="shared" si="3"/>
        <v>шт</v>
      </c>
      <c r="M43" s="23">
        <f t="shared" si="4"/>
        <v>1335</v>
      </c>
      <c r="N43" s="26"/>
      <c r="O43" s="19">
        <f t="shared" si="5"/>
        <v>3</v>
      </c>
      <c r="P43" s="20">
        <f t="shared" si="6"/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6.25" thickBot="1" x14ac:dyDescent="0.3">
      <c r="A44" s="6"/>
      <c r="B44" s="11">
        <v>35</v>
      </c>
      <c r="C44" s="61" t="s">
        <v>63</v>
      </c>
      <c r="D44" s="41" t="s">
        <v>19</v>
      </c>
      <c r="E44" s="29">
        <v>2479</v>
      </c>
      <c r="F44" s="62">
        <v>3</v>
      </c>
      <c r="G44" s="35">
        <f t="shared" si="0"/>
        <v>7437</v>
      </c>
      <c r="H44" s="1"/>
      <c r="I44" s="16">
        <f t="shared" si="1"/>
        <v>35</v>
      </c>
      <c r="J44" s="17" t="str">
        <f t="shared" si="2"/>
        <v>Стержень ВК-10, ВИЕЮ.685.174.010</v>
      </c>
      <c r="K44" s="27"/>
      <c r="L44" s="19" t="str">
        <f t="shared" si="3"/>
        <v>шт</v>
      </c>
      <c r="M44" s="23">
        <f t="shared" si="4"/>
        <v>2479</v>
      </c>
      <c r="N44" s="26"/>
      <c r="O44" s="19">
        <f t="shared" si="5"/>
        <v>3</v>
      </c>
      <c r="P44" s="20">
        <f t="shared" si="6"/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thickBot="1" x14ac:dyDescent="0.3">
      <c r="A45" s="6"/>
      <c r="B45" s="11">
        <v>36</v>
      </c>
      <c r="C45" s="61" t="s">
        <v>64</v>
      </c>
      <c r="D45" s="41" t="s">
        <v>19</v>
      </c>
      <c r="E45" s="29">
        <v>100</v>
      </c>
      <c r="F45" s="62">
        <v>15</v>
      </c>
      <c r="G45" s="35">
        <f t="shared" si="0"/>
        <v>1500</v>
      </c>
      <c r="H45" s="1"/>
      <c r="I45" s="16">
        <f t="shared" si="1"/>
        <v>36</v>
      </c>
      <c r="J45" s="17" t="str">
        <f t="shared" si="2"/>
        <v>Уплотнение, 8СЯ.370.444</v>
      </c>
      <c r="K45" s="27"/>
      <c r="L45" s="19" t="str">
        <f t="shared" si="3"/>
        <v>шт</v>
      </c>
      <c r="M45" s="23">
        <f t="shared" si="4"/>
        <v>100</v>
      </c>
      <c r="N45" s="26"/>
      <c r="O45" s="19">
        <f t="shared" si="5"/>
        <v>15</v>
      </c>
      <c r="P45" s="20">
        <f t="shared" si="6"/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6.25" thickBot="1" x14ac:dyDescent="0.3">
      <c r="A46" s="6"/>
      <c r="B46" s="11">
        <v>37</v>
      </c>
      <c r="C46" s="61" t="s">
        <v>65</v>
      </c>
      <c r="D46" s="41" t="s">
        <v>19</v>
      </c>
      <c r="E46" s="29">
        <v>477</v>
      </c>
      <c r="F46" s="62">
        <v>36</v>
      </c>
      <c r="G46" s="35">
        <f t="shared" si="0"/>
        <v>17172</v>
      </c>
      <c r="H46" s="1"/>
      <c r="I46" s="16">
        <f t="shared" si="1"/>
        <v>37</v>
      </c>
      <c r="J46" s="17" t="str">
        <f t="shared" si="2"/>
        <v>Уплотнение бака С-35, 8СЯ.372.052</v>
      </c>
      <c r="K46" s="27"/>
      <c r="L46" s="19" t="str">
        <f t="shared" si="3"/>
        <v>шт</v>
      </c>
      <c r="M46" s="23">
        <f t="shared" si="4"/>
        <v>477</v>
      </c>
      <c r="N46" s="26"/>
      <c r="O46" s="19">
        <f t="shared" si="5"/>
        <v>36</v>
      </c>
      <c r="P46" s="20">
        <f t="shared" si="6"/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6.25" thickBot="1" x14ac:dyDescent="0.3">
      <c r="A47" s="6"/>
      <c r="B47" s="11">
        <v>38</v>
      </c>
      <c r="C47" s="61" t="s">
        <v>66</v>
      </c>
      <c r="D47" s="41" t="s">
        <v>19</v>
      </c>
      <c r="E47" s="29">
        <v>477.1</v>
      </c>
      <c r="F47" s="62">
        <v>24</v>
      </c>
      <c r="G47" s="35">
        <f t="shared" si="0"/>
        <v>11450.400000000001</v>
      </c>
      <c r="H47" s="1"/>
      <c r="I47" s="16">
        <f t="shared" si="1"/>
        <v>38</v>
      </c>
      <c r="J47" s="17" t="str">
        <f t="shared" si="2"/>
        <v>Уплотнитель бака, ВИЕЦ 754.127.001</v>
      </c>
      <c r="K47" s="27"/>
      <c r="L47" s="19" t="str">
        <f t="shared" si="3"/>
        <v>шт</v>
      </c>
      <c r="M47" s="23">
        <f t="shared" si="4"/>
        <v>477.1</v>
      </c>
      <c r="N47" s="26"/>
      <c r="O47" s="19">
        <f t="shared" si="5"/>
        <v>24</v>
      </c>
      <c r="P47" s="20">
        <f t="shared" si="6"/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6"/>
      <c r="B48" s="107" t="s">
        <v>18</v>
      </c>
      <c r="C48" s="108"/>
      <c r="D48" s="108"/>
      <c r="E48" s="108"/>
      <c r="F48" s="109"/>
      <c r="G48" s="30">
        <f>SUM(G10:G47)</f>
        <v>937413.50000000012</v>
      </c>
      <c r="H48" s="45"/>
      <c r="I48" s="110" t="s">
        <v>18</v>
      </c>
      <c r="J48" s="111"/>
      <c r="K48" s="111"/>
      <c r="L48" s="111"/>
      <c r="M48" s="111"/>
      <c r="N48" s="111"/>
      <c r="O48" s="112"/>
      <c r="P48" s="31">
        <f>SUM(P10:P47)</f>
        <v>0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thickBot="1" x14ac:dyDescent="0.3">
      <c r="A49" s="6"/>
      <c r="B49" s="86" t="s">
        <v>20</v>
      </c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6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6.25" thickBot="1" x14ac:dyDescent="0.3">
      <c r="A50" s="6"/>
      <c r="B50" s="32">
        <v>1</v>
      </c>
      <c r="C50" s="61" t="s">
        <v>67</v>
      </c>
      <c r="D50" s="41" t="s">
        <v>19</v>
      </c>
      <c r="E50" s="28">
        <v>60000</v>
      </c>
      <c r="F50" s="62">
        <v>5</v>
      </c>
      <c r="G50" s="35">
        <f>F50*E50</f>
        <v>300000</v>
      </c>
      <c r="H50" s="1"/>
      <c r="I50" s="36">
        <f>B50</f>
        <v>1</v>
      </c>
      <c r="J50" s="37" t="str">
        <f t="shared" si="2"/>
        <v>Ввод конденсаторный к С-35М-630, 5БП.516.310</v>
      </c>
      <c r="K50" s="38"/>
      <c r="L50" s="39" t="str">
        <f>D50</f>
        <v>шт</v>
      </c>
      <c r="M50" s="40">
        <f>E50</f>
        <v>60000</v>
      </c>
      <c r="N50" s="34"/>
      <c r="O50" s="59">
        <f>F50</f>
        <v>5</v>
      </c>
      <c r="P50" s="55">
        <f>N50*O50</f>
        <v>0</v>
      </c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thickBot="1" x14ac:dyDescent="0.3">
      <c r="A51" s="6"/>
      <c r="B51" s="11">
        <v>2</v>
      </c>
      <c r="C51" s="61" t="s">
        <v>146</v>
      </c>
      <c r="D51" s="41" t="s">
        <v>19</v>
      </c>
      <c r="E51" s="29">
        <v>572</v>
      </c>
      <c r="F51" s="62">
        <v>12</v>
      </c>
      <c r="G51" s="35">
        <f t="shared" ref="G51:G107" si="7">F51*E51</f>
        <v>6864</v>
      </c>
      <c r="H51" s="1"/>
      <c r="I51" s="16">
        <f>B51</f>
        <v>2</v>
      </c>
      <c r="J51" s="37" t="str">
        <f t="shared" si="2"/>
        <v>Втулка к ВК-10, ВИЕЮ.713.171.001</v>
      </c>
      <c r="K51" s="27"/>
      <c r="L51" s="39" t="str">
        <f t="shared" ref="L51:L107" si="8">D51</f>
        <v>шт</v>
      </c>
      <c r="M51" s="40">
        <f t="shared" ref="M51:M107" si="9">E51</f>
        <v>572</v>
      </c>
      <c r="N51" s="26"/>
      <c r="O51" s="59">
        <f t="shared" ref="O51:O107" si="10">F51</f>
        <v>12</v>
      </c>
      <c r="P51" s="55">
        <f t="shared" ref="P51:P107" si="11">N51*O51</f>
        <v>0</v>
      </c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thickBot="1" x14ac:dyDescent="0.3">
      <c r="A52" s="6"/>
      <c r="B52" s="11">
        <v>3</v>
      </c>
      <c r="C52" s="61" t="s">
        <v>68</v>
      </c>
      <c r="D52" s="41" t="s">
        <v>19</v>
      </c>
      <c r="E52" s="29">
        <v>2000</v>
      </c>
      <c r="F52" s="62">
        <v>12</v>
      </c>
      <c r="G52" s="35">
        <f t="shared" si="7"/>
        <v>24000</v>
      </c>
      <c r="H52" s="1"/>
      <c r="I52" s="16">
        <f t="shared" ref="I52:J107" si="12">B52</f>
        <v>3</v>
      </c>
      <c r="J52" s="37" t="str">
        <f t="shared" si="2"/>
        <v>Изолятор к ВМП-10, 6БП.281.014</v>
      </c>
      <c r="K52" s="27"/>
      <c r="L52" s="39" t="str">
        <f t="shared" si="8"/>
        <v>шт</v>
      </c>
      <c r="M52" s="40">
        <f t="shared" si="9"/>
        <v>2000</v>
      </c>
      <c r="N52" s="26"/>
      <c r="O52" s="59">
        <f t="shared" si="10"/>
        <v>12</v>
      </c>
      <c r="P52" s="55">
        <f t="shared" si="11"/>
        <v>0</v>
      </c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6.25" thickBot="1" x14ac:dyDescent="0.3">
      <c r="A53" s="6"/>
      <c r="B53" s="11">
        <v>4</v>
      </c>
      <c r="C53" s="61" t="s">
        <v>33</v>
      </c>
      <c r="D53" s="41" t="s">
        <v>19</v>
      </c>
      <c r="E53" s="29">
        <v>4576</v>
      </c>
      <c r="F53" s="62">
        <v>3</v>
      </c>
      <c r="G53" s="35">
        <f t="shared" si="7"/>
        <v>13728</v>
      </c>
      <c r="H53" s="1"/>
      <c r="I53" s="16">
        <f t="shared" si="12"/>
        <v>4</v>
      </c>
      <c r="J53" s="37" t="str">
        <f t="shared" si="2"/>
        <v>Изоляция бака для ВМД, 5БП.750.510</v>
      </c>
      <c r="K53" s="27"/>
      <c r="L53" s="39" t="str">
        <f t="shared" si="8"/>
        <v>шт</v>
      </c>
      <c r="M53" s="40">
        <f t="shared" si="9"/>
        <v>4576</v>
      </c>
      <c r="N53" s="26"/>
      <c r="O53" s="59">
        <f t="shared" si="10"/>
        <v>3</v>
      </c>
      <c r="P53" s="55">
        <f t="shared" si="11"/>
        <v>0</v>
      </c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thickBot="1" x14ac:dyDescent="0.3">
      <c r="A54" s="6"/>
      <c r="B54" s="11">
        <v>5</v>
      </c>
      <c r="C54" s="61" t="s">
        <v>34</v>
      </c>
      <c r="D54" s="41" t="s">
        <v>19</v>
      </c>
      <c r="E54" s="29">
        <v>3337</v>
      </c>
      <c r="F54" s="62">
        <v>1</v>
      </c>
      <c r="G54" s="35">
        <f t="shared" si="7"/>
        <v>3337</v>
      </c>
      <c r="H54" s="1"/>
      <c r="I54" s="16">
        <f t="shared" si="12"/>
        <v>5</v>
      </c>
      <c r="J54" s="37" t="str">
        <f t="shared" si="2"/>
        <v>Изоляция бака С-35, 5БП.750.636</v>
      </c>
      <c r="K54" s="27"/>
      <c r="L54" s="39" t="str">
        <f t="shared" si="8"/>
        <v>шт</v>
      </c>
      <c r="M54" s="40">
        <f t="shared" si="9"/>
        <v>3337</v>
      </c>
      <c r="N54" s="26"/>
      <c r="O54" s="59">
        <f t="shared" si="10"/>
        <v>1</v>
      </c>
      <c r="P54" s="55">
        <f t="shared" si="11"/>
        <v>0</v>
      </c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6.25" thickBot="1" x14ac:dyDescent="0.3">
      <c r="A55" s="6"/>
      <c r="B55" s="11">
        <v>6</v>
      </c>
      <c r="C55" s="61" t="s">
        <v>69</v>
      </c>
      <c r="D55" s="41" t="s">
        <v>19</v>
      </c>
      <c r="E55" s="29">
        <v>112000</v>
      </c>
      <c r="F55" s="62">
        <v>2</v>
      </c>
      <c r="G55" s="35">
        <f t="shared" si="7"/>
        <v>224000</v>
      </c>
      <c r="H55" s="1"/>
      <c r="I55" s="16">
        <f t="shared" si="12"/>
        <v>6</v>
      </c>
      <c r="J55" s="37" t="str">
        <f t="shared" si="2"/>
        <v>Камера дугогасгасительная с шунтом МКП-110, 5БП.740.167</v>
      </c>
      <c r="K55" s="27"/>
      <c r="L55" s="39" t="str">
        <f t="shared" si="8"/>
        <v>шт</v>
      </c>
      <c r="M55" s="40">
        <f t="shared" si="9"/>
        <v>112000</v>
      </c>
      <c r="N55" s="26"/>
      <c r="O55" s="59">
        <f t="shared" si="10"/>
        <v>2</v>
      </c>
      <c r="P55" s="55">
        <f t="shared" si="11"/>
        <v>0</v>
      </c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6.25" thickBot="1" x14ac:dyDescent="0.3">
      <c r="A56" s="6"/>
      <c r="B56" s="11">
        <v>7</v>
      </c>
      <c r="C56" s="61" t="s">
        <v>70</v>
      </c>
      <c r="D56" s="41" t="s">
        <v>19</v>
      </c>
      <c r="E56" s="29">
        <v>12500</v>
      </c>
      <c r="F56" s="62">
        <v>13</v>
      </c>
      <c r="G56" s="35">
        <f t="shared" si="7"/>
        <v>162500</v>
      </c>
      <c r="H56" s="1"/>
      <c r="I56" s="16">
        <f t="shared" si="12"/>
        <v>7</v>
      </c>
      <c r="J56" s="37" t="str">
        <f t="shared" si="2"/>
        <v>Камера дугогасительная для ВМД-35, 5ФБ.740.003</v>
      </c>
      <c r="K56" s="27"/>
      <c r="L56" s="39" t="str">
        <f t="shared" si="8"/>
        <v>шт</v>
      </c>
      <c r="M56" s="40">
        <f t="shared" si="9"/>
        <v>12500</v>
      </c>
      <c r="N56" s="26"/>
      <c r="O56" s="59">
        <f t="shared" si="10"/>
        <v>13</v>
      </c>
      <c r="P56" s="55">
        <f t="shared" si="11"/>
        <v>0</v>
      </c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6.25" thickBot="1" x14ac:dyDescent="0.3">
      <c r="A57" s="6"/>
      <c r="B57" s="11">
        <v>8</v>
      </c>
      <c r="C57" s="61" t="s">
        <v>37</v>
      </c>
      <c r="D57" s="41" t="s">
        <v>19</v>
      </c>
      <c r="E57" s="29">
        <v>15729</v>
      </c>
      <c r="F57" s="62">
        <v>11</v>
      </c>
      <c r="G57" s="35">
        <f t="shared" si="7"/>
        <v>173019</v>
      </c>
      <c r="H57" s="1"/>
      <c r="I57" s="16">
        <f t="shared" si="12"/>
        <v>8</v>
      </c>
      <c r="J57" s="37" t="str">
        <f t="shared" si="2"/>
        <v>Камера дугогасительная к ВТ-35, ВИЕЦ.686.422.002</v>
      </c>
      <c r="K57" s="27"/>
      <c r="L57" s="39" t="str">
        <f t="shared" si="8"/>
        <v>шт</v>
      </c>
      <c r="M57" s="40">
        <f t="shared" si="9"/>
        <v>15729</v>
      </c>
      <c r="N57" s="26"/>
      <c r="O57" s="59">
        <f t="shared" si="10"/>
        <v>11</v>
      </c>
      <c r="P57" s="55">
        <f t="shared" si="11"/>
        <v>0</v>
      </c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39" thickBot="1" x14ac:dyDescent="0.3">
      <c r="A58" s="6"/>
      <c r="B58" s="11">
        <v>9</v>
      </c>
      <c r="C58" s="61" t="s">
        <v>71</v>
      </c>
      <c r="D58" s="41" t="s">
        <v>19</v>
      </c>
      <c r="E58" s="29">
        <v>72</v>
      </c>
      <c r="F58" s="62">
        <v>19</v>
      </c>
      <c r="G58" s="35">
        <f t="shared" si="7"/>
        <v>1368</v>
      </c>
      <c r="H58" s="1"/>
      <c r="I58" s="16">
        <f t="shared" si="12"/>
        <v>9</v>
      </c>
      <c r="J58" s="37" t="str">
        <f t="shared" si="2"/>
        <v>Колпачок маслоуказателя (к ВМП-10, ВМПЭ-10, ВМПП-10), 8КА.307.002</v>
      </c>
      <c r="K58" s="27"/>
      <c r="L58" s="39" t="str">
        <f t="shared" si="8"/>
        <v>шт</v>
      </c>
      <c r="M58" s="40">
        <f t="shared" si="9"/>
        <v>72</v>
      </c>
      <c r="N58" s="26"/>
      <c r="O58" s="59">
        <f t="shared" si="10"/>
        <v>19</v>
      </c>
      <c r="P58" s="55">
        <f t="shared" si="11"/>
        <v>0</v>
      </c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6.25" thickBot="1" x14ac:dyDescent="0.3">
      <c r="A59" s="6"/>
      <c r="B59" s="11">
        <v>10</v>
      </c>
      <c r="C59" s="61" t="s">
        <v>42</v>
      </c>
      <c r="D59" s="41" t="s">
        <v>19</v>
      </c>
      <c r="E59" s="29">
        <v>4080.51</v>
      </c>
      <c r="F59" s="62">
        <v>2</v>
      </c>
      <c r="G59" s="35">
        <f t="shared" si="7"/>
        <v>8161.02</v>
      </c>
      <c r="H59" s="1"/>
      <c r="I59" s="16">
        <f t="shared" si="12"/>
        <v>10</v>
      </c>
      <c r="J59" s="37" t="str">
        <f t="shared" si="2"/>
        <v>Кольцо ГОСТ9833-73   к ВМТ, 010-014-25-2-2</v>
      </c>
      <c r="K59" s="27"/>
      <c r="L59" s="39" t="str">
        <f t="shared" si="8"/>
        <v>шт</v>
      </c>
      <c r="M59" s="40">
        <f t="shared" si="9"/>
        <v>4080.51</v>
      </c>
      <c r="N59" s="26"/>
      <c r="O59" s="59">
        <f t="shared" si="10"/>
        <v>2</v>
      </c>
      <c r="P59" s="55">
        <f t="shared" si="11"/>
        <v>0</v>
      </c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thickBot="1" x14ac:dyDescent="0.3">
      <c r="A60" s="6"/>
      <c r="B60" s="11">
        <v>11</v>
      </c>
      <c r="C60" s="61" t="s">
        <v>43</v>
      </c>
      <c r="D60" s="41" t="s">
        <v>19</v>
      </c>
      <c r="E60" s="29">
        <v>9844</v>
      </c>
      <c r="F60" s="62">
        <v>6</v>
      </c>
      <c r="G60" s="35">
        <f t="shared" si="7"/>
        <v>59064</v>
      </c>
      <c r="H60" s="1"/>
      <c r="I60" s="16">
        <f t="shared" si="12"/>
        <v>11</v>
      </c>
      <c r="J60" s="37" t="str">
        <f t="shared" si="12"/>
        <v>Кольцо к ВМТ, 8СЯ.370.443</v>
      </c>
      <c r="K60" s="27"/>
      <c r="L60" s="39" t="str">
        <f t="shared" si="8"/>
        <v>шт</v>
      </c>
      <c r="M60" s="40">
        <f t="shared" si="9"/>
        <v>9844</v>
      </c>
      <c r="N60" s="26"/>
      <c r="O60" s="59">
        <f t="shared" si="10"/>
        <v>6</v>
      </c>
      <c r="P60" s="55">
        <f t="shared" si="11"/>
        <v>0</v>
      </c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6.25" thickBot="1" x14ac:dyDescent="0.3">
      <c r="A61" s="6"/>
      <c r="B61" s="11">
        <v>12</v>
      </c>
      <c r="C61" s="61" t="s">
        <v>72</v>
      </c>
      <c r="D61" s="41" t="s">
        <v>19</v>
      </c>
      <c r="E61" s="29">
        <v>64.2</v>
      </c>
      <c r="F61" s="62">
        <v>9</v>
      </c>
      <c r="G61" s="35">
        <f t="shared" si="7"/>
        <v>577.80000000000007</v>
      </c>
      <c r="H61" s="1"/>
      <c r="I61" s="16">
        <f t="shared" si="12"/>
        <v>12</v>
      </c>
      <c r="J61" s="37" t="str">
        <f t="shared" si="12"/>
        <v>Контакт  к ВМП-10, 5БП.551.775-02</v>
      </c>
      <c r="K61" s="27"/>
      <c r="L61" s="39" t="str">
        <f t="shared" si="8"/>
        <v>шт</v>
      </c>
      <c r="M61" s="40">
        <f t="shared" si="9"/>
        <v>64.2</v>
      </c>
      <c r="N61" s="26"/>
      <c r="O61" s="59">
        <f t="shared" si="10"/>
        <v>9</v>
      </c>
      <c r="P61" s="55">
        <f t="shared" si="11"/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6.25" thickBot="1" x14ac:dyDescent="0.3">
      <c r="A62" s="6"/>
      <c r="B62" s="11">
        <v>13</v>
      </c>
      <c r="C62" s="61" t="s">
        <v>73</v>
      </c>
      <c r="D62" s="41" t="s">
        <v>19</v>
      </c>
      <c r="E62" s="29">
        <v>32.1</v>
      </c>
      <c r="F62" s="62">
        <v>8</v>
      </c>
      <c r="G62" s="35">
        <f t="shared" si="7"/>
        <v>256.8</v>
      </c>
      <c r="H62" s="1"/>
      <c r="I62" s="16">
        <f t="shared" si="12"/>
        <v>13</v>
      </c>
      <c r="J62" s="37" t="str">
        <f t="shared" si="12"/>
        <v>Контакт верхний к  МКП-110, 5БП.551.764-01</v>
      </c>
      <c r="K62" s="27"/>
      <c r="L62" s="39" t="str">
        <f t="shared" si="8"/>
        <v>шт</v>
      </c>
      <c r="M62" s="40">
        <f t="shared" si="9"/>
        <v>32.1</v>
      </c>
      <c r="N62" s="26"/>
      <c r="O62" s="59">
        <f t="shared" si="10"/>
        <v>8</v>
      </c>
      <c r="P62" s="55">
        <f t="shared" si="11"/>
        <v>0</v>
      </c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6.25" thickBot="1" x14ac:dyDescent="0.3">
      <c r="A63" s="6"/>
      <c r="B63" s="11">
        <v>14</v>
      </c>
      <c r="C63" s="61" t="s">
        <v>74</v>
      </c>
      <c r="D63" s="41" t="s">
        <v>19</v>
      </c>
      <c r="E63" s="29">
        <v>128.4</v>
      </c>
      <c r="F63" s="62">
        <v>5</v>
      </c>
      <c r="G63" s="35">
        <f t="shared" si="7"/>
        <v>642</v>
      </c>
      <c r="H63" s="1"/>
      <c r="I63" s="16">
        <f t="shared" si="12"/>
        <v>14</v>
      </c>
      <c r="J63" s="37" t="str">
        <f t="shared" si="12"/>
        <v>Контакт верхний к МКП-110, 5БП.551.764</v>
      </c>
      <c r="K63" s="27"/>
      <c r="L63" s="39" t="str">
        <f t="shared" si="8"/>
        <v>шт</v>
      </c>
      <c r="M63" s="40">
        <f t="shared" si="9"/>
        <v>128.4</v>
      </c>
      <c r="N63" s="26"/>
      <c r="O63" s="59">
        <f t="shared" si="10"/>
        <v>5</v>
      </c>
      <c r="P63" s="55">
        <f t="shared" si="11"/>
        <v>0</v>
      </c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thickBot="1" x14ac:dyDescent="0.3">
      <c r="A64" s="6"/>
      <c r="B64" s="11">
        <v>15</v>
      </c>
      <c r="C64" s="61" t="s">
        <v>45</v>
      </c>
      <c r="D64" s="41" t="s">
        <v>19</v>
      </c>
      <c r="E64" s="29">
        <v>3103</v>
      </c>
      <c r="F64" s="62">
        <v>4</v>
      </c>
      <c r="G64" s="35">
        <f t="shared" si="7"/>
        <v>12412</v>
      </c>
      <c r="H64" s="1"/>
      <c r="I64" s="16">
        <f t="shared" si="12"/>
        <v>15</v>
      </c>
      <c r="J64" s="37" t="str">
        <f t="shared" si="12"/>
        <v>Контакт к С-35, 5БП.551.726</v>
      </c>
      <c r="K64" s="27"/>
      <c r="L64" s="39" t="str">
        <f t="shared" si="8"/>
        <v>шт</v>
      </c>
      <c r="M64" s="40">
        <f t="shared" si="9"/>
        <v>3103</v>
      </c>
      <c r="N64" s="26"/>
      <c r="O64" s="59">
        <f t="shared" si="10"/>
        <v>4</v>
      </c>
      <c r="P64" s="55">
        <f t="shared" si="11"/>
        <v>0</v>
      </c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6.25" thickBot="1" x14ac:dyDescent="0.3">
      <c r="A65" s="6"/>
      <c r="B65" s="11">
        <v>16</v>
      </c>
      <c r="C65" s="61" t="s">
        <v>75</v>
      </c>
      <c r="D65" s="41" t="s">
        <v>19</v>
      </c>
      <c r="E65" s="29">
        <v>2354</v>
      </c>
      <c r="F65" s="62">
        <v>19</v>
      </c>
      <c r="G65" s="35">
        <f t="shared" si="7"/>
        <v>44726</v>
      </c>
      <c r="H65" s="1"/>
      <c r="I65" s="16">
        <f t="shared" si="12"/>
        <v>16</v>
      </c>
      <c r="J65" s="37" t="str">
        <f t="shared" si="12"/>
        <v>Контакт неподвижный к ВТ-35, ВИЕЦ.685.174.001</v>
      </c>
      <c r="K65" s="27"/>
      <c r="L65" s="39" t="str">
        <f t="shared" si="8"/>
        <v>шт</v>
      </c>
      <c r="M65" s="40">
        <f t="shared" si="9"/>
        <v>2354</v>
      </c>
      <c r="N65" s="26"/>
      <c r="O65" s="59">
        <f t="shared" si="10"/>
        <v>19</v>
      </c>
      <c r="P65" s="55">
        <f t="shared" si="11"/>
        <v>0</v>
      </c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6.25" thickBot="1" x14ac:dyDescent="0.3">
      <c r="A66" s="6"/>
      <c r="B66" s="11">
        <v>17</v>
      </c>
      <c r="C66" s="61" t="s">
        <v>76</v>
      </c>
      <c r="D66" s="41" t="s">
        <v>19</v>
      </c>
      <c r="E66" s="29">
        <v>2675</v>
      </c>
      <c r="F66" s="62">
        <v>9</v>
      </c>
      <c r="G66" s="35">
        <f t="shared" si="7"/>
        <v>24075</v>
      </c>
      <c r="H66" s="1"/>
      <c r="I66" s="16">
        <f t="shared" si="12"/>
        <v>17</v>
      </c>
      <c r="J66" s="37" t="str">
        <f t="shared" si="12"/>
        <v>Контакт нижний (630)  к МКП-110, 5БП.551.755-01</v>
      </c>
      <c r="K66" s="27"/>
      <c r="L66" s="39" t="str">
        <f t="shared" si="8"/>
        <v>шт</v>
      </c>
      <c r="M66" s="40">
        <f t="shared" si="9"/>
        <v>2675</v>
      </c>
      <c r="N66" s="26"/>
      <c r="O66" s="59">
        <f t="shared" si="10"/>
        <v>9</v>
      </c>
      <c r="P66" s="55">
        <f t="shared" si="11"/>
        <v>0</v>
      </c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6.25" thickBot="1" x14ac:dyDescent="0.3">
      <c r="A67" s="6"/>
      <c r="B67" s="11">
        <v>18</v>
      </c>
      <c r="C67" s="61" t="s">
        <v>46</v>
      </c>
      <c r="D67" s="41" t="s">
        <v>19</v>
      </c>
      <c r="E67" s="29">
        <v>1391</v>
      </c>
      <c r="F67" s="62">
        <v>12</v>
      </c>
      <c r="G67" s="35">
        <f t="shared" si="7"/>
        <v>16692</v>
      </c>
      <c r="H67" s="1"/>
      <c r="I67" s="16">
        <f t="shared" si="12"/>
        <v>18</v>
      </c>
      <c r="J67" s="37" t="str">
        <f t="shared" si="12"/>
        <v>Контакт подвижный к ВТД-35, ВТ-35, ВИЕЦ.685.174.002</v>
      </c>
      <c r="K67" s="27"/>
      <c r="L67" s="39" t="str">
        <f t="shared" si="8"/>
        <v>шт</v>
      </c>
      <c r="M67" s="40">
        <f t="shared" si="9"/>
        <v>1391</v>
      </c>
      <c r="N67" s="26"/>
      <c r="O67" s="59">
        <f t="shared" si="10"/>
        <v>12</v>
      </c>
      <c r="P67" s="55">
        <f t="shared" si="11"/>
        <v>0</v>
      </c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39" thickBot="1" x14ac:dyDescent="0.3">
      <c r="A68" s="6"/>
      <c r="B68" s="11">
        <v>19</v>
      </c>
      <c r="C68" s="61" t="s">
        <v>77</v>
      </c>
      <c r="D68" s="41" t="s">
        <v>19</v>
      </c>
      <c r="E68" s="29">
        <v>1734.65</v>
      </c>
      <c r="F68" s="62">
        <v>1</v>
      </c>
      <c r="G68" s="35">
        <f t="shared" si="7"/>
        <v>1734.65</v>
      </c>
      <c r="H68" s="1"/>
      <c r="I68" s="16">
        <f t="shared" si="12"/>
        <v>19</v>
      </c>
      <c r="J68" s="37" t="str">
        <f t="shared" si="12"/>
        <v>Контакт розеточный в сборе с нижней крышкой к ВПМ-10, ВЕЮИ.685.161.001</v>
      </c>
      <c r="K68" s="27"/>
      <c r="L68" s="39" t="str">
        <f t="shared" si="8"/>
        <v>шт</v>
      </c>
      <c r="M68" s="40">
        <f t="shared" si="9"/>
        <v>1734.65</v>
      </c>
      <c r="N68" s="26"/>
      <c r="O68" s="59">
        <f t="shared" si="10"/>
        <v>1</v>
      </c>
      <c r="P68" s="55">
        <f t="shared" si="11"/>
        <v>0</v>
      </c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6.25" thickBot="1" x14ac:dyDescent="0.3">
      <c r="A69" s="6"/>
      <c r="B69" s="11">
        <v>20</v>
      </c>
      <c r="C69" s="61" t="s">
        <v>78</v>
      </c>
      <c r="D69" s="41" t="s">
        <v>19</v>
      </c>
      <c r="E69" s="29">
        <v>3210</v>
      </c>
      <c r="F69" s="62">
        <v>9</v>
      </c>
      <c r="G69" s="35">
        <f t="shared" si="7"/>
        <v>28890</v>
      </c>
      <c r="H69" s="1"/>
      <c r="I69" s="16">
        <f t="shared" si="12"/>
        <v>20</v>
      </c>
      <c r="J69" s="37" t="str">
        <f t="shared" si="12"/>
        <v>Контакт розеточный для ВМГ-10, 5ВУ.551.096</v>
      </c>
      <c r="K69" s="27"/>
      <c r="L69" s="39" t="str">
        <f t="shared" si="8"/>
        <v>шт</v>
      </c>
      <c r="M69" s="40">
        <f t="shared" si="9"/>
        <v>3210</v>
      </c>
      <c r="N69" s="26"/>
      <c r="O69" s="59">
        <f t="shared" si="10"/>
        <v>9</v>
      </c>
      <c r="P69" s="55">
        <f t="shared" si="11"/>
        <v>0</v>
      </c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6.25" thickBot="1" x14ac:dyDescent="0.3">
      <c r="A70" s="6"/>
      <c r="B70" s="11">
        <v>21</v>
      </c>
      <c r="C70" s="61" t="s">
        <v>79</v>
      </c>
      <c r="D70" s="41" t="s">
        <v>19</v>
      </c>
      <c r="E70" s="29">
        <v>1391</v>
      </c>
      <c r="F70" s="62">
        <v>14</v>
      </c>
      <c r="G70" s="35">
        <f t="shared" si="7"/>
        <v>19474</v>
      </c>
      <c r="H70" s="1"/>
      <c r="I70" s="16">
        <f t="shared" si="12"/>
        <v>21</v>
      </c>
      <c r="J70" s="37" t="str">
        <f t="shared" si="12"/>
        <v xml:space="preserve">контакт розеточный для ВМГ-133, 5ВУ.551.032 </v>
      </c>
      <c r="K70" s="27"/>
      <c r="L70" s="39" t="str">
        <f t="shared" si="8"/>
        <v>шт</v>
      </c>
      <c r="M70" s="40">
        <f t="shared" si="9"/>
        <v>1391</v>
      </c>
      <c r="N70" s="26"/>
      <c r="O70" s="59">
        <f t="shared" si="10"/>
        <v>14</v>
      </c>
      <c r="P70" s="55">
        <f t="shared" si="11"/>
        <v>0</v>
      </c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6.25" thickBot="1" x14ac:dyDescent="0.3">
      <c r="A71" s="6"/>
      <c r="B71" s="11">
        <v>22</v>
      </c>
      <c r="C71" s="61" t="s">
        <v>80</v>
      </c>
      <c r="D71" s="41" t="s">
        <v>19</v>
      </c>
      <c r="E71" s="29">
        <v>5350</v>
      </c>
      <c r="F71" s="62">
        <v>9</v>
      </c>
      <c r="G71" s="35">
        <f t="shared" si="7"/>
        <v>48150</v>
      </c>
      <c r="H71" s="1"/>
      <c r="I71" s="16">
        <f t="shared" si="12"/>
        <v>22</v>
      </c>
      <c r="J71" s="37" t="str">
        <f t="shared" si="12"/>
        <v>Контакт средний (630) к МКП-110, 5БП.551.761-01</v>
      </c>
      <c r="K71" s="27"/>
      <c r="L71" s="39" t="str">
        <f t="shared" si="8"/>
        <v>шт</v>
      </c>
      <c r="M71" s="40">
        <f t="shared" si="9"/>
        <v>5350</v>
      </c>
      <c r="N71" s="26"/>
      <c r="O71" s="59">
        <f t="shared" si="10"/>
        <v>9</v>
      </c>
      <c r="P71" s="55">
        <f t="shared" si="11"/>
        <v>0</v>
      </c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thickBot="1" x14ac:dyDescent="0.3">
      <c r="A72" s="6"/>
      <c r="B72" s="11">
        <v>23</v>
      </c>
      <c r="C72" s="61" t="s">
        <v>81</v>
      </c>
      <c r="D72" s="41" t="s">
        <v>19</v>
      </c>
      <c r="E72" s="29">
        <v>5000</v>
      </c>
      <c r="F72" s="62">
        <v>3</v>
      </c>
      <c r="G72" s="35">
        <f t="shared" si="7"/>
        <v>15000</v>
      </c>
      <c r="H72" s="1"/>
      <c r="I72" s="16">
        <f t="shared" si="12"/>
        <v>23</v>
      </c>
      <c r="J72" s="37" t="str">
        <f t="shared" si="12"/>
        <v xml:space="preserve">Ламель для ВМГ-10, 5ВУ.572.004 </v>
      </c>
      <c r="K72" s="27"/>
      <c r="L72" s="39" t="str">
        <f t="shared" si="8"/>
        <v>шт</v>
      </c>
      <c r="M72" s="40">
        <f t="shared" si="9"/>
        <v>5000</v>
      </c>
      <c r="N72" s="26"/>
      <c r="O72" s="59">
        <f t="shared" si="10"/>
        <v>3</v>
      </c>
      <c r="P72" s="55">
        <f t="shared" si="11"/>
        <v>0</v>
      </c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6.25" thickBot="1" x14ac:dyDescent="0.3">
      <c r="A73" s="6"/>
      <c r="B73" s="11">
        <v>24</v>
      </c>
      <c r="C73" s="61" t="s">
        <v>82</v>
      </c>
      <c r="D73" s="41" t="s">
        <v>19</v>
      </c>
      <c r="E73" s="29">
        <v>3210</v>
      </c>
      <c r="F73" s="62">
        <v>2</v>
      </c>
      <c r="G73" s="35">
        <f t="shared" si="7"/>
        <v>6420</v>
      </c>
      <c r="H73" s="1"/>
      <c r="I73" s="16">
        <f t="shared" si="12"/>
        <v>24</v>
      </c>
      <c r="J73" s="37" t="str">
        <f t="shared" si="12"/>
        <v xml:space="preserve">Лебедка съемная 6БП.773.006  для ВМД-35, 6БП.773.006 </v>
      </c>
      <c r="K73" s="27"/>
      <c r="L73" s="39" t="str">
        <f t="shared" si="8"/>
        <v>шт</v>
      </c>
      <c r="M73" s="40">
        <f t="shared" si="9"/>
        <v>3210</v>
      </c>
      <c r="N73" s="26"/>
      <c r="O73" s="59">
        <f t="shared" si="10"/>
        <v>2</v>
      </c>
      <c r="P73" s="55">
        <f t="shared" si="11"/>
        <v>0</v>
      </c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6.25" thickBot="1" x14ac:dyDescent="0.3">
      <c r="A74" s="6"/>
      <c r="B74" s="11">
        <v>25</v>
      </c>
      <c r="C74" s="61" t="s">
        <v>48</v>
      </c>
      <c r="D74" s="41" t="s">
        <v>19</v>
      </c>
      <c r="E74" s="29">
        <v>3852</v>
      </c>
      <c r="F74" s="62">
        <v>1</v>
      </c>
      <c r="G74" s="35">
        <f t="shared" si="7"/>
        <v>3852</v>
      </c>
      <c r="H74" s="1"/>
      <c r="I74" s="16">
        <f t="shared" si="12"/>
        <v>25</v>
      </c>
      <c r="J74" s="37" t="str">
        <f t="shared" si="12"/>
        <v>Маслоуказатель  к С-35, 6БП.349.105</v>
      </c>
      <c r="K74" s="27"/>
      <c r="L74" s="39" t="str">
        <f t="shared" si="8"/>
        <v>шт</v>
      </c>
      <c r="M74" s="40">
        <f t="shared" si="9"/>
        <v>3852</v>
      </c>
      <c r="N74" s="26"/>
      <c r="O74" s="59">
        <f t="shared" si="10"/>
        <v>1</v>
      </c>
      <c r="P74" s="55">
        <f t="shared" si="11"/>
        <v>0</v>
      </c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6.25" thickBot="1" x14ac:dyDescent="0.3">
      <c r="A75" s="6"/>
      <c r="B75" s="11">
        <v>26</v>
      </c>
      <c r="C75" s="61" t="s">
        <v>83</v>
      </c>
      <c r="D75" s="41" t="s">
        <v>19</v>
      </c>
      <c r="E75" s="29">
        <v>428</v>
      </c>
      <c r="F75" s="62">
        <v>2</v>
      </c>
      <c r="G75" s="35">
        <f t="shared" si="7"/>
        <v>856</v>
      </c>
      <c r="H75" s="1"/>
      <c r="I75" s="16">
        <f t="shared" si="12"/>
        <v>26</v>
      </c>
      <c r="J75" s="37" t="str">
        <f t="shared" si="12"/>
        <v>Маслоуказатель к ВМП-10, 6СЯ.349.003</v>
      </c>
      <c r="K75" s="27"/>
      <c r="L75" s="39" t="str">
        <f t="shared" si="8"/>
        <v>шт</v>
      </c>
      <c r="M75" s="40">
        <f t="shared" si="9"/>
        <v>428</v>
      </c>
      <c r="N75" s="26"/>
      <c r="O75" s="59">
        <f t="shared" si="10"/>
        <v>2</v>
      </c>
      <c r="P75" s="55">
        <f t="shared" si="11"/>
        <v>0</v>
      </c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39" thickBot="1" x14ac:dyDescent="0.3">
      <c r="A76" s="6"/>
      <c r="B76" s="11">
        <v>27</v>
      </c>
      <c r="C76" s="61" t="s">
        <v>52</v>
      </c>
      <c r="D76" s="41" t="s">
        <v>19</v>
      </c>
      <c r="E76" s="29">
        <v>267</v>
      </c>
      <c r="F76" s="62">
        <v>96</v>
      </c>
      <c r="G76" s="35">
        <f t="shared" si="7"/>
        <v>25632</v>
      </c>
      <c r="H76" s="1"/>
      <c r="I76" s="16">
        <f t="shared" si="12"/>
        <v>27</v>
      </c>
      <c r="J76" s="37" t="str">
        <f t="shared" si="12"/>
        <v>Нагреватель к ВМТ-110/220-25, ВМТ-110/220-40, 6СЯ.319.032 (ТЭН 60А 13/0,63 127)</v>
      </c>
      <c r="K76" s="27"/>
      <c r="L76" s="39" t="str">
        <f t="shared" si="8"/>
        <v>шт</v>
      </c>
      <c r="M76" s="40">
        <f t="shared" si="9"/>
        <v>267</v>
      </c>
      <c r="N76" s="26"/>
      <c r="O76" s="59">
        <f t="shared" si="10"/>
        <v>96</v>
      </c>
      <c r="P76" s="55">
        <f t="shared" si="11"/>
        <v>0</v>
      </c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39" thickBot="1" x14ac:dyDescent="0.3">
      <c r="A77" s="6"/>
      <c r="B77" s="11">
        <v>28</v>
      </c>
      <c r="C77" s="61" t="s">
        <v>84</v>
      </c>
      <c r="D77" s="41" t="s">
        <v>19</v>
      </c>
      <c r="E77" s="29">
        <v>1070</v>
      </c>
      <c r="F77" s="62">
        <v>3</v>
      </c>
      <c r="G77" s="35">
        <f t="shared" si="7"/>
        <v>3210</v>
      </c>
      <c r="H77" s="1"/>
      <c r="I77" s="16">
        <f t="shared" si="12"/>
        <v>28</v>
      </c>
      <c r="J77" s="37" t="str">
        <f t="shared" si="12"/>
        <v>Нагреватель трубчатый к ВМТ-110/220-25, ВМТ-110/220-40, 6СЯ.736.002 (ТЭН-71А 13/0,4 220)</v>
      </c>
      <c r="K77" s="27"/>
      <c r="L77" s="39" t="str">
        <f t="shared" si="8"/>
        <v>шт</v>
      </c>
      <c r="M77" s="40">
        <f t="shared" si="9"/>
        <v>1070</v>
      </c>
      <c r="N77" s="26"/>
      <c r="O77" s="59">
        <f t="shared" si="10"/>
        <v>3</v>
      </c>
      <c r="P77" s="55">
        <f t="shared" si="11"/>
        <v>0</v>
      </c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6.25" thickBot="1" x14ac:dyDescent="0.3">
      <c r="A78" s="6"/>
      <c r="B78" s="11">
        <v>29</v>
      </c>
      <c r="C78" s="61" t="s">
        <v>85</v>
      </c>
      <c r="D78" s="41" t="s">
        <v>19</v>
      </c>
      <c r="E78" s="29">
        <v>963</v>
      </c>
      <c r="F78" s="62">
        <v>5</v>
      </c>
      <c r="G78" s="35">
        <f t="shared" si="7"/>
        <v>4815</v>
      </c>
      <c r="H78" s="1"/>
      <c r="I78" s="16">
        <f t="shared" si="12"/>
        <v>29</v>
      </c>
      <c r="J78" s="37" t="str">
        <f t="shared" si="12"/>
        <v>Перемычка к МКП-110, 5БП.585.146 (1000)</v>
      </c>
      <c r="K78" s="27"/>
      <c r="L78" s="39" t="str">
        <f t="shared" si="8"/>
        <v>шт</v>
      </c>
      <c r="M78" s="40">
        <f t="shared" si="9"/>
        <v>963</v>
      </c>
      <c r="N78" s="26"/>
      <c r="O78" s="59">
        <f t="shared" si="10"/>
        <v>5</v>
      </c>
      <c r="P78" s="55">
        <f t="shared" si="11"/>
        <v>0</v>
      </c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thickBot="1" x14ac:dyDescent="0.3">
      <c r="A79" s="6"/>
      <c r="B79" s="11">
        <v>30</v>
      </c>
      <c r="C79" s="61" t="s">
        <v>87</v>
      </c>
      <c r="D79" s="41" t="s">
        <v>19</v>
      </c>
      <c r="E79" s="29">
        <v>160.5</v>
      </c>
      <c r="F79" s="62">
        <v>30</v>
      </c>
      <c r="G79" s="35">
        <f t="shared" si="7"/>
        <v>4815</v>
      </c>
      <c r="H79" s="1"/>
      <c r="I79" s="16">
        <f t="shared" si="12"/>
        <v>30</v>
      </c>
      <c r="J79" s="37" t="str">
        <f t="shared" si="12"/>
        <v>Прокладка, 8КА.371.053</v>
      </c>
      <c r="K79" s="27"/>
      <c r="L79" s="39" t="str">
        <f t="shared" si="8"/>
        <v>шт</v>
      </c>
      <c r="M79" s="40">
        <f t="shared" si="9"/>
        <v>160.5</v>
      </c>
      <c r="N79" s="26"/>
      <c r="O79" s="59">
        <f t="shared" si="10"/>
        <v>30</v>
      </c>
      <c r="P79" s="55">
        <f t="shared" si="11"/>
        <v>0</v>
      </c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6.25" thickBot="1" x14ac:dyDescent="0.3">
      <c r="A80" s="6"/>
      <c r="B80" s="11">
        <v>31</v>
      </c>
      <c r="C80" s="61" t="s">
        <v>88</v>
      </c>
      <c r="D80" s="41" t="s">
        <v>19</v>
      </c>
      <c r="E80" s="29">
        <v>155.15</v>
      </c>
      <c r="F80" s="62">
        <v>12</v>
      </c>
      <c r="G80" s="35">
        <f t="shared" si="7"/>
        <v>1861.8000000000002</v>
      </c>
      <c r="H80" s="1"/>
      <c r="I80" s="16">
        <f t="shared" si="12"/>
        <v>31</v>
      </c>
      <c r="J80" s="37" t="str">
        <f t="shared" si="12"/>
        <v>Прокладка  к   ВМПЭ-10-2500-3150, 8БП.155.538</v>
      </c>
      <c r="K80" s="27"/>
      <c r="L80" s="39" t="str">
        <f t="shared" si="8"/>
        <v>шт</v>
      </c>
      <c r="M80" s="40">
        <f t="shared" si="9"/>
        <v>155.15</v>
      </c>
      <c r="N80" s="26"/>
      <c r="O80" s="59">
        <f t="shared" si="10"/>
        <v>12</v>
      </c>
      <c r="P80" s="55">
        <f t="shared" si="11"/>
        <v>0</v>
      </c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6.25" thickBot="1" x14ac:dyDescent="0.3">
      <c r="A81" s="6"/>
      <c r="B81" s="11">
        <v>32</v>
      </c>
      <c r="C81" s="61" t="s">
        <v>89</v>
      </c>
      <c r="D81" s="41" t="s">
        <v>19</v>
      </c>
      <c r="E81" s="29">
        <v>2500</v>
      </c>
      <c r="F81" s="62">
        <v>12</v>
      </c>
      <c r="G81" s="35">
        <f t="shared" si="7"/>
        <v>30000</v>
      </c>
      <c r="H81" s="1"/>
      <c r="I81" s="16">
        <f t="shared" si="12"/>
        <v>32</v>
      </c>
      <c r="J81" s="37" t="str">
        <f t="shared" si="12"/>
        <v>Прокладка  к ВМПЭ--10-2000-3150, 8БП.372.018</v>
      </c>
      <c r="K81" s="27"/>
      <c r="L81" s="39" t="str">
        <f t="shared" si="8"/>
        <v>шт</v>
      </c>
      <c r="M81" s="40">
        <f t="shared" si="9"/>
        <v>2500</v>
      </c>
      <c r="N81" s="26"/>
      <c r="O81" s="59">
        <f t="shared" si="10"/>
        <v>12</v>
      </c>
      <c r="P81" s="55">
        <f t="shared" si="11"/>
        <v>0</v>
      </c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6.25" thickBot="1" x14ac:dyDescent="0.3">
      <c r="A82" s="6"/>
      <c r="B82" s="11">
        <v>33</v>
      </c>
      <c r="C82" s="61" t="s">
        <v>90</v>
      </c>
      <c r="D82" s="41" t="s">
        <v>19</v>
      </c>
      <c r="E82" s="29">
        <v>34</v>
      </c>
      <c r="F82" s="62">
        <v>24</v>
      </c>
      <c r="G82" s="35">
        <f t="shared" si="7"/>
        <v>816</v>
      </c>
      <c r="H82" s="1"/>
      <c r="I82" s="16">
        <f t="shared" si="12"/>
        <v>33</v>
      </c>
      <c r="J82" s="37" t="str">
        <f t="shared" si="12"/>
        <v>Прокладка  к ВМПЭ-10-630-1600-2500А, 8БП.372.281</v>
      </c>
      <c r="K82" s="27"/>
      <c r="L82" s="39" t="str">
        <f t="shared" si="8"/>
        <v>шт</v>
      </c>
      <c r="M82" s="40">
        <f t="shared" si="9"/>
        <v>34</v>
      </c>
      <c r="N82" s="26"/>
      <c r="O82" s="59">
        <f t="shared" si="10"/>
        <v>24</v>
      </c>
      <c r="P82" s="55">
        <f t="shared" si="11"/>
        <v>0</v>
      </c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thickBot="1" x14ac:dyDescent="0.3">
      <c r="A83" s="6"/>
      <c r="B83" s="11">
        <v>34</v>
      </c>
      <c r="C83" s="61" t="s">
        <v>54</v>
      </c>
      <c r="D83" s="41" t="s">
        <v>19</v>
      </c>
      <c r="E83" s="29">
        <v>64.2</v>
      </c>
      <c r="F83" s="62">
        <v>6</v>
      </c>
      <c r="G83" s="35">
        <f t="shared" si="7"/>
        <v>385.20000000000005</v>
      </c>
      <c r="H83" s="1"/>
      <c r="I83" s="16">
        <f t="shared" si="12"/>
        <v>34</v>
      </c>
      <c r="J83" s="37" t="str">
        <f t="shared" si="12"/>
        <v>Прокладка  к ВМТ, 8СЯ.371.254</v>
      </c>
      <c r="K83" s="27"/>
      <c r="L83" s="39" t="str">
        <f t="shared" si="8"/>
        <v>шт</v>
      </c>
      <c r="M83" s="40">
        <f t="shared" si="9"/>
        <v>64.2</v>
      </c>
      <c r="N83" s="26"/>
      <c r="O83" s="59">
        <f t="shared" si="10"/>
        <v>6</v>
      </c>
      <c r="P83" s="55">
        <f t="shared" si="11"/>
        <v>0</v>
      </c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thickBot="1" x14ac:dyDescent="0.3">
      <c r="A84" s="6"/>
      <c r="B84" s="11">
        <v>35</v>
      </c>
      <c r="C84" s="61" t="s">
        <v>56</v>
      </c>
      <c r="D84" s="41" t="s">
        <v>19</v>
      </c>
      <c r="E84" s="29">
        <v>64.2</v>
      </c>
      <c r="F84" s="62">
        <v>18</v>
      </c>
      <c r="G84" s="35">
        <f t="shared" si="7"/>
        <v>1155.6000000000001</v>
      </c>
      <c r="H84" s="1"/>
      <c r="I84" s="16">
        <f t="shared" si="12"/>
        <v>35</v>
      </c>
      <c r="J84" s="37" t="str">
        <f t="shared" si="12"/>
        <v>Прокладка к ВК-10, 8КА.371.092</v>
      </c>
      <c r="K84" s="27"/>
      <c r="L84" s="39" t="str">
        <f t="shared" si="8"/>
        <v>шт</v>
      </c>
      <c r="M84" s="40">
        <f t="shared" si="9"/>
        <v>64.2</v>
      </c>
      <c r="N84" s="26"/>
      <c r="O84" s="59">
        <f t="shared" si="10"/>
        <v>18</v>
      </c>
      <c r="P84" s="55">
        <f t="shared" si="11"/>
        <v>0</v>
      </c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thickBot="1" x14ac:dyDescent="0.3">
      <c r="A85" s="6"/>
      <c r="B85" s="11">
        <v>36</v>
      </c>
      <c r="C85" s="61" t="s">
        <v>58</v>
      </c>
      <c r="D85" s="41" t="s">
        <v>19</v>
      </c>
      <c r="E85" s="29">
        <v>64.2</v>
      </c>
      <c r="F85" s="62">
        <v>12</v>
      </c>
      <c r="G85" s="35">
        <f t="shared" si="7"/>
        <v>770.40000000000009</v>
      </c>
      <c r="H85" s="1"/>
      <c r="I85" s="16">
        <f t="shared" si="12"/>
        <v>36</v>
      </c>
      <c r="J85" s="37" t="str">
        <f t="shared" si="12"/>
        <v>Прокладка к ВК-10, 8КА.371.091</v>
      </c>
      <c r="K85" s="27"/>
      <c r="L85" s="39" t="str">
        <f t="shared" si="8"/>
        <v>шт</v>
      </c>
      <c r="M85" s="40">
        <f t="shared" si="9"/>
        <v>64.2</v>
      </c>
      <c r="N85" s="26"/>
      <c r="O85" s="59">
        <f t="shared" si="10"/>
        <v>12</v>
      </c>
      <c r="P85" s="55">
        <f t="shared" si="11"/>
        <v>0</v>
      </c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6.25" thickBot="1" x14ac:dyDescent="0.3">
      <c r="A86" s="6"/>
      <c r="B86" s="11">
        <v>37</v>
      </c>
      <c r="C86" s="61" t="s">
        <v>60</v>
      </c>
      <c r="D86" s="41" t="s">
        <v>19</v>
      </c>
      <c r="E86" s="29">
        <v>64.2</v>
      </c>
      <c r="F86" s="62">
        <v>12</v>
      </c>
      <c r="G86" s="35">
        <f t="shared" si="7"/>
        <v>770.40000000000009</v>
      </c>
      <c r="H86" s="1"/>
      <c r="I86" s="16">
        <f t="shared" si="12"/>
        <v>37</v>
      </c>
      <c r="J86" s="37" t="str">
        <f t="shared" si="12"/>
        <v>Прокладка к выключателю ВК-10, 8КА.371.089</v>
      </c>
      <c r="K86" s="27"/>
      <c r="L86" s="39" t="str">
        <f t="shared" si="8"/>
        <v>шт</v>
      </c>
      <c r="M86" s="40">
        <f t="shared" si="9"/>
        <v>64.2</v>
      </c>
      <c r="N86" s="26"/>
      <c r="O86" s="59">
        <f t="shared" si="10"/>
        <v>12</v>
      </c>
      <c r="P86" s="55">
        <f t="shared" si="11"/>
        <v>0</v>
      </c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39" thickBot="1" x14ac:dyDescent="0.3">
      <c r="A87" s="6"/>
      <c r="B87" s="11">
        <v>38</v>
      </c>
      <c r="C87" s="61" t="s">
        <v>92</v>
      </c>
      <c r="D87" s="41" t="s">
        <v>19</v>
      </c>
      <c r="E87" s="29">
        <v>64.2</v>
      </c>
      <c r="F87" s="62">
        <v>28</v>
      </c>
      <c r="G87" s="35">
        <f t="shared" si="7"/>
        <v>1797.6000000000001</v>
      </c>
      <c r="H87" s="1"/>
      <c r="I87" s="16">
        <f t="shared" si="12"/>
        <v>38</v>
      </c>
      <c r="J87" s="37" t="str">
        <f t="shared" si="12"/>
        <v>Прокладка маслоуказателя (к ВМП-10, ВМПЭ-10, ВМПП-10), 8КА.371.054</v>
      </c>
      <c r="K87" s="27"/>
      <c r="L87" s="39" t="str">
        <f t="shared" si="8"/>
        <v>шт</v>
      </c>
      <c r="M87" s="40">
        <f t="shared" si="9"/>
        <v>64.2</v>
      </c>
      <c r="N87" s="26"/>
      <c r="O87" s="59">
        <f t="shared" si="10"/>
        <v>28</v>
      </c>
      <c r="P87" s="55">
        <f t="shared" si="11"/>
        <v>0</v>
      </c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6.25" thickBot="1" x14ac:dyDescent="0.3">
      <c r="A88" s="6"/>
      <c r="B88" s="11">
        <v>39</v>
      </c>
      <c r="C88" s="61" t="s">
        <v>93</v>
      </c>
      <c r="D88" s="41" t="s">
        <v>19</v>
      </c>
      <c r="E88" s="29">
        <v>2300</v>
      </c>
      <c r="F88" s="62">
        <v>12</v>
      </c>
      <c r="G88" s="35">
        <f t="shared" si="7"/>
        <v>27600</v>
      </c>
      <c r="H88" s="1"/>
      <c r="I88" s="16">
        <f t="shared" si="12"/>
        <v>39</v>
      </c>
      <c r="J88" s="37" t="str">
        <f t="shared" si="12"/>
        <v xml:space="preserve">Свеча (контакт) к МКП-110, 8БП.551.347 </v>
      </c>
      <c r="K88" s="27"/>
      <c r="L88" s="39" t="str">
        <f t="shared" si="8"/>
        <v>шт</v>
      </c>
      <c r="M88" s="40">
        <f t="shared" si="9"/>
        <v>2300</v>
      </c>
      <c r="N88" s="26"/>
      <c r="O88" s="59">
        <f t="shared" si="10"/>
        <v>12</v>
      </c>
      <c r="P88" s="55">
        <f t="shared" si="11"/>
        <v>0</v>
      </c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6.25" thickBot="1" x14ac:dyDescent="0.3">
      <c r="A89" s="6"/>
      <c r="B89" s="11">
        <v>40</v>
      </c>
      <c r="C89" s="61" t="s">
        <v>94</v>
      </c>
      <c r="D89" s="41" t="s">
        <v>19</v>
      </c>
      <c r="E89" s="29">
        <v>64.2</v>
      </c>
      <c r="F89" s="62">
        <v>6</v>
      </c>
      <c r="G89" s="35">
        <f t="shared" si="7"/>
        <v>385.20000000000005</v>
      </c>
      <c r="H89" s="1"/>
      <c r="I89" s="16">
        <f t="shared" si="12"/>
        <v>40</v>
      </c>
      <c r="J89" s="37" t="str">
        <f t="shared" si="12"/>
        <v>Связь гибкая для ВМГ-10, 5ВУ.505.023</v>
      </c>
      <c r="K89" s="27"/>
      <c r="L89" s="39" t="str">
        <f t="shared" si="8"/>
        <v>шт</v>
      </c>
      <c r="M89" s="40">
        <f t="shared" si="9"/>
        <v>64.2</v>
      </c>
      <c r="N89" s="26"/>
      <c r="O89" s="59">
        <f t="shared" si="10"/>
        <v>6</v>
      </c>
      <c r="P89" s="55">
        <f t="shared" si="11"/>
        <v>0</v>
      </c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6.25" thickBot="1" x14ac:dyDescent="0.3">
      <c r="A90" s="6"/>
      <c r="B90" s="11">
        <v>41</v>
      </c>
      <c r="C90" s="61" t="s">
        <v>95</v>
      </c>
      <c r="D90" s="41" t="s">
        <v>19</v>
      </c>
      <c r="E90" s="29">
        <v>64.2</v>
      </c>
      <c r="F90" s="62">
        <v>24</v>
      </c>
      <c r="G90" s="35">
        <f t="shared" si="7"/>
        <v>1540.8000000000002</v>
      </c>
      <c r="H90" s="1"/>
      <c r="I90" s="16">
        <f t="shared" si="12"/>
        <v>41</v>
      </c>
      <c r="J90" s="37" t="str">
        <f t="shared" si="12"/>
        <v>связь гибкая для ВМГ-133, 8ВУ.505.001</v>
      </c>
      <c r="K90" s="27"/>
      <c r="L90" s="39" t="str">
        <f t="shared" si="8"/>
        <v>шт</v>
      </c>
      <c r="M90" s="40">
        <f t="shared" si="9"/>
        <v>64.2</v>
      </c>
      <c r="N90" s="26"/>
      <c r="O90" s="59">
        <f t="shared" si="10"/>
        <v>24</v>
      </c>
      <c r="P90" s="55">
        <f t="shared" si="11"/>
        <v>0</v>
      </c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6.25" thickBot="1" x14ac:dyDescent="0.3">
      <c r="A91" s="6"/>
      <c r="B91" s="11">
        <v>42</v>
      </c>
      <c r="C91" s="61" t="s">
        <v>96</v>
      </c>
      <c r="D91" s="41" t="s">
        <v>19</v>
      </c>
      <c r="E91" s="29">
        <v>64.2</v>
      </c>
      <c r="F91" s="62">
        <v>11</v>
      </c>
      <c r="G91" s="35">
        <f t="shared" si="7"/>
        <v>706.2</v>
      </c>
      <c r="H91" s="1"/>
      <c r="I91" s="16">
        <f t="shared" si="12"/>
        <v>42</v>
      </c>
      <c r="J91" s="37" t="str">
        <f t="shared" si="12"/>
        <v>Связь гибкая для ВМП-10, ВЕЮИ.757.443.001</v>
      </c>
      <c r="K91" s="27"/>
      <c r="L91" s="39" t="str">
        <f t="shared" si="8"/>
        <v>шт</v>
      </c>
      <c r="M91" s="40">
        <f t="shared" si="9"/>
        <v>64.2</v>
      </c>
      <c r="N91" s="26"/>
      <c r="O91" s="59">
        <f t="shared" si="10"/>
        <v>11</v>
      </c>
      <c r="P91" s="55">
        <f t="shared" si="11"/>
        <v>0</v>
      </c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6.25" thickBot="1" x14ac:dyDescent="0.3">
      <c r="A92" s="6"/>
      <c r="B92" s="11">
        <v>43</v>
      </c>
      <c r="C92" s="61" t="s">
        <v>97</v>
      </c>
      <c r="D92" s="41" t="s">
        <v>19</v>
      </c>
      <c r="E92" s="29">
        <v>64.2</v>
      </c>
      <c r="F92" s="62">
        <v>4</v>
      </c>
      <c r="G92" s="35">
        <f t="shared" si="7"/>
        <v>256.8</v>
      </c>
      <c r="H92" s="1"/>
      <c r="I92" s="16">
        <f t="shared" si="12"/>
        <v>43</v>
      </c>
      <c r="J92" s="37" t="str">
        <f t="shared" si="12"/>
        <v>Собачка запорного механизма, 5КА.272.052</v>
      </c>
      <c r="K92" s="27"/>
      <c r="L92" s="39" t="str">
        <f t="shared" si="8"/>
        <v>шт</v>
      </c>
      <c r="M92" s="40">
        <f t="shared" si="9"/>
        <v>64.2</v>
      </c>
      <c r="N92" s="26"/>
      <c r="O92" s="59">
        <f t="shared" si="10"/>
        <v>4</v>
      </c>
      <c r="P92" s="55">
        <f t="shared" si="11"/>
        <v>0</v>
      </c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6.25" thickBot="1" x14ac:dyDescent="0.3">
      <c r="A93" s="6"/>
      <c r="B93" s="11">
        <v>44</v>
      </c>
      <c r="C93" s="61" t="s">
        <v>98</v>
      </c>
      <c r="D93" s="41" t="s">
        <v>19</v>
      </c>
      <c r="E93" s="29">
        <v>1070</v>
      </c>
      <c r="F93" s="62">
        <v>4</v>
      </c>
      <c r="G93" s="35">
        <f t="shared" si="7"/>
        <v>4280</v>
      </c>
      <c r="H93" s="1"/>
      <c r="I93" s="16">
        <f t="shared" si="12"/>
        <v>44</v>
      </c>
      <c r="J93" s="37" t="str">
        <f t="shared" si="12"/>
        <v>Собачка отклоняющая, 5БП.272.013</v>
      </c>
      <c r="K93" s="27"/>
      <c r="L93" s="39" t="str">
        <f t="shared" si="8"/>
        <v>шт</v>
      </c>
      <c r="M93" s="40">
        <f t="shared" si="9"/>
        <v>1070</v>
      </c>
      <c r="N93" s="26"/>
      <c r="O93" s="59">
        <f t="shared" si="10"/>
        <v>4</v>
      </c>
      <c r="P93" s="55">
        <f t="shared" si="11"/>
        <v>0</v>
      </c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6.25" thickBot="1" x14ac:dyDescent="0.3">
      <c r="A94" s="6"/>
      <c r="B94" s="11">
        <v>45</v>
      </c>
      <c r="C94" s="61" t="s">
        <v>99</v>
      </c>
      <c r="D94" s="41" t="s">
        <v>19</v>
      </c>
      <c r="E94" s="29">
        <v>1284</v>
      </c>
      <c r="F94" s="62">
        <v>30</v>
      </c>
      <c r="G94" s="35">
        <f t="shared" si="7"/>
        <v>38520</v>
      </c>
      <c r="H94" s="1"/>
      <c r="I94" s="16">
        <f t="shared" si="12"/>
        <v>45</v>
      </c>
      <c r="J94" s="37" t="str">
        <f t="shared" si="12"/>
        <v xml:space="preserve">Стекло маслоуказателя ВМГ-133, 8ВУ.175.008 </v>
      </c>
      <c r="K94" s="27"/>
      <c r="L94" s="39" t="str">
        <f t="shared" si="8"/>
        <v>шт</v>
      </c>
      <c r="M94" s="40">
        <f t="shared" si="9"/>
        <v>1284</v>
      </c>
      <c r="N94" s="26"/>
      <c r="O94" s="59">
        <f t="shared" si="10"/>
        <v>30</v>
      </c>
      <c r="P94" s="55">
        <f t="shared" si="11"/>
        <v>0</v>
      </c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6.25" thickBot="1" x14ac:dyDescent="0.3">
      <c r="A95" s="6"/>
      <c r="B95" s="11">
        <v>46</v>
      </c>
      <c r="C95" s="61" t="s">
        <v>100</v>
      </c>
      <c r="D95" s="41" t="s">
        <v>19</v>
      </c>
      <c r="E95" s="29">
        <v>1284</v>
      </c>
      <c r="F95" s="62">
        <v>3</v>
      </c>
      <c r="G95" s="35">
        <f t="shared" si="7"/>
        <v>3852</v>
      </c>
      <c r="H95" s="1"/>
      <c r="I95" s="16">
        <f t="shared" si="12"/>
        <v>46</v>
      </c>
      <c r="J95" s="37" t="str">
        <f t="shared" si="12"/>
        <v>Стержень (1600)к ВМПЭ-10-630-1600А, 5БП.540.514-01</v>
      </c>
      <c r="K95" s="27"/>
      <c r="L95" s="39" t="str">
        <f t="shared" si="8"/>
        <v>шт</v>
      </c>
      <c r="M95" s="40">
        <f t="shared" si="9"/>
        <v>1284</v>
      </c>
      <c r="N95" s="26"/>
      <c r="O95" s="59">
        <f t="shared" si="10"/>
        <v>3</v>
      </c>
      <c r="P95" s="55">
        <f t="shared" si="11"/>
        <v>0</v>
      </c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6.25" thickBot="1" x14ac:dyDescent="0.3">
      <c r="A96" s="6"/>
      <c r="B96" s="11">
        <v>47</v>
      </c>
      <c r="C96" s="61" t="s">
        <v>101</v>
      </c>
      <c r="D96" s="41" t="s">
        <v>19</v>
      </c>
      <c r="E96" s="29">
        <v>2000</v>
      </c>
      <c r="F96" s="62">
        <v>9</v>
      </c>
      <c r="G96" s="35">
        <f t="shared" si="7"/>
        <v>18000</v>
      </c>
      <c r="H96" s="1"/>
      <c r="I96" s="16">
        <f t="shared" si="12"/>
        <v>47</v>
      </c>
      <c r="J96" s="37" t="str">
        <f t="shared" si="12"/>
        <v>Стержень для ВМГ-10, 5ВУ.540.007</v>
      </c>
      <c r="K96" s="27"/>
      <c r="L96" s="39" t="str">
        <f t="shared" si="8"/>
        <v>шт</v>
      </c>
      <c r="M96" s="40">
        <f t="shared" si="9"/>
        <v>2000</v>
      </c>
      <c r="N96" s="26"/>
      <c r="O96" s="59">
        <f t="shared" si="10"/>
        <v>9</v>
      </c>
      <c r="P96" s="55">
        <f t="shared" si="11"/>
        <v>0</v>
      </c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6.25" thickBot="1" x14ac:dyDescent="0.3">
      <c r="A97" s="6"/>
      <c r="B97" s="11">
        <v>48</v>
      </c>
      <c r="C97" s="61" t="s">
        <v>102</v>
      </c>
      <c r="D97" s="41" t="s">
        <v>19</v>
      </c>
      <c r="E97" s="29">
        <v>2354</v>
      </c>
      <c r="F97" s="62">
        <v>9</v>
      </c>
      <c r="G97" s="35">
        <f t="shared" si="7"/>
        <v>21186</v>
      </c>
      <c r="H97" s="1"/>
      <c r="I97" s="16">
        <f t="shared" si="12"/>
        <v>48</v>
      </c>
      <c r="J97" s="37" t="str">
        <f t="shared" si="12"/>
        <v>Стержень токоведущий 630А к ВМГ-133/1000, 5ВУ.540.000</v>
      </c>
      <c r="K97" s="27"/>
      <c r="L97" s="39" t="str">
        <f t="shared" si="8"/>
        <v>шт</v>
      </c>
      <c r="M97" s="40">
        <f t="shared" si="9"/>
        <v>2354</v>
      </c>
      <c r="N97" s="26"/>
      <c r="O97" s="59">
        <f t="shared" si="10"/>
        <v>9</v>
      </c>
      <c r="P97" s="55">
        <f t="shared" si="11"/>
        <v>0</v>
      </c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26.25" thickBot="1" x14ac:dyDescent="0.3">
      <c r="A98" s="6"/>
      <c r="B98" s="11">
        <v>49</v>
      </c>
      <c r="C98" s="61" t="s">
        <v>103</v>
      </c>
      <c r="D98" s="41" t="s">
        <v>19</v>
      </c>
      <c r="E98" s="29">
        <v>1500</v>
      </c>
      <c r="F98" s="62">
        <v>12</v>
      </c>
      <c r="G98" s="35">
        <f t="shared" si="7"/>
        <v>18000</v>
      </c>
      <c r="H98" s="1"/>
      <c r="I98" s="16">
        <f t="shared" si="12"/>
        <v>49</v>
      </c>
      <c r="J98" s="37" t="str">
        <f t="shared" si="12"/>
        <v>Токоотвод ВК-10, ВИЕЮ.685.123.004</v>
      </c>
      <c r="K98" s="27"/>
      <c r="L98" s="39" t="str">
        <f t="shared" si="8"/>
        <v>шт</v>
      </c>
      <c r="M98" s="40">
        <f t="shared" si="9"/>
        <v>1500</v>
      </c>
      <c r="N98" s="26"/>
      <c r="O98" s="59">
        <f t="shared" si="10"/>
        <v>12</v>
      </c>
      <c r="P98" s="55">
        <f t="shared" si="11"/>
        <v>0</v>
      </c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39" thickBot="1" x14ac:dyDescent="0.3">
      <c r="A99" s="6"/>
      <c r="B99" s="11">
        <v>50</v>
      </c>
      <c r="C99" s="61" t="s">
        <v>104</v>
      </c>
      <c r="D99" s="41" t="s">
        <v>19</v>
      </c>
      <c r="E99" s="29">
        <v>500</v>
      </c>
      <c r="F99" s="62">
        <v>15</v>
      </c>
      <c r="G99" s="35">
        <f t="shared" si="7"/>
        <v>7500</v>
      </c>
      <c r="H99" s="1"/>
      <c r="I99" s="16">
        <f t="shared" si="12"/>
        <v>50</v>
      </c>
      <c r="J99" s="37" t="str">
        <f t="shared" si="12"/>
        <v>Траверса к масляному выключателю ВТ-35, ВИЕЦ.685.111.002</v>
      </c>
      <c r="K99" s="27"/>
      <c r="L99" s="39" t="str">
        <f t="shared" si="8"/>
        <v>шт</v>
      </c>
      <c r="M99" s="40">
        <f t="shared" si="9"/>
        <v>500</v>
      </c>
      <c r="N99" s="26"/>
      <c r="O99" s="59">
        <f t="shared" si="10"/>
        <v>15</v>
      </c>
      <c r="P99" s="55">
        <f t="shared" si="11"/>
        <v>0</v>
      </c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thickBot="1" x14ac:dyDescent="0.3">
      <c r="A100" s="6"/>
      <c r="B100" s="11">
        <v>51</v>
      </c>
      <c r="C100" s="61" t="s">
        <v>105</v>
      </c>
      <c r="D100" s="41" t="s">
        <v>19</v>
      </c>
      <c r="E100" s="29">
        <v>3210</v>
      </c>
      <c r="F100" s="62">
        <v>4</v>
      </c>
      <c r="G100" s="35">
        <f t="shared" si="7"/>
        <v>12840</v>
      </c>
      <c r="H100" s="1"/>
      <c r="I100" s="16">
        <f t="shared" si="12"/>
        <v>51</v>
      </c>
      <c r="J100" s="37" t="str">
        <f t="shared" si="12"/>
        <v>Трубка   к  ВМТ, 8СЯ.770.130</v>
      </c>
      <c r="K100" s="27"/>
      <c r="L100" s="39" t="str">
        <f t="shared" si="8"/>
        <v>шт</v>
      </c>
      <c r="M100" s="40">
        <f t="shared" si="9"/>
        <v>3210</v>
      </c>
      <c r="N100" s="26"/>
      <c r="O100" s="59">
        <f t="shared" si="10"/>
        <v>4</v>
      </c>
      <c r="P100" s="55">
        <f t="shared" si="11"/>
        <v>0</v>
      </c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thickBot="1" x14ac:dyDescent="0.3">
      <c r="A101" s="6"/>
      <c r="B101" s="11">
        <v>52</v>
      </c>
      <c r="C101" s="61" t="s">
        <v>106</v>
      </c>
      <c r="D101" s="41" t="s">
        <v>19</v>
      </c>
      <c r="E101" s="29">
        <v>2675</v>
      </c>
      <c r="F101" s="62">
        <v>13</v>
      </c>
      <c r="G101" s="35">
        <f t="shared" si="7"/>
        <v>34775</v>
      </c>
      <c r="H101" s="1"/>
      <c r="I101" s="16">
        <f t="shared" si="12"/>
        <v>52</v>
      </c>
      <c r="J101" s="37" t="str">
        <f t="shared" si="12"/>
        <v>Трубка к  ВМП-10, 8БП.724.124-03</v>
      </c>
      <c r="K101" s="27"/>
      <c r="L101" s="39" t="str">
        <f t="shared" si="8"/>
        <v>шт</v>
      </c>
      <c r="M101" s="40">
        <f t="shared" si="9"/>
        <v>2675</v>
      </c>
      <c r="N101" s="26"/>
      <c r="O101" s="59">
        <f t="shared" si="10"/>
        <v>13</v>
      </c>
      <c r="P101" s="55">
        <f t="shared" si="11"/>
        <v>0</v>
      </c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39" thickBot="1" x14ac:dyDescent="0.3">
      <c r="A102" s="6"/>
      <c r="B102" s="11">
        <v>53</v>
      </c>
      <c r="C102" s="61" t="s">
        <v>107</v>
      </c>
      <c r="D102" s="41" t="s">
        <v>19</v>
      </c>
      <c r="E102" s="29">
        <v>4000</v>
      </c>
      <c r="F102" s="62">
        <v>16</v>
      </c>
      <c r="G102" s="35">
        <f t="shared" si="7"/>
        <v>64000</v>
      </c>
      <c r="H102" s="1"/>
      <c r="I102" s="16">
        <f t="shared" si="12"/>
        <v>53</v>
      </c>
      <c r="J102" s="37" t="str">
        <f t="shared" si="12"/>
        <v>Трубка маслоуказателя (к ВМП-10, ВМПЭ-10, ВМПП-10), 8КА.724.009</v>
      </c>
      <c r="K102" s="27"/>
      <c r="L102" s="39" t="str">
        <f t="shared" si="8"/>
        <v>шт</v>
      </c>
      <c r="M102" s="40">
        <f t="shared" si="9"/>
        <v>4000</v>
      </c>
      <c r="N102" s="26"/>
      <c r="O102" s="59">
        <f t="shared" si="10"/>
        <v>16</v>
      </c>
      <c r="P102" s="55">
        <f t="shared" si="11"/>
        <v>0</v>
      </c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6.25" thickBot="1" x14ac:dyDescent="0.3">
      <c r="A103" s="6"/>
      <c r="B103" s="11">
        <v>54</v>
      </c>
      <c r="C103" s="61" t="s">
        <v>108</v>
      </c>
      <c r="D103" s="41" t="s">
        <v>19</v>
      </c>
      <c r="E103" s="29">
        <v>856</v>
      </c>
      <c r="F103" s="62">
        <v>12</v>
      </c>
      <c r="G103" s="35">
        <f t="shared" si="7"/>
        <v>10272</v>
      </c>
      <c r="H103" s="1"/>
      <c r="I103" s="16">
        <f t="shared" si="12"/>
        <v>54</v>
      </c>
      <c r="J103" s="37" t="str">
        <f t="shared" si="12"/>
        <v>Трубка стеклянная  к МКП-110,  У-110, 8БП.771.213-01</v>
      </c>
      <c r="K103" s="27"/>
      <c r="L103" s="39" t="str">
        <f t="shared" si="8"/>
        <v>шт</v>
      </c>
      <c r="M103" s="40">
        <f t="shared" si="9"/>
        <v>856</v>
      </c>
      <c r="N103" s="26"/>
      <c r="O103" s="59">
        <f t="shared" si="10"/>
        <v>12</v>
      </c>
      <c r="P103" s="55">
        <f t="shared" si="11"/>
        <v>0</v>
      </c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thickBot="1" x14ac:dyDescent="0.3">
      <c r="A104" s="6"/>
      <c r="B104" s="11">
        <v>55</v>
      </c>
      <c r="C104" s="61" t="s">
        <v>109</v>
      </c>
      <c r="D104" s="41" t="s">
        <v>19</v>
      </c>
      <c r="E104" s="29">
        <v>5000</v>
      </c>
      <c r="F104" s="62">
        <v>3</v>
      </c>
      <c r="G104" s="35">
        <f t="shared" si="7"/>
        <v>15000</v>
      </c>
      <c r="H104" s="1"/>
      <c r="I104" s="16">
        <f t="shared" si="12"/>
        <v>55</v>
      </c>
      <c r="J104" s="37" t="str">
        <f t="shared" si="12"/>
        <v>Тяга  к  МКП-35, 5БП.234.157</v>
      </c>
      <c r="K104" s="27"/>
      <c r="L104" s="39" t="str">
        <f t="shared" si="8"/>
        <v>шт</v>
      </c>
      <c r="M104" s="40">
        <f t="shared" si="9"/>
        <v>5000</v>
      </c>
      <c r="N104" s="26"/>
      <c r="O104" s="59">
        <f t="shared" si="10"/>
        <v>3</v>
      </c>
      <c r="P104" s="55">
        <f t="shared" si="11"/>
        <v>0</v>
      </c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thickBot="1" x14ac:dyDescent="0.3">
      <c r="A105" s="6"/>
      <c r="B105" s="11">
        <v>56</v>
      </c>
      <c r="C105" s="61" t="s">
        <v>110</v>
      </c>
      <c r="D105" s="41" t="s">
        <v>19</v>
      </c>
      <c r="E105" s="29">
        <v>250</v>
      </c>
      <c r="F105" s="62">
        <v>21</v>
      </c>
      <c r="G105" s="35">
        <f t="shared" si="7"/>
        <v>5250</v>
      </c>
      <c r="H105" s="1"/>
      <c r="I105" s="16">
        <f t="shared" si="12"/>
        <v>56</v>
      </c>
      <c r="J105" s="37" t="str">
        <f t="shared" si="12"/>
        <v xml:space="preserve">Тяга для ВМГ-133, 5ВУ.234.020 </v>
      </c>
      <c r="K105" s="27"/>
      <c r="L105" s="39" t="str">
        <f t="shared" si="8"/>
        <v>шт</v>
      </c>
      <c r="M105" s="40">
        <f t="shared" si="9"/>
        <v>250</v>
      </c>
      <c r="N105" s="26"/>
      <c r="O105" s="59">
        <f t="shared" si="10"/>
        <v>21</v>
      </c>
      <c r="P105" s="55">
        <f t="shared" si="11"/>
        <v>0</v>
      </c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6.25" thickBot="1" x14ac:dyDescent="0.3">
      <c r="A106" s="6"/>
      <c r="B106" s="11">
        <v>57</v>
      </c>
      <c r="C106" s="61" t="s">
        <v>65</v>
      </c>
      <c r="D106" s="41" t="s">
        <v>19</v>
      </c>
      <c r="E106" s="29">
        <v>250</v>
      </c>
      <c r="F106" s="62">
        <v>19</v>
      </c>
      <c r="G106" s="35">
        <f t="shared" si="7"/>
        <v>4750</v>
      </c>
      <c r="H106" s="1"/>
      <c r="I106" s="16">
        <f t="shared" si="12"/>
        <v>57</v>
      </c>
      <c r="J106" s="37" t="str">
        <f t="shared" si="12"/>
        <v>Уплотнение бака С-35, 8СЯ.372.052</v>
      </c>
      <c r="K106" s="27"/>
      <c r="L106" s="39" t="str">
        <f t="shared" si="8"/>
        <v>шт</v>
      </c>
      <c r="M106" s="40">
        <f t="shared" si="9"/>
        <v>250</v>
      </c>
      <c r="N106" s="26"/>
      <c r="O106" s="59">
        <f t="shared" si="10"/>
        <v>19</v>
      </c>
      <c r="P106" s="55">
        <f t="shared" si="11"/>
        <v>0</v>
      </c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thickBot="1" x14ac:dyDescent="0.3">
      <c r="A107" s="6"/>
      <c r="B107" s="11">
        <v>58</v>
      </c>
      <c r="C107" s="61" t="s">
        <v>111</v>
      </c>
      <c r="D107" s="41" t="s">
        <v>19</v>
      </c>
      <c r="E107" s="29">
        <v>96.3</v>
      </c>
      <c r="F107" s="62">
        <v>3</v>
      </c>
      <c r="G107" s="35">
        <f t="shared" si="7"/>
        <v>288.89999999999998</v>
      </c>
      <c r="H107" s="1"/>
      <c r="I107" s="16">
        <f t="shared" si="12"/>
        <v>58</v>
      </c>
      <c r="J107" s="37" t="str">
        <f t="shared" si="12"/>
        <v>Штанга к МКП-35, 5СЯ.743.063</v>
      </c>
      <c r="K107" s="27"/>
      <c r="L107" s="39" t="str">
        <f t="shared" si="8"/>
        <v>шт</v>
      </c>
      <c r="M107" s="40">
        <f t="shared" si="9"/>
        <v>96.3</v>
      </c>
      <c r="N107" s="26"/>
      <c r="O107" s="59">
        <f t="shared" si="10"/>
        <v>3</v>
      </c>
      <c r="P107" s="55">
        <f t="shared" si="11"/>
        <v>0</v>
      </c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6"/>
      <c r="B108" s="107" t="s">
        <v>21</v>
      </c>
      <c r="C108" s="113"/>
      <c r="D108" s="113"/>
      <c r="E108" s="113"/>
      <c r="F108" s="114"/>
      <c r="G108" s="30">
        <f>SUM(G50:G107)</f>
        <v>1564831.17</v>
      </c>
      <c r="H108" s="45"/>
      <c r="I108" s="110" t="s">
        <v>21</v>
      </c>
      <c r="J108" s="111"/>
      <c r="K108" s="111"/>
      <c r="L108" s="111"/>
      <c r="M108" s="111"/>
      <c r="N108" s="111"/>
      <c r="O108" s="112"/>
      <c r="P108" s="60">
        <f>SUM(P50:P107)</f>
        <v>0</v>
      </c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6"/>
      <c r="B109" s="86" t="s">
        <v>22</v>
      </c>
      <c r="C109" s="95"/>
      <c r="D109" s="95"/>
      <c r="E109" s="95"/>
      <c r="F109" s="95"/>
      <c r="G109" s="95"/>
      <c r="H109" s="95"/>
      <c r="I109" s="95"/>
      <c r="J109" s="95"/>
      <c r="K109" s="95"/>
      <c r="L109" s="95"/>
      <c r="M109" s="95"/>
      <c r="N109" s="95"/>
      <c r="O109" s="95"/>
      <c r="P109" s="96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thickBot="1" x14ac:dyDescent="0.3">
      <c r="A110" s="6"/>
      <c r="B110" s="115" t="s">
        <v>23</v>
      </c>
      <c r="C110" s="116"/>
      <c r="D110" s="116"/>
      <c r="E110" s="116"/>
      <c r="F110" s="116"/>
      <c r="G110" s="116"/>
      <c r="H110" s="116"/>
      <c r="I110" s="116"/>
      <c r="J110" s="116"/>
      <c r="K110" s="116"/>
      <c r="L110" s="116"/>
      <c r="M110" s="116"/>
      <c r="N110" s="116"/>
      <c r="O110" s="116"/>
      <c r="P110" s="117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6.25" thickBot="1" x14ac:dyDescent="0.3">
      <c r="A111" s="6"/>
      <c r="B111" s="32">
        <v>1</v>
      </c>
      <c r="C111" s="61" t="s">
        <v>112</v>
      </c>
      <c r="D111" s="41" t="s">
        <v>19</v>
      </c>
      <c r="E111" s="28">
        <v>385.21</v>
      </c>
      <c r="F111" s="62">
        <v>2</v>
      </c>
      <c r="G111" s="35">
        <f>E111*F111</f>
        <v>770.42</v>
      </c>
      <c r="H111" s="1"/>
      <c r="I111" s="36">
        <f t="shared" ref="I111:I166" si="13">B111</f>
        <v>1</v>
      </c>
      <c r="J111" s="46" t="str">
        <f t="shared" si="2"/>
        <v xml:space="preserve">Втулка для  выключателя ВТ-35, 5ФБ.221.026  </v>
      </c>
      <c r="K111" s="38"/>
      <c r="L111" s="39" t="str">
        <f t="shared" si="3"/>
        <v>шт</v>
      </c>
      <c r="M111" s="40">
        <f t="shared" si="4"/>
        <v>385.21</v>
      </c>
      <c r="N111" s="34"/>
      <c r="O111" s="39">
        <f t="shared" si="5"/>
        <v>2</v>
      </c>
      <c r="P111" s="47">
        <f t="shared" si="6"/>
        <v>0</v>
      </c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6.25" thickBot="1" x14ac:dyDescent="0.3">
      <c r="A112" s="6"/>
      <c r="B112" s="11">
        <v>2</v>
      </c>
      <c r="C112" s="61" t="s">
        <v>113</v>
      </c>
      <c r="D112" s="41" t="s">
        <v>19</v>
      </c>
      <c r="E112" s="29">
        <v>385.21</v>
      </c>
      <c r="F112" s="62">
        <v>2</v>
      </c>
      <c r="G112" s="35">
        <f t="shared" ref="G112:G144" si="14">E112*F112</f>
        <v>770.42</v>
      </c>
      <c r="H112" s="1"/>
      <c r="I112" s="16">
        <f t="shared" si="13"/>
        <v>2</v>
      </c>
      <c r="J112" s="18" t="str">
        <f t="shared" si="2"/>
        <v xml:space="preserve">Втулка для выключателя ВТ-35, 5ФБ.221.025   </v>
      </c>
      <c r="K112" s="27"/>
      <c r="L112" s="19" t="str">
        <f t="shared" si="3"/>
        <v>шт</v>
      </c>
      <c r="M112" s="23">
        <f t="shared" si="4"/>
        <v>385.21</v>
      </c>
      <c r="N112" s="26"/>
      <c r="O112" s="19">
        <f t="shared" si="5"/>
        <v>2</v>
      </c>
      <c r="P112" s="21">
        <f t="shared" si="6"/>
        <v>0</v>
      </c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thickBot="1" x14ac:dyDescent="0.3">
      <c r="A113" s="6"/>
      <c r="B113" s="11">
        <v>3</v>
      </c>
      <c r="C113" s="61" t="s">
        <v>114</v>
      </c>
      <c r="D113" s="41" t="s">
        <v>19</v>
      </c>
      <c r="E113" s="29">
        <v>417.8</v>
      </c>
      <c r="F113" s="62">
        <v>2</v>
      </c>
      <c r="G113" s="35">
        <f t="shared" si="14"/>
        <v>835.6</v>
      </c>
      <c r="H113" s="1"/>
      <c r="I113" s="16">
        <f t="shared" si="13"/>
        <v>3</v>
      </c>
      <c r="J113" s="18" t="str">
        <f t="shared" si="2"/>
        <v>Втулка к С-35, 8БП.212.071</v>
      </c>
      <c r="K113" s="27"/>
      <c r="L113" s="19" t="str">
        <f t="shared" si="3"/>
        <v>шт</v>
      </c>
      <c r="M113" s="23">
        <f t="shared" si="4"/>
        <v>417.8</v>
      </c>
      <c r="N113" s="26"/>
      <c r="O113" s="19">
        <f t="shared" si="5"/>
        <v>2</v>
      </c>
      <c r="P113" s="21">
        <f t="shared" si="6"/>
        <v>0</v>
      </c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thickBot="1" x14ac:dyDescent="0.3">
      <c r="A114" s="6"/>
      <c r="B114" s="11">
        <v>4</v>
      </c>
      <c r="C114" s="61" t="s">
        <v>115</v>
      </c>
      <c r="D114" s="41" t="s">
        <v>19</v>
      </c>
      <c r="E114" s="29">
        <v>417.8</v>
      </c>
      <c r="F114" s="62">
        <v>2</v>
      </c>
      <c r="G114" s="35">
        <f t="shared" si="14"/>
        <v>835.6</v>
      </c>
      <c r="H114" s="1"/>
      <c r="I114" s="16">
        <f t="shared" si="13"/>
        <v>4</v>
      </c>
      <c r="J114" s="18" t="str">
        <f t="shared" si="2"/>
        <v>Втулка к С-35, 8БП.212.070</v>
      </c>
      <c r="K114" s="27"/>
      <c r="L114" s="19" t="str">
        <f t="shared" si="3"/>
        <v>шт</v>
      </c>
      <c r="M114" s="23">
        <f t="shared" si="4"/>
        <v>417.8</v>
      </c>
      <c r="N114" s="26"/>
      <c r="O114" s="19">
        <f t="shared" si="5"/>
        <v>2</v>
      </c>
      <c r="P114" s="21">
        <f t="shared" si="6"/>
        <v>0</v>
      </c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6.25" thickBot="1" x14ac:dyDescent="0.3">
      <c r="A115" s="6"/>
      <c r="B115" s="11">
        <v>5</v>
      </c>
      <c r="C115" s="61" t="s">
        <v>69</v>
      </c>
      <c r="D115" s="41" t="s">
        <v>19</v>
      </c>
      <c r="E115" s="29">
        <v>112000</v>
      </c>
      <c r="F115" s="62">
        <v>4</v>
      </c>
      <c r="G115" s="35">
        <f t="shared" si="14"/>
        <v>448000</v>
      </c>
      <c r="H115" s="1"/>
      <c r="I115" s="16">
        <f t="shared" si="13"/>
        <v>5</v>
      </c>
      <c r="J115" s="18" t="str">
        <f t="shared" si="2"/>
        <v>Камера дугогасгасительная с шунтом МКП-110, 5БП.740.167</v>
      </c>
      <c r="K115" s="27"/>
      <c r="L115" s="19" t="str">
        <f t="shared" si="3"/>
        <v>шт</v>
      </c>
      <c r="M115" s="23">
        <f t="shared" si="4"/>
        <v>112000</v>
      </c>
      <c r="N115" s="26"/>
      <c r="O115" s="19">
        <f t="shared" si="5"/>
        <v>4</v>
      </c>
      <c r="P115" s="21">
        <f t="shared" si="6"/>
        <v>0</v>
      </c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26.25" thickBot="1" x14ac:dyDescent="0.3">
      <c r="A116" s="6"/>
      <c r="B116" s="11">
        <v>6</v>
      </c>
      <c r="C116" s="61" t="s">
        <v>116</v>
      </c>
      <c r="D116" s="41" t="s">
        <v>19</v>
      </c>
      <c r="E116" s="29">
        <v>2000</v>
      </c>
      <c r="F116" s="62">
        <v>1</v>
      </c>
      <c r="G116" s="35">
        <f t="shared" si="14"/>
        <v>2000</v>
      </c>
      <c r="H116" s="1"/>
      <c r="I116" s="16">
        <f t="shared" si="13"/>
        <v>6</v>
      </c>
      <c r="J116" s="18" t="str">
        <f t="shared" si="2"/>
        <v>Камера дугогасительная для ВМГ-133, 5ВУ.740.000</v>
      </c>
      <c r="K116" s="27"/>
      <c r="L116" s="19" t="str">
        <f t="shared" si="3"/>
        <v>шт</v>
      </c>
      <c r="M116" s="23">
        <f t="shared" si="4"/>
        <v>2000</v>
      </c>
      <c r="N116" s="26"/>
      <c r="O116" s="19">
        <f t="shared" si="5"/>
        <v>1</v>
      </c>
      <c r="P116" s="21">
        <f t="shared" si="6"/>
        <v>0</v>
      </c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26.25" thickBot="1" x14ac:dyDescent="0.3">
      <c r="A117" s="6"/>
      <c r="B117" s="11">
        <v>7</v>
      </c>
      <c r="C117" s="61" t="s">
        <v>38</v>
      </c>
      <c r="D117" s="41" t="s">
        <v>19</v>
      </c>
      <c r="E117" s="29">
        <v>12000</v>
      </c>
      <c r="F117" s="62">
        <v>4</v>
      </c>
      <c r="G117" s="35">
        <f t="shared" si="14"/>
        <v>48000</v>
      </c>
      <c r="H117" s="1"/>
      <c r="I117" s="16">
        <f t="shared" si="13"/>
        <v>7</v>
      </c>
      <c r="J117" s="18" t="str">
        <f t="shared" si="2"/>
        <v>Камера дугогасительная к С-35, 5СЯ.740.169</v>
      </c>
      <c r="K117" s="27"/>
      <c r="L117" s="19" t="str">
        <f t="shared" si="3"/>
        <v>шт</v>
      </c>
      <c r="M117" s="23">
        <f t="shared" si="4"/>
        <v>12000</v>
      </c>
      <c r="N117" s="26"/>
      <c r="O117" s="19">
        <f t="shared" si="5"/>
        <v>4</v>
      </c>
      <c r="P117" s="21">
        <f t="shared" si="6"/>
        <v>0</v>
      </c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26.25" thickBot="1" x14ac:dyDescent="0.3">
      <c r="A118" s="6"/>
      <c r="B118" s="11">
        <v>8</v>
      </c>
      <c r="C118" s="61" t="s">
        <v>117</v>
      </c>
      <c r="D118" s="41" t="s">
        <v>19</v>
      </c>
      <c r="E118" s="29">
        <v>64.2</v>
      </c>
      <c r="F118" s="62">
        <v>12</v>
      </c>
      <c r="G118" s="35">
        <f t="shared" si="14"/>
        <v>770.40000000000009</v>
      </c>
      <c r="H118" s="1"/>
      <c r="I118" s="16">
        <f t="shared" si="13"/>
        <v>8</v>
      </c>
      <c r="J118" s="18" t="str">
        <f t="shared" si="2"/>
        <v>Колпачок  8БП.307.026, 8БП.307.026</v>
      </c>
      <c r="K118" s="27"/>
      <c r="L118" s="19" t="str">
        <f t="shared" si="3"/>
        <v>шт</v>
      </c>
      <c r="M118" s="23">
        <f t="shared" si="4"/>
        <v>64.2</v>
      </c>
      <c r="N118" s="26"/>
      <c r="O118" s="19">
        <f t="shared" si="5"/>
        <v>12</v>
      </c>
      <c r="P118" s="21">
        <f t="shared" si="6"/>
        <v>0</v>
      </c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39" thickBot="1" x14ac:dyDescent="0.3">
      <c r="A119" s="6"/>
      <c r="B119" s="11">
        <v>9</v>
      </c>
      <c r="C119" s="61" t="s">
        <v>71</v>
      </c>
      <c r="D119" s="41" t="s">
        <v>19</v>
      </c>
      <c r="E119" s="29">
        <v>64.2</v>
      </c>
      <c r="F119" s="62">
        <v>42</v>
      </c>
      <c r="G119" s="35">
        <f t="shared" si="14"/>
        <v>2696.4</v>
      </c>
      <c r="H119" s="1"/>
      <c r="I119" s="16">
        <f t="shared" si="13"/>
        <v>9</v>
      </c>
      <c r="J119" s="18" t="str">
        <f t="shared" si="2"/>
        <v>Колпачок маслоуказателя (к ВМП-10, ВМПЭ-10, ВМПП-10), 8КА.307.002</v>
      </c>
      <c r="K119" s="27"/>
      <c r="L119" s="19" t="str">
        <f t="shared" si="3"/>
        <v>шт</v>
      </c>
      <c r="M119" s="23">
        <f t="shared" si="4"/>
        <v>64.2</v>
      </c>
      <c r="N119" s="26"/>
      <c r="O119" s="19">
        <f t="shared" si="5"/>
        <v>42</v>
      </c>
      <c r="P119" s="21">
        <f t="shared" si="6"/>
        <v>0</v>
      </c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26.25" thickBot="1" x14ac:dyDescent="0.3">
      <c r="A120" s="6"/>
      <c r="B120" s="11">
        <v>10</v>
      </c>
      <c r="C120" s="61" t="s">
        <v>40</v>
      </c>
      <c r="D120" s="41" t="s">
        <v>19</v>
      </c>
      <c r="E120" s="29">
        <v>64.2</v>
      </c>
      <c r="F120" s="62">
        <v>24</v>
      </c>
      <c r="G120" s="35">
        <f t="shared" si="14"/>
        <v>1540.8000000000002</v>
      </c>
      <c r="H120" s="1"/>
      <c r="I120" s="16">
        <f t="shared" si="13"/>
        <v>10</v>
      </c>
      <c r="J120" s="18" t="str">
        <f t="shared" si="2"/>
        <v>Кольцо ВМП-10,ВМПЭ-10, 8БП.371.018</v>
      </c>
      <c r="K120" s="27"/>
      <c r="L120" s="19" t="str">
        <f t="shared" si="3"/>
        <v>шт</v>
      </c>
      <c r="M120" s="23">
        <f t="shared" si="4"/>
        <v>64.2</v>
      </c>
      <c r="N120" s="26"/>
      <c r="O120" s="19">
        <f t="shared" si="5"/>
        <v>24</v>
      </c>
      <c r="P120" s="21">
        <f t="shared" si="6"/>
        <v>0</v>
      </c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26.25" thickBot="1" x14ac:dyDescent="0.3">
      <c r="A121" s="6"/>
      <c r="B121" s="11">
        <v>11</v>
      </c>
      <c r="C121" s="61" t="s">
        <v>72</v>
      </c>
      <c r="D121" s="41" t="s">
        <v>19</v>
      </c>
      <c r="E121" s="29">
        <v>3103</v>
      </c>
      <c r="F121" s="62">
        <v>2</v>
      </c>
      <c r="G121" s="35">
        <f t="shared" si="14"/>
        <v>6206</v>
      </c>
      <c r="H121" s="1"/>
      <c r="I121" s="16">
        <f t="shared" si="13"/>
        <v>11</v>
      </c>
      <c r="J121" s="18" t="str">
        <f t="shared" si="2"/>
        <v>Контакт  к ВМП-10, 5БП.551.775-02</v>
      </c>
      <c r="K121" s="27"/>
      <c r="L121" s="19" t="str">
        <f t="shared" si="3"/>
        <v>шт</v>
      </c>
      <c r="M121" s="23">
        <f t="shared" si="4"/>
        <v>3103</v>
      </c>
      <c r="N121" s="26"/>
      <c r="O121" s="19">
        <f t="shared" si="5"/>
        <v>2</v>
      </c>
      <c r="P121" s="21">
        <f t="shared" si="6"/>
        <v>0</v>
      </c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thickBot="1" x14ac:dyDescent="0.3">
      <c r="A122" s="6"/>
      <c r="B122" s="11">
        <v>12</v>
      </c>
      <c r="C122" s="61" t="s">
        <v>45</v>
      </c>
      <c r="D122" s="41" t="s">
        <v>19</v>
      </c>
      <c r="E122" s="29">
        <v>1391</v>
      </c>
      <c r="F122" s="62">
        <v>18</v>
      </c>
      <c r="G122" s="35">
        <f t="shared" si="14"/>
        <v>25038</v>
      </c>
      <c r="H122" s="1"/>
      <c r="I122" s="16">
        <f t="shared" si="13"/>
        <v>12</v>
      </c>
      <c r="J122" s="18" t="str">
        <f t="shared" si="2"/>
        <v>Контакт к С-35, 5БП.551.726</v>
      </c>
      <c r="K122" s="27"/>
      <c r="L122" s="19" t="str">
        <f t="shared" si="3"/>
        <v>шт</v>
      </c>
      <c r="M122" s="23">
        <f t="shared" si="4"/>
        <v>1391</v>
      </c>
      <c r="N122" s="26"/>
      <c r="O122" s="19">
        <f t="shared" si="5"/>
        <v>18</v>
      </c>
      <c r="P122" s="21">
        <f t="shared" si="6"/>
        <v>0</v>
      </c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26.25" thickBot="1" x14ac:dyDescent="0.3">
      <c r="A123" s="6"/>
      <c r="B123" s="11">
        <v>13</v>
      </c>
      <c r="C123" s="61" t="s">
        <v>79</v>
      </c>
      <c r="D123" s="41" t="s">
        <v>19</v>
      </c>
      <c r="E123" s="29">
        <v>3210</v>
      </c>
      <c r="F123" s="62">
        <v>1</v>
      </c>
      <c r="G123" s="35">
        <f t="shared" si="14"/>
        <v>3210</v>
      </c>
      <c r="H123" s="1"/>
      <c r="I123" s="16">
        <f t="shared" si="13"/>
        <v>13</v>
      </c>
      <c r="J123" s="18" t="str">
        <f t="shared" si="2"/>
        <v xml:space="preserve">контакт розеточный для ВМГ-133, 5ВУ.551.032 </v>
      </c>
      <c r="K123" s="27"/>
      <c r="L123" s="19" t="str">
        <f t="shared" si="3"/>
        <v>шт</v>
      </c>
      <c r="M123" s="23">
        <f t="shared" si="4"/>
        <v>3210</v>
      </c>
      <c r="N123" s="26"/>
      <c r="O123" s="19">
        <f t="shared" si="5"/>
        <v>1</v>
      </c>
      <c r="P123" s="21">
        <f t="shared" si="6"/>
        <v>0</v>
      </c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26.25" thickBot="1" x14ac:dyDescent="0.3">
      <c r="A124" s="6"/>
      <c r="B124" s="11">
        <v>14</v>
      </c>
      <c r="C124" s="61" t="s">
        <v>48</v>
      </c>
      <c r="D124" s="41" t="s">
        <v>19</v>
      </c>
      <c r="E124" s="29">
        <v>1070</v>
      </c>
      <c r="F124" s="62">
        <v>15</v>
      </c>
      <c r="G124" s="35">
        <f t="shared" si="14"/>
        <v>16050</v>
      </c>
      <c r="H124" s="1"/>
      <c r="I124" s="16">
        <f t="shared" si="13"/>
        <v>14</v>
      </c>
      <c r="J124" s="18" t="str">
        <f t="shared" si="2"/>
        <v>Маслоуказатель  к С-35, 6БП.349.105</v>
      </c>
      <c r="K124" s="27"/>
      <c r="L124" s="19" t="str">
        <f t="shared" si="3"/>
        <v>шт</v>
      </c>
      <c r="M124" s="23">
        <f t="shared" si="4"/>
        <v>1070</v>
      </c>
      <c r="N124" s="26"/>
      <c r="O124" s="19">
        <f t="shared" si="5"/>
        <v>15</v>
      </c>
      <c r="P124" s="21">
        <f t="shared" si="6"/>
        <v>0</v>
      </c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39" thickBot="1" x14ac:dyDescent="0.3">
      <c r="A125" s="6"/>
      <c r="B125" s="11">
        <v>15</v>
      </c>
      <c r="C125" s="61" t="s">
        <v>51</v>
      </c>
      <c r="D125" s="41" t="s">
        <v>19</v>
      </c>
      <c r="E125" s="29">
        <v>481.5</v>
      </c>
      <c r="F125" s="62">
        <v>159</v>
      </c>
      <c r="G125" s="35">
        <f t="shared" si="14"/>
        <v>76558.5</v>
      </c>
      <c r="H125" s="1"/>
      <c r="I125" s="16">
        <f t="shared" si="13"/>
        <v>15</v>
      </c>
      <c r="J125" s="18" t="str">
        <f t="shared" si="2"/>
        <v>Нагреватель  к МКП-110, У-110-2000-40, 6СЯ.319.022 (ТЭН-240Б-13/1,6И220</v>
      </c>
      <c r="K125" s="27"/>
      <c r="L125" s="19" t="str">
        <f t="shared" si="3"/>
        <v>шт</v>
      </c>
      <c r="M125" s="23">
        <f t="shared" si="4"/>
        <v>481.5</v>
      </c>
      <c r="N125" s="26"/>
      <c r="O125" s="19">
        <f t="shared" si="5"/>
        <v>159</v>
      </c>
      <c r="P125" s="21">
        <f t="shared" si="6"/>
        <v>0</v>
      </c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thickBot="1" x14ac:dyDescent="0.3">
      <c r="A126" s="6"/>
      <c r="B126" s="11">
        <v>16</v>
      </c>
      <c r="C126" s="61" t="s">
        <v>86</v>
      </c>
      <c r="D126" s="41" t="s">
        <v>19</v>
      </c>
      <c r="E126" s="29">
        <v>1926</v>
      </c>
      <c r="F126" s="62">
        <v>4</v>
      </c>
      <c r="G126" s="35">
        <f t="shared" si="14"/>
        <v>7704</v>
      </c>
      <c r="H126" s="1"/>
      <c r="I126" s="16">
        <f t="shared" si="13"/>
        <v>16</v>
      </c>
      <c r="J126" s="18" t="str">
        <f t="shared" si="2"/>
        <v>Перемычка к С-35, 5БП.585.145</v>
      </c>
      <c r="K126" s="27"/>
      <c r="L126" s="19" t="str">
        <f t="shared" si="3"/>
        <v>шт</v>
      </c>
      <c r="M126" s="23">
        <f t="shared" si="4"/>
        <v>1926</v>
      </c>
      <c r="N126" s="26"/>
      <c r="O126" s="19">
        <f t="shared" si="5"/>
        <v>4</v>
      </c>
      <c r="P126" s="21">
        <f t="shared" si="6"/>
        <v>0</v>
      </c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26.25" thickBot="1" x14ac:dyDescent="0.3">
      <c r="A127" s="6"/>
      <c r="B127" s="11">
        <v>17</v>
      </c>
      <c r="C127" s="61" t="s">
        <v>88</v>
      </c>
      <c r="D127" s="41" t="s">
        <v>19</v>
      </c>
      <c r="E127" s="29">
        <v>64.2</v>
      </c>
      <c r="F127" s="62">
        <v>9</v>
      </c>
      <c r="G127" s="35">
        <f t="shared" si="14"/>
        <v>577.80000000000007</v>
      </c>
      <c r="H127" s="1"/>
      <c r="I127" s="16">
        <f t="shared" si="13"/>
        <v>17</v>
      </c>
      <c r="J127" s="18" t="str">
        <f t="shared" si="2"/>
        <v>Прокладка  к   ВМПЭ-10-2500-3150, 8БП.155.538</v>
      </c>
      <c r="K127" s="27"/>
      <c r="L127" s="19" t="str">
        <f t="shared" si="3"/>
        <v>шт</v>
      </c>
      <c r="M127" s="23">
        <f t="shared" si="4"/>
        <v>64.2</v>
      </c>
      <c r="N127" s="26"/>
      <c r="O127" s="19">
        <f t="shared" si="5"/>
        <v>9</v>
      </c>
      <c r="P127" s="21">
        <f t="shared" si="6"/>
        <v>0</v>
      </c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26.25" thickBot="1" x14ac:dyDescent="0.3">
      <c r="A128" s="6"/>
      <c r="B128" s="11">
        <v>18</v>
      </c>
      <c r="C128" s="61" t="s">
        <v>89</v>
      </c>
      <c r="D128" s="41" t="s">
        <v>19</v>
      </c>
      <c r="E128" s="29">
        <v>64.2</v>
      </c>
      <c r="F128" s="62">
        <v>27</v>
      </c>
      <c r="G128" s="35">
        <f t="shared" si="14"/>
        <v>1733.4</v>
      </c>
      <c r="H128" s="1"/>
      <c r="I128" s="16">
        <f t="shared" si="13"/>
        <v>18</v>
      </c>
      <c r="J128" s="18" t="str">
        <f t="shared" si="2"/>
        <v>Прокладка  к ВМПЭ--10-2000-3150, 8БП.372.018</v>
      </c>
      <c r="K128" s="27"/>
      <c r="L128" s="19" t="str">
        <f t="shared" si="3"/>
        <v>шт</v>
      </c>
      <c r="M128" s="23">
        <f t="shared" si="4"/>
        <v>64.2</v>
      </c>
      <c r="N128" s="26"/>
      <c r="O128" s="19">
        <f t="shared" si="5"/>
        <v>27</v>
      </c>
      <c r="P128" s="21">
        <f t="shared" si="6"/>
        <v>0</v>
      </c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26.25" thickBot="1" x14ac:dyDescent="0.3">
      <c r="A129" s="6"/>
      <c r="B129" s="11">
        <v>19</v>
      </c>
      <c r="C129" s="61" t="s">
        <v>118</v>
      </c>
      <c r="D129" s="41" t="s">
        <v>19</v>
      </c>
      <c r="E129" s="29">
        <v>64.2</v>
      </c>
      <c r="F129" s="62">
        <v>21</v>
      </c>
      <c r="G129" s="35">
        <f t="shared" si="14"/>
        <v>1348.2</v>
      </c>
      <c r="H129" s="1"/>
      <c r="I129" s="16">
        <f t="shared" si="13"/>
        <v>19</v>
      </c>
      <c r="J129" s="18" t="str">
        <f t="shared" si="2"/>
        <v>Прокладка к МКП-35, С-35, ВМТ, У-110, У-220, 8БП.155.022</v>
      </c>
      <c r="K129" s="27"/>
      <c r="L129" s="19" t="str">
        <f t="shared" si="3"/>
        <v>шт</v>
      </c>
      <c r="M129" s="23">
        <f t="shared" si="4"/>
        <v>64.2</v>
      </c>
      <c r="N129" s="26"/>
      <c r="O129" s="19">
        <f t="shared" si="5"/>
        <v>21</v>
      </c>
      <c r="P129" s="21">
        <f t="shared" si="6"/>
        <v>0</v>
      </c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26.25" thickBot="1" x14ac:dyDescent="0.3">
      <c r="A130" s="6"/>
      <c r="B130" s="11">
        <v>20</v>
      </c>
      <c r="C130" s="61" t="s">
        <v>61</v>
      </c>
      <c r="D130" s="41" t="s">
        <v>19</v>
      </c>
      <c r="E130" s="29">
        <v>1391</v>
      </c>
      <c r="F130" s="62">
        <v>12</v>
      </c>
      <c r="G130" s="35">
        <f t="shared" si="14"/>
        <v>16692</v>
      </c>
      <c r="H130" s="1"/>
      <c r="I130" s="16">
        <f t="shared" si="13"/>
        <v>20</v>
      </c>
      <c r="J130" s="18" t="str">
        <f t="shared" si="2"/>
        <v>Прокладка лаза  к У-110, МКП-110, 8БП.371.127</v>
      </c>
      <c r="K130" s="27"/>
      <c r="L130" s="19" t="str">
        <f t="shared" si="3"/>
        <v>шт</v>
      </c>
      <c r="M130" s="23">
        <f t="shared" si="4"/>
        <v>1391</v>
      </c>
      <c r="N130" s="26"/>
      <c r="O130" s="19">
        <f t="shared" si="5"/>
        <v>12</v>
      </c>
      <c r="P130" s="21">
        <f t="shared" si="6"/>
        <v>0</v>
      </c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thickBot="1" x14ac:dyDescent="0.3">
      <c r="A131" s="6"/>
      <c r="B131" s="11">
        <v>21</v>
      </c>
      <c r="C131" s="61" t="s">
        <v>119</v>
      </c>
      <c r="D131" s="41" t="s">
        <v>19</v>
      </c>
      <c r="E131" s="29">
        <v>321</v>
      </c>
      <c r="F131" s="62">
        <v>2</v>
      </c>
      <c r="G131" s="35">
        <f t="shared" si="14"/>
        <v>642</v>
      </c>
      <c r="H131" s="1"/>
      <c r="I131" s="16">
        <f t="shared" si="13"/>
        <v>21</v>
      </c>
      <c r="J131" s="18" t="str">
        <f t="shared" si="2"/>
        <v>Пружина к  С-35, 8БП.281.737</v>
      </c>
      <c r="K131" s="27"/>
      <c r="L131" s="19" t="str">
        <f t="shared" si="3"/>
        <v>шт</v>
      </c>
      <c r="M131" s="23">
        <f t="shared" si="4"/>
        <v>321</v>
      </c>
      <c r="N131" s="26"/>
      <c r="O131" s="19">
        <f t="shared" si="5"/>
        <v>2</v>
      </c>
      <c r="P131" s="21">
        <f t="shared" si="6"/>
        <v>0</v>
      </c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thickBot="1" x14ac:dyDescent="0.3">
      <c r="A132" s="6"/>
      <c r="B132" s="11">
        <v>22</v>
      </c>
      <c r="C132" s="61" t="s">
        <v>120</v>
      </c>
      <c r="D132" s="41" t="s">
        <v>19</v>
      </c>
      <c r="E132" s="29">
        <v>627.12</v>
      </c>
      <c r="F132" s="62">
        <v>2</v>
      </c>
      <c r="G132" s="35">
        <f t="shared" si="14"/>
        <v>1254.24</v>
      </c>
      <c r="H132" s="1"/>
      <c r="I132" s="16">
        <f t="shared" si="13"/>
        <v>22</v>
      </c>
      <c r="J132" s="18" t="str">
        <f t="shared" si="2"/>
        <v>Пружина к С-35, 8БП.281.999</v>
      </c>
      <c r="K132" s="27"/>
      <c r="L132" s="19" t="str">
        <f t="shared" si="3"/>
        <v>шт</v>
      </c>
      <c r="M132" s="23">
        <f t="shared" si="4"/>
        <v>627.12</v>
      </c>
      <c r="N132" s="26"/>
      <c r="O132" s="19">
        <f t="shared" si="5"/>
        <v>2</v>
      </c>
      <c r="P132" s="21">
        <f t="shared" si="6"/>
        <v>0</v>
      </c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thickBot="1" x14ac:dyDescent="0.3">
      <c r="A133" s="6"/>
      <c r="B133" s="11">
        <v>23</v>
      </c>
      <c r="C133" s="61" t="s">
        <v>121</v>
      </c>
      <c r="D133" s="41" t="s">
        <v>19</v>
      </c>
      <c r="E133" s="29">
        <v>267.5</v>
      </c>
      <c r="F133" s="62">
        <v>2</v>
      </c>
      <c r="G133" s="35">
        <f t="shared" si="14"/>
        <v>535</v>
      </c>
      <c r="H133" s="1"/>
      <c r="I133" s="16">
        <f t="shared" si="13"/>
        <v>23</v>
      </c>
      <c r="J133" s="18" t="str">
        <f t="shared" si="2"/>
        <v>Пружина к С-35, 8БП.281.736</v>
      </c>
      <c r="K133" s="27"/>
      <c r="L133" s="19" t="str">
        <f t="shared" si="3"/>
        <v>шт</v>
      </c>
      <c r="M133" s="23">
        <f t="shared" si="4"/>
        <v>267.5</v>
      </c>
      <c r="N133" s="26"/>
      <c r="O133" s="19">
        <f t="shared" si="5"/>
        <v>2</v>
      </c>
      <c r="P133" s="21">
        <f t="shared" si="6"/>
        <v>0</v>
      </c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26.25" thickBot="1" x14ac:dyDescent="0.3">
      <c r="A134" s="6"/>
      <c r="B134" s="11">
        <v>24</v>
      </c>
      <c r="C134" s="61" t="s">
        <v>93</v>
      </c>
      <c r="D134" s="41" t="s">
        <v>19</v>
      </c>
      <c r="E134" s="29">
        <v>1070</v>
      </c>
      <c r="F134" s="62">
        <v>9</v>
      </c>
      <c r="G134" s="35">
        <f t="shared" si="14"/>
        <v>9630</v>
      </c>
      <c r="H134" s="1"/>
      <c r="I134" s="16">
        <f t="shared" si="13"/>
        <v>24</v>
      </c>
      <c r="J134" s="18" t="str">
        <f t="shared" si="2"/>
        <v xml:space="preserve">Свеча (контакт) к МКП-110, 8БП.551.347 </v>
      </c>
      <c r="K134" s="27"/>
      <c r="L134" s="19" t="str">
        <f t="shared" si="3"/>
        <v>шт</v>
      </c>
      <c r="M134" s="23">
        <f t="shared" si="4"/>
        <v>1070</v>
      </c>
      <c r="N134" s="26"/>
      <c r="O134" s="19">
        <f t="shared" si="5"/>
        <v>9</v>
      </c>
      <c r="P134" s="21">
        <f t="shared" si="6"/>
        <v>0</v>
      </c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26.25" thickBot="1" x14ac:dyDescent="0.3">
      <c r="A135" s="6"/>
      <c r="B135" s="11">
        <v>25</v>
      </c>
      <c r="C135" s="61" t="s">
        <v>122</v>
      </c>
      <c r="D135" s="41" t="s">
        <v>19</v>
      </c>
      <c r="E135" s="29">
        <v>1254.24</v>
      </c>
      <c r="F135" s="62">
        <v>6</v>
      </c>
      <c r="G135" s="35">
        <f t="shared" si="14"/>
        <v>7525.4400000000005</v>
      </c>
      <c r="H135" s="1"/>
      <c r="I135" s="16">
        <f t="shared" si="13"/>
        <v>25</v>
      </c>
      <c r="J135" s="18" t="str">
        <f t="shared" si="2"/>
        <v>Свеча (контакт) к У-110-40, 8БП.551.120</v>
      </c>
      <c r="K135" s="27"/>
      <c r="L135" s="19" t="str">
        <f t="shared" si="3"/>
        <v>шт</v>
      </c>
      <c r="M135" s="23">
        <f t="shared" si="4"/>
        <v>1254.24</v>
      </c>
      <c r="N135" s="26"/>
      <c r="O135" s="19">
        <f t="shared" si="5"/>
        <v>6</v>
      </c>
      <c r="P135" s="21">
        <f t="shared" si="6"/>
        <v>0</v>
      </c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26.25" thickBot="1" x14ac:dyDescent="0.3">
      <c r="A136" s="6"/>
      <c r="B136" s="11">
        <v>26</v>
      </c>
      <c r="C136" s="61" t="s">
        <v>97</v>
      </c>
      <c r="D136" s="41" t="s">
        <v>19</v>
      </c>
      <c r="E136" s="29">
        <v>2354</v>
      </c>
      <c r="F136" s="62">
        <v>4</v>
      </c>
      <c r="G136" s="35">
        <f t="shared" si="14"/>
        <v>9416</v>
      </c>
      <c r="H136" s="1"/>
      <c r="I136" s="16">
        <f t="shared" si="13"/>
        <v>26</v>
      </c>
      <c r="J136" s="18" t="str">
        <f t="shared" si="2"/>
        <v>Собачка запорного механизма, 5КА.272.052</v>
      </c>
      <c r="K136" s="27"/>
      <c r="L136" s="19" t="str">
        <f t="shared" si="3"/>
        <v>шт</v>
      </c>
      <c r="M136" s="23">
        <f t="shared" si="4"/>
        <v>2354</v>
      </c>
      <c r="N136" s="26"/>
      <c r="O136" s="19">
        <f t="shared" si="5"/>
        <v>4</v>
      </c>
      <c r="P136" s="21">
        <f t="shared" si="6"/>
        <v>0</v>
      </c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26.25" thickBot="1" x14ac:dyDescent="0.3">
      <c r="A137" s="6"/>
      <c r="B137" s="11">
        <v>27</v>
      </c>
      <c r="C137" s="61" t="s">
        <v>99</v>
      </c>
      <c r="D137" s="41" t="s">
        <v>19</v>
      </c>
      <c r="E137" s="29">
        <v>192.6</v>
      </c>
      <c r="F137" s="62">
        <v>13</v>
      </c>
      <c r="G137" s="35">
        <f t="shared" si="14"/>
        <v>2503.7999999999997</v>
      </c>
      <c r="H137" s="1"/>
      <c r="I137" s="16">
        <f t="shared" si="13"/>
        <v>27</v>
      </c>
      <c r="J137" s="18" t="str">
        <f t="shared" si="2"/>
        <v xml:space="preserve">Стекло маслоуказателя ВМГ-133, 8ВУ.175.008 </v>
      </c>
      <c r="K137" s="27"/>
      <c r="L137" s="19" t="str">
        <f t="shared" si="3"/>
        <v>шт</v>
      </c>
      <c r="M137" s="23">
        <f t="shared" si="4"/>
        <v>192.6</v>
      </c>
      <c r="N137" s="26"/>
      <c r="O137" s="19">
        <f t="shared" si="5"/>
        <v>13</v>
      </c>
      <c r="P137" s="21">
        <f t="shared" si="6"/>
        <v>0</v>
      </c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26.25" thickBot="1" x14ac:dyDescent="0.3">
      <c r="A138" s="6"/>
      <c r="B138" s="11">
        <v>28</v>
      </c>
      <c r="C138" s="61" t="s">
        <v>123</v>
      </c>
      <c r="D138" s="41" t="s">
        <v>19</v>
      </c>
      <c r="E138" s="29">
        <v>107</v>
      </c>
      <c r="F138" s="62">
        <v>6</v>
      </c>
      <c r="G138" s="35">
        <f t="shared" si="14"/>
        <v>642</v>
      </c>
      <c r="H138" s="1"/>
      <c r="I138" s="16">
        <f t="shared" si="13"/>
        <v>28</v>
      </c>
      <c r="J138" s="18" t="str">
        <f t="shared" si="2"/>
        <v>Трубка  к ВМПЭ-10-630-1600, 8БП.724.124</v>
      </c>
      <c r="K138" s="27"/>
      <c r="L138" s="19" t="str">
        <f t="shared" si="3"/>
        <v>шт</v>
      </c>
      <c r="M138" s="23">
        <f t="shared" si="4"/>
        <v>107</v>
      </c>
      <c r="N138" s="26"/>
      <c r="O138" s="19">
        <f t="shared" si="5"/>
        <v>6</v>
      </c>
      <c r="P138" s="21">
        <f t="shared" si="6"/>
        <v>0</v>
      </c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26.25" thickBot="1" x14ac:dyDescent="0.3">
      <c r="A139" s="6"/>
      <c r="B139" s="11">
        <v>29</v>
      </c>
      <c r="C139" s="61" t="s">
        <v>108</v>
      </c>
      <c r="D139" s="41" t="s">
        <v>19</v>
      </c>
      <c r="E139" s="29">
        <v>214</v>
      </c>
      <c r="F139" s="62">
        <v>3</v>
      </c>
      <c r="G139" s="35">
        <f t="shared" si="14"/>
        <v>642</v>
      </c>
      <c r="H139" s="1"/>
      <c r="I139" s="16">
        <f t="shared" si="13"/>
        <v>29</v>
      </c>
      <c r="J139" s="18" t="str">
        <f t="shared" si="2"/>
        <v>Трубка стеклянная  к МКП-110,  У-110, 8БП.771.213-01</v>
      </c>
      <c r="K139" s="27"/>
      <c r="L139" s="19" t="str">
        <f t="shared" si="3"/>
        <v>шт</v>
      </c>
      <c r="M139" s="23">
        <f t="shared" si="4"/>
        <v>214</v>
      </c>
      <c r="N139" s="26"/>
      <c r="O139" s="19">
        <f t="shared" si="5"/>
        <v>3</v>
      </c>
      <c r="P139" s="21">
        <f t="shared" si="6"/>
        <v>0</v>
      </c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26.25" thickBot="1" x14ac:dyDescent="0.3">
      <c r="A140" s="6"/>
      <c r="B140" s="11">
        <v>30</v>
      </c>
      <c r="C140" s="61" t="s">
        <v>124</v>
      </c>
      <c r="D140" s="41" t="s">
        <v>19</v>
      </c>
      <c r="E140" s="29">
        <v>192.6</v>
      </c>
      <c r="F140" s="62">
        <v>9</v>
      </c>
      <c r="G140" s="35">
        <f t="shared" si="14"/>
        <v>1733.3999999999999</v>
      </c>
      <c r="H140" s="1"/>
      <c r="I140" s="16">
        <f t="shared" si="13"/>
        <v>30</v>
      </c>
      <c r="J140" s="18" t="str">
        <f t="shared" si="2"/>
        <v>Трубка стеклянная к С-35М, МКП-35, 8БП.771.213</v>
      </c>
      <c r="K140" s="27"/>
      <c r="L140" s="19" t="str">
        <f t="shared" si="3"/>
        <v>шт</v>
      </c>
      <c r="M140" s="23">
        <f t="shared" si="4"/>
        <v>192.6</v>
      </c>
      <c r="N140" s="26"/>
      <c r="O140" s="19">
        <f t="shared" si="5"/>
        <v>9</v>
      </c>
      <c r="P140" s="21">
        <f t="shared" si="6"/>
        <v>0</v>
      </c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thickBot="1" x14ac:dyDescent="0.3">
      <c r="A141" s="6"/>
      <c r="B141" s="11">
        <v>31</v>
      </c>
      <c r="C141" s="61" t="s">
        <v>110</v>
      </c>
      <c r="D141" s="41" t="s">
        <v>19</v>
      </c>
      <c r="E141" s="29">
        <v>642</v>
      </c>
      <c r="F141" s="62">
        <v>6</v>
      </c>
      <c r="G141" s="35">
        <f t="shared" si="14"/>
        <v>3852</v>
      </c>
      <c r="H141" s="1"/>
      <c r="I141" s="16">
        <f t="shared" si="13"/>
        <v>31</v>
      </c>
      <c r="J141" s="18" t="str">
        <f t="shared" si="2"/>
        <v xml:space="preserve">Тяга для ВМГ-133, 5ВУ.234.020 </v>
      </c>
      <c r="K141" s="27"/>
      <c r="L141" s="19" t="str">
        <f t="shared" si="3"/>
        <v>шт</v>
      </c>
      <c r="M141" s="23">
        <f t="shared" si="4"/>
        <v>642</v>
      </c>
      <c r="N141" s="26"/>
      <c r="O141" s="19">
        <f t="shared" si="5"/>
        <v>6</v>
      </c>
      <c r="P141" s="21">
        <f t="shared" si="6"/>
        <v>0</v>
      </c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26.25" thickBot="1" x14ac:dyDescent="0.3">
      <c r="A142" s="6"/>
      <c r="B142" s="11">
        <v>32</v>
      </c>
      <c r="C142" s="61" t="s">
        <v>65</v>
      </c>
      <c r="D142" s="41" t="s">
        <v>19</v>
      </c>
      <c r="E142" s="29">
        <v>449.4</v>
      </c>
      <c r="F142" s="62">
        <v>54</v>
      </c>
      <c r="G142" s="35">
        <f t="shared" si="14"/>
        <v>24267.599999999999</v>
      </c>
      <c r="H142" s="1"/>
      <c r="I142" s="16">
        <f t="shared" si="13"/>
        <v>32</v>
      </c>
      <c r="J142" s="18" t="str">
        <f t="shared" si="2"/>
        <v>Уплотнение бака С-35, 8СЯ.372.052</v>
      </c>
      <c r="K142" s="27"/>
      <c r="L142" s="19" t="str">
        <f t="shared" si="3"/>
        <v>шт</v>
      </c>
      <c r="M142" s="23">
        <f t="shared" si="4"/>
        <v>449.4</v>
      </c>
      <c r="N142" s="26"/>
      <c r="O142" s="19">
        <f t="shared" si="5"/>
        <v>54</v>
      </c>
      <c r="P142" s="21">
        <f t="shared" si="6"/>
        <v>0</v>
      </c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thickBot="1" x14ac:dyDescent="0.3">
      <c r="A143" s="6"/>
      <c r="B143" s="11">
        <v>33</v>
      </c>
      <c r="C143" s="61" t="s">
        <v>125</v>
      </c>
      <c r="D143" s="41" t="s">
        <v>19</v>
      </c>
      <c r="E143" s="29">
        <v>3210</v>
      </c>
      <c r="F143" s="62">
        <v>2</v>
      </c>
      <c r="G143" s="35">
        <f t="shared" si="14"/>
        <v>6420</v>
      </c>
      <c r="H143" s="1"/>
      <c r="I143" s="16">
        <f t="shared" si="13"/>
        <v>33</v>
      </c>
      <c r="J143" s="18" t="str">
        <f t="shared" si="2"/>
        <v>Штанга к С-35, 5БП.743.093</v>
      </c>
      <c r="K143" s="27"/>
      <c r="L143" s="19" t="str">
        <f t="shared" si="3"/>
        <v>шт</v>
      </c>
      <c r="M143" s="23">
        <f t="shared" si="4"/>
        <v>3210</v>
      </c>
      <c r="N143" s="26"/>
      <c r="O143" s="19">
        <f t="shared" si="5"/>
        <v>2</v>
      </c>
      <c r="P143" s="21">
        <f t="shared" si="6"/>
        <v>0</v>
      </c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thickBot="1" x14ac:dyDescent="0.3">
      <c r="A144" s="6"/>
      <c r="B144" s="11">
        <v>34</v>
      </c>
      <c r="C144" s="61" t="s">
        <v>126</v>
      </c>
      <c r="D144" s="41" t="s">
        <v>19</v>
      </c>
      <c r="E144" s="29">
        <v>12540.68</v>
      </c>
      <c r="F144" s="62">
        <v>4</v>
      </c>
      <c r="G144" s="35">
        <f t="shared" si="14"/>
        <v>50162.720000000001</v>
      </c>
      <c r="H144" s="1"/>
      <c r="I144" s="16">
        <f t="shared" si="13"/>
        <v>34</v>
      </c>
      <c r="J144" s="18" t="str">
        <f t="shared" si="2"/>
        <v>Шунт к У-110-40, 5БП.583.017</v>
      </c>
      <c r="K144" s="27"/>
      <c r="L144" s="19" t="str">
        <f t="shared" si="3"/>
        <v>шт</v>
      </c>
      <c r="M144" s="23">
        <f t="shared" si="4"/>
        <v>12540.68</v>
      </c>
      <c r="N144" s="26"/>
      <c r="O144" s="19">
        <f t="shared" si="5"/>
        <v>4</v>
      </c>
      <c r="P144" s="21">
        <f t="shared" si="6"/>
        <v>0</v>
      </c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thickBot="1" x14ac:dyDescent="0.3">
      <c r="A145" s="6"/>
      <c r="B145" s="118" t="s">
        <v>25</v>
      </c>
      <c r="C145" s="119"/>
      <c r="D145" s="119"/>
      <c r="E145" s="119"/>
      <c r="F145" s="120"/>
      <c r="G145" s="30">
        <f>SUM(G111:G144)</f>
        <v>780563.74</v>
      </c>
      <c r="H145" s="45"/>
      <c r="I145" s="83" t="s">
        <v>25</v>
      </c>
      <c r="J145" s="84"/>
      <c r="K145" s="84"/>
      <c r="L145" s="84"/>
      <c r="M145" s="84"/>
      <c r="N145" s="84"/>
      <c r="O145" s="85"/>
      <c r="P145" s="42">
        <f>SUM(P111:P144)</f>
        <v>0</v>
      </c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thickBot="1" x14ac:dyDescent="0.3">
      <c r="A146" s="6"/>
      <c r="B146" s="86" t="s">
        <v>26</v>
      </c>
      <c r="C146" s="95"/>
      <c r="D146" s="95"/>
      <c r="E146" s="95"/>
      <c r="F146" s="95"/>
      <c r="G146" s="95"/>
      <c r="H146" s="95"/>
      <c r="I146" s="95"/>
      <c r="J146" s="95"/>
      <c r="K146" s="95"/>
      <c r="L146" s="95"/>
      <c r="M146" s="95"/>
      <c r="N146" s="95"/>
      <c r="O146" s="95"/>
      <c r="P146" s="96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26.25" thickBot="1" x14ac:dyDescent="0.3">
      <c r="A147" s="6"/>
      <c r="B147" s="32">
        <v>1</v>
      </c>
      <c r="C147" s="61" t="s">
        <v>33</v>
      </c>
      <c r="D147" s="41" t="s">
        <v>19</v>
      </c>
      <c r="E147" s="28">
        <v>4576</v>
      </c>
      <c r="F147" s="62">
        <v>12</v>
      </c>
      <c r="G147" s="35">
        <f>F147*E147</f>
        <v>54912</v>
      </c>
      <c r="H147" s="1"/>
      <c r="I147" s="36">
        <f t="shared" si="13"/>
        <v>1</v>
      </c>
      <c r="J147" s="46" t="str">
        <f t="shared" si="2"/>
        <v>Изоляция бака для ВМД, 5БП.750.510</v>
      </c>
      <c r="K147" s="38"/>
      <c r="L147" s="39" t="str">
        <f t="shared" si="3"/>
        <v>шт</v>
      </c>
      <c r="M147" s="40">
        <f t="shared" si="4"/>
        <v>4576</v>
      </c>
      <c r="N147" s="34"/>
      <c r="O147" s="39">
        <f t="shared" si="5"/>
        <v>12</v>
      </c>
      <c r="P147" s="47">
        <f t="shared" si="6"/>
        <v>0</v>
      </c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26.25" thickBot="1" x14ac:dyDescent="0.3">
      <c r="A148" s="6"/>
      <c r="B148" s="11">
        <v>2</v>
      </c>
      <c r="C148" s="61" t="s">
        <v>37</v>
      </c>
      <c r="D148" s="41" t="s">
        <v>19</v>
      </c>
      <c r="E148" s="29">
        <v>15729</v>
      </c>
      <c r="F148" s="62">
        <v>12</v>
      </c>
      <c r="G148" s="35">
        <f t="shared" ref="G148:G166" si="15">F148*E148</f>
        <v>188748</v>
      </c>
      <c r="H148" s="1"/>
      <c r="I148" s="16">
        <f t="shared" si="13"/>
        <v>2</v>
      </c>
      <c r="J148" s="18" t="str">
        <f t="shared" si="2"/>
        <v>Камера дугогасительная к ВТ-35, ВИЕЦ.686.422.002</v>
      </c>
      <c r="K148" s="27"/>
      <c r="L148" s="19" t="str">
        <f t="shared" si="3"/>
        <v>шт</v>
      </c>
      <c r="M148" s="23">
        <f t="shared" si="4"/>
        <v>15729</v>
      </c>
      <c r="N148" s="26"/>
      <c r="O148" s="19">
        <f t="shared" si="5"/>
        <v>12</v>
      </c>
      <c r="P148" s="21">
        <f t="shared" si="6"/>
        <v>0</v>
      </c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26.25" thickBot="1" x14ac:dyDescent="0.3">
      <c r="A149" s="6"/>
      <c r="B149" s="11">
        <v>3</v>
      </c>
      <c r="C149" s="61" t="s">
        <v>38</v>
      </c>
      <c r="D149" s="41" t="s">
        <v>19</v>
      </c>
      <c r="E149" s="29">
        <v>9844</v>
      </c>
      <c r="F149" s="62">
        <v>6</v>
      </c>
      <c r="G149" s="35">
        <f t="shared" si="15"/>
        <v>59064</v>
      </c>
      <c r="H149" s="1"/>
      <c r="I149" s="16">
        <f t="shared" si="13"/>
        <v>3</v>
      </c>
      <c r="J149" s="18" t="str">
        <f t="shared" si="2"/>
        <v>Камера дугогасительная к С-35, 5СЯ.740.169</v>
      </c>
      <c r="K149" s="27"/>
      <c r="L149" s="19" t="str">
        <f t="shared" si="3"/>
        <v>шт</v>
      </c>
      <c r="M149" s="23">
        <f t="shared" si="4"/>
        <v>9844</v>
      </c>
      <c r="N149" s="26"/>
      <c r="O149" s="19">
        <f t="shared" si="5"/>
        <v>6</v>
      </c>
      <c r="P149" s="21">
        <f t="shared" si="6"/>
        <v>0</v>
      </c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thickBot="1" x14ac:dyDescent="0.3">
      <c r="A150" s="6"/>
      <c r="B150" s="11">
        <v>4</v>
      </c>
      <c r="C150" s="61" t="s">
        <v>45</v>
      </c>
      <c r="D150" s="41" t="s">
        <v>19</v>
      </c>
      <c r="E150" s="29">
        <v>2000</v>
      </c>
      <c r="F150" s="62">
        <v>12</v>
      </c>
      <c r="G150" s="35">
        <f t="shared" si="15"/>
        <v>24000</v>
      </c>
      <c r="H150" s="1"/>
      <c r="I150" s="16">
        <f t="shared" si="13"/>
        <v>4</v>
      </c>
      <c r="J150" s="18" t="str">
        <f t="shared" si="2"/>
        <v>Контакт к С-35, 5БП.551.726</v>
      </c>
      <c r="K150" s="27"/>
      <c r="L150" s="19" t="str">
        <f t="shared" si="3"/>
        <v>шт</v>
      </c>
      <c r="M150" s="23">
        <f t="shared" si="4"/>
        <v>2000</v>
      </c>
      <c r="N150" s="26"/>
      <c r="O150" s="19">
        <f t="shared" si="5"/>
        <v>12</v>
      </c>
      <c r="P150" s="21">
        <f t="shared" si="6"/>
        <v>0</v>
      </c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26.25" thickBot="1" x14ac:dyDescent="0.3">
      <c r="A151" s="6"/>
      <c r="B151" s="11">
        <v>5</v>
      </c>
      <c r="C151" s="61" t="s">
        <v>127</v>
      </c>
      <c r="D151" s="41" t="s">
        <v>19</v>
      </c>
      <c r="E151" s="29">
        <v>1888</v>
      </c>
      <c r="F151" s="62">
        <v>24</v>
      </c>
      <c r="G151" s="35">
        <f t="shared" si="15"/>
        <v>45312</v>
      </c>
      <c r="H151" s="1"/>
      <c r="I151" s="16">
        <f t="shared" si="13"/>
        <v>5</v>
      </c>
      <c r="J151" s="18" t="str">
        <f t="shared" si="2"/>
        <v xml:space="preserve">контакт неподвижный к ВТ-35, 5ФБ.552.005 </v>
      </c>
      <c r="K151" s="27"/>
      <c r="L151" s="19" t="str">
        <f t="shared" si="3"/>
        <v>шт</v>
      </c>
      <c r="M151" s="23">
        <f t="shared" si="4"/>
        <v>1888</v>
      </c>
      <c r="N151" s="26"/>
      <c r="O151" s="19">
        <f t="shared" si="5"/>
        <v>24</v>
      </c>
      <c r="P151" s="21">
        <f t="shared" si="6"/>
        <v>0</v>
      </c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26.25" thickBot="1" x14ac:dyDescent="0.3">
      <c r="A152" s="6"/>
      <c r="B152" s="11">
        <v>6</v>
      </c>
      <c r="C152" s="61" t="s">
        <v>128</v>
      </c>
      <c r="D152" s="41" t="s">
        <v>19</v>
      </c>
      <c r="E152" s="29">
        <v>10486</v>
      </c>
      <c r="F152" s="62">
        <v>6</v>
      </c>
      <c r="G152" s="35">
        <f t="shared" si="15"/>
        <v>62916</v>
      </c>
      <c r="H152" s="1"/>
      <c r="I152" s="16">
        <f t="shared" si="13"/>
        <v>6</v>
      </c>
      <c r="J152" s="18" t="str">
        <f t="shared" si="2"/>
        <v>Контакт подвижный  к  МКП-110, 5СЯ.551.194</v>
      </c>
      <c r="K152" s="27"/>
      <c r="L152" s="19" t="str">
        <f t="shared" si="3"/>
        <v>шт</v>
      </c>
      <c r="M152" s="23">
        <f t="shared" si="4"/>
        <v>10486</v>
      </c>
      <c r="N152" s="26"/>
      <c r="O152" s="19">
        <f t="shared" si="5"/>
        <v>6</v>
      </c>
      <c r="P152" s="21">
        <f t="shared" si="6"/>
        <v>0</v>
      </c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26.25" thickBot="1" x14ac:dyDescent="0.3">
      <c r="A153" s="6"/>
      <c r="B153" s="11">
        <v>7</v>
      </c>
      <c r="C153" s="61" t="s">
        <v>46</v>
      </c>
      <c r="D153" s="41" t="s">
        <v>19</v>
      </c>
      <c r="E153" s="29">
        <v>1859</v>
      </c>
      <c r="F153" s="62">
        <v>24</v>
      </c>
      <c r="G153" s="35">
        <f t="shared" si="15"/>
        <v>44616</v>
      </c>
      <c r="H153" s="1"/>
      <c r="I153" s="16">
        <f t="shared" si="13"/>
        <v>7</v>
      </c>
      <c r="J153" s="18" t="str">
        <f t="shared" si="2"/>
        <v>Контакт подвижный к ВТД-35, ВТ-35, ВИЕЦ.685.174.002</v>
      </c>
      <c r="K153" s="27"/>
      <c r="L153" s="19" t="str">
        <f t="shared" si="3"/>
        <v>шт</v>
      </c>
      <c r="M153" s="23">
        <f t="shared" si="4"/>
        <v>1859</v>
      </c>
      <c r="N153" s="26"/>
      <c r="O153" s="19">
        <f t="shared" si="5"/>
        <v>24</v>
      </c>
      <c r="P153" s="21">
        <f t="shared" si="6"/>
        <v>0</v>
      </c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26.25" thickBot="1" x14ac:dyDescent="0.3">
      <c r="A154" s="6"/>
      <c r="B154" s="11">
        <v>8</v>
      </c>
      <c r="C154" s="61" t="s">
        <v>82</v>
      </c>
      <c r="D154" s="41" t="s">
        <v>19</v>
      </c>
      <c r="E154" s="29">
        <v>2055</v>
      </c>
      <c r="F154" s="62">
        <v>1</v>
      </c>
      <c r="G154" s="35">
        <f t="shared" si="15"/>
        <v>2055</v>
      </c>
      <c r="H154" s="1"/>
      <c r="I154" s="16">
        <f t="shared" si="13"/>
        <v>8</v>
      </c>
      <c r="J154" s="18" t="str">
        <f t="shared" si="2"/>
        <v xml:space="preserve">Лебедка съемная 6БП.773.006  для ВМД-35, 6БП.773.006 </v>
      </c>
      <c r="K154" s="27"/>
      <c r="L154" s="19" t="str">
        <f t="shared" si="3"/>
        <v>шт</v>
      </c>
      <c r="M154" s="23">
        <f t="shared" si="4"/>
        <v>2055</v>
      </c>
      <c r="N154" s="26"/>
      <c r="O154" s="19">
        <f t="shared" si="5"/>
        <v>1</v>
      </c>
      <c r="P154" s="21">
        <f t="shared" si="6"/>
        <v>0</v>
      </c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thickBot="1" x14ac:dyDescent="0.3">
      <c r="A155" s="6"/>
      <c r="B155" s="11">
        <v>9</v>
      </c>
      <c r="C155" s="61" t="s">
        <v>129</v>
      </c>
      <c r="D155" s="41" t="s">
        <v>19</v>
      </c>
      <c r="E155" s="29">
        <v>481.5</v>
      </c>
      <c r="F155" s="62">
        <v>6</v>
      </c>
      <c r="G155" s="35">
        <f t="shared" si="15"/>
        <v>2889</v>
      </c>
      <c r="H155" s="1"/>
      <c r="I155" s="16">
        <f t="shared" si="13"/>
        <v>9</v>
      </c>
      <c r="J155" s="18" t="str">
        <f t="shared" si="2"/>
        <v>Манжета, 8ВУ.778.001</v>
      </c>
      <c r="K155" s="27"/>
      <c r="L155" s="19" t="str">
        <f t="shared" si="3"/>
        <v>шт</v>
      </c>
      <c r="M155" s="23">
        <f t="shared" si="4"/>
        <v>481.5</v>
      </c>
      <c r="N155" s="26"/>
      <c r="O155" s="19">
        <f t="shared" si="5"/>
        <v>6</v>
      </c>
      <c r="P155" s="21">
        <f t="shared" si="6"/>
        <v>0</v>
      </c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26.25" thickBot="1" x14ac:dyDescent="0.3">
      <c r="A156" s="6"/>
      <c r="B156" s="11">
        <v>10</v>
      </c>
      <c r="C156" s="61" t="s">
        <v>49</v>
      </c>
      <c r="D156" s="41" t="s">
        <v>19</v>
      </c>
      <c r="E156" s="29">
        <v>18700</v>
      </c>
      <c r="F156" s="62">
        <v>6</v>
      </c>
      <c r="G156" s="35">
        <f t="shared" si="15"/>
        <v>112200</v>
      </c>
      <c r="H156" s="1"/>
      <c r="I156" s="16">
        <f t="shared" si="13"/>
        <v>10</v>
      </c>
      <c r="J156" s="18" t="str">
        <f t="shared" si="2"/>
        <v>Маслоуказатель к  МКП-110, У-110, 6БП.349.008</v>
      </c>
      <c r="K156" s="27"/>
      <c r="L156" s="19" t="str">
        <f t="shared" si="3"/>
        <v>шт</v>
      </c>
      <c r="M156" s="23">
        <f t="shared" si="4"/>
        <v>18700</v>
      </c>
      <c r="N156" s="26"/>
      <c r="O156" s="19">
        <f t="shared" si="5"/>
        <v>6</v>
      </c>
      <c r="P156" s="21">
        <f t="shared" si="6"/>
        <v>0</v>
      </c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39" thickBot="1" x14ac:dyDescent="0.3">
      <c r="A157" s="6"/>
      <c r="B157" s="11">
        <v>11</v>
      </c>
      <c r="C157" s="61" t="s">
        <v>51</v>
      </c>
      <c r="D157" s="41" t="s">
        <v>19</v>
      </c>
      <c r="E157" s="29">
        <v>96.3</v>
      </c>
      <c r="F157" s="62">
        <v>6</v>
      </c>
      <c r="G157" s="35">
        <f t="shared" si="15"/>
        <v>577.79999999999995</v>
      </c>
      <c r="H157" s="1"/>
      <c r="I157" s="16">
        <f t="shared" si="13"/>
        <v>11</v>
      </c>
      <c r="J157" s="18" t="str">
        <f t="shared" si="2"/>
        <v>Нагреватель  к МКП-110, У-110-2000-40, 6СЯ.319.022 (ТЭН-240Б-13/1,6И220</v>
      </c>
      <c r="K157" s="27"/>
      <c r="L157" s="19" t="str">
        <f t="shared" si="3"/>
        <v>шт</v>
      </c>
      <c r="M157" s="23">
        <f t="shared" si="4"/>
        <v>96.3</v>
      </c>
      <c r="N157" s="26"/>
      <c r="O157" s="19">
        <f t="shared" si="5"/>
        <v>6</v>
      </c>
      <c r="P157" s="21">
        <f t="shared" si="6"/>
        <v>0</v>
      </c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thickBot="1" x14ac:dyDescent="0.3">
      <c r="A158" s="6"/>
      <c r="B158" s="11">
        <v>12</v>
      </c>
      <c r="C158" s="61" t="s">
        <v>130</v>
      </c>
      <c r="D158" s="41" t="s">
        <v>19</v>
      </c>
      <c r="E158" s="29">
        <v>1070</v>
      </c>
      <c r="F158" s="62">
        <v>6</v>
      </c>
      <c r="G158" s="35">
        <f t="shared" si="15"/>
        <v>6420</v>
      </c>
      <c r="H158" s="1"/>
      <c r="I158" s="16">
        <f t="shared" si="13"/>
        <v>12</v>
      </c>
      <c r="J158" s="18" t="str">
        <f t="shared" si="2"/>
        <v>Прокладка, ВЕЮИ.754.152.019</v>
      </c>
      <c r="K158" s="27"/>
      <c r="L158" s="19" t="str">
        <f t="shared" si="3"/>
        <v>шт</v>
      </c>
      <c r="M158" s="23">
        <f t="shared" si="4"/>
        <v>1070</v>
      </c>
      <c r="N158" s="26"/>
      <c r="O158" s="19">
        <f t="shared" si="5"/>
        <v>6</v>
      </c>
      <c r="P158" s="21">
        <f t="shared" si="6"/>
        <v>0</v>
      </c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26.25" thickBot="1" x14ac:dyDescent="0.3">
      <c r="A159" s="6"/>
      <c r="B159" s="11">
        <v>13</v>
      </c>
      <c r="C159" s="61" t="s">
        <v>91</v>
      </c>
      <c r="D159" s="41" t="s">
        <v>19</v>
      </c>
      <c r="E159" s="29">
        <v>1070</v>
      </c>
      <c r="F159" s="62">
        <v>12</v>
      </c>
      <c r="G159" s="35">
        <f t="shared" si="15"/>
        <v>12840</v>
      </c>
      <c r="H159" s="1"/>
      <c r="I159" s="16">
        <f t="shared" si="13"/>
        <v>13</v>
      </c>
      <c r="J159" s="18" t="str">
        <f t="shared" si="2"/>
        <v>Прокладка 5ФБ.760.000 для ВТ-35, 5ФБ.760.000</v>
      </c>
      <c r="K159" s="27"/>
      <c r="L159" s="19" t="str">
        <f t="shared" si="3"/>
        <v>шт</v>
      </c>
      <c r="M159" s="23">
        <f t="shared" si="4"/>
        <v>1070</v>
      </c>
      <c r="N159" s="26"/>
      <c r="O159" s="19">
        <f t="shared" si="5"/>
        <v>12</v>
      </c>
      <c r="P159" s="21">
        <f t="shared" si="6"/>
        <v>0</v>
      </c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26.25" thickBot="1" x14ac:dyDescent="0.3">
      <c r="A160" s="6"/>
      <c r="B160" s="11">
        <v>14</v>
      </c>
      <c r="C160" s="61" t="s">
        <v>61</v>
      </c>
      <c r="D160" s="41" t="s">
        <v>19</v>
      </c>
      <c r="E160" s="29">
        <v>481.5</v>
      </c>
      <c r="F160" s="62">
        <v>7</v>
      </c>
      <c r="G160" s="35">
        <f t="shared" si="15"/>
        <v>3370.5</v>
      </c>
      <c r="H160" s="1"/>
      <c r="I160" s="16">
        <f t="shared" si="13"/>
        <v>14</v>
      </c>
      <c r="J160" s="18" t="str">
        <f t="shared" si="2"/>
        <v>Прокладка лаза  к У-110, МКП-110, 8БП.371.127</v>
      </c>
      <c r="K160" s="27"/>
      <c r="L160" s="19" t="str">
        <f t="shared" si="3"/>
        <v>шт</v>
      </c>
      <c r="M160" s="23">
        <f t="shared" si="4"/>
        <v>481.5</v>
      </c>
      <c r="N160" s="26"/>
      <c r="O160" s="19">
        <f t="shared" si="5"/>
        <v>7</v>
      </c>
      <c r="P160" s="21">
        <f t="shared" si="6"/>
        <v>0</v>
      </c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thickBot="1" x14ac:dyDescent="0.3">
      <c r="A161" s="6"/>
      <c r="B161" s="11">
        <v>15</v>
      </c>
      <c r="C161" s="61" t="s">
        <v>119</v>
      </c>
      <c r="D161" s="41" t="s">
        <v>19</v>
      </c>
      <c r="E161" s="29">
        <v>64.2</v>
      </c>
      <c r="F161" s="62">
        <v>6</v>
      </c>
      <c r="G161" s="35">
        <f t="shared" si="15"/>
        <v>385.20000000000005</v>
      </c>
      <c r="H161" s="1"/>
      <c r="I161" s="16">
        <f t="shared" si="13"/>
        <v>15</v>
      </c>
      <c r="J161" s="18" t="str">
        <f t="shared" si="2"/>
        <v>Пружина к  С-35, 8БП.281.737</v>
      </c>
      <c r="K161" s="27"/>
      <c r="L161" s="19" t="str">
        <f t="shared" si="3"/>
        <v>шт</v>
      </c>
      <c r="M161" s="23">
        <f t="shared" si="4"/>
        <v>64.2</v>
      </c>
      <c r="N161" s="26"/>
      <c r="O161" s="19">
        <f t="shared" si="5"/>
        <v>6</v>
      </c>
      <c r="P161" s="21">
        <f t="shared" si="6"/>
        <v>0</v>
      </c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thickBot="1" x14ac:dyDescent="0.3">
      <c r="A162" s="6"/>
      <c r="B162" s="11">
        <v>16</v>
      </c>
      <c r="C162" s="61" t="s">
        <v>121</v>
      </c>
      <c r="D162" s="41" t="s">
        <v>19</v>
      </c>
      <c r="E162" s="29">
        <v>2140</v>
      </c>
      <c r="F162" s="62">
        <v>12</v>
      </c>
      <c r="G162" s="35">
        <f t="shared" si="15"/>
        <v>25680</v>
      </c>
      <c r="H162" s="1"/>
      <c r="I162" s="16">
        <f t="shared" si="13"/>
        <v>16</v>
      </c>
      <c r="J162" s="18" t="str">
        <f t="shared" si="2"/>
        <v>Пружина к С-35, 8БП.281.736</v>
      </c>
      <c r="K162" s="27"/>
      <c r="L162" s="19" t="str">
        <f t="shared" si="3"/>
        <v>шт</v>
      </c>
      <c r="M162" s="23">
        <f t="shared" si="4"/>
        <v>2140</v>
      </c>
      <c r="N162" s="26"/>
      <c r="O162" s="19">
        <f t="shared" si="5"/>
        <v>12</v>
      </c>
      <c r="P162" s="21">
        <f t="shared" si="6"/>
        <v>0</v>
      </c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26.25" thickBot="1" x14ac:dyDescent="0.3">
      <c r="A163" s="6"/>
      <c r="B163" s="11">
        <v>17</v>
      </c>
      <c r="C163" s="61" t="s">
        <v>99</v>
      </c>
      <c r="D163" s="41" t="s">
        <v>19</v>
      </c>
      <c r="E163" s="29">
        <v>1391</v>
      </c>
      <c r="F163" s="62">
        <v>6</v>
      </c>
      <c r="G163" s="35">
        <f t="shared" si="15"/>
        <v>8346</v>
      </c>
      <c r="H163" s="1"/>
      <c r="I163" s="16">
        <f t="shared" si="13"/>
        <v>17</v>
      </c>
      <c r="J163" s="18" t="str">
        <f t="shared" si="2"/>
        <v xml:space="preserve">Стекло маслоуказателя ВМГ-133, 8ВУ.175.008 </v>
      </c>
      <c r="K163" s="27"/>
      <c r="L163" s="19" t="str">
        <f t="shared" si="3"/>
        <v>шт</v>
      </c>
      <c r="M163" s="23">
        <f t="shared" si="4"/>
        <v>1391</v>
      </c>
      <c r="N163" s="26"/>
      <c r="O163" s="19">
        <f t="shared" si="5"/>
        <v>6</v>
      </c>
      <c r="P163" s="21">
        <f t="shared" si="6"/>
        <v>0</v>
      </c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thickBot="1" x14ac:dyDescent="0.3">
      <c r="A164" s="6"/>
      <c r="B164" s="11">
        <v>18</v>
      </c>
      <c r="C164" s="61" t="s">
        <v>110</v>
      </c>
      <c r="D164" s="41" t="s">
        <v>19</v>
      </c>
      <c r="E164" s="29">
        <v>321</v>
      </c>
      <c r="F164" s="62">
        <v>39</v>
      </c>
      <c r="G164" s="35">
        <f t="shared" si="15"/>
        <v>12519</v>
      </c>
      <c r="H164" s="1"/>
      <c r="I164" s="16">
        <f t="shared" si="13"/>
        <v>18</v>
      </c>
      <c r="J164" s="18" t="str">
        <f t="shared" si="2"/>
        <v xml:space="preserve">Тяга для ВМГ-133, 5ВУ.234.020 </v>
      </c>
      <c r="K164" s="27"/>
      <c r="L164" s="19" t="str">
        <f t="shared" si="3"/>
        <v>шт</v>
      </c>
      <c r="M164" s="23">
        <f t="shared" si="4"/>
        <v>321</v>
      </c>
      <c r="N164" s="26"/>
      <c r="O164" s="19">
        <f t="shared" si="5"/>
        <v>39</v>
      </c>
      <c r="P164" s="21">
        <f t="shared" si="6"/>
        <v>0</v>
      </c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26.25" thickBot="1" x14ac:dyDescent="0.3">
      <c r="A165" s="6"/>
      <c r="B165" s="11">
        <v>19</v>
      </c>
      <c r="C165" s="61" t="s">
        <v>65</v>
      </c>
      <c r="D165" s="41" t="s">
        <v>19</v>
      </c>
      <c r="E165" s="29">
        <v>267.5</v>
      </c>
      <c r="F165" s="62">
        <v>27</v>
      </c>
      <c r="G165" s="35">
        <f t="shared" si="15"/>
        <v>7222.5</v>
      </c>
      <c r="H165" s="1"/>
      <c r="I165" s="16">
        <f t="shared" si="13"/>
        <v>19</v>
      </c>
      <c r="J165" s="18" t="str">
        <f t="shared" si="2"/>
        <v>Уплотнение бака С-35, 8СЯ.372.052</v>
      </c>
      <c r="K165" s="27"/>
      <c r="L165" s="19" t="str">
        <f t="shared" si="3"/>
        <v>шт</v>
      </c>
      <c r="M165" s="23">
        <f t="shared" si="4"/>
        <v>267.5</v>
      </c>
      <c r="N165" s="26"/>
      <c r="O165" s="19">
        <f t="shared" si="5"/>
        <v>27</v>
      </c>
      <c r="P165" s="21">
        <f t="shared" si="6"/>
        <v>0</v>
      </c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thickBot="1" x14ac:dyDescent="0.3">
      <c r="A166" s="6"/>
      <c r="B166" s="11">
        <v>20</v>
      </c>
      <c r="C166" s="61" t="s">
        <v>131</v>
      </c>
      <c r="D166" s="41" t="s">
        <v>19</v>
      </c>
      <c r="E166" s="29">
        <v>192.6</v>
      </c>
      <c r="F166" s="62">
        <v>4</v>
      </c>
      <c r="G166" s="35">
        <f t="shared" si="15"/>
        <v>770.4</v>
      </c>
      <c r="H166" s="1"/>
      <c r="I166" s="16">
        <f t="shared" si="13"/>
        <v>20</v>
      </c>
      <c r="J166" s="18" t="str">
        <f t="shared" si="2"/>
        <v>Штанга к ВТ-35, ВИЕЦ.686.236.002</v>
      </c>
      <c r="K166" s="27"/>
      <c r="L166" s="19" t="str">
        <f t="shared" si="3"/>
        <v>шт</v>
      </c>
      <c r="M166" s="23">
        <f t="shared" si="4"/>
        <v>192.6</v>
      </c>
      <c r="N166" s="26"/>
      <c r="O166" s="19">
        <f t="shared" si="5"/>
        <v>4</v>
      </c>
      <c r="P166" s="21">
        <f t="shared" si="6"/>
        <v>0</v>
      </c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thickBot="1" x14ac:dyDescent="0.3">
      <c r="A167" s="6"/>
      <c r="B167" s="80" t="s">
        <v>24</v>
      </c>
      <c r="C167" s="81"/>
      <c r="D167" s="81"/>
      <c r="E167" s="81"/>
      <c r="F167" s="82"/>
      <c r="G167" s="30">
        <f>SUM(G147:G166)</f>
        <v>674843.4</v>
      </c>
      <c r="H167" s="45"/>
      <c r="I167" s="83" t="s">
        <v>24</v>
      </c>
      <c r="J167" s="84"/>
      <c r="K167" s="84"/>
      <c r="L167" s="84"/>
      <c r="M167" s="84"/>
      <c r="N167" s="84"/>
      <c r="O167" s="85"/>
      <c r="P167" s="42">
        <f>SUM(P147:P166)</f>
        <v>0</v>
      </c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thickBot="1" x14ac:dyDescent="0.3">
      <c r="A168" s="6"/>
      <c r="B168" s="86" t="s">
        <v>27</v>
      </c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8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26.25" thickBot="1" x14ac:dyDescent="0.3">
      <c r="A169" s="6"/>
      <c r="B169" s="32">
        <v>1</v>
      </c>
      <c r="C169" s="61" t="s">
        <v>38</v>
      </c>
      <c r="D169" s="41" t="s">
        <v>19</v>
      </c>
      <c r="E169" s="28">
        <v>15012</v>
      </c>
      <c r="F169" s="62">
        <v>4</v>
      </c>
      <c r="G169" s="35">
        <f>F169*E169</f>
        <v>60048</v>
      </c>
      <c r="H169" s="1"/>
      <c r="I169" s="36">
        <v>1</v>
      </c>
      <c r="J169" s="46" t="str">
        <f t="shared" si="2"/>
        <v>Камера дугогасительная к С-35, 5СЯ.740.169</v>
      </c>
      <c r="K169" s="38"/>
      <c r="L169" s="39" t="str">
        <f t="shared" si="3"/>
        <v>шт</v>
      </c>
      <c r="M169" s="40">
        <f t="shared" si="4"/>
        <v>15012</v>
      </c>
      <c r="N169" s="34"/>
      <c r="O169" s="19">
        <f t="shared" si="5"/>
        <v>4</v>
      </c>
      <c r="P169" s="21">
        <f t="shared" si="6"/>
        <v>0</v>
      </c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39" thickBot="1" x14ac:dyDescent="0.3">
      <c r="A170" s="6"/>
      <c r="B170" s="11">
        <v>2</v>
      </c>
      <c r="C170" s="61" t="s">
        <v>71</v>
      </c>
      <c r="D170" s="41" t="s">
        <v>19</v>
      </c>
      <c r="E170" s="29">
        <v>64.272000000000006</v>
      </c>
      <c r="F170" s="62">
        <v>24</v>
      </c>
      <c r="G170" s="35">
        <f t="shared" ref="G170:G176" si="16">F170*E170</f>
        <v>1542.5280000000002</v>
      </c>
      <c r="H170" s="1"/>
      <c r="I170" s="16">
        <v>2</v>
      </c>
      <c r="J170" s="18" t="str">
        <f t="shared" si="2"/>
        <v>Колпачок маслоуказателя (к ВМП-10, ВМПЭ-10, ВМПП-10), 8КА.307.002</v>
      </c>
      <c r="K170" s="27"/>
      <c r="L170" s="19" t="str">
        <f t="shared" si="3"/>
        <v>шт</v>
      </c>
      <c r="M170" s="23">
        <f t="shared" si="4"/>
        <v>64.272000000000006</v>
      </c>
      <c r="N170" s="26"/>
      <c r="O170" s="19">
        <f t="shared" si="5"/>
        <v>24</v>
      </c>
      <c r="P170" s="21">
        <f t="shared" si="6"/>
        <v>0</v>
      </c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thickBot="1" x14ac:dyDescent="0.3">
      <c r="A171" s="6"/>
      <c r="B171" s="11">
        <v>3</v>
      </c>
      <c r="C171" s="61" t="s">
        <v>132</v>
      </c>
      <c r="D171" s="41" t="s">
        <v>19</v>
      </c>
      <c r="E171" s="29">
        <v>64.2</v>
      </c>
      <c r="F171" s="62">
        <v>10</v>
      </c>
      <c r="G171" s="35">
        <f t="shared" si="16"/>
        <v>642</v>
      </c>
      <c r="H171" s="1"/>
      <c r="I171" s="16">
        <v>3</v>
      </c>
      <c r="J171" s="18" t="str">
        <f t="shared" si="2"/>
        <v>Кольцо 8СЯ.370.145, 8СЯ.370.145</v>
      </c>
      <c r="K171" s="27"/>
      <c r="L171" s="19" t="str">
        <f t="shared" si="3"/>
        <v>шт</v>
      </c>
      <c r="M171" s="23">
        <f t="shared" si="4"/>
        <v>64.2</v>
      </c>
      <c r="N171" s="26"/>
      <c r="O171" s="19">
        <f t="shared" si="5"/>
        <v>10</v>
      </c>
      <c r="P171" s="21">
        <f t="shared" si="6"/>
        <v>0</v>
      </c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thickBot="1" x14ac:dyDescent="0.3">
      <c r="A172" s="6"/>
      <c r="B172" s="11">
        <v>4</v>
      </c>
      <c r="C172" s="61" t="s">
        <v>81</v>
      </c>
      <c r="D172" s="41" t="s">
        <v>19</v>
      </c>
      <c r="E172" s="29">
        <v>534</v>
      </c>
      <c r="F172" s="62">
        <v>30</v>
      </c>
      <c r="G172" s="35">
        <f t="shared" si="16"/>
        <v>16020</v>
      </c>
      <c r="H172" s="1"/>
      <c r="I172" s="16">
        <v>4</v>
      </c>
      <c r="J172" s="18" t="str">
        <f t="shared" si="2"/>
        <v xml:space="preserve">Ламель для ВМГ-10, 5ВУ.572.004 </v>
      </c>
      <c r="K172" s="27"/>
      <c r="L172" s="19" t="str">
        <f t="shared" si="3"/>
        <v>шт</v>
      </c>
      <c r="M172" s="23">
        <f t="shared" si="4"/>
        <v>534</v>
      </c>
      <c r="N172" s="26"/>
      <c r="O172" s="19">
        <f t="shared" si="5"/>
        <v>30</v>
      </c>
      <c r="P172" s="21">
        <f t="shared" si="6"/>
        <v>0</v>
      </c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26.25" thickBot="1" x14ac:dyDescent="0.3">
      <c r="A173" s="6"/>
      <c r="B173" s="11">
        <v>5</v>
      </c>
      <c r="C173" s="61" t="s">
        <v>48</v>
      </c>
      <c r="D173" s="41" t="s">
        <v>19</v>
      </c>
      <c r="E173" s="29">
        <v>1983</v>
      </c>
      <c r="F173" s="62">
        <v>3</v>
      </c>
      <c r="G173" s="35">
        <f t="shared" si="16"/>
        <v>5949</v>
      </c>
      <c r="H173" s="1"/>
      <c r="I173" s="16">
        <v>5</v>
      </c>
      <c r="J173" s="18" t="str">
        <f t="shared" si="2"/>
        <v>Маслоуказатель  к С-35, 6БП.349.105</v>
      </c>
      <c r="K173" s="27"/>
      <c r="L173" s="19" t="str">
        <f t="shared" si="3"/>
        <v>шт</v>
      </c>
      <c r="M173" s="23">
        <f t="shared" si="4"/>
        <v>1983</v>
      </c>
      <c r="N173" s="26"/>
      <c r="O173" s="19">
        <f t="shared" si="5"/>
        <v>3</v>
      </c>
      <c r="P173" s="21">
        <f t="shared" si="6"/>
        <v>0</v>
      </c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26.25" thickBot="1" x14ac:dyDescent="0.3">
      <c r="A174" s="6"/>
      <c r="B174" s="11">
        <v>6</v>
      </c>
      <c r="C174" s="61" t="s">
        <v>118</v>
      </c>
      <c r="D174" s="41" t="s">
        <v>19</v>
      </c>
      <c r="E174" s="29">
        <v>62</v>
      </c>
      <c r="F174" s="62">
        <v>12</v>
      </c>
      <c r="G174" s="35">
        <f t="shared" si="16"/>
        <v>744</v>
      </c>
      <c r="H174" s="1"/>
      <c r="I174" s="16">
        <v>6</v>
      </c>
      <c r="J174" s="18" t="str">
        <f t="shared" si="2"/>
        <v>Прокладка к МКП-35, С-35, ВМТ, У-110, У-220, 8БП.155.022</v>
      </c>
      <c r="K174" s="27"/>
      <c r="L174" s="19" t="str">
        <f t="shared" si="3"/>
        <v>шт</v>
      </c>
      <c r="M174" s="23">
        <f t="shared" si="4"/>
        <v>62</v>
      </c>
      <c r="N174" s="26"/>
      <c r="O174" s="19">
        <f t="shared" si="5"/>
        <v>12</v>
      </c>
      <c r="P174" s="21">
        <f t="shared" si="6"/>
        <v>0</v>
      </c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26.25" thickBot="1" x14ac:dyDescent="0.3">
      <c r="A175" s="6"/>
      <c r="B175" s="11">
        <v>7</v>
      </c>
      <c r="C175" s="61" t="s">
        <v>62</v>
      </c>
      <c r="D175" s="41" t="s">
        <v>19</v>
      </c>
      <c r="E175" s="29">
        <v>1335</v>
      </c>
      <c r="F175" s="62">
        <v>3</v>
      </c>
      <c r="G175" s="35">
        <f t="shared" si="16"/>
        <v>4005</v>
      </c>
      <c r="H175" s="1"/>
      <c r="I175" s="16">
        <v>7</v>
      </c>
      <c r="J175" s="18" t="str">
        <f t="shared" si="2"/>
        <v>Связь гибкая 630А для ВМГ-10, 8ВУ.505.024</v>
      </c>
      <c r="K175" s="27"/>
      <c r="L175" s="19" t="str">
        <f t="shared" si="3"/>
        <v>шт</v>
      </c>
      <c r="M175" s="23">
        <f t="shared" si="4"/>
        <v>1335</v>
      </c>
      <c r="N175" s="26"/>
      <c r="O175" s="19">
        <f t="shared" si="5"/>
        <v>3</v>
      </c>
      <c r="P175" s="21">
        <f t="shared" si="6"/>
        <v>0</v>
      </c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26.25" thickBot="1" x14ac:dyDescent="0.3">
      <c r="A176" s="6"/>
      <c r="B176" s="11">
        <v>8</v>
      </c>
      <c r="C176" s="61" t="s">
        <v>101</v>
      </c>
      <c r="D176" s="41" t="s">
        <v>19</v>
      </c>
      <c r="E176" s="29">
        <v>3718</v>
      </c>
      <c r="F176" s="62">
        <v>3</v>
      </c>
      <c r="G176" s="35">
        <f t="shared" si="16"/>
        <v>11154</v>
      </c>
      <c r="H176" s="1"/>
      <c r="I176" s="16">
        <v>8</v>
      </c>
      <c r="J176" s="18" t="str">
        <f t="shared" si="2"/>
        <v>Стержень для ВМГ-10, 5ВУ.540.007</v>
      </c>
      <c r="K176" s="27"/>
      <c r="L176" s="19" t="str">
        <f t="shared" si="3"/>
        <v>шт</v>
      </c>
      <c r="M176" s="23">
        <f t="shared" si="4"/>
        <v>3718</v>
      </c>
      <c r="N176" s="26"/>
      <c r="O176" s="19">
        <f t="shared" si="5"/>
        <v>3</v>
      </c>
      <c r="P176" s="21">
        <f t="shared" si="6"/>
        <v>0</v>
      </c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thickBot="1" x14ac:dyDescent="0.3">
      <c r="A177" s="6"/>
      <c r="B177" s="89" t="s">
        <v>28</v>
      </c>
      <c r="C177" s="90"/>
      <c r="D177" s="90"/>
      <c r="E177" s="90"/>
      <c r="F177" s="91"/>
      <c r="G177" s="30">
        <f>SUM(G169:G176)</f>
        <v>100104.52799999999</v>
      </c>
      <c r="H177" s="45"/>
      <c r="I177" s="92" t="s">
        <v>28</v>
      </c>
      <c r="J177" s="93"/>
      <c r="K177" s="93"/>
      <c r="L177" s="93"/>
      <c r="M177" s="93"/>
      <c r="N177" s="93"/>
      <c r="O177" s="94"/>
      <c r="P177" s="42">
        <f>SUM(P169:P176)</f>
        <v>0</v>
      </c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thickBot="1" x14ac:dyDescent="0.3">
      <c r="A178" s="6"/>
      <c r="B178" s="86" t="s">
        <v>29</v>
      </c>
      <c r="C178" s="95"/>
      <c r="D178" s="95"/>
      <c r="E178" s="95"/>
      <c r="F178" s="95"/>
      <c r="G178" s="95"/>
      <c r="H178" s="95"/>
      <c r="I178" s="95"/>
      <c r="J178" s="95"/>
      <c r="K178" s="95"/>
      <c r="L178" s="95"/>
      <c r="M178" s="95"/>
      <c r="N178" s="95"/>
      <c r="O178" s="95"/>
      <c r="P178" s="96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thickBot="1" x14ac:dyDescent="0.3">
      <c r="A179" s="6"/>
      <c r="B179" s="56">
        <v>1</v>
      </c>
      <c r="C179" s="61" t="s">
        <v>34</v>
      </c>
      <c r="D179" s="41" t="s">
        <v>19</v>
      </c>
      <c r="E179" s="28">
        <v>32100</v>
      </c>
      <c r="F179" s="62">
        <v>1</v>
      </c>
      <c r="G179" s="51">
        <f>F179*E179</f>
        <v>32100</v>
      </c>
      <c r="H179" s="48"/>
      <c r="I179" s="16">
        <v>1</v>
      </c>
      <c r="J179" s="53" t="str">
        <f t="shared" si="2"/>
        <v>Изоляция бака С-35, 5БП.750.636</v>
      </c>
      <c r="K179" s="50"/>
      <c r="L179" s="54" t="str">
        <f t="shared" si="3"/>
        <v>шт</v>
      </c>
      <c r="M179" s="55">
        <f t="shared" si="4"/>
        <v>32100</v>
      </c>
      <c r="N179" s="50"/>
      <c r="O179" s="54">
        <f t="shared" si="5"/>
        <v>1</v>
      </c>
      <c r="P179" s="55">
        <f t="shared" si="6"/>
        <v>0</v>
      </c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26.25" thickBot="1" x14ac:dyDescent="0.3">
      <c r="A180" s="6"/>
      <c r="B180" s="56">
        <v>2</v>
      </c>
      <c r="C180" s="61" t="s">
        <v>133</v>
      </c>
      <c r="D180" s="41" t="s">
        <v>19</v>
      </c>
      <c r="E180" s="29">
        <v>2033</v>
      </c>
      <c r="F180" s="62">
        <v>6</v>
      </c>
      <c r="G180" s="51">
        <f t="shared" ref="G180:G207" si="17">F180*E180</f>
        <v>12198</v>
      </c>
      <c r="H180" s="48"/>
      <c r="I180" s="52">
        <v>2</v>
      </c>
      <c r="J180" s="53" t="str">
        <f t="shared" ref="J180:J207" si="18">C180</f>
        <v>Камера  дугогасительная к ВМПЭ-10-3150-31,5У3, 5БП.740.240-01</v>
      </c>
      <c r="K180" s="50"/>
      <c r="L180" s="54" t="str">
        <f t="shared" si="3"/>
        <v>шт</v>
      </c>
      <c r="M180" s="55">
        <f t="shared" si="4"/>
        <v>2033</v>
      </c>
      <c r="N180" s="50"/>
      <c r="O180" s="54">
        <f t="shared" si="5"/>
        <v>6</v>
      </c>
      <c r="P180" s="55">
        <f t="shared" si="6"/>
        <v>0</v>
      </c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thickBot="1" x14ac:dyDescent="0.3">
      <c r="A181" s="6"/>
      <c r="B181" s="56">
        <v>3</v>
      </c>
      <c r="C181" s="61" t="s">
        <v>35</v>
      </c>
      <c r="D181" s="41" t="s">
        <v>19</v>
      </c>
      <c r="E181" s="29">
        <v>2782</v>
      </c>
      <c r="F181" s="62">
        <v>3</v>
      </c>
      <c r="G181" s="51">
        <f t="shared" si="17"/>
        <v>8346</v>
      </c>
      <c r="H181" s="48"/>
      <c r="I181" s="16">
        <v>3</v>
      </c>
      <c r="J181" s="53" t="str">
        <f t="shared" si="18"/>
        <v>Камера для  ВМГ-10, 5ВУ.740.008</v>
      </c>
      <c r="K181" s="50"/>
      <c r="L181" s="54" t="str">
        <f t="shared" si="3"/>
        <v>шт</v>
      </c>
      <c r="M181" s="55">
        <f t="shared" si="4"/>
        <v>2782</v>
      </c>
      <c r="N181" s="50"/>
      <c r="O181" s="54">
        <f t="shared" si="5"/>
        <v>3</v>
      </c>
      <c r="P181" s="55">
        <f t="shared" si="6"/>
        <v>0</v>
      </c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26.25" thickBot="1" x14ac:dyDescent="0.3">
      <c r="A182" s="6"/>
      <c r="B182" s="56">
        <v>4</v>
      </c>
      <c r="C182" s="61" t="s">
        <v>69</v>
      </c>
      <c r="D182" s="41" t="s">
        <v>19</v>
      </c>
      <c r="E182" s="29">
        <v>2247</v>
      </c>
      <c r="F182" s="62">
        <v>6</v>
      </c>
      <c r="G182" s="51">
        <f t="shared" si="17"/>
        <v>13482</v>
      </c>
      <c r="H182" s="48"/>
      <c r="I182" s="52">
        <v>4</v>
      </c>
      <c r="J182" s="53" t="str">
        <f t="shared" si="18"/>
        <v>Камера дугогасгасительная с шунтом МКП-110, 5БП.740.167</v>
      </c>
      <c r="K182" s="50"/>
      <c r="L182" s="54" t="str">
        <f t="shared" si="3"/>
        <v>шт</v>
      </c>
      <c r="M182" s="55">
        <f t="shared" si="4"/>
        <v>2247</v>
      </c>
      <c r="N182" s="50"/>
      <c r="O182" s="54">
        <f t="shared" si="5"/>
        <v>6</v>
      </c>
      <c r="P182" s="55">
        <f t="shared" si="6"/>
        <v>0</v>
      </c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26.25" thickBot="1" x14ac:dyDescent="0.3">
      <c r="A183" s="6"/>
      <c r="B183" s="56">
        <v>5</v>
      </c>
      <c r="C183" s="61" t="s">
        <v>38</v>
      </c>
      <c r="D183" s="41" t="s">
        <v>19</v>
      </c>
      <c r="E183" s="29">
        <v>64200</v>
      </c>
      <c r="F183" s="62">
        <v>1</v>
      </c>
      <c r="G183" s="51">
        <f t="shared" si="17"/>
        <v>64200</v>
      </c>
      <c r="H183" s="48"/>
      <c r="I183" s="16">
        <v>5</v>
      </c>
      <c r="J183" s="53" t="str">
        <f t="shared" si="18"/>
        <v>Камера дугогасительная к С-35, 5СЯ.740.169</v>
      </c>
      <c r="K183" s="50"/>
      <c r="L183" s="54" t="str">
        <f t="shared" si="3"/>
        <v>шт</v>
      </c>
      <c r="M183" s="55">
        <f t="shared" si="4"/>
        <v>64200</v>
      </c>
      <c r="N183" s="50"/>
      <c r="O183" s="54">
        <f t="shared" si="5"/>
        <v>1</v>
      </c>
      <c r="P183" s="55">
        <f t="shared" si="6"/>
        <v>0</v>
      </c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26.25" thickBot="1" x14ac:dyDescent="0.3">
      <c r="A184" s="6"/>
      <c r="B184" s="56">
        <v>6</v>
      </c>
      <c r="C184" s="61" t="s">
        <v>134</v>
      </c>
      <c r="D184" s="41" t="s">
        <v>19</v>
      </c>
      <c r="E184" s="29">
        <v>10000</v>
      </c>
      <c r="F184" s="62">
        <v>12</v>
      </c>
      <c r="G184" s="51">
        <f t="shared" si="17"/>
        <v>120000</v>
      </c>
      <c r="H184" s="48"/>
      <c r="I184" s="52">
        <v>6</v>
      </c>
      <c r="J184" s="53" t="str">
        <f t="shared" si="18"/>
        <v>Камера к ВМПЭ-10-630-1600А, 5БП.740.032</v>
      </c>
      <c r="K184" s="50"/>
      <c r="L184" s="54" t="str">
        <f t="shared" si="3"/>
        <v>шт</v>
      </c>
      <c r="M184" s="55">
        <f t="shared" si="4"/>
        <v>10000</v>
      </c>
      <c r="N184" s="50"/>
      <c r="O184" s="54">
        <f t="shared" si="5"/>
        <v>12</v>
      </c>
      <c r="P184" s="55">
        <f t="shared" si="6"/>
        <v>0</v>
      </c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thickBot="1" x14ac:dyDescent="0.3">
      <c r="A185" s="6"/>
      <c r="B185" s="56">
        <v>7</v>
      </c>
      <c r="C185" s="61" t="s">
        <v>135</v>
      </c>
      <c r="D185" s="41" t="s">
        <v>19</v>
      </c>
      <c r="E185" s="29">
        <v>2675</v>
      </c>
      <c r="F185" s="62">
        <v>2</v>
      </c>
      <c r="G185" s="51">
        <f t="shared" si="17"/>
        <v>5350</v>
      </c>
      <c r="H185" s="48"/>
      <c r="I185" s="16">
        <v>7</v>
      </c>
      <c r="J185" s="53" t="str">
        <f t="shared" si="18"/>
        <v>Клапан к ВМТ-110, 5СЯ.456.233</v>
      </c>
      <c r="K185" s="50"/>
      <c r="L185" s="54" t="str">
        <f t="shared" si="3"/>
        <v>шт</v>
      </c>
      <c r="M185" s="55">
        <f t="shared" si="4"/>
        <v>2675</v>
      </c>
      <c r="N185" s="50"/>
      <c r="O185" s="54">
        <f t="shared" si="5"/>
        <v>2</v>
      </c>
      <c r="P185" s="55">
        <f t="shared" si="6"/>
        <v>0</v>
      </c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39" thickBot="1" x14ac:dyDescent="0.3">
      <c r="A186" s="6"/>
      <c r="B186" s="56">
        <v>8</v>
      </c>
      <c r="C186" s="61" t="s">
        <v>71</v>
      </c>
      <c r="D186" s="41" t="s">
        <v>19</v>
      </c>
      <c r="E186" s="29">
        <v>8560</v>
      </c>
      <c r="F186" s="62">
        <v>43</v>
      </c>
      <c r="G186" s="51">
        <f t="shared" si="17"/>
        <v>368080</v>
      </c>
      <c r="H186" s="48"/>
      <c r="I186" s="52">
        <v>8</v>
      </c>
      <c r="J186" s="53" t="str">
        <f t="shared" si="18"/>
        <v>Колпачок маслоуказателя (к ВМП-10, ВМПЭ-10, ВМПП-10), 8КА.307.002</v>
      </c>
      <c r="K186" s="50"/>
      <c r="L186" s="54" t="str">
        <f t="shared" si="3"/>
        <v>шт</v>
      </c>
      <c r="M186" s="55">
        <f t="shared" si="4"/>
        <v>8560</v>
      </c>
      <c r="N186" s="50"/>
      <c r="O186" s="54">
        <f t="shared" si="5"/>
        <v>43</v>
      </c>
      <c r="P186" s="55">
        <f t="shared" si="6"/>
        <v>0</v>
      </c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26.25" thickBot="1" x14ac:dyDescent="0.3">
      <c r="A187" s="6"/>
      <c r="B187" s="56">
        <v>9</v>
      </c>
      <c r="C187" s="61" t="s">
        <v>40</v>
      </c>
      <c r="D187" s="41" t="s">
        <v>19</v>
      </c>
      <c r="E187" s="29">
        <v>64.2</v>
      </c>
      <c r="F187" s="62">
        <v>24</v>
      </c>
      <c r="G187" s="51">
        <f t="shared" si="17"/>
        <v>1540.8000000000002</v>
      </c>
      <c r="H187" s="48"/>
      <c r="I187" s="16">
        <v>9</v>
      </c>
      <c r="J187" s="53" t="str">
        <f t="shared" si="18"/>
        <v>Кольцо ВМП-10,ВМПЭ-10, 8БП.371.018</v>
      </c>
      <c r="K187" s="50"/>
      <c r="L187" s="54" t="str">
        <f t="shared" si="3"/>
        <v>шт</v>
      </c>
      <c r="M187" s="55">
        <f t="shared" si="4"/>
        <v>64.2</v>
      </c>
      <c r="N187" s="50"/>
      <c r="O187" s="54">
        <f t="shared" si="5"/>
        <v>24</v>
      </c>
      <c r="P187" s="55">
        <f t="shared" si="6"/>
        <v>0</v>
      </c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26.25" thickBot="1" x14ac:dyDescent="0.3">
      <c r="A188" s="6"/>
      <c r="B188" s="56">
        <v>10</v>
      </c>
      <c r="C188" s="61" t="s">
        <v>128</v>
      </c>
      <c r="D188" s="41" t="s">
        <v>19</v>
      </c>
      <c r="E188" s="29">
        <v>64.2</v>
      </c>
      <c r="F188" s="62">
        <v>3</v>
      </c>
      <c r="G188" s="51">
        <f t="shared" si="17"/>
        <v>192.60000000000002</v>
      </c>
      <c r="H188" s="48"/>
      <c r="I188" s="52">
        <v>10</v>
      </c>
      <c r="J188" s="53" t="str">
        <f t="shared" si="18"/>
        <v>Контакт подвижный  к  МКП-110, 5СЯ.551.194</v>
      </c>
      <c r="K188" s="50"/>
      <c r="L188" s="54" t="str">
        <f t="shared" si="3"/>
        <v>шт</v>
      </c>
      <c r="M188" s="55">
        <f t="shared" si="4"/>
        <v>64.2</v>
      </c>
      <c r="N188" s="50"/>
      <c r="O188" s="54">
        <f t="shared" si="5"/>
        <v>3</v>
      </c>
      <c r="P188" s="55">
        <f t="shared" si="6"/>
        <v>0</v>
      </c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39" thickBot="1" x14ac:dyDescent="0.3">
      <c r="A189" s="6"/>
      <c r="B189" s="56">
        <v>11</v>
      </c>
      <c r="C189" s="61" t="s">
        <v>77</v>
      </c>
      <c r="D189" s="41" t="s">
        <v>19</v>
      </c>
      <c r="E189" s="29">
        <v>2508.02</v>
      </c>
      <c r="F189" s="62">
        <v>1</v>
      </c>
      <c r="G189" s="51">
        <f t="shared" si="17"/>
        <v>2508.02</v>
      </c>
      <c r="H189" s="48"/>
      <c r="I189" s="16">
        <v>11</v>
      </c>
      <c r="J189" s="53" t="str">
        <f t="shared" si="18"/>
        <v>Контакт розеточный в сборе с нижней крышкой к ВПМ-10, ВЕЮИ.685.161.001</v>
      </c>
      <c r="K189" s="50"/>
      <c r="L189" s="54" t="str">
        <f t="shared" si="3"/>
        <v>шт</v>
      </c>
      <c r="M189" s="55">
        <f t="shared" si="4"/>
        <v>2508.02</v>
      </c>
      <c r="N189" s="50"/>
      <c r="O189" s="54">
        <f t="shared" si="5"/>
        <v>1</v>
      </c>
      <c r="P189" s="55">
        <f t="shared" si="6"/>
        <v>0</v>
      </c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26.25" thickBot="1" x14ac:dyDescent="0.3">
      <c r="A190" s="6"/>
      <c r="B190" s="56">
        <v>12</v>
      </c>
      <c r="C190" s="61" t="s">
        <v>47</v>
      </c>
      <c r="D190" s="41" t="s">
        <v>19</v>
      </c>
      <c r="E190" s="29">
        <v>7490</v>
      </c>
      <c r="F190" s="62">
        <v>6</v>
      </c>
      <c r="G190" s="51">
        <f t="shared" si="17"/>
        <v>44940</v>
      </c>
      <c r="H190" s="48"/>
      <c r="I190" s="52">
        <v>12</v>
      </c>
      <c r="J190" s="53" t="str">
        <f t="shared" si="18"/>
        <v>Манжета 8СЯ.373.017 к ВМТ, 8СЯ.373.017</v>
      </c>
      <c r="K190" s="50"/>
      <c r="L190" s="54" t="str">
        <f t="shared" si="3"/>
        <v>шт</v>
      </c>
      <c r="M190" s="55">
        <f t="shared" si="4"/>
        <v>7490</v>
      </c>
      <c r="N190" s="50"/>
      <c r="O190" s="54">
        <f t="shared" si="5"/>
        <v>6</v>
      </c>
      <c r="P190" s="55">
        <f t="shared" si="6"/>
        <v>0</v>
      </c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26.25" thickBot="1" x14ac:dyDescent="0.3">
      <c r="A191" s="6"/>
      <c r="B191" s="56">
        <v>13</v>
      </c>
      <c r="C191" s="61" t="s">
        <v>48</v>
      </c>
      <c r="D191" s="41" t="s">
        <v>19</v>
      </c>
      <c r="E191" s="29">
        <v>5350</v>
      </c>
      <c r="F191" s="62">
        <v>3</v>
      </c>
      <c r="G191" s="51">
        <f t="shared" si="17"/>
        <v>16050</v>
      </c>
      <c r="H191" s="48"/>
      <c r="I191" s="16">
        <v>13</v>
      </c>
      <c r="J191" s="53" t="str">
        <f t="shared" si="18"/>
        <v>Маслоуказатель  к С-35, 6БП.349.105</v>
      </c>
      <c r="K191" s="50"/>
      <c r="L191" s="54" t="str">
        <f t="shared" si="3"/>
        <v>шт</v>
      </c>
      <c r="M191" s="55">
        <f t="shared" si="4"/>
        <v>5350</v>
      </c>
      <c r="N191" s="50"/>
      <c r="O191" s="54">
        <f t="shared" si="5"/>
        <v>3</v>
      </c>
      <c r="P191" s="55">
        <f t="shared" si="6"/>
        <v>0</v>
      </c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26.25" thickBot="1" x14ac:dyDescent="0.3">
      <c r="A192" s="6"/>
      <c r="B192" s="56">
        <v>14</v>
      </c>
      <c r="C192" s="61" t="s">
        <v>49</v>
      </c>
      <c r="D192" s="41" t="s">
        <v>19</v>
      </c>
      <c r="E192" s="29">
        <v>96.3</v>
      </c>
      <c r="F192" s="62">
        <v>6</v>
      </c>
      <c r="G192" s="51">
        <f t="shared" si="17"/>
        <v>577.79999999999995</v>
      </c>
      <c r="H192" s="48"/>
      <c r="I192" s="52">
        <v>14</v>
      </c>
      <c r="J192" s="53" t="str">
        <f t="shared" si="18"/>
        <v>Маслоуказатель к  МКП-110, У-110, 6БП.349.008</v>
      </c>
      <c r="K192" s="50"/>
      <c r="L192" s="54" t="str">
        <f t="shared" si="3"/>
        <v>шт</v>
      </c>
      <c r="M192" s="55">
        <f t="shared" si="4"/>
        <v>96.3</v>
      </c>
      <c r="N192" s="50"/>
      <c r="O192" s="54">
        <f t="shared" si="5"/>
        <v>6</v>
      </c>
      <c r="P192" s="55">
        <f t="shared" si="6"/>
        <v>0</v>
      </c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51.75" thickBot="1" x14ac:dyDescent="0.3">
      <c r="A193" s="6"/>
      <c r="B193" s="56">
        <v>15</v>
      </c>
      <c r="C193" s="61" t="s">
        <v>141</v>
      </c>
      <c r="D193" s="41" t="s">
        <v>19</v>
      </c>
      <c r="E193" s="29">
        <v>1070</v>
      </c>
      <c r="F193" s="62">
        <v>9</v>
      </c>
      <c r="G193" s="51">
        <f t="shared" si="17"/>
        <v>9630</v>
      </c>
      <c r="H193" s="48"/>
      <c r="I193" s="16">
        <v>15</v>
      </c>
      <c r="J193" s="53" t="str">
        <f t="shared" si="18"/>
        <v>Маслоуказатель к ВМП-10, 6СЯ.349.003, D1- 55mm; D2- 42mm; H- 44mm; H1- 12mm; H2- 32mm</v>
      </c>
      <c r="K193" s="50"/>
      <c r="L193" s="54" t="str">
        <f t="shared" si="3"/>
        <v>шт</v>
      </c>
      <c r="M193" s="55">
        <f t="shared" si="4"/>
        <v>1070</v>
      </c>
      <c r="N193" s="50"/>
      <c r="O193" s="54">
        <f t="shared" si="5"/>
        <v>9</v>
      </c>
      <c r="P193" s="55">
        <f t="shared" si="6"/>
        <v>0</v>
      </c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26.25" thickBot="1" x14ac:dyDescent="0.3">
      <c r="A194" s="6"/>
      <c r="B194" s="56">
        <v>16</v>
      </c>
      <c r="C194" s="61" t="s">
        <v>136</v>
      </c>
      <c r="D194" s="41" t="s">
        <v>19</v>
      </c>
      <c r="E194" s="29">
        <v>1070</v>
      </c>
      <c r="F194" s="62">
        <v>6</v>
      </c>
      <c r="G194" s="51">
        <f t="shared" si="17"/>
        <v>6420</v>
      </c>
      <c r="H194" s="48"/>
      <c r="I194" s="52">
        <v>16</v>
      </c>
      <c r="J194" s="53" t="str">
        <f t="shared" si="18"/>
        <v>Маслоуказатель стрелочный, МС-2-560</v>
      </c>
      <c r="K194" s="50"/>
      <c r="L194" s="54" t="str">
        <f t="shared" si="3"/>
        <v>шт</v>
      </c>
      <c r="M194" s="55">
        <f t="shared" si="4"/>
        <v>1070</v>
      </c>
      <c r="N194" s="50"/>
      <c r="O194" s="54">
        <f t="shared" si="5"/>
        <v>6</v>
      </c>
      <c r="P194" s="55">
        <f t="shared" si="6"/>
        <v>0</v>
      </c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26.25" thickBot="1" x14ac:dyDescent="0.3">
      <c r="A195" s="6"/>
      <c r="B195" s="56">
        <v>17</v>
      </c>
      <c r="C195" s="61" t="s">
        <v>50</v>
      </c>
      <c r="D195" s="41" t="s">
        <v>19</v>
      </c>
      <c r="E195" s="29">
        <v>963</v>
      </c>
      <c r="F195" s="62">
        <v>3</v>
      </c>
      <c r="G195" s="51">
        <f t="shared" si="17"/>
        <v>2889</v>
      </c>
      <c r="H195" s="48"/>
      <c r="I195" s="16">
        <v>17</v>
      </c>
      <c r="J195" s="53" t="str">
        <f t="shared" si="18"/>
        <v>Маслоуказатель, ВК-10,ВКЭ-10, 8КА.441.032</v>
      </c>
      <c r="K195" s="50"/>
      <c r="L195" s="54" t="str">
        <f t="shared" si="3"/>
        <v>шт</v>
      </c>
      <c r="M195" s="55">
        <f t="shared" si="4"/>
        <v>963</v>
      </c>
      <c r="N195" s="50"/>
      <c r="O195" s="54">
        <f t="shared" si="5"/>
        <v>3</v>
      </c>
      <c r="P195" s="55">
        <f t="shared" si="6"/>
        <v>0</v>
      </c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39" thickBot="1" x14ac:dyDescent="0.3">
      <c r="A196" s="6"/>
      <c r="B196" s="56">
        <v>18</v>
      </c>
      <c r="C196" s="61" t="s">
        <v>51</v>
      </c>
      <c r="D196" s="41" t="s">
        <v>19</v>
      </c>
      <c r="E196" s="29">
        <v>21066.16</v>
      </c>
      <c r="F196" s="62">
        <v>7</v>
      </c>
      <c r="G196" s="51">
        <f t="shared" si="17"/>
        <v>147463.12</v>
      </c>
      <c r="H196" s="48"/>
      <c r="I196" s="52">
        <v>18</v>
      </c>
      <c r="J196" s="53" t="str">
        <f t="shared" si="18"/>
        <v>Нагреватель  к МКП-110, У-110-2000-40, 6СЯ.319.022 (ТЭН-240Б-13/1,6И220</v>
      </c>
      <c r="K196" s="50"/>
      <c r="L196" s="54" t="str">
        <f t="shared" si="3"/>
        <v>шт</v>
      </c>
      <c r="M196" s="55">
        <f t="shared" si="4"/>
        <v>21066.16</v>
      </c>
      <c r="N196" s="50"/>
      <c r="O196" s="54">
        <f t="shared" si="5"/>
        <v>7</v>
      </c>
      <c r="P196" s="55">
        <f t="shared" si="6"/>
        <v>0</v>
      </c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39" thickBot="1" x14ac:dyDescent="0.3">
      <c r="A197" s="6"/>
      <c r="B197" s="56">
        <v>19</v>
      </c>
      <c r="C197" s="61" t="s">
        <v>52</v>
      </c>
      <c r="D197" s="41" t="s">
        <v>19</v>
      </c>
      <c r="E197" s="29">
        <v>267.5</v>
      </c>
      <c r="F197" s="62">
        <v>66</v>
      </c>
      <c r="G197" s="51">
        <f t="shared" si="17"/>
        <v>17655</v>
      </c>
      <c r="H197" s="48"/>
      <c r="I197" s="16">
        <v>19</v>
      </c>
      <c r="J197" s="53" t="str">
        <f t="shared" si="18"/>
        <v>Нагреватель к ВМТ-110/220-25, ВМТ-110/220-40, 6СЯ.319.032 (ТЭН 60А 13/0,63 127)</v>
      </c>
      <c r="K197" s="50"/>
      <c r="L197" s="54" t="str">
        <f t="shared" si="3"/>
        <v>шт</v>
      </c>
      <c r="M197" s="55">
        <f t="shared" si="4"/>
        <v>267.5</v>
      </c>
      <c r="N197" s="50"/>
      <c r="O197" s="54">
        <f t="shared" si="5"/>
        <v>66</v>
      </c>
      <c r="P197" s="55">
        <f t="shared" si="6"/>
        <v>0</v>
      </c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21" customHeight="1" thickBot="1" x14ac:dyDescent="0.3">
      <c r="A198" s="6"/>
      <c r="B198" s="56">
        <v>20</v>
      </c>
      <c r="C198" s="61" t="s">
        <v>90</v>
      </c>
      <c r="D198" s="41" t="s">
        <v>19</v>
      </c>
      <c r="E198" s="29">
        <v>481.5</v>
      </c>
      <c r="F198" s="62">
        <v>9</v>
      </c>
      <c r="G198" s="51">
        <f t="shared" si="17"/>
        <v>4333.5</v>
      </c>
      <c r="H198" s="48"/>
      <c r="I198" s="52">
        <v>20</v>
      </c>
      <c r="J198" s="53" t="str">
        <f t="shared" si="18"/>
        <v>Прокладка  к ВМПЭ-10-630-1600-2500А, 8БП.372.281</v>
      </c>
      <c r="K198" s="50"/>
      <c r="L198" s="54" t="str">
        <f t="shared" si="3"/>
        <v>шт</v>
      </c>
      <c r="M198" s="55">
        <f t="shared" si="4"/>
        <v>481.5</v>
      </c>
      <c r="N198" s="50"/>
      <c r="O198" s="54">
        <f t="shared" si="5"/>
        <v>9</v>
      </c>
      <c r="P198" s="55">
        <f t="shared" si="6"/>
        <v>0</v>
      </c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26.25" thickBot="1" x14ac:dyDescent="0.3">
      <c r="A199" s="6"/>
      <c r="B199" s="56">
        <v>21</v>
      </c>
      <c r="C199" s="61" t="s">
        <v>118</v>
      </c>
      <c r="D199" s="41" t="s">
        <v>19</v>
      </c>
      <c r="E199" s="29">
        <v>160.5</v>
      </c>
      <c r="F199" s="62">
        <v>20</v>
      </c>
      <c r="G199" s="51">
        <f t="shared" si="17"/>
        <v>3210</v>
      </c>
      <c r="H199" s="48"/>
      <c r="I199" s="16">
        <v>21</v>
      </c>
      <c r="J199" s="53" t="str">
        <f t="shared" si="18"/>
        <v>Прокладка к МКП-35, С-35, ВМТ, У-110, У-220, 8БП.155.022</v>
      </c>
      <c r="K199" s="50"/>
      <c r="L199" s="54" t="str">
        <f t="shared" si="3"/>
        <v>шт</v>
      </c>
      <c r="M199" s="55">
        <f t="shared" si="4"/>
        <v>160.5</v>
      </c>
      <c r="N199" s="50"/>
      <c r="O199" s="54">
        <f t="shared" si="5"/>
        <v>20</v>
      </c>
      <c r="P199" s="55">
        <f t="shared" si="6"/>
        <v>0</v>
      </c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9.5" customHeight="1" thickBot="1" x14ac:dyDescent="0.3">
      <c r="A200" s="6"/>
      <c r="B200" s="56">
        <v>22</v>
      </c>
      <c r="C200" s="61" t="s">
        <v>61</v>
      </c>
      <c r="D200" s="41" t="s">
        <v>19</v>
      </c>
      <c r="E200" s="29">
        <v>64.2</v>
      </c>
      <c r="F200" s="62">
        <v>1</v>
      </c>
      <c r="G200" s="51">
        <f t="shared" si="17"/>
        <v>64.2</v>
      </c>
      <c r="H200" s="48"/>
      <c r="I200" s="52">
        <v>22</v>
      </c>
      <c r="J200" s="53" t="str">
        <f t="shared" si="18"/>
        <v>Прокладка лаза  к У-110, МКП-110, 8БП.371.127</v>
      </c>
      <c r="K200" s="50"/>
      <c r="L200" s="54" t="str">
        <f t="shared" si="3"/>
        <v>шт</v>
      </c>
      <c r="M200" s="55">
        <f t="shared" si="4"/>
        <v>64.2</v>
      </c>
      <c r="N200" s="50"/>
      <c r="O200" s="54">
        <f t="shared" si="5"/>
        <v>1</v>
      </c>
      <c r="P200" s="55">
        <f t="shared" si="6"/>
        <v>0</v>
      </c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25.5" customHeight="1" thickBot="1" x14ac:dyDescent="0.3">
      <c r="A201" s="6"/>
      <c r="B201" s="56">
        <v>23</v>
      </c>
      <c r="C201" s="61" t="s">
        <v>92</v>
      </c>
      <c r="D201" s="41" t="s">
        <v>19</v>
      </c>
      <c r="E201" s="29">
        <v>64.2</v>
      </c>
      <c r="F201" s="62">
        <v>9</v>
      </c>
      <c r="G201" s="51">
        <f t="shared" si="17"/>
        <v>577.80000000000007</v>
      </c>
      <c r="H201" s="48"/>
      <c r="I201" s="16">
        <v>23</v>
      </c>
      <c r="J201" s="53" t="str">
        <f t="shared" si="18"/>
        <v>Прокладка маслоуказателя (к ВМП-10, ВМПЭ-10, ВМПП-10), 8КА.371.054</v>
      </c>
      <c r="K201" s="50"/>
      <c r="L201" s="54" t="str">
        <f t="shared" si="3"/>
        <v>шт</v>
      </c>
      <c r="M201" s="55">
        <f t="shared" si="4"/>
        <v>64.2</v>
      </c>
      <c r="N201" s="50"/>
      <c r="O201" s="54">
        <f t="shared" si="5"/>
        <v>9</v>
      </c>
      <c r="P201" s="55">
        <f t="shared" si="6"/>
        <v>0</v>
      </c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8" customHeight="1" thickBot="1" x14ac:dyDescent="0.3">
      <c r="A202" s="6"/>
      <c r="B202" s="56">
        <v>24</v>
      </c>
      <c r="C202" s="61" t="s">
        <v>137</v>
      </c>
      <c r="D202" s="41" t="s">
        <v>19</v>
      </c>
      <c r="E202" s="29">
        <v>1393.42</v>
      </c>
      <c r="F202" s="62">
        <v>21</v>
      </c>
      <c r="G202" s="51">
        <f t="shared" si="17"/>
        <v>29261.82</v>
      </c>
      <c r="H202" s="48"/>
      <c r="I202" s="52">
        <v>24</v>
      </c>
      <c r="J202" s="53" t="str">
        <f t="shared" si="18"/>
        <v>Токоотвод  к ВМПЭ-10, 5БП.587.009</v>
      </c>
      <c r="K202" s="50"/>
      <c r="L202" s="54" t="str">
        <f t="shared" si="3"/>
        <v>шт</v>
      </c>
      <c r="M202" s="55">
        <f t="shared" si="4"/>
        <v>1393.42</v>
      </c>
      <c r="N202" s="50"/>
      <c r="O202" s="54">
        <f t="shared" si="5"/>
        <v>21</v>
      </c>
      <c r="P202" s="55">
        <f t="shared" si="6"/>
        <v>0</v>
      </c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8.75" customHeight="1" thickBot="1" x14ac:dyDescent="0.3">
      <c r="A203" s="6"/>
      <c r="B203" s="56">
        <v>25</v>
      </c>
      <c r="C203" s="61" t="s">
        <v>138</v>
      </c>
      <c r="D203" s="41" t="s">
        <v>19</v>
      </c>
      <c r="E203" s="29">
        <v>64.2</v>
      </c>
      <c r="F203" s="62">
        <v>12</v>
      </c>
      <c r="G203" s="51">
        <f t="shared" si="17"/>
        <v>770.40000000000009</v>
      </c>
      <c r="H203" s="48"/>
      <c r="I203" s="16">
        <v>25</v>
      </c>
      <c r="J203" s="53" t="str">
        <f t="shared" si="18"/>
        <v>Токоотвод  к ВМПЭ-10, 5БП.587.010</v>
      </c>
      <c r="K203" s="50"/>
      <c r="L203" s="54" t="str">
        <f t="shared" si="3"/>
        <v>шт</v>
      </c>
      <c r="M203" s="55">
        <f t="shared" si="4"/>
        <v>64.2</v>
      </c>
      <c r="N203" s="50"/>
      <c r="O203" s="54">
        <f t="shared" si="5"/>
        <v>12</v>
      </c>
      <c r="P203" s="55">
        <f t="shared" si="6"/>
        <v>0</v>
      </c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thickBot="1" x14ac:dyDescent="0.3">
      <c r="A204" s="6"/>
      <c r="B204" s="56">
        <v>26</v>
      </c>
      <c r="C204" s="61" t="s">
        <v>139</v>
      </c>
      <c r="D204" s="41" t="s">
        <v>19</v>
      </c>
      <c r="E204" s="29">
        <v>192.6</v>
      </c>
      <c r="F204" s="62">
        <v>21</v>
      </c>
      <c r="G204" s="51">
        <f t="shared" si="17"/>
        <v>4044.6</v>
      </c>
      <c r="H204" s="48"/>
      <c r="I204" s="52">
        <v>26</v>
      </c>
      <c r="J204" s="53" t="str">
        <f t="shared" si="18"/>
        <v>Уплотнение, 8ВУ.370.024</v>
      </c>
      <c r="K204" s="50"/>
      <c r="L204" s="54" t="str">
        <f t="shared" si="3"/>
        <v>шт</v>
      </c>
      <c r="M204" s="55">
        <f t="shared" si="4"/>
        <v>192.6</v>
      </c>
      <c r="N204" s="50"/>
      <c r="O204" s="54">
        <f t="shared" si="5"/>
        <v>21</v>
      </c>
      <c r="P204" s="55">
        <f t="shared" si="6"/>
        <v>0</v>
      </c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22.5" customHeight="1" thickBot="1" x14ac:dyDescent="0.3">
      <c r="A205" s="6"/>
      <c r="B205" s="56">
        <v>27</v>
      </c>
      <c r="C205" s="61" t="s">
        <v>65</v>
      </c>
      <c r="D205" s="41" t="s">
        <v>19</v>
      </c>
      <c r="E205" s="29">
        <v>428</v>
      </c>
      <c r="F205" s="62">
        <v>2</v>
      </c>
      <c r="G205" s="51">
        <f t="shared" si="17"/>
        <v>856</v>
      </c>
      <c r="H205" s="48"/>
      <c r="I205" s="16">
        <v>27</v>
      </c>
      <c r="J205" s="53" t="str">
        <f t="shared" si="18"/>
        <v>Уплотнение бака С-35, 8СЯ.372.052</v>
      </c>
      <c r="K205" s="50"/>
      <c r="L205" s="54" t="str">
        <f t="shared" si="3"/>
        <v>шт</v>
      </c>
      <c r="M205" s="55">
        <f t="shared" si="4"/>
        <v>428</v>
      </c>
      <c r="N205" s="50"/>
      <c r="O205" s="54">
        <f t="shared" si="5"/>
        <v>2</v>
      </c>
      <c r="P205" s="55">
        <f t="shared" si="6"/>
        <v>0</v>
      </c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thickBot="1" x14ac:dyDescent="0.3">
      <c r="A206" s="6"/>
      <c r="B206" s="56">
        <v>28</v>
      </c>
      <c r="C206" s="61" t="s">
        <v>140</v>
      </c>
      <c r="D206" s="41" t="s">
        <v>19</v>
      </c>
      <c r="E206" s="29">
        <v>428</v>
      </c>
      <c r="F206" s="62">
        <v>21</v>
      </c>
      <c r="G206" s="51">
        <f t="shared" si="17"/>
        <v>8988</v>
      </c>
      <c r="H206" s="48"/>
      <c r="I206" s="52">
        <v>28</v>
      </c>
      <c r="J206" s="53" t="str">
        <f t="shared" si="18"/>
        <v>Шайба, 8ВУ.370.021</v>
      </c>
      <c r="K206" s="50"/>
      <c r="L206" s="54" t="str">
        <f t="shared" si="3"/>
        <v>шт</v>
      </c>
      <c r="M206" s="55">
        <f t="shared" si="4"/>
        <v>428</v>
      </c>
      <c r="N206" s="50"/>
      <c r="O206" s="54">
        <f t="shared" si="5"/>
        <v>21</v>
      </c>
      <c r="P206" s="55">
        <f t="shared" si="6"/>
        <v>0</v>
      </c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21" customHeight="1" thickBot="1" x14ac:dyDescent="0.3">
      <c r="A207" s="6"/>
      <c r="B207" s="56">
        <v>29</v>
      </c>
      <c r="C207" s="61" t="s">
        <v>147</v>
      </c>
      <c r="D207" s="41" t="s">
        <v>19</v>
      </c>
      <c r="E207" s="29">
        <v>192.6</v>
      </c>
      <c r="F207" s="62">
        <v>15</v>
      </c>
      <c r="G207" s="51">
        <f t="shared" si="17"/>
        <v>2889</v>
      </c>
      <c r="H207" s="48"/>
      <c r="I207" s="16">
        <v>29</v>
      </c>
      <c r="J207" s="53" t="str">
        <f t="shared" si="18"/>
        <v>Шайба   к С-35, МКП-35, ВМТ, У-110, 8БП.370.047</v>
      </c>
      <c r="K207" s="50"/>
      <c r="L207" s="54" t="str">
        <f t="shared" si="3"/>
        <v>шт</v>
      </c>
      <c r="M207" s="55">
        <f t="shared" si="4"/>
        <v>192.6</v>
      </c>
      <c r="N207" s="50"/>
      <c r="O207" s="54">
        <f t="shared" si="5"/>
        <v>15</v>
      </c>
      <c r="P207" s="55">
        <f t="shared" si="6"/>
        <v>0</v>
      </c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x14ac:dyDescent="0.25">
      <c r="A208" s="6"/>
      <c r="B208" s="97" t="s">
        <v>30</v>
      </c>
      <c r="C208" s="98"/>
      <c r="D208" s="98"/>
      <c r="E208" s="98"/>
      <c r="F208" s="99"/>
      <c r="G208" s="57">
        <f>SUM(G179:G207)</f>
        <v>928617.66</v>
      </c>
      <c r="H208" s="1"/>
      <c r="I208" s="100" t="s">
        <v>30</v>
      </c>
      <c r="J208" s="101"/>
      <c r="K208" s="101"/>
      <c r="L208" s="101"/>
      <c r="M208" s="101"/>
      <c r="N208" s="101"/>
      <c r="O208" s="102"/>
      <c r="P208" s="58">
        <f>SUM(P179:P207)</f>
        <v>0</v>
      </c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21" customHeight="1" thickBot="1" x14ac:dyDescent="0.3">
      <c r="A209" s="6"/>
      <c r="B209" s="67" t="s">
        <v>6</v>
      </c>
      <c r="C209" s="68"/>
      <c r="D209" s="68"/>
      <c r="E209" s="68"/>
      <c r="F209" s="69"/>
      <c r="G209" s="49">
        <f>G208+G177+G167+G145+G108+G48</f>
        <v>4986373.9979999997</v>
      </c>
      <c r="H209" s="1"/>
      <c r="I209" s="67" t="s">
        <v>6</v>
      </c>
      <c r="J209" s="68"/>
      <c r="K209" s="68"/>
      <c r="L209" s="68"/>
      <c r="M209" s="68"/>
      <c r="N209" s="68"/>
      <c r="O209" s="69"/>
      <c r="P209" s="49">
        <f>P208+P177+P167+P145+P108+P48</f>
        <v>0</v>
      </c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" customHeight="1" x14ac:dyDescent="0.25">
      <c r="A210" s="6"/>
      <c r="B210" s="78" t="s">
        <v>16</v>
      </c>
      <c r="C210" s="79"/>
      <c r="D210" s="79"/>
      <c r="E210" s="79"/>
      <c r="F210" s="24">
        <v>0.2</v>
      </c>
      <c r="G210" s="14">
        <f>G209*F210</f>
        <v>997274.79960000003</v>
      </c>
      <c r="H210" s="1"/>
      <c r="I210" s="78" t="s">
        <v>16</v>
      </c>
      <c r="J210" s="79"/>
      <c r="K210" s="79"/>
      <c r="L210" s="79"/>
      <c r="M210" s="79"/>
      <c r="N210" s="79"/>
      <c r="O210" s="24">
        <v>0.2</v>
      </c>
      <c r="P210" s="14">
        <f>P209*O210</f>
        <v>0</v>
      </c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thickBot="1" x14ac:dyDescent="0.3">
      <c r="A211" s="6"/>
      <c r="B211" s="70" t="s">
        <v>7</v>
      </c>
      <c r="C211" s="71"/>
      <c r="D211" s="71"/>
      <c r="E211" s="71"/>
      <c r="F211" s="72"/>
      <c r="G211" s="15">
        <f>G209+G210</f>
        <v>5983648.7975999992</v>
      </c>
      <c r="H211" s="1"/>
      <c r="I211" s="70" t="s">
        <v>7</v>
      </c>
      <c r="J211" s="71"/>
      <c r="K211" s="71"/>
      <c r="L211" s="71"/>
      <c r="M211" s="71"/>
      <c r="N211" s="71"/>
      <c r="O211" s="72"/>
      <c r="P211" s="15">
        <f>P209+P210</f>
        <v>0</v>
      </c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33.75" customHeight="1" x14ac:dyDescent="0.25">
      <c r="B212" s="1"/>
      <c r="C212" s="1"/>
      <c r="D212" s="1"/>
      <c r="E212" s="1"/>
      <c r="F212" s="2"/>
      <c r="G212" s="2"/>
      <c r="H212" s="2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</row>
    <row r="213" spans="1:26" ht="151.5" customHeight="1" x14ac:dyDescent="0.25"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1"/>
    </row>
    <row r="214" spans="1:26" x14ac:dyDescent="0.25">
      <c r="Z214" s="1"/>
    </row>
  </sheetData>
  <mergeCells count="30">
    <mergeCell ref="I208:O208"/>
    <mergeCell ref="I7:P7"/>
    <mergeCell ref="I209:O209"/>
    <mergeCell ref="B9:P9"/>
    <mergeCell ref="B48:F48"/>
    <mergeCell ref="I48:O48"/>
    <mergeCell ref="B49:P49"/>
    <mergeCell ref="B108:F108"/>
    <mergeCell ref="I108:O108"/>
    <mergeCell ref="B109:P109"/>
    <mergeCell ref="B110:P110"/>
    <mergeCell ref="B145:F145"/>
    <mergeCell ref="I145:O145"/>
    <mergeCell ref="B146:P146"/>
    <mergeCell ref="B1:P1"/>
    <mergeCell ref="B3:E3"/>
    <mergeCell ref="B209:F209"/>
    <mergeCell ref="B211:F211"/>
    <mergeCell ref="B4:G4"/>
    <mergeCell ref="B7:G7"/>
    <mergeCell ref="I211:O211"/>
    <mergeCell ref="B210:E210"/>
    <mergeCell ref="I210:N210"/>
    <mergeCell ref="B167:F167"/>
    <mergeCell ref="I167:O167"/>
    <mergeCell ref="B168:P168"/>
    <mergeCell ref="B177:F177"/>
    <mergeCell ref="I177:O177"/>
    <mergeCell ref="B178:P178"/>
    <mergeCell ref="B208:F208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ignoredErrors>
    <ignoredError sqref="L10: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Верютин Владимир Андреевич</cp:lastModifiedBy>
  <cp:lastPrinted>2019-02-12T01:56:38Z</cp:lastPrinted>
  <dcterms:created xsi:type="dcterms:W3CDTF">2018-05-22T01:14:50Z</dcterms:created>
  <dcterms:modified xsi:type="dcterms:W3CDTF">2019-02-12T01:56:39Z</dcterms:modified>
</cp:coreProperties>
</file>