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ТЗ\2019-02-  (119.15-17)\119.16\"/>
    </mc:Choice>
  </mc:AlternateContent>
  <bookViews>
    <workbookView xWindow="0" yWindow="0" windowWidth="24690" windowHeight="1011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0" i="1"/>
  <c r="G10" i="1" l="1"/>
  <c r="O10" i="1" l="1"/>
  <c r="P10" i="1" s="1"/>
  <c r="I10" i="1"/>
  <c r="J10" i="1"/>
  <c r="M10" i="1"/>
  <c r="I9" i="1" l="1"/>
  <c r="M9" i="1"/>
  <c r="O9" i="1"/>
  <c r="P9" i="1" s="1"/>
  <c r="L10" i="1"/>
  <c r="L9" i="1"/>
  <c r="J9" i="1"/>
  <c r="G9" i="1"/>
  <c r="G11" i="1" l="1"/>
  <c r="F3" i="1" s="1"/>
  <c r="P11" i="1"/>
  <c r="P12" i="1" s="1"/>
  <c r="P13" i="1" s="1"/>
  <c r="G12" i="1"/>
  <c r="G13" i="1" s="1"/>
</calcChain>
</file>

<file path=xl/sharedStrings.xml><?xml version="1.0" encoding="utf-8"?>
<sst xmlns="http://schemas.openxmlformats.org/spreadsheetml/2006/main" count="32" uniqueCount="24">
  <si>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</si>
  <si>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</si>
  <si>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</si>
  <si>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</si>
  <si>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</si>
  <si>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</si>
  <si>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</si>
  <si>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</si>
  <si>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</si>
  <si>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</si>
  <si>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</si>
  <si>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</si>
  <si>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</si>
  <si>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</si>
  <si>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</si>
  <si>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</si>
  <si>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</si>
  <si>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</si>
  <si>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</si>
  <si>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</si>
  <si>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</si>
  <si>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Строительно-монтажные работы</t>
  </si>
  <si>
    <t>шт</t>
  </si>
  <si>
    <t>Проектно-изыскательские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</si>
</sst>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8" fillId="2" borderId="6" xfId="0" applyNumberFormat="1" applyFont="1" applyFill="1" applyBorder="1" applyAlignment="1" applyProtection="1">
      <alignment horizontal="center" vertical="top" wrapText="1"/>
      <protection locked="0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/>
    </xf>
    <xf numFmtId="49" fontId="2" fillId="6" borderId="12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/>
    </xf>
    <xf numFmtId="4" fontId="8" fillId="6" borderId="36" xfId="0" applyNumberFormat="1" applyFont="1" applyFill="1" applyBorder="1" applyAlignment="1" applyProtection="1">
      <alignment horizontal="center" vertical="top" wrapText="1"/>
    </xf>
    <xf numFmtId="4" fontId="1" fillId="4" borderId="38" xfId="0" applyNumberFormat="1" applyFont="1" applyFill="1" applyBorder="1" applyAlignment="1">
      <alignment horizontal="center" vertical="center" wrapText="1"/>
    </xf>
    <xf numFmtId="4" fontId="2" fillId="4" borderId="40" xfId="0" applyNumberFormat="1" applyFont="1" applyFill="1" applyBorder="1" applyAlignment="1">
      <alignment horizontal="center" vertical="top" wrapText="1"/>
    </xf>
    <xf numFmtId="4" fontId="2" fillId="4" borderId="44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justify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4" fontId="9" fillId="4" borderId="37" xfId="0" applyNumberFormat="1" applyFont="1" applyFill="1" applyBorder="1" applyAlignment="1" applyProtection="1">
      <alignment horizontal="right" vertical="center" wrapText="1"/>
    </xf>
    <xf numFmtId="4" fontId="8" fillId="4" borderId="41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tabSelected="1" zoomScaleNormal="100" workbookViewId="0">
      <selection activeCell="I15" sqref="I15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5" t="s">
        <v>2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9" t="s">
        <v>12</v>
      </c>
      <c r="C3" s="40"/>
      <c r="D3" s="40"/>
      <c r="E3" s="46"/>
      <c r="F3" s="37">
        <f>G11</f>
        <v>4273276.63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1" t="s">
        <v>14</v>
      </c>
      <c r="C4" s="51"/>
      <c r="D4" s="51"/>
      <c r="E4" s="51"/>
      <c r="F4" s="51"/>
      <c r="G4" s="5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2" t="s">
        <v>13</v>
      </c>
      <c r="C7" s="53"/>
      <c r="D7" s="54"/>
      <c r="E7" s="54"/>
      <c r="F7" s="55"/>
      <c r="G7" s="56"/>
      <c r="H7" s="5"/>
      <c r="I7" s="39" t="s">
        <v>4</v>
      </c>
      <c r="J7" s="40"/>
      <c r="K7" s="40"/>
      <c r="L7" s="40"/>
      <c r="M7" s="40"/>
      <c r="N7" s="40"/>
      <c r="O7" s="40"/>
      <c r="P7" s="4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30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31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6"/>
      <c r="B9" s="32">
        <v>1</v>
      </c>
      <c r="C9" s="11" t="s">
        <v>23</v>
      </c>
      <c r="D9" s="12" t="s">
        <v>22</v>
      </c>
      <c r="E9" s="12">
        <f>123035.86+146103.04</f>
        <v>269138.90000000002</v>
      </c>
      <c r="F9" s="13">
        <v>1</v>
      </c>
      <c r="G9" s="33">
        <f>E9*F9</f>
        <v>269138.90000000002</v>
      </c>
      <c r="H9" s="1"/>
      <c r="I9" s="18">
        <f>B9</f>
        <v>1</v>
      </c>
      <c r="J9" s="19" t="str">
        <f>C9</f>
        <v>Проектно-изыскательские работы</v>
      </c>
      <c r="K9" s="14"/>
      <c r="L9" s="20" t="str">
        <f>D9</f>
        <v>шт</v>
      </c>
      <c r="M9" s="23">
        <f>E9</f>
        <v>269138.90000000002</v>
      </c>
      <c r="N9" s="12"/>
      <c r="O9" s="20">
        <f>F9</f>
        <v>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6.25" thickBot="1" x14ac:dyDescent="0.3">
      <c r="A10" s="6"/>
      <c r="B10" s="32">
        <v>2</v>
      </c>
      <c r="C10" s="11" t="s">
        <v>21</v>
      </c>
      <c r="D10" s="12" t="s">
        <v>22</v>
      </c>
      <c r="E10" s="12">
        <f>4273276.63-E9</f>
        <v>4004137.73</v>
      </c>
      <c r="F10" s="13">
        <v>1</v>
      </c>
      <c r="G10" s="33">
        <f t="shared" ref="G10" si="0">E10*F10</f>
        <v>4004137.73</v>
      </c>
      <c r="H10" s="1"/>
      <c r="I10" s="18">
        <f t="shared" ref="I10" si="1">B10</f>
        <v>2</v>
      </c>
      <c r="J10" s="19" t="str">
        <f t="shared" ref="J10" si="2">C10</f>
        <v>Строительно-монтажные работы</v>
      </c>
      <c r="K10" s="14"/>
      <c r="L10" s="20" t="str">
        <f t="shared" ref="L10" si="3">D10</f>
        <v>шт</v>
      </c>
      <c r="M10" s="23">
        <f t="shared" ref="M10" si="4">E10</f>
        <v>4004137.73</v>
      </c>
      <c r="N10" s="12"/>
      <c r="O10" s="20">
        <f t="shared" ref="O10" si="5">F10</f>
        <v>1</v>
      </c>
      <c r="P10" s="21">
        <f t="shared" ref="P10" si="6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6"/>
      <c r="B11" s="47" t="s">
        <v>7</v>
      </c>
      <c r="C11" s="43"/>
      <c r="D11" s="43"/>
      <c r="E11" s="43"/>
      <c r="F11" s="44"/>
      <c r="G11" s="34">
        <f>SUM(G9:G10)</f>
        <v>4273276.63</v>
      </c>
      <c r="H11" s="1"/>
      <c r="I11" s="42" t="s">
        <v>7</v>
      </c>
      <c r="J11" s="43"/>
      <c r="K11" s="43"/>
      <c r="L11" s="43"/>
      <c r="M11" s="43"/>
      <c r="N11" s="43"/>
      <c r="O11" s="44"/>
      <c r="P11" s="15">
        <f>SUM(P9:P10)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6"/>
      <c r="B12" s="60" t="s">
        <v>20</v>
      </c>
      <c r="C12" s="61"/>
      <c r="D12" s="61"/>
      <c r="E12" s="61"/>
      <c r="F12" s="24">
        <v>0.2</v>
      </c>
      <c r="G12" s="35">
        <f>G11*F12</f>
        <v>854655.326</v>
      </c>
      <c r="H12" s="1"/>
      <c r="I12" s="62" t="s">
        <v>20</v>
      </c>
      <c r="J12" s="61"/>
      <c r="K12" s="61"/>
      <c r="L12" s="61"/>
      <c r="M12" s="61"/>
      <c r="N12" s="61"/>
      <c r="O12" s="24">
        <v>0.2</v>
      </c>
      <c r="P12" s="16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thickBot="1" x14ac:dyDescent="0.3">
      <c r="A13" s="6"/>
      <c r="B13" s="48" t="s">
        <v>8</v>
      </c>
      <c r="C13" s="49"/>
      <c r="D13" s="49"/>
      <c r="E13" s="49"/>
      <c r="F13" s="50"/>
      <c r="G13" s="36">
        <f>G11+G12</f>
        <v>5127931.9560000002</v>
      </c>
      <c r="H13" s="1"/>
      <c r="I13" s="57" t="s">
        <v>8</v>
      </c>
      <c r="J13" s="58"/>
      <c r="K13" s="58"/>
      <c r="L13" s="58"/>
      <c r="M13" s="58"/>
      <c r="N13" s="58"/>
      <c r="O13" s="59"/>
      <c r="P13" s="17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29" customFormat="1" ht="15.75" customHeight="1" x14ac:dyDescent="0.25">
      <c r="A14" s="25"/>
      <c r="B14" s="27"/>
      <c r="C14" s="27"/>
      <c r="D14" s="27"/>
      <c r="E14" s="27"/>
      <c r="F14" s="27"/>
      <c r="G14" s="28"/>
      <c r="H14" s="26"/>
      <c r="I14" s="27"/>
      <c r="J14" s="27"/>
      <c r="K14" s="27"/>
      <c r="L14" s="27"/>
      <c r="M14" s="27"/>
      <c r="N14" s="27"/>
      <c r="O14" s="27"/>
      <c r="P14" s="28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ht="33.75" customHeight="1" x14ac:dyDescent="0.25">
      <c r="B15" s="38" t="s">
        <v>18</v>
      </c>
      <c r="C15" s="38"/>
      <c r="D15" s="38"/>
      <c r="E15" s="38"/>
      <c r="F15" s="38"/>
      <c r="G15" s="38"/>
      <c r="H15" s="1"/>
      <c r="I15" s="1"/>
      <c r="J15" s="1"/>
      <c r="K15" s="1"/>
      <c r="L15" s="2"/>
      <c r="M15" s="2"/>
      <c r="N15" s="2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1.5" customHeight="1" x14ac:dyDescent="0.25">
      <c r="B16" s="38" t="s">
        <v>19</v>
      </c>
      <c r="C16" s="38"/>
      <c r="D16" s="38"/>
      <c r="E16" s="38"/>
      <c r="F16" s="38"/>
      <c r="G16" s="38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1"/>
    </row>
    <row r="17" spans="26:26" x14ac:dyDescent="0.25">
      <c r="Z17" s="1"/>
    </row>
  </sheetData>
  <mergeCells count="13">
    <mergeCell ref="B16:G16"/>
    <mergeCell ref="I7:P7"/>
    <mergeCell ref="I11:O11"/>
    <mergeCell ref="B15:G15"/>
    <mergeCell ref="B1:P1"/>
    <mergeCell ref="B3:E3"/>
    <mergeCell ref="B11:F11"/>
    <mergeCell ref="B13:F13"/>
    <mergeCell ref="B4:G4"/>
    <mergeCell ref="B7:G7"/>
    <mergeCell ref="I13:O13"/>
    <mergeCell ref="B12:E12"/>
    <mergeCell ref="I12:N12"/>
  </mergeCells>
  <pageMargins left="0.7" right="0.7" top="0.75" bottom="0.75" header="0.3" footer="0.3"/>
  <pageSetup paperSize="9" orientation="portrait" r:id="rId1"/>
  <ignoredErrors>
    <ignoredError sqref="L9 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Дрёмина Яна Сергеевна</cp:lastModifiedBy>
  <dcterms:created xsi:type="dcterms:W3CDTF">2018-05-22T01:14:50Z</dcterms:created>
  <dcterms:modified xsi:type="dcterms:W3CDTF">2019-02-07T00:51:35Z</dcterms:modified>
</cp:coreProperties>
</file>