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8" i="1"/>
  <c r="Q325" i="1" s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8" i="1"/>
  <c r="H325" i="1" s="1"/>
  <c r="B37" i="1" l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Q326" i="1" l="1"/>
  <c r="H326" i="1"/>
  <c r="H327" i="1" s="1"/>
  <c r="H328" i="1" l="1"/>
  <c r="Q327" i="1"/>
  <c r="Q328" i="1" s="1"/>
</calcChain>
</file>

<file path=xl/sharedStrings.xml><?xml version="1.0" encoding="utf-8"?>
<sst xmlns="http://schemas.openxmlformats.org/spreadsheetml/2006/main" count="974" uniqueCount="603">
  <si>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</si>
  <si>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</si>
  <si>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</si>
  <si>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</si>
  <si>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</si>
  <si>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</si>
  <si>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</si>
  <si>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</si>
  <si>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</si>
  <si>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</si>
  <si>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</si>
  <si>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</si>
  <si>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</si>
  <si>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</si>
  <si>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</si>
  <si>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</si>
  <si>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</si>
  <si>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</si>
  <si>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</si>
  <si>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Бак топливный</t>
  </si>
  <si>
    <t>170л. (493*413*950)</t>
  </si>
  <si>
    <t xml:space="preserve">Бачок расширительный </t>
  </si>
  <si>
    <t>5320-1311010-30</t>
  </si>
  <si>
    <t>Болт</t>
  </si>
  <si>
    <t>М10*1,0*40 кардан МАЗ с гайкой 371264</t>
  </si>
  <si>
    <t xml:space="preserve">Вал карданный </t>
  </si>
  <si>
    <t>5320-2205011-03(04) с делит. L-983</t>
  </si>
  <si>
    <t>Вал карданный</t>
  </si>
  <si>
    <t>4310-2203011 L-1136</t>
  </si>
  <si>
    <t>5320-3422010</t>
  </si>
  <si>
    <t>Вкладыш  рулевого пальца</t>
  </si>
  <si>
    <t>5320-3411066</t>
  </si>
  <si>
    <t>5320-3414067</t>
  </si>
  <si>
    <t xml:space="preserve">Вкладыши шатунные </t>
  </si>
  <si>
    <t>КАМАЗ Н1Д</t>
  </si>
  <si>
    <t>Вкладыши шатунные</t>
  </si>
  <si>
    <t>Влагоотделитель</t>
  </si>
  <si>
    <t>100-3511110-10 WABCO</t>
  </si>
  <si>
    <t>Втулка амортизатора</t>
  </si>
  <si>
    <t>53212-2905486 (полиуретан)</t>
  </si>
  <si>
    <t>Втулка балансира</t>
  </si>
  <si>
    <t>5320-2918074</t>
  </si>
  <si>
    <t>Втулка шкворня</t>
  </si>
  <si>
    <t>5320-300-1016</t>
  </si>
  <si>
    <t>Выключетель гидромуфты</t>
  </si>
  <si>
    <t>7405-1318210-01 в сб.</t>
  </si>
  <si>
    <t>Выключатель массы</t>
  </si>
  <si>
    <t>1410-3737(ВК860В)24В/50А</t>
  </si>
  <si>
    <t>Гайка зад.ступицы</t>
  </si>
  <si>
    <t>5320- без штифа 853527</t>
  </si>
  <si>
    <t>Гайка М18*2,0 Н-24мм усил.</t>
  </si>
  <si>
    <t xml:space="preserve"> М18*2,0 Н-24мм усил.</t>
  </si>
  <si>
    <t xml:space="preserve">Гайка </t>
  </si>
  <si>
    <t>М20*1,5 853525</t>
  </si>
  <si>
    <t>Генератор</t>
  </si>
  <si>
    <t>Г-273В1</t>
  </si>
  <si>
    <t>3122-3771 (80А)</t>
  </si>
  <si>
    <t xml:space="preserve">Глушитель </t>
  </si>
  <si>
    <t>5320-1201010</t>
  </si>
  <si>
    <t>Головка блока</t>
  </si>
  <si>
    <t>740-1003010</t>
  </si>
  <si>
    <t>Датчик зад.хода</t>
  </si>
  <si>
    <t>АВК-418 (1302-3768-01)</t>
  </si>
  <si>
    <t>Датчик масляный</t>
  </si>
  <si>
    <t>ММ 111 (2602-6012-6002)</t>
  </si>
  <si>
    <t>Датчик температуры</t>
  </si>
  <si>
    <t xml:space="preserve"> ТМ-111</t>
  </si>
  <si>
    <t>Датчик топлива</t>
  </si>
  <si>
    <t>БМ 158Д (5202-3827)</t>
  </si>
  <si>
    <t>Диск сцепления ведомый</t>
  </si>
  <si>
    <t>КАМАЗ 14-1601130-02 МР</t>
  </si>
  <si>
    <t>14-1601094</t>
  </si>
  <si>
    <t xml:space="preserve">Замок двери </t>
  </si>
  <si>
    <t>53250-6105021</t>
  </si>
  <si>
    <t>Замок зажигания</t>
  </si>
  <si>
    <t>ВК-353 КАМАЗ (1202-3704-02)</t>
  </si>
  <si>
    <t>Заркало сфер.</t>
  </si>
  <si>
    <t>СКАД-458-201-050-01</t>
  </si>
  <si>
    <t>Клапан включения делителя</t>
  </si>
  <si>
    <t>15-1772040 с.о.</t>
  </si>
  <si>
    <t>Клапан защитный двойной</t>
  </si>
  <si>
    <t>100-3515110</t>
  </si>
  <si>
    <t>Клапан КАМАЗ спуск.</t>
  </si>
  <si>
    <t>740-1007010</t>
  </si>
  <si>
    <t>Клапан редукционный</t>
  </si>
  <si>
    <t>15-1772100</t>
  </si>
  <si>
    <t>Клапан ускорителя</t>
  </si>
  <si>
    <t>100-3518010</t>
  </si>
  <si>
    <t xml:space="preserve">Коллектор впускной </t>
  </si>
  <si>
    <t>740-1115021</t>
  </si>
  <si>
    <t>740-1115020</t>
  </si>
  <si>
    <t>Колпачок маслосъемный</t>
  </si>
  <si>
    <t>740-1007268</t>
  </si>
  <si>
    <t>Кольцо упл. балансира</t>
  </si>
  <si>
    <t>5320-2918180</t>
  </si>
  <si>
    <t>Кольцо упл. плужн.пары КАМАЗ</t>
  </si>
  <si>
    <t>33-1111083 К2909</t>
  </si>
  <si>
    <t>Комбинация приборов</t>
  </si>
  <si>
    <t>28-38-01</t>
  </si>
  <si>
    <t>Кран аварийного растормаж.</t>
  </si>
  <si>
    <t>100-3537110</t>
  </si>
  <si>
    <t>Кран отопителя КАМАЗ</t>
  </si>
  <si>
    <t>5320-8105160</t>
  </si>
  <si>
    <t>Кран тормозной КАМАЗ двухсекц. (н.о.подпед)</t>
  </si>
  <si>
    <t>11-3514308</t>
  </si>
  <si>
    <t>Кран тормозной обратного действия</t>
  </si>
  <si>
    <t>11-3537310</t>
  </si>
  <si>
    <t>Кран управления дилителем с тросом</t>
  </si>
  <si>
    <t>15-1772132</t>
  </si>
  <si>
    <t>Крестовина кардана</t>
  </si>
  <si>
    <t>5320-2201025</t>
  </si>
  <si>
    <t>Кулак поворотный КАМАЗ</t>
  </si>
  <si>
    <t>5320-3001012 прав.</t>
  </si>
  <si>
    <t>Кулак повортный</t>
  </si>
  <si>
    <t>5320-3001013 лев.</t>
  </si>
  <si>
    <t>Клапан управления торм.прицепа КАМАЗ КУТП-1</t>
  </si>
  <si>
    <t>100-352210</t>
  </si>
  <si>
    <t>Кольцо поршевое</t>
  </si>
  <si>
    <t>740-1000106</t>
  </si>
  <si>
    <t>Манжета</t>
  </si>
  <si>
    <t>128*154 864135-02</t>
  </si>
  <si>
    <t xml:space="preserve">Манжета </t>
  </si>
  <si>
    <t>142*168* 864129-01</t>
  </si>
  <si>
    <t>Металлорукав</t>
  </si>
  <si>
    <t>5320-1203012</t>
  </si>
  <si>
    <t>Межосевой дифференциал</t>
  </si>
  <si>
    <t>5320-2506010</t>
  </si>
  <si>
    <t xml:space="preserve">Муфта сцепления карзина </t>
  </si>
  <si>
    <t xml:space="preserve">14-1601090-10 лепест. в сборе </t>
  </si>
  <si>
    <t>Муфта выключателя сцепления</t>
  </si>
  <si>
    <t>14-1601180</t>
  </si>
  <si>
    <t xml:space="preserve">Накладка тормозная </t>
  </si>
  <si>
    <t>5511-3501105-01 (металлизир)</t>
  </si>
  <si>
    <t>Ноконечник рулевой тяги</t>
  </si>
  <si>
    <t>5320-3414057</t>
  </si>
  <si>
    <t>Наконечник рулевой тяги</t>
  </si>
  <si>
    <t>5320-3414056</t>
  </si>
  <si>
    <t xml:space="preserve">Насос водяной </t>
  </si>
  <si>
    <t>740-1307010</t>
  </si>
  <si>
    <t>Насос ГУРА</t>
  </si>
  <si>
    <t>4310-3407200</t>
  </si>
  <si>
    <t>Насос подкачки ТННД</t>
  </si>
  <si>
    <t>332-1106010</t>
  </si>
  <si>
    <t>Опт. Элемент</t>
  </si>
  <si>
    <t>ФГ 140Б1 62-3711-200-16</t>
  </si>
  <si>
    <t>Ось колодки тормоза</t>
  </si>
  <si>
    <t>53212-3501132</t>
  </si>
  <si>
    <t>Палец поршневой</t>
  </si>
  <si>
    <t>7406-1004020</t>
  </si>
  <si>
    <t>Палец реактивный</t>
  </si>
  <si>
    <t>5511-2919026 н.о.</t>
  </si>
  <si>
    <t>Патрубок вод.насоса</t>
  </si>
  <si>
    <t>5320-1303058</t>
  </si>
  <si>
    <t>Патрубок радиатора</t>
  </si>
  <si>
    <t>6520-1303010/026 d58</t>
  </si>
  <si>
    <t>Патрубок расширителя бачка</t>
  </si>
  <si>
    <t>5320-1311049</t>
  </si>
  <si>
    <t>Патрубок соединительный воздушный</t>
  </si>
  <si>
    <t>740-1115032</t>
  </si>
  <si>
    <t>ПГУ</t>
  </si>
  <si>
    <t>5320-1609510</t>
  </si>
  <si>
    <t>Плунж.пара</t>
  </si>
  <si>
    <t>d 9 33.1111074-01</t>
  </si>
  <si>
    <t>Повторитель указателя повората</t>
  </si>
  <si>
    <t>УП 101</t>
  </si>
  <si>
    <t>Подрулевой перекл.света</t>
  </si>
  <si>
    <t>П-145</t>
  </si>
  <si>
    <t>Подушка опоры двигателя задняя КАМАЗ</t>
  </si>
  <si>
    <t>5320-1001085</t>
  </si>
  <si>
    <t>Полуось з/моста</t>
  </si>
  <si>
    <t>5320-2403071 z-16</t>
  </si>
  <si>
    <t xml:space="preserve">Поршневая </t>
  </si>
  <si>
    <t>740-30</t>
  </si>
  <si>
    <t>Прерыватель поворота РС 951А</t>
  </si>
  <si>
    <t>РС 951А</t>
  </si>
  <si>
    <t>Привод спидометра</t>
  </si>
  <si>
    <t>МЭ-307</t>
  </si>
  <si>
    <t>Привод стартера</t>
  </si>
  <si>
    <t>142Б-600</t>
  </si>
  <si>
    <t>Привод</t>
  </si>
  <si>
    <t>740-1000450</t>
  </si>
  <si>
    <t>Прокладка двигателя КАМАЗ-ЕВРО (полн+манж) 48 наим.</t>
  </si>
  <si>
    <t>740-30-1003213РК</t>
  </si>
  <si>
    <t>Прокладка впускного коллектора</t>
  </si>
  <si>
    <t>КАМАЗ 740-1115026</t>
  </si>
  <si>
    <t>КАМАЗ 740-1008050</t>
  </si>
  <si>
    <t>Прокладка ГБЦ КАМАЗ</t>
  </si>
  <si>
    <t>740-1003213-20</t>
  </si>
  <si>
    <t>Прокладка глушителя КАМАЗ (кольцо)</t>
  </si>
  <si>
    <t>306322-П d-64мм</t>
  </si>
  <si>
    <t>Прокладка картера (поддона)КАМАЗ</t>
  </si>
  <si>
    <t>740-1009040-10</t>
  </si>
  <si>
    <t>Пыльник реактивной штанги</t>
  </si>
  <si>
    <t>5320-2919127</t>
  </si>
  <si>
    <t>Р/к кулисы КАМАЗ метал из 4-х наимен</t>
  </si>
  <si>
    <t>14-1703265РК</t>
  </si>
  <si>
    <t>Р/к поворотного кулака из 4-х наименований</t>
  </si>
  <si>
    <t>4310-2304089</t>
  </si>
  <si>
    <t>Р/к реактивной штанги</t>
  </si>
  <si>
    <t>Р5511-2919000-15</t>
  </si>
  <si>
    <t>Ремкомплект рулевой тяги</t>
  </si>
  <si>
    <t>Р/к ступицы задний КАМАЗ</t>
  </si>
  <si>
    <t>5320-3104000</t>
  </si>
  <si>
    <t>Радиатор</t>
  </si>
  <si>
    <t>КАМАЗ отопителя 5320-8101060</t>
  </si>
  <si>
    <t xml:space="preserve">Распылители </t>
  </si>
  <si>
    <t>КАМАЗ 33-1112110-12 (АНАЛОГ 214-60)</t>
  </si>
  <si>
    <t>Рассеиватель заднего фонаря</t>
  </si>
  <si>
    <t>ФП-130</t>
  </si>
  <si>
    <t>Рассеиватель указателя поворота</t>
  </si>
  <si>
    <t>26-3726</t>
  </si>
  <si>
    <t xml:space="preserve">Реле регулятор </t>
  </si>
  <si>
    <t>2712-3702(24в) КАМАЗ</t>
  </si>
  <si>
    <t>Реле стартера втягивуещее</t>
  </si>
  <si>
    <t>КАМАЗ СТ 142Б1</t>
  </si>
  <si>
    <t>Реле тепловое</t>
  </si>
  <si>
    <t>30А ПР2-3722000</t>
  </si>
  <si>
    <t>Ремень</t>
  </si>
  <si>
    <t>1320 (8,5*8)</t>
  </si>
  <si>
    <t xml:space="preserve">Ремень </t>
  </si>
  <si>
    <t>740-20-1307170</t>
  </si>
  <si>
    <t>Ролик натяжного ремня</t>
  </si>
  <si>
    <t>9527(740-11)-1307220 с борт.</t>
  </si>
  <si>
    <t>Рычаг отжимной</t>
  </si>
  <si>
    <t>14-1601086</t>
  </si>
  <si>
    <t>Сальник ступицы задн. (95*130*12*17,5)</t>
  </si>
  <si>
    <t>740-1005160(NBR)</t>
  </si>
  <si>
    <t>Сальник</t>
  </si>
  <si>
    <t>114*145</t>
  </si>
  <si>
    <t>Сальник ГУР</t>
  </si>
  <si>
    <t>864113 (NBR)</t>
  </si>
  <si>
    <t>332-1111090-10</t>
  </si>
  <si>
    <t>864180/176 (л/п)</t>
  </si>
  <si>
    <t>Сигнал звуковой</t>
  </si>
  <si>
    <t>С306/307Д</t>
  </si>
  <si>
    <t>Синхронизатор делителя</t>
  </si>
  <si>
    <t>15-1770160</t>
  </si>
  <si>
    <t xml:space="preserve">Синхронизатор </t>
  </si>
  <si>
    <t>14-1701150</t>
  </si>
  <si>
    <t>Синхронизатор</t>
  </si>
  <si>
    <t>14-1701151</t>
  </si>
  <si>
    <t>Спидометр</t>
  </si>
  <si>
    <t>1211-3802010</t>
  </si>
  <si>
    <t xml:space="preserve">Стартер </t>
  </si>
  <si>
    <t>КАМАЗ СТ-142Б1</t>
  </si>
  <si>
    <t>Стекло ветровое КАМАЗ</t>
  </si>
  <si>
    <t>5320-5206010</t>
  </si>
  <si>
    <t xml:space="preserve">Стремянка </t>
  </si>
  <si>
    <t>5511-2912408</t>
  </si>
  <si>
    <t>Ступица</t>
  </si>
  <si>
    <t>5511-3104015-02</t>
  </si>
  <si>
    <t>5320-3103015</t>
  </si>
  <si>
    <t>Тахометро</t>
  </si>
  <si>
    <t>2511-3813010</t>
  </si>
  <si>
    <t>Термостат</t>
  </si>
  <si>
    <t>ТС-107-02 t-70</t>
  </si>
  <si>
    <t>Трос делителя с золотником</t>
  </si>
  <si>
    <t>15-1772183</t>
  </si>
  <si>
    <t>Указатель давления масла</t>
  </si>
  <si>
    <t>УК 170 33-3810010</t>
  </si>
  <si>
    <t>Указатель температур</t>
  </si>
  <si>
    <t>УК-171 36-3807010</t>
  </si>
  <si>
    <t>Указатель уровня топлива</t>
  </si>
  <si>
    <t>УБ-170 (34-3806)</t>
  </si>
  <si>
    <t>Уплотнитель проема двери</t>
  </si>
  <si>
    <t>5320-6107062</t>
  </si>
  <si>
    <t>Уплотнитель стекла</t>
  </si>
  <si>
    <t>КАМАЗ ветр.</t>
  </si>
  <si>
    <t xml:space="preserve">Ушко рессоры </t>
  </si>
  <si>
    <t>65115-29022020</t>
  </si>
  <si>
    <t>Фильтр воздушный</t>
  </si>
  <si>
    <t>ФП207-1-04 NF-4502</t>
  </si>
  <si>
    <t>Фильтр масленый</t>
  </si>
  <si>
    <t>740-1012-040-12 NF-1701</t>
  </si>
  <si>
    <t>Фильтр топливный</t>
  </si>
  <si>
    <t>(504) 740-1117-040 NF-3701</t>
  </si>
  <si>
    <t>Фильтр-патрон осушителя воздуха</t>
  </si>
  <si>
    <t>WABCD 432-410-22-27</t>
  </si>
  <si>
    <t>Фланец ведущего вала</t>
  </si>
  <si>
    <t>53205-2402036</t>
  </si>
  <si>
    <t>Фланец</t>
  </si>
  <si>
    <t>152-1701240</t>
  </si>
  <si>
    <t>Форсунка</t>
  </si>
  <si>
    <t>273-1112010-31</t>
  </si>
  <si>
    <t>Цилиндр сцепления главный</t>
  </si>
  <si>
    <t>5320-1602510</t>
  </si>
  <si>
    <t>Шестреня</t>
  </si>
  <si>
    <t>5320-53212-2403050</t>
  </si>
  <si>
    <t>Шестерня</t>
  </si>
  <si>
    <t>5511-4202032</t>
  </si>
  <si>
    <t>Шланг выжимного подшипника</t>
  </si>
  <si>
    <t>14-1601230</t>
  </si>
  <si>
    <t>Штанга реактивная</t>
  </si>
  <si>
    <t>630-2919012-20</t>
  </si>
  <si>
    <t>Щетка стартера</t>
  </si>
  <si>
    <t>142-3708050/60(12х20х21)</t>
  </si>
  <si>
    <t>Щетка стеклоочистителя</t>
  </si>
  <si>
    <t>СЛ-108-5205900</t>
  </si>
  <si>
    <t>Щеткодержатель генератора</t>
  </si>
  <si>
    <t>Г-273-3701010</t>
  </si>
  <si>
    <t>Энергоаккумулятор</t>
  </si>
  <si>
    <t>КАМАЗ тип 20-5320-Бак</t>
  </si>
  <si>
    <t>Болт натяжной</t>
  </si>
  <si>
    <t>77-32-102</t>
  </si>
  <si>
    <t>Болт передней опоры</t>
  </si>
  <si>
    <t>77-29-604</t>
  </si>
  <si>
    <t>79-36-025Р-01</t>
  </si>
  <si>
    <t>Вал сцепления</t>
  </si>
  <si>
    <t>А-41-21с16</t>
  </si>
  <si>
    <t>Вилка ведущего вала реверс-ред.</t>
  </si>
  <si>
    <t>77-58-014-1</t>
  </si>
  <si>
    <t>Втулка каретки конусная</t>
  </si>
  <si>
    <t>77-31-014-1Р</t>
  </si>
  <si>
    <t>Втулка маховика</t>
  </si>
  <si>
    <t>41-2115</t>
  </si>
  <si>
    <t>Втулка оси коленчатой большая</t>
  </si>
  <si>
    <t>77-30-136а</t>
  </si>
  <si>
    <t>Втулка оси коленчатой малая</t>
  </si>
  <si>
    <t>77-30-133-1</t>
  </si>
  <si>
    <t xml:space="preserve">Втулка цапфы </t>
  </si>
  <si>
    <t>77-31-111А</t>
  </si>
  <si>
    <t>Глушитель</t>
  </si>
  <si>
    <t>79-29-011 18Н-17с2</t>
  </si>
  <si>
    <t xml:space="preserve">Звено гусеницы </t>
  </si>
  <si>
    <t>74-34-501</t>
  </si>
  <si>
    <t>Каток опоры коретки</t>
  </si>
  <si>
    <t>54-31-021И-01</t>
  </si>
  <si>
    <t>Клапан</t>
  </si>
  <si>
    <t>А-41 ЯМЗ больш</t>
  </si>
  <si>
    <t>А-41 ЯМЗ мал.</t>
  </si>
  <si>
    <t>Колесо ведущее</t>
  </si>
  <si>
    <t>77-39-132</t>
  </si>
  <si>
    <t>Колесо направляющее</t>
  </si>
  <si>
    <t>77-32-105</t>
  </si>
  <si>
    <t xml:space="preserve">Колодка тормозная </t>
  </si>
  <si>
    <t>77-38-052-1</t>
  </si>
  <si>
    <t>Колодка фрикц.</t>
  </si>
  <si>
    <t>182-38-040</t>
  </si>
  <si>
    <t>Кольцо обрезиненное каретки</t>
  </si>
  <si>
    <t>85-31-027</t>
  </si>
  <si>
    <t>Кольцо рез.уплот.карет</t>
  </si>
  <si>
    <t>54-31-473-1</t>
  </si>
  <si>
    <t>Корпус выжимного подшипника</t>
  </si>
  <si>
    <t>4Т2-2119</t>
  </si>
  <si>
    <t>Корпус уплотнения поддерж.ролика</t>
  </si>
  <si>
    <t>85-33-021(204)</t>
  </si>
  <si>
    <t>Лента остановочная</t>
  </si>
  <si>
    <t>77-38-040-20</t>
  </si>
  <si>
    <t>Лента плане-тарного механизма</t>
  </si>
  <si>
    <t>77-38-063</t>
  </si>
  <si>
    <t xml:space="preserve">Лента тормозная </t>
  </si>
  <si>
    <t>162-38-041 (узк)</t>
  </si>
  <si>
    <t>Лента фрикционная</t>
  </si>
  <si>
    <t>ДТ-75 (5*70)</t>
  </si>
  <si>
    <t>Насос водяной</t>
  </si>
  <si>
    <t>41-13с3</t>
  </si>
  <si>
    <t>Насос масляный</t>
  </si>
  <si>
    <t>А-01 11ТА-09с2</t>
  </si>
  <si>
    <t xml:space="preserve">Ось каретки </t>
  </si>
  <si>
    <t>85-31-016А</t>
  </si>
  <si>
    <t>Ось катка</t>
  </si>
  <si>
    <t>85-31-018р-01</t>
  </si>
  <si>
    <t>Отводка</t>
  </si>
  <si>
    <t>6Т2-21с9ДСБ</t>
  </si>
  <si>
    <t>Палец гусеницы ДТ-75</t>
  </si>
  <si>
    <t>77-34-001-А</t>
  </si>
  <si>
    <t>Пружина планетарного тормоза</t>
  </si>
  <si>
    <t>77-38-036</t>
  </si>
  <si>
    <t>Редуктор</t>
  </si>
  <si>
    <t>ПД А-41 41-19с2А</t>
  </si>
  <si>
    <t>18/20 А52-22-501</t>
  </si>
  <si>
    <t>Сердцевина радиатора</t>
  </si>
  <si>
    <t>85У-13-013</t>
  </si>
  <si>
    <t>Уплатнение балансира каретки</t>
  </si>
  <si>
    <t>85-31-021</t>
  </si>
  <si>
    <t>А-41 тонк.оч.в сб.</t>
  </si>
  <si>
    <t xml:space="preserve">Цапфа </t>
  </si>
  <si>
    <t>77-30-018</t>
  </si>
  <si>
    <t>Шатун</t>
  </si>
  <si>
    <t>А-01 6ТЗ-03с2А</t>
  </si>
  <si>
    <t>Шкив остан.торм.</t>
  </si>
  <si>
    <t>77-38-146-5</t>
  </si>
  <si>
    <t>Шланг радиатора</t>
  </si>
  <si>
    <t>А-41(нижний)L=100 85-13-429</t>
  </si>
  <si>
    <t>Шпилька головки блока</t>
  </si>
  <si>
    <t>А-41 41-0118</t>
  </si>
  <si>
    <t>Болт топливный</t>
  </si>
  <si>
    <t>М14*1,5*45 240-1111103</t>
  </si>
  <si>
    <t>Вал вторичный КПП</t>
  </si>
  <si>
    <t>50-1701252</t>
  </si>
  <si>
    <t>Вал диффер.</t>
  </si>
  <si>
    <t>70-2409020</t>
  </si>
  <si>
    <t>72-2203010А2</t>
  </si>
  <si>
    <t>Вал корпуса сцепл.</t>
  </si>
  <si>
    <t>85-1601026</t>
  </si>
  <si>
    <t>Вал первичный</t>
  </si>
  <si>
    <t>74-1701032 (синхр КПП)</t>
  </si>
  <si>
    <t>Вал перед.ведущего моста</t>
  </si>
  <si>
    <t>1520-2308065</t>
  </si>
  <si>
    <t>Вал привода передний ведущего моста</t>
  </si>
  <si>
    <t>1221-1802042</t>
  </si>
  <si>
    <t>74-1721113</t>
  </si>
  <si>
    <t>Валик водяного насоса</t>
  </si>
  <si>
    <t>240-1307052</t>
  </si>
  <si>
    <t>Венец маховика</t>
  </si>
  <si>
    <t>50Л-1005121 z-119</t>
  </si>
  <si>
    <t>Вентилятор</t>
  </si>
  <si>
    <t>240-1308040</t>
  </si>
  <si>
    <t>Вилка откл.отводки</t>
  </si>
  <si>
    <t>85-1601203</t>
  </si>
  <si>
    <t>Втулка распредвала</t>
  </si>
  <si>
    <t>240-1002068-А</t>
  </si>
  <si>
    <t>240-1002069</t>
  </si>
  <si>
    <t>Втулка шатуна</t>
  </si>
  <si>
    <t>240-1004115</t>
  </si>
  <si>
    <t>Гайка колеса</t>
  </si>
  <si>
    <t>36-3104019</t>
  </si>
  <si>
    <t>Кайка колеса</t>
  </si>
  <si>
    <t>40-3103017</t>
  </si>
  <si>
    <t>Гидроцилиндр</t>
  </si>
  <si>
    <t>50-3405215 А-01</t>
  </si>
  <si>
    <t>60-1205015А</t>
  </si>
  <si>
    <t>240-1003012 в сб.</t>
  </si>
  <si>
    <t>ГУР</t>
  </si>
  <si>
    <t>МТЗ 70-3400020</t>
  </si>
  <si>
    <t xml:space="preserve">Диск колеса </t>
  </si>
  <si>
    <t>3107020-01 8 шпил.</t>
  </si>
  <si>
    <t>Диск колеса</t>
  </si>
  <si>
    <t>15*38 3107020 8 шпил.</t>
  </si>
  <si>
    <t>Диск</t>
  </si>
  <si>
    <t>70-1601093</t>
  </si>
  <si>
    <t>50-3502030</t>
  </si>
  <si>
    <t>85-3502040</t>
  </si>
  <si>
    <t>Кардан рулевого управления</t>
  </si>
  <si>
    <t>50-3401060</t>
  </si>
  <si>
    <t>Кол/вал</t>
  </si>
  <si>
    <t>245-30-1005015-08</t>
  </si>
  <si>
    <t>Компрессор</t>
  </si>
  <si>
    <t>А29-05-000А-06</t>
  </si>
  <si>
    <t>Лонжерон</t>
  </si>
  <si>
    <t>50-2801053Б2</t>
  </si>
  <si>
    <t>50-2801052Б2</t>
  </si>
  <si>
    <t>Маховик</t>
  </si>
  <si>
    <t>240Л-1005115-02 z-119</t>
  </si>
  <si>
    <t>240-1005114-А1 z-145</t>
  </si>
  <si>
    <t>Наконечник рул.тяги</t>
  </si>
  <si>
    <t>А35-32-000А-01</t>
  </si>
  <si>
    <t>МТЗ 240-1307010</t>
  </si>
  <si>
    <t>240-1403010 36 зуб.</t>
  </si>
  <si>
    <t>Отопитель</t>
  </si>
  <si>
    <t>159Л-8101010 12В</t>
  </si>
  <si>
    <t>Подушка крепления кабины</t>
  </si>
  <si>
    <t>130-5001332</t>
  </si>
  <si>
    <t xml:space="preserve">Подушка крепления кабины задняя в сборе </t>
  </si>
  <si>
    <t>130-5001364В</t>
  </si>
  <si>
    <t>Полуось зднего моста</t>
  </si>
  <si>
    <t>50-2407082А</t>
  </si>
  <si>
    <t>Полуось пер.ведущ.моста</t>
  </si>
  <si>
    <t>52-2308065</t>
  </si>
  <si>
    <t>Поршень компрессора</t>
  </si>
  <si>
    <t>А29-05-101</t>
  </si>
  <si>
    <t>Привод счетчика моточасовПТ-3802010А-90</t>
  </si>
  <si>
    <t>ПТ-3802010А-90</t>
  </si>
  <si>
    <t>р/к наконечника рул.тяги</t>
  </si>
  <si>
    <t>1221 (с пальцем)№724 н.о.</t>
  </si>
  <si>
    <t>Радиатор отопителя</t>
  </si>
  <si>
    <t>80-8101900</t>
  </si>
  <si>
    <t>Распред.вал</t>
  </si>
  <si>
    <t>240-1006015А</t>
  </si>
  <si>
    <t>Распределитель ГУРА</t>
  </si>
  <si>
    <t>50-3406015А</t>
  </si>
  <si>
    <t>Рычаг отжимой</t>
  </si>
  <si>
    <t>85-1601094</t>
  </si>
  <si>
    <t>Стакан главной передачи п/моста</t>
  </si>
  <si>
    <t>52-2302016А</t>
  </si>
  <si>
    <t>А04-03-021</t>
  </si>
  <si>
    <t xml:space="preserve">Тормоз </t>
  </si>
  <si>
    <t>70-3502020</t>
  </si>
  <si>
    <t>Трубка топливная</t>
  </si>
  <si>
    <t>240-1104160-01</t>
  </si>
  <si>
    <t>240-1104160-03</t>
  </si>
  <si>
    <t>240-1104160-02</t>
  </si>
  <si>
    <t>Уплотние поддона</t>
  </si>
  <si>
    <t>50-1401059</t>
  </si>
  <si>
    <t>Уплотнитель стекла МТЗ УК</t>
  </si>
  <si>
    <t>А-37-08-043</t>
  </si>
  <si>
    <t>240-1117010-А</t>
  </si>
  <si>
    <t>Цапфа МТЗ лев</t>
  </si>
  <si>
    <t>70-3001085</t>
  </si>
  <si>
    <t>Цапфа МТЗ прав.</t>
  </si>
  <si>
    <t>70-3001085-01</t>
  </si>
  <si>
    <t>Шкив кол/вала</t>
  </si>
  <si>
    <t>240-1005131-М</t>
  </si>
  <si>
    <t>L=270 70-1303001</t>
  </si>
  <si>
    <t>Барабан фрикциона</t>
  </si>
  <si>
    <t>24-16-5</t>
  </si>
  <si>
    <t>130-170 наруж 28-16-15</t>
  </si>
  <si>
    <t>Болт крепления ведущего колеса</t>
  </si>
  <si>
    <t>700-28-2320</t>
  </si>
  <si>
    <t>18-14-77-1/50-14-23</t>
  </si>
  <si>
    <t>735/7324-01сп</t>
  </si>
  <si>
    <t>Втулка</t>
  </si>
  <si>
    <t>КПП 18-12-141</t>
  </si>
  <si>
    <t>Втулка муфты</t>
  </si>
  <si>
    <t>ПД-23 7323-1</t>
  </si>
  <si>
    <t>Диск муфты нажимной</t>
  </si>
  <si>
    <t>ПД-23 739</t>
  </si>
  <si>
    <t>Диск муфты неподв.</t>
  </si>
  <si>
    <t>ПД-23736</t>
  </si>
  <si>
    <t>ПД-23 738-4сп/17-73-139сп</t>
  </si>
  <si>
    <t>Диск фрикциона с внутр.зуб</t>
  </si>
  <si>
    <t>Т-130, Т-170 16121</t>
  </si>
  <si>
    <t>Диск фрикциона с наруж.зуб.</t>
  </si>
  <si>
    <t>Т-130, Т-170 24-16-103сп</t>
  </si>
  <si>
    <t>Карбюратор</t>
  </si>
  <si>
    <t>ПД-23 К-125Л</t>
  </si>
  <si>
    <t>Катор опор</t>
  </si>
  <si>
    <t>24-21-170сп</t>
  </si>
  <si>
    <t>Т-130, Т-170 одноборт</t>
  </si>
  <si>
    <t>24-21-170-06сб</t>
  </si>
  <si>
    <t>Коапан</t>
  </si>
  <si>
    <t>14-02-33В</t>
  </si>
  <si>
    <t>14-02-32</t>
  </si>
  <si>
    <t>Клапан механизма натяж.гус.</t>
  </si>
  <si>
    <t>50-21-177сп</t>
  </si>
  <si>
    <t>50-19-160-1</t>
  </si>
  <si>
    <t>Кольцо</t>
  </si>
  <si>
    <t>700-40-2010-01</t>
  </si>
  <si>
    <t>18360-01 сп</t>
  </si>
  <si>
    <t>Магнето</t>
  </si>
  <si>
    <t>ПД-23 2-х контакт.М149М1</t>
  </si>
  <si>
    <t>700-40-5960-3</t>
  </si>
  <si>
    <t>Манжета катка</t>
  </si>
  <si>
    <t>700-40-5378</t>
  </si>
  <si>
    <t>Механизм натяжения</t>
  </si>
  <si>
    <t>50-21-134сп/50-21-420сп</t>
  </si>
  <si>
    <t>16-08-140СП</t>
  </si>
  <si>
    <t>51-09-217сп</t>
  </si>
  <si>
    <t>Опора</t>
  </si>
  <si>
    <t>24-21-149сп</t>
  </si>
  <si>
    <t>24-21-148сп</t>
  </si>
  <si>
    <t>Ось натяжного колеса</t>
  </si>
  <si>
    <t>24-21-123</t>
  </si>
  <si>
    <t>Палец гусеницы</t>
  </si>
  <si>
    <t>24-22-6</t>
  </si>
  <si>
    <t>Планка крепления катка</t>
  </si>
  <si>
    <t>50-21-163</t>
  </si>
  <si>
    <t>Плита натяж.колеса</t>
  </si>
  <si>
    <t>50-21-123сп</t>
  </si>
  <si>
    <t>Ползун муфты сцепления</t>
  </si>
  <si>
    <t>50-14-39</t>
  </si>
  <si>
    <t>Полуось</t>
  </si>
  <si>
    <t>24-19-37</t>
  </si>
  <si>
    <t>Поршень</t>
  </si>
  <si>
    <t>ПД-23 03349-1/ 17-03-27</t>
  </si>
  <si>
    <t>Прокладка</t>
  </si>
  <si>
    <t>700-40-2754СП</t>
  </si>
  <si>
    <t>Пружина опоры напр.колеса</t>
  </si>
  <si>
    <t>170-38441</t>
  </si>
  <si>
    <t>14-04-20-1</t>
  </si>
  <si>
    <t>Ролик двуборт.</t>
  </si>
  <si>
    <t>50-21-166СП</t>
  </si>
  <si>
    <t>Ролик одноборт.</t>
  </si>
  <si>
    <t>50-21-165СП</t>
  </si>
  <si>
    <t>24-19-118</t>
  </si>
  <si>
    <t>Сухарь уплотнения боорт.передачи</t>
  </si>
  <si>
    <t>24-19-22</t>
  </si>
  <si>
    <t>Тормозок</t>
  </si>
  <si>
    <t>18-14-140-01СП</t>
  </si>
  <si>
    <t>Трубка управления головки</t>
  </si>
  <si>
    <t>Т-130,Т-170 (16шт)</t>
  </si>
  <si>
    <t>Уплотнение борт.передачи</t>
  </si>
  <si>
    <t>20-19-123 сп в сб.</t>
  </si>
  <si>
    <t xml:space="preserve">Фиксатор </t>
  </si>
  <si>
    <t>50-19-154</t>
  </si>
  <si>
    <t>Фланец вала</t>
  </si>
  <si>
    <t>18-12-201</t>
  </si>
  <si>
    <t>Хомут</t>
  </si>
  <si>
    <t>ПД-23 17-73-127СП</t>
  </si>
  <si>
    <t>Цапфа</t>
  </si>
  <si>
    <t>Д-160 16-03-17</t>
  </si>
  <si>
    <t>Шайба катка</t>
  </si>
  <si>
    <t>170-211238</t>
  </si>
  <si>
    <t>24-21-173сп</t>
  </si>
  <si>
    <t>Шайба уплот</t>
  </si>
  <si>
    <t>16-08-11-2</t>
  </si>
  <si>
    <t>Шайба упорная</t>
  </si>
  <si>
    <t>24-21-147СП</t>
  </si>
  <si>
    <t>16-03-114СП (51-03-112)</t>
  </si>
  <si>
    <t>ПД-23 03427СП</t>
  </si>
  <si>
    <t>Шестерня бендинкса</t>
  </si>
  <si>
    <t>ПД-23 17-76-22/72104</t>
  </si>
  <si>
    <t>Шпилька ведушего колеса</t>
  </si>
  <si>
    <t>700-29-2369</t>
  </si>
  <si>
    <t>Шпилька</t>
  </si>
  <si>
    <t>700-29-2262</t>
  </si>
  <si>
    <t>Мочевина</t>
  </si>
  <si>
    <t>КАМАЗ P1 Д</t>
  </si>
  <si>
    <t>L=130 50-1306062-Б2</t>
  </si>
  <si>
    <t>Подшипник концевой</t>
  </si>
  <si>
    <t>21-19-103/104</t>
  </si>
  <si>
    <t>лит.</t>
  </si>
  <si>
    <t>Номер по каталогу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</si>
</sst>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7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0" fillId="0" borderId="25" xfId="0" applyFont="1" applyBorder="1" applyAlignment="1">
      <alignment vertical="center" wrapText="1"/>
    </xf>
    <xf numFmtId="2" fontId="11" fillId="0" borderId="25" xfId="0" applyNumberFormat="1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4" fontId="7" fillId="2" borderId="25" xfId="0" applyNumberFormat="1" applyFont="1" applyFill="1" applyBorder="1" applyAlignment="1" applyProtection="1">
      <alignment horizontal="center" vertical="top" wrapText="1"/>
      <protection locked="0"/>
    </xf>
    <xf numFmtId="4" fontId="7" fillId="5" borderId="25" xfId="0" applyNumberFormat="1" applyFont="1" applyFill="1" applyBorder="1" applyAlignment="1" applyProtection="1">
      <alignment horizontal="center" vertical="top" wrapText="1"/>
    </xf>
    <xf numFmtId="0" fontId="11" fillId="0" borderId="25" xfId="0" applyFont="1" applyBorder="1" applyAlignment="1">
      <alignment horizontal="center" vertical="center"/>
    </xf>
    <xf numFmtId="0" fontId="12" fillId="0" borderId="25" xfId="0" applyNumberFormat="1" applyFont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4" fontId="15" fillId="0" borderId="25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2" fillId="0" borderId="35" xfId="0" applyNumberFormat="1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 wrapText="1"/>
    </xf>
    <xf numFmtId="3" fontId="12" fillId="0" borderId="35" xfId="0" applyNumberFormat="1" applyFont="1" applyBorder="1" applyAlignment="1">
      <alignment horizontal="left" vertical="center" wrapText="1"/>
    </xf>
    <xf numFmtId="49" fontId="12" fillId="0" borderId="35" xfId="0" applyNumberFormat="1" applyFont="1" applyBorder="1" applyAlignment="1">
      <alignment horizontal="left" vertical="center" wrapText="1"/>
    </xf>
    <xf numFmtId="2" fontId="0" fillId="0" borderId="25" xfId="0" applyNumberFormat="1" applyBorder="1" applyAlignment="1">
      <alignment horizontal="center"/>
    </xf>
    <xf numFmtId="9" fontId="7" fillId="4" borderId="18" xfId="0" applyNumberFormat="1" applyFont="1" applyFill="1" applyBorder="1" applyAlignment="1" applyProtection="1">
      <alignment horizontal="center" vertical="top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32" xfId="0" applyNumberFormat="1" applyFont="1" applyFill="1" applyBorder="1" applyAlignment="1" applyProtection="1">
      <alignment horizontal="right" vertical="center" wrapText="1"/>
    </xf>
    <xf numFmtId="4" fontId="8" fillId="4" borderId="33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8"/>
  <sheetViews>
    <sheetView tabSelected="1" zoomScaleNormal="100" workbookViewId="0">
      <selection activeCell="H12" sqref="H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8.42578125" customWidth="1"/>
    <col min="5" max="5" width="7.140625" customWidth="1"/>
    <col min="6" max="7" width="17.140625" customWidth="1"/>
    <col min="8" max="8" width="22.85546875" customWidth="1"/>
    <col min="11" max="11" width="24.425781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2:27" ht="34.5" customHeight="1" x14ac:dyDescent="0.25">
      <c r="B1" s="50" t="s">
        <v>2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2"/>
      <c r="S1" s="2"/>
      <c r="T1" s="2"/>
      <c r="U1" s="2"/>
      <c r="V1" s="2"/>
      <c r="W1" s="2"/>
      <c r="X1" s="2"/>
      <c r="Y1" s="2"/>
      <c r="Z1" s="2"/>
      <c r="AA1" s="2"/>
    </row>
    <row r="2" spans="2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30" customHeight="1" thickBot="1" x14ac:dyDescent="0.3">
      <c r="B3" s="51" t="s">
        <v>12</v>
      </c>
      <c r="C3" s="52"/>
      <c r="D3" s="52"/>
      <c r="E3" s="52"/>
      <c r="F3" s="53"/>
      <c r="G3" s="38">
        <v>2340111.85</v>
      </c>
      <c r="H3" s="17" t="s">
        <v>3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32.25" customHeight="1" thickBot="1" x14ac:dyDescent="0.3">
      <c r="B6" s="58" t="s">
        <v>13</v>
      </c>
      <c r="C6" s="53"/>
      <c r="D6" s="53"/>
      <c r="E6" s="59"/>
      <c r="F6" s="59"/>
      <c r="G6" s="60"/>
      <c r="H6" s="61"/>
      <c r="I6" s="3"/>
      <c r="J6" s="51" t="s">
        <v>4</v>
      </c>
      <c r="K6" s="52"/>
      <c r="L6" s="52"/>
      <c r="M6" s="52"/>
      <c r="N6" s="52"/>
      <c r="O6" s="52"/>
      <c r="P6" s="52"/>
      <c r="Q6" s="65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114.75" x14ac:dyDescent="0.25">
      <c r="B7" s="26" t="s">
        <v>5</v>
      </c>
      <c r="C7" s="27" t="s">
        <v>0</v>
      </c>
      <c r="D7" s="27" t="s">
        <v>602</v>
      </c>
      <c r="E7" s="27" t="s">
        <v>9</v>
      </c>
      <c r="F7" s="28" t="s">
        <v>10</v>
      </c>
      <c r="G7" s="28" t="s">
        <v>6</v>
      </c>
      <c r="H7" s="29" t="s">
        <v>11</v>
      </c>
      <c r="I7" s="1"/>
      <c r="J7" s="5" t="s">
        <v>5</v>
      </c>
      <c r="K7" s="6" t="s">
        <v>1</v>
      </c>
      <c r="L7" s="7" t="s">
        <v>15</v>
      </c>
      <c r="M7" s="6" t="s">
        <v>9</v>
      </c>
      <c r="N7" s="7" t="s">
        <v>10</v>
      </c>
      <c r="O7" s="28" t="s">
        <v>16</v>
      </c>
      <c r="P7" s="7" t="s">
        <v>6</v>
      </c>
      <c r="Q7" s="8" t="s">
        <v>17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2:27" x14ac:dyDescent="0.25">
      <c r="B8" s="34">
        <v>1</v>
      </c>
      <c r="C8" s="35" t="s">
        <v>19</v>
      </c>
      <c r="D8" s="39" t="s">
        <v>20</v>
      </c>
      <c r="E8" s="40" t="s">
        <v>14</v>
      </c>
      <c r="F8" s="43">
        <v>8728.8135593220341</v>
      </c>
      <c r="G8" s="36">
        <v>1</v>
      </c>
      <c r="H8" s="37">
        <f>G8*F8</f>
        <v>8728.8135593220341</v>
      </c>
      <c r="I8" s="25"/>
      <c r="J8" s="22"/>
      <c r="K8" s="45" t="str">
        <f>C8</f>
        <v>Бак топливный</v>
      </c>
      <c r="L8" s="46" t="str">
        <f>D8</f>
        <v>170л. (493*413*950)</v>
      </c>
      <c r="M8" s="47" t="str">
        <f>E8</f>
        <v>шт.</v>
      </c>
      <c r="N8" s="48">
        <f>F8</f>
        <v>8728.8135593220341</v>
      </c>
      <c r="O8" s="49"/>
      <c r="P8" s="47">
        <v>1</v>
      </c>
      <c r="Q8" s="2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34">
        <v>2</v>
      </c>
      <c r="C9" s="35" t="s">
        <v>21</v>
      </c>
      <c r="D9" s="39" t="s">
        <v>22</v>
      </c>
      <c r="E9" s="40" t="s">
        <v>14</v>
      </c>
      <c r="F9" s="43">
        <v>423.72881355932208</v>
      </c>
      <c r="G9" s="36">
        <v>1</v>
      </c>
      <c r="H9" s="37">
        <f t="shared" ref="H9:H72" si="0">G9*F9</f>
        <v>423.72881355932208</v>
      </c>
      <c r="I9" s="25"/>
      <c r="J9" s="22"/>
      <c r="K9" s="45" t="str">
        <f t="shared" ref="K9:K72" si="1">C9</f>
        <v xml:space="preserve">Бачок расширительный </v>
      </c>
      <c r="L9" s="46" t="str">
        <f t="shared" ref="L9:L72" si="2">D9</f>
        <v>5320-1311010-30</v>
      </c>
      <c r="M9" s="47" t="str">
        <f t="shared" ref="M9:M72" si="3">E9</f>
        <v>шт.</v>
      </c>
      <c r="N9" s="48">
        <f t="shared" ref="N9:N72" si="4">F9</f>
        <v>423.72881355932208</v>
      </c>
      <c r="O9" s="49"/>
      <c r="P9" s="47">
        <v>1</v>
      </c>
      <c r="Q9" s="24">
        <f t="shared" ref="Q9:Q72" si="5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ht="38.25" x14ac:dyDescent="0.25">
      <c r="B10" s="34">
        <v>3</v>
      </c>
      <c r="C10" s="35" t="s">
        <v>23</v>
      </c>
      <c r="D10" s="39" t="s">
        <v>24</v>
      </c>
      <c r="E10" s="40" t="s">
        <v>14</v>
      </c>
      <c r="F10" s="43">
        <v>25.423728813559322</v>
      </c>
      <c r="G10" s="36">
        <v>1</v>
      </c>
      <c r="H10" s="37">
        <f t="shared" si="0"/>
        <v>25.423728813559322</v>
      </c>
      <c r="I10" s="25"/>
      <c r="J10" s="22"/>
      <c r="K10" s="45" t="str">
        <f t="shared" si="1"/>
        <v>Болт</v>
      </c>
      <c r="L10" s="46" t="str">
        <f t="shared" si="2"/>
        <v>М10*1,0*40 кардан МАЗ с гайкой 371264</v>
      </c>
      <c r="M10" s="47" t="str">
        <f t="shared" si="3"/>
        <v>шт.</v>
      </c>
      <c r="N10" s="48">
        <f t="shared" si="4"/>
        <v>25.423728813559322</v>
      </c>
      <c r="O10" s="49"/>
      <c r="P10" s="47">
        <v>1</v>
      </c>
      <c r="Q10" s="24">
        <f t="shared" si="5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ht="38.25" x14ac:dyDescent="0.25">
      <c r="B11" s="34">
        <v>4</v>
      </c>
      <c r="C11" s="35" t="s">
        <v>25</v>
      </c>
      <c r="D11" s="39" t="s">
        <v>26</v>
      </c>
      <c r="E11" s="40" t="s">
        <v>14</v>
      </c>
      <c r="F11" s="43">
        <v>16949.152542372882</v>
      </c>
      <c r="G11" s="36">
        <v>1</v>
      </c>
      <c r="H11" s="37">
        <f t="shared" si="0"/>
        <v>16949.152542372882</v>
      </c>
      <c r="I11" s="25"/>
      <c r="J11" s="22"/>
      <c r="K11" s="45" t="str">
        <f t="shared" si="1"/>
        <v xml:space="preserve">Вал карданный </v>
      </c>
      <c r="L11" s="46" t="str">
        <f t="shared" si="2"/>
        <v>5320-2205011-03(04) с делит. L-983</v>
      </c>
      <c r="M11" s="47" t="str">
        <f t="shared" si="3"/>
        <v>шт.</v>
      </c>
      <c r="N11" s="48">
        <f t="shared" si="4"/>
        <v>16949.152542372882</v>
      </c>
      <c r="O11" s="49"/>
      <c r="P11" s="47">
        <v>1</v>
      </c>
      <c r="Q11" s="24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ht="25.5" x14ac:dyDescent="0.25">
      <c r="B12" s="34">
        <v>5</v>
      </c>
      <c r="C12" s="35" t="s">
        <v>27</v>
      </c>
      <c r="D12" s="39" t="s">
        <v>28</v>
      </c>
      <c r="E12" s="40" t="s">
        <v>14</v>
      </c>
      <c r="F12" s="43">
        <v>14406.77966101695</v>
      </c>
      <c r="G12" s="36">
        <v>1</v>
      </c>
      <c r="H12" s="37">
        <f t="shared" si="0"/>
        <v>14406.77966101695</v>
      </c>
      <c r="I12" s="25"/>
      <c r="J12" s="22"/>
      <c r="K12" s="45" t="str">
        <f t="shared" si="1"/>
        <v>Вал карданный</v>
      </c>
      <c r="L12" s="46" t="str">
        <f t="shared" si="2"/>
        <v>4310-2203011 L-1136</v>
      </c>
      <c r="M12" s="47" t="str">
        <f t="shared" si="3"/>
        <v>шт.</v>
      </c>
      <c r="N12" s="48">
        <f t="shared" si="4"/>
        <v>14406.77966101695</v>
      </c>
      <c r="O12" s="49"/>
      <c r="P12" s="47">
        <v>1</v>
      </c>
      <c r="Q12" s="24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x14ac:dyDescent="0.25">
      <c r="B13" s="34">
        <v>6</v>
      </c>
      <c r="C13" s="35" t="s">
        <v>27</v>
      </c>
      <c r="D13" s="39" t="s">
        <v>29</v>
      </c>
      <c r="E13" s="40" t="s">
        <v>14</v>
      </c>
      <c r="F13" s="43">
        <v>4279.6610169491523</v>
      </c>
      <c r="G13" s="36">
        <v>1</v>
      </c>
      <c r="H13" s="37">
        <f t="shared" si="0"/>
        <v>4279.6610169491523</v>
      </c>
      <c r="I13" s="25"/>
      <c r="J13" s="22"/>
      <c r="K13" s="45" t="str">
        <f t="shared" si="1"/>
        <v>Вал карданный</v>
      </c>
      <c r="L13" s="46" t="str">
        <f t="shared" si="2"/>
        <v>5320-3422010</v>
      </c>
      <c r="M13" s="47" t="str">
        <f t="shared" si="3"/>
        <v>шт.</v>
      </c>
      <c r="N13" s="48">
        <f t="shared" si="4"/>
        <v>4279.6610169491523</v>
      </c>
      <c r="O13" s="49"/>
      <c r="P13" s="47">
        <v>1</v>
      </c>
      <c r="Q13" s="24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34">
        <v>7</v>
      </c>
      <c r="C14" s="35" t="s">
        <v>30</v>
      </c>
      <c r="D14" s="39" t="s">
        <v>31</v>
      </c>
      <c r="E14" s="40" t="s">
        <v>14</v>
      </c>
      <c r="F14" s="43">
        <v>55.084745762711869</v>
      </c>
      <c r="G14" s="36">
        <v>1</v>
      </c>
      <c r="H14" s="37">
        <f t="shared" si="0"/>
        <v>55.084745762711869</v>
      </c>
      <c r="I14" s="25"/>
      <c r="J14" s="22"/>
      <c r="K14" s="45" t="str">
        <f t="shared" si="1"/>
        <v>Вкладыш  рулевого пальца</v>
      </c>
      <c r="L14" s="46" t="str">
        <f t="shared" si="2"/>
        <v>5320-3411066</v>
      </c>
      <c r="M14" s="47" t="str">
        <f t="shared" si="3"/>
        <v>шт.</v>
      </c>
      <c r="N14" s="48">
        <f t="shared" si="4"/>
        <v>55.084745762711869</v>
      </c>
      <c r="O14" s="49"/>
      <c r="P14" s="47">
        <v>1</v>
      </c>
      <c r="Q14" s="24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34">
        <v>8</v>
      </c>
      <c r="C15" s="35" t="s">
        <v>30</v>
      </c>
      <c r="D15" s="39" t="s">
        <v>32</v>
      </c>
      <c r="E15" s="40" t="s">
        <v>14</v>
      </c>
      <c r="F15" s="43">
        <v>169.49152542372883</v>
      </c>
      <c r="G15" s="36">
        <v>1</v>
      </c>
      <c r="H15" s="37">
        <f t="shared" si="0"/>
        <v>169.49152542372883</v>
      </c>
      <c r="I15" s="25"/>
      <c r="J15" s="22"/>
      <c r="K15" s="45" t="str">
        <f t="shared" si="1"/>
        <v>Вкладыш  рулевого пальца</v>
      </c>
      <c r="L15" s="46" t="str">
        <f t="shared" si="2"/>
        <v>5320-3414067</v>
      </c>
      <c r="M15" s="47" t="str">
        <f t="shared" si="3"/>
        <v>шт.</v>
      </c>
      <c r="N15" s="48">
        <f t="shared" si="4"/>
        <v>169.49152542372883</v>
      </c>
      <c r="O15" s="49"/>
      <c r="P15" s="47">
        <v>1</v>
      </c>
      <c r="Q15" s="24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B16" s="34">
        <v>9</v>
      </c>
      <c r="C16" s="35" t="s">
        <v>33</v>
      </c>
      <c r="D16" s="39" t="s">
        <v>34</v>
      </c>
      <c r="E16" s="40" t="s">
        <v>14</v>
      </c>
      <c r="F16" s="43">
        <v>3728.8135593220341</v>
      </c>
      <c r="G16" s="36">
        <v>1</v>
      </c>
      <c r="H16" s="37">
        <f t="shared" si="0"/>
        <v>3728.8135593220341</v>
      </c>
      <c r="I16" s="25"/>
      <c r="J16" s="22"/>
      <c r="K16" s="45" t="str">
        <f t="shared" si="1"/>
        <v xml:space="preserve">Вкладыши шатунные </v>
      </c>
      <c r="L16" s="46" t="str">
        <f t="shared" si="2"/>
        <v>КАМАЗ Н1Д</v>
      </c>
      <c r="M16" s="47" t="str">
        <f t="shared" si="3"/>
        <v>шт.</v>
      </c>
      <c r="N16" s="48">
        <f t="shared" si="4"/>
        <v>3728.8135593220341</v>
      </c>
      <c r="O16" s="49"/>
      <c r="P16" s="47">
        <v>1</v>
      </c>
      <c r="Q16" s="24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x14ac:dyDescent="0.25">
      <c r="B17" s="34">
        <v>10</v>
      </c>
      <c r="C17" s="35" t="s">
        <v>35</v>
      </c>
      <c r="D17" s="39" t="s">
        <v>597</v>
      </c>
      <c r="E17" s="40" t="s">
        <v>14</v>
      </c>
      <c r="F17" s="43">
        <v>3728.8135593220341</v>
      </c>
      <c r="G17" s="36">
        <v>1</v>
      </c>
      <c r="H17" s="37">
        <f t="shared" si="0"/>
        <v>3728.8135593220341</v>
      </c>
      <c r="I17" s="25"/>
      <c r="J17" s="22"/>
      <c r="K17" s="45" t="str">
        <f t="shared" si="1"/>
        <v>Вкладыши шатунные</v>
      </c>
      <c r="L17" s="46" t="str">
        <f t="shared" si="2"/>
        <v>КАМАЗ P1 Д</v>
      </c>
      <c r="M17" s="47" t="str">
        <f t="shared" si="3"/>
        <v>шт.</v>
      </c>
      <c r="N17" s="48">
        <f t="shared" si="4"/>
        <v>3728.8135593220341</v>
      </c>
      <c r="O17" s="49"/>
      <c r="P17" s="47">
        <v>1</v>
      </c>
      <c r="Q17" s="24">
        <f t="shared" si="5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25.5" x14ac:dyDescent="0.25">
      <c r="B18" s="34">
        <v>11</v>
      </c>
      <c r="C18" s="35" t="s">
        <v>36</v>
      </c>
      <c r="D18" s="39" t="s">
        <v>37</v>
      </c>
      <c r="E18" s="40" t="s">
        <v>14</v>
      </c>
      <c r="F18" s="43">
        <v>5084.7457627118647</v>
      </c>
      <c r="G18" s="36">
        <v>1</v>
      </c>
      <c r="H18" s="37">
        <f t="shared" si="0"/>
        <v>5084.7457627118647</v>
      </c>
      <c r="I18" s="25"/>
      <c r="J18" s="22"/>
      <c r="K18" s="45" t="str">
        <f t="shared" si="1"/>
        <v>Влагоотделитель</v>
      </c>
      <c r="L18" s="46" t="str">
        <f t="shared" si="2"/>
        <v>100-3511110-10 WABCO</v>
      </c>
      <c r="M18" s="47" t="str">
        <f t="shared" si="3"/>
        <v>шт.</v>
      </c>
      <c r="N18" s="48">
        <f t="shared" si="4"/>
        <v>5084.7457627118647</v>
      </c>
      <c r="O18" s="49"/>
      <c r="P18" s="47">
        <v>1</v>
      </c>
      <c r="Q18" s="24">
        <f t="shared" si="5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7" ht="25.5" x14ac:dyDescent="0.25">
      <c r="B19" s="34">
        <v>12</v>
      </c>
      <c r="C19" s="35" t="s">
        <v>38</v>
      </c>
      <c r="D19" s="39" t="s">
        <v>39</v>
      </c>
      <c r="E19" s="40" t="s">
        <v>14</v>
      </c>
      <c r="F19" s="43">
        <v>33.898305084745765</v>
      </c>
      <c r="G19" s="36">
        <v>1</v>
      </c>
      <c r="H19" s="37">
        <f t="shared" si="0"/>
        <v>33.898305084745765</v>
      </c>
      <c r="I19" s="25"/>
      <c r="J19" s="22"/>
      <c r="K19" s="45" t="str">
        <f t="shared" si="1"/>
        <v>Втулка амортизатора</v>
      </c>
      <c r="L19" s="46" t="str">
        <f t="shared" si="2"/>
        <v>53212-2905486 (полиуретан)</v>
      </c>
      <c r="M19" s="47" t="str">
        <f t="shared" si="3"/>
        <v>шт.</v>
      </c>
      <c r="N19" s="48">
        <f t="shared" si="4"/>
        <v>33.898305084745765</v>
      </c>
      <c r="O19" s="49"/>
      <c r="P19" s="47">
        <v>1</v>
      </c>
      <c r="Q19" s="24">
        <f t="shared" si="5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7" x14ac:dyDescent="0.25">
      <c r="B20" s="34">
        <v>13</v>
      </c>
      <c r="C20" s="35" t="s">
        <v>40</v>
      </c>
      <c r="D20" s="39" t="s">
        <v>41</v>
      </c>
      <c r="E20" s="40" t="s">
        <v>14</v>
      </c>
      <c r="F20" s="43">
        <v>1186.4406779661017</v>
      </c>
      <c r="G20" s="36">
        <v>1</v>
      </c>
      <c r="H20" s="37">
        <f t="shared" si="0"/>
        <v>1186.4406779661017</v>
      </c>
      <c r="I20" s="25"/>
      <c r="J20" s="22"/>
      <c r="K20" s="45" t="str">
        <f t="shared" si="1"/>
        <v>Втулка балансира</v>
      </c>
      <c r="L20" s="46" t="str">
        <f t="shared" si="2"/>
        <v>5320-2918074</v>
      </c>
      <c r="M20" s="47" t="str">
        <f t="shared" si="3"/>
        <v>шт.</v>
      </c>
      <c r="N20" s="48">
        <f t="shared" si="4"/>
        <v>1186.4406779661017</v>
      </c>
      <c r="O20" s="49"/>
      <c r="P20" s="47">
        <v>1</v>
      </c>
      <c r="Q20" s="24">
        <f t="shared" si="5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7" x14ac:dyDescent="0.25">
      <c r="B21" s="34">
        <v>14</v>
      </c>
      <c r="C21" s="35" t="s">
        <v>42</v>
      </c>
      <c r="D21" s="39" t="s">
        <v>43</v>
      </c>
      <c r="E21" s="40" t="s">
        <v>14</v>
      </c>
      <c r="F21" s="43">
        <v>254.23728813559325</v>
      </c>
      <c r="G21" s="36">
        <v>1</v>
      </c>
      <c r="H21" s="37">
        <f t="shared" si="0"/>
        <v>254.23728813559325</v>
      </c>
      <c r="I21" s="25"/>
      <c r="J21" s="22"/>
      <c r="K21" s="45" t="str">
        <f t="shared" si="1"/>
        <v>Втулка шкворня</v>
      </c>
      <c r="L21" s="46" t="str">
        <f t="shared" si="2"/>
        <v>5320-300-1016</v>
      </c>
      <c r="M21" s="47" t="str">
        <f t="shared" si="3"/>
        <v>шт.</v>
      </c>
      <c r="N21" s="48">
        <f t="shared" si="4"/>
        <v>254.23728813559325</v>
      </c>
      <c r="O21" s="49"/>
      <c r="P21" s="47">
        <v>1</v>
      </c>
      <c r="Q21" s="24">
        <f t="shared" si="5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2:27" ht="25.5" x14ac:dyDescent="0.25">
      <c r="B22" s="34">
        <v>15</v>
      </c>
      <c r="C22" s="35" t="s">
        <v>44</v>
      </c>
      <c r="D22" s="39" t="s">
        <v>45</v>
      </c>
      <c r="E22" s="40" t="s">
        <v>14</v>
      </c>
      <c r="F22" s="43">
        <v>1016.949152542373</v>
      </c>
      <c r="G22" s="36">
        <v>1</v>
      </c>
      <c r="H22" s="37">
        <f t="shared" si="0"/>
        <v>1016.949152542373</v>
      </c>
      <c r="I22" s="25"/>
      <c r="J22" s="22"/>
      <c r="K22" s="45" t="str">
        <f t="shared" si="1"/>
        <v>Выключетель гидромуфты</v>
      </c>
      <c r="L22" s="46" t="str">
        <f t="shared" si="2"/>
        <v>7405-1318210-01 в сб.</v>
      </c>
      <c r="M22" s="47" t="str">
        <f t="shared" si="3"/>
        <v>шт.</v>
      </c>
      <c r="N22" s="48">
        <f t="shared" si="4"/>
        <v>1016.949152542373</v>
      </c>
      <c r="O22" s="49"/>
      <c r="P22" s="47">
        <v>1</v>
      </c>
      <c r="Q22" s="24">
        <f t="shared" si="5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2:27" ht="38.25" x14ac:dyDescent="0.25">
      <c r="B23" s="34">
        <v>16</v>
      </c>
      <c r="C23" s="35" t="s">
        <v>46</v>
      </c>
      <c r="D23" s="39" t="s">
        <v>47</v>
      </c>
      <c r="E23" s="40" t="s">
        <v>14</v>
      </c>
      <c r="F23" s="43">
        <v>1694.9152542372883</v>
      </c>
      <c r="G23" s="36">
        <v>1</v>
      </c>
      <c r="H23" s="37">
        <f t="shared" si="0"/>
        <v>1694.9152542372883</v>
      </c>
      <c r="I23" s="25"/>
      <c r="J23" s="22"/>
      <c r="K23" s="45" t="str">
        <f t="shared" si="1"/>
        <v>Выключатель массы</v>
      </c>
      <c r="L23" s="46" t="str">
        <f t="shared" si="2"/>
        <v>1410-3737(ВК860В)24В/50А</v>
      </c>
      <c r="M23" s="47" t="str">
        <f t="shared" si="3"/>
        <v>шт.</v>
      </c>
      <c r="N23" s="48">
        <f t="shared" si="4"/>
        <v>1694.9152542372883</v>
      </c>
      <c r="O23" s="49"/>
      <c r="P23" s="47">
        <v>1</v>
      </c>
      <c r="Q23" s="24">
        <f t="shared" si="5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7" ht="25.5" x14ac:dyDescent="0.25">
      <c r="B24" s="34">
        <v>17</v>
      </c>
      <c r="C24" s="35" t="s">
        <v>48</v>
      </c>
      <c r="D24" s="39" t="s">
        <v>49</v>
      </c>
      <c r="E24" s="40" t="s">
        <v>14</v>
      </c>
      <c r="F24" s="43">
        <v>254.23728813559325</v>
      </c>
      <c r="G24" s="36">
        <v>1</v>
      </c>
      <c r="H24" s="37">
        <f t="shared" si="0"/>
        <v>254.23728813559325</v>
      </c>
      <c r="I24" s="25"/>
      <c r="J24" s="22"/>
      <c r="K24" s="45" t="str">
        <f t="shared" si="1"/>
        <v>Гайка зад.ступицы</v>
      </c>
      <c r="L24" s="46" t="str">
        <f t="shared" si="2"/>
        <v>5320- без штифа 853527</v>
      </c>
      <c r="M24" s="47" t="str">
        <f t="shared" si="3"/>
        <v>шт.</v>
      </c>
      <c r="N24" s="48">
        <f t="shared" si="4"/>
        <v>254.23728813559325</v>
      </c>
      <c r="O24" s="49"/>
      <c r="P24" s="47">
        <v>1</v>
      </c>
      <c r="Q24" s="24">
        <f t="shared" si="5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ht="25.5" x14ac:dyDescent="0.25">
      <c r="B25" s="34">
        <v>18</v>
      </c>
      <c r="C25" s="35" t="s">
        <v>50</v>
      </c>
      <c r="D25" s="39" t="s">
        <v>51</v>
      </c>
      <c r="E25" s="40" t="s">
        <v>14</v>
      </c>
      <c r="F25" s="43">
        <v>25.423728813559322</v>
      </c>
      <c r="G25" s="36">
        <v>1</v>
      </c>
      <c r="H25" s="37">
        <f t="shared" si="0"/>
        <v>25.423728813559322</v>
      </c>
      <c r="I25" s="25"/>
      <c r="J25" s="22"/>
      <c r="K25" s="45" t="str">
        <f t="shared" si="1"/>
        <v>Гайка М18*2,0 Н-24мм усил.</v>
      </c>
      <c r="L25" s="46" t="str">
        <f t="shared" si="2"/>
        <v xml:space="preserve"> М18*2,0 Н-24мм усил.</v>
      </c>
      <c r="M25" s="47" t="str">
        <f t="shared" si="3"/>
        <v>шт.</v>
      </c>
      <c r="N25" s="48">
        <f t="shared" si="4"/>
        <v>25.423728813559322</v>
      </c>
      <c r="O25" s="49"/>
      <c r="P25" s="47">
        <v>1</v>
      </c>
      <c r="Q25" s="24">
        <f t="shared" si="5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27" x14ac:dyDescent="0.25">
      <c r="B26" s="34">
        <v>19</v>
      </c>
      <c r="C26" s="35" t="s">
        <v>52</v>
      </c>
      <c r="D26" s="39" t="s">
        <v>53</v>
      </c>
      <c r="E26" s="40" t="s">
        <v>14</v>
      </c>
      <c r="F26" s="43">
        <v>33.898305084745765</v>
      </c>
      <c r="G26" s="36">
        <v>1</v>
      </c>
      <c r="H26" s="37">
        <f t="shared" si="0"/>
        <v>33.898305084745765</v>
      </c>
      <c r="I26" s="25"/>
      <c r="J26" s="22"/>
      <c r="K26" s="45" t="str">
        <f t="shared" si="1"/>
        <v xml:space="preserve">Гайка </v>
      </c>
      <c r="L26" s="46" t="str">
        <f t="shared" si="2"/>
        <v>М20*1,5 853525</v>
      </c>
      <c r="M26" s="47" t="str">
        <f t="shared" si="3"/>
        <v>шт.</v>
      </c>
      <c r="N26" s="48">
        <f t="shared" si="4"/>
        <v>33.898305084745765</v>
      </c>
      <c r="O26" s="49"/>
      <c r="P26" s="47">
        <v>1</v>
      </c>
      <c r="Q26" s="24">
        <f t="shared" si="5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7" x14ac:dyDescent="0.25">
      <c r="B27" s="34">
        <v>20</v>
      </c>
      <c r="C27" s="35" t="s">
        <v>54</v>
      </c>
      <c r="D27" s="39" t="s">
        <v>55</v>
      </c>
      <c r="E27" s="40" t="s">
        <v>14</v>
      </c>
      <c r="F27" s="43">
        <v>5593.2203389830511</v>
      </c>
      <c r="G27" s="36">
        <v>1</v>
      </c>
      <c r="H27" s="37">
        <f t="shared" si="0"/>
        <v>5593.2203389830511</v>
      </c>
      <c r="I27" s="25"/>
      <c r="J27" s="22"/>
      <c r="K27" s="45" t="str">
        <f t="shared" si="1"/>
        <v>Генератор</v>
      </c>
      <c r="L27" s="46" t="str">
        <f t="shared" si="2"/>
        <v>Г-273В1</v>
      </c>
      <c r="M27" s="47" t="str">
        <f t="shared" si="3"/>
        <v>шт.</v>
      </c>
      <c r="N27" s="48">
        <f t="shared" si="4"/>
        <v>5593.2203389830511</v>
      </c>
      <c r="O27" s="49"/>
      <c r="P27" s="47">
        <v>1</v>
      </c>
      <c r="Q27" s="24">
        <f t="shared" si="5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7" x14ac:dyDescent="0.25">
      <c r="B28" s="34">
        <v>21</v>
      </c>
      <c r="C28" s="35" t="s">
        <v>54</v>
      </c>
      <c r="D28" s="39" t="s">
        <v>56</v>
      </c>
      <c r="E28" s="40" t="s">
        <v>14</v>
      </c>
      <c r="F28" s="43">
        <v>10508.474576271186</v>
      </c>
      <c r="G28" s="36">
        <v>1</v>
      </c>
      <c r="H28" s="37">
        <f t="shared" si="0"/>
        <v>10508.474576271186</v>
      </c>
      <c r="I28" s="25"/>
      <c r="J28" s="22"/>
      <c r="K28" s="45" t="str">
        <f t="shared" si="1"/>
        <v>Генератор</v>
      </c>
      <c r="L28" s="46" t="str">
        <f t="shared" si="2"/>
        <v>3122-3771 (80А)</v>
      </c>
      <c r="M28" s="47" t="str">
        <f t="shared" si="3"/>
        <v>шт.</v>
      </c>
      <c r="N28" s="48">
        <f t="shared" si="4"/>
        <v>10508.474576271186</v>
      </c>
      <c r="O28" s="49"/>
      <c r="P28" s="47">
        <v>1</v>
      </c>
      <c r="Q28" s="24">
        <f t="shared" si="5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x14ac:dyDescent="0.25">
      <c r="B29" s="34">
        <v>22</v>
      </c>
      <c r="C29" s="35" t="s">
        <v>57</v>
      </c>
      <c r="D29" s="39" t="s">
        <v>58</v>
      </c>
      <c r="E29" s="40" t="s">
        <v>14</v>
      </c>
      <c r="F29" s="43">
        <v>1864.406779661017</v>
      </c>
      <c r="G29" s="36">
        <v>1</v>
      </c>
      <c r="H29" s="37">
        <f t="shared" si="0"/>
        <v>1864.406779661017</v>
      </c>
      <c r="I29" s="25"/>
      <c r="J29" s="22"/>
      <c r="K29" s="45" t="str">
        <f t="shared" si="1"/>
        <v xml:space="preserve">Глушитель </v>
      </c>
      <c r="L29" s="46" t="str">
        <f t="shared" si="2"/>
        <v>5320-1201010</v>
      </c>
      <c r="M29" s="47" t="str">
        <f t="shared" si="3"/>
        <v>шт.</v>
      </c>
      <c r="N29" s="48">
        <f t="shared" si="4"/>
        <v>1864.406779661017</v>
      </c>
      <c r="O29" s="49"/>
      <c r="P29" s="47">
        <v>1</v>
      </c>
      <c r="Q29" s="24">
        <f t="shared" si="5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7" x14ac:dyDescent="0.25">
      <c r="B30" s="34">
        <v>23</v>
      </c>
      <c r="C30" s="35" t="s">
        <v>59</v>
      </c>
      <c r="D30" s="39" t="s">
        <v>60</v>
      </c>
      <c r="E30" s="40" t="s">
        <v>14</v>
      </c>
      <c r="F30" s="43">
        <v>10000</v>
      </c>
      <c r="G30" s="36">
        <v>1</v>
      </c>
      <c r="H30" s="37">
        <f t="shared" si="0"/>
        <v>10000</v>
      </c>
      <c r="I30" s="25"/>
      <c r="J30" s="22"/>
      <c r="K30" s="45" t="str">
        <f t="shared" si="1"/>
        <v>Головка блока</v>
      </c>
      <c r="L30" s="46" t="str">
        <f t="shared" si="2"/>
        <v>740-1003010</v>
      </c>
      <c r="M30" s="47" t="str">
        <f t="shared" si="3"/>
        <v>шт.</v>
      </c>
      <c r="N30" s="48">
        <f t="shared" si="4"/>
        <v>10000</v>
      </c>
      <c r="O30" s="49"/>
      <c r="P30" s="47">
        <v>1</v>
      </c>
      <c r="Q30" s="24">
        <f t="shared" si="5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ht="25.5" x14ac:dyDescent="0.25">
      <c r="B31" s="34">
        <v>24</v>
      </c>
      <c r="C31" s="35" t="s">
        <v>61</v>
      </c>
      <c r="D31" s="39" t="s">
        <v>62</v>
      </c>
      <c r="E31" s="40" t="s">
        <v>14</v>
      </c>
      <c r="F31" s="43">
        <v>84.745762711864415</v>
      </c>
      <c r="G31" s="36">
        <v>1</v>
      </c>
      <c r="H31" s="37">
        <f t="shared" si="0"/>
        <v>84.745762711864415</v>
      </c>
      <c r="I31" s="25"/>
      <c r="J31" s="22"/>
      <c r="K31" s="45" t="str">
        <f t="shared" si="1"/>
        <v>Датчик зад.хода</v>
      </c>
      <c r="L31" s="46" t="str">
        <f t="shared" si="2"/>
        <v>АВК-418 (1302-3768-01)</v>
      </c>
      <c r="M31" s="47" t="str">
        <f t="shared" si="3"/>
        <v>шт.</v>
      </c>
      <c r="N31" s="48">
        <f t="shared" si="4"/>
        <v>84.745762711864415</v>
      </c>
      <c r="O31" s="49"/>
      <c r="P31" s="47">
        <v>1</v>
      </c>
      <c r="Q31" s="24">
        <f t="shared" si="5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ht="25.5" x14ac:dyDescent="0.25">
      <c r="B32" s="34">
        <v>25</v>
      </c>
      <c r="C32" s="35" t="s">
        <v>63</v>
      </c>
      <c r="D32" s="39" t="s">
        <v>64</v>
      </c>
      <c r="E32" s="40" t="s">
        <v>14</v>
      </c>
      <c r="F32" s="43">
        <v>76.271186440677965</v>
      </c>
      <c r="G32" s="36">
        <v>1</v>
      </c>
      <c r="H32" s="37">
        <f t="shared" si="0"/>
        <v>76.271186440677965</v>
      </c>
      <c r="I32" s="25"/>
      <c r="J32" s="22"/>
      <c r="K32" s="45" t="str">
        <f t="shared" si="1"/>
        <v>Датчик масляный</v>
      </c>
      <c r="L32" s="46" t="str">
        <f t="shared" si="2"/>
        <v>ММ 111 (2602-6012-6002)</v>
      </c>
      <c r="M32" s="47" t="str">
        <f t="shared" si="3"/>
        <v>шт.</v>
      </c>
      <c r="N32" s="48">
        <f t="shared" si="4"/>
        <v>76.271186440677965</v>
      </c>
      <c r="O32" s="49"/>
      <c r="P32" s="47">
        <v>1</v>
      </c>
      <c r="Q32" s="24">
        <f t="shared" si="5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34">
        <v>26</v>
      </c>
      <c r="C33" s="35" t="s">
        <v>65</v>
      </c>
      <c r="D33" s="39" t="s">
        <v>66</v>
      </c>
      <c r="E33" s="40" t="s">
        <v>14</v>
      </c>
      <c r="F33" s="43">
        <v>254.23728813559325</v>
      </c>
      <c r="G33" s="36">
        <v>1</v>
      </c>
      <c r="H33" s="37">
        <f t="shared" si="0"/>
        <v>254.23728813559325</v>
      </c>
      <c r="I33" s="25"/>
      <c r="J33" s="22"/>
      <c r="K33" s="45" t="str">
        <f t="shared" si="1"/>
        <v>Датчик температуры</v>
      </c>
      <c r="L33" s="46" t="str">
        <f t="shared" si="2"/>
        <v xml:space="preserve"> ТМ-111</v>
      </c>
      <c r="M33" s="47" t="str">
        <f t="shared" si="3"/>
        <v>шт.</v>
      </c>
      <c r="N33" s="48">
        <f t="shared" si="4"/>
        <v>254.23728813559325</v>
      </c>
      <c r="O33" s="49"/>
      <c r="P33" s="47">
        <v>1</v>
      </c>
      <c r="Q33" s="24">
        <f t="shared" si="5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25.5" x14ac:dyDescent="0.25">
      <c r="B34" s="34">
        <v>27</v>
      </c>
      <c r="C34" s="35" t="s">
        <v>67</v>
      </c>
      <c r="D34" s="39" t="s">
        <v>68</v>
      </c>
      <c r="E34" s="40" t="s">
        <v>14</v>
      </c>
      <c r="F34" s="43">
        <v>389.83050847457628</v>
      </c>
      <c r="G34" s="36">
        <v>1</v>
      </c>
      <c r="H34" s="37">
        <f t="shared" si="0"/>
        <v>389.83050847457628</v>
      </c>
      <c r="I34" s="25"/>
      <c r="J34" s="22"/>
      <c r="K34" s="45" t="str">
        <f t="shared" si="1"/>
        <v>Датчик топлива</v>
      </c>
      <c r="L34" s="46" t="str">
        <f t="shared" si="2"/>
        <v>БМ 158Д (5202-3827)</v>
      </c>
      <c r="M34" s="47" t="str">
        <f t="shared" si="3"/>
        <v>шт.</v>
      </c>
      <c r="N34" s="48">
        <f t="shared" si="4"/>
        <v>389.83050847457628</v>
      </c>
      <c r="O34" s="49"/>
      <c r="P34" s="47">
        <v>1</v>
      </c>
      <c r="Q34" s="24">
        <f t="shared" si="5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25.5" x14ac:dyDescent="0.25">
      <c r="B35" s="34">
        <v>28</v>
      </c>
      <c r="C35" s="35" t="s">
        <v>69</v>
      </c>
      <c r="D35" s="39" t="s">
        <v>70</v>
      </c>
      <c r="E35" s="40" t="s">
        <v>14</v>
      </c>
      <c r="F35" s="43">
        <v>2203.3898305084749</v>
      </c>
      <c r="G35" s="36">
        <v>1</v>
      </c>
      <c r="H35" s="37">
        <f t="shared" si="0"/>
        <v>2203.3898305084749</v>
      </c>
      <c r="I35" s="25"/>
      <c r="J35" s="22"/>
      <c r="K35" s="45" t="str">
        <f t="shared" si="1"/>
        <v>Диск сцепления ведомый</v>
      </c>
      <c r="L35" s="46" t="str">
        <f t="shared" si="2"/>
        <v>КАМАЗ 14-1601130-02 МР</v>
      </c>
      <c r="M35" s="47" t="str">
        <f t="shared" si="3"/>
        <v>шт.</v>
      </c>
      <c r="N35" s="48">
        <f t="shared" si="4"/>
        <v>2203.3898305084749</v>
      </c>
      <c r="O35" s="49"/>
      <c r="P35" s="47">
        <v>1</v>
      </c>
      <c r="Q35" s="24">
        <f t="shared" si="5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x14ac:dyDescent="0.25">
      <c r="B36" s="34">
        <v>29</v>
      </c>
      <c r="C36" s="35" t="s">
        <v>69</v>
      </c>
      <c r="D36" s="39" t="s">
        <v>71</v>
      </c>
      <c r="E36" s="40" t="s">
        <v>14</v>
      </c>
      <c r="F36" s="43">
        <v>1016.949152542373</v>
      </c>
      <c r="G36" s="36">
        <v>1</v>
      </c>
      <c r="H36" s="37">
        <f t="shared" si="0"/>
        <v>1016.949152542373</v>
      </c>
      <c r="I36" s="25"/>
      <c r="J36" s="22"/>
      <c r="K36" s="45" t="str">
        <f t="shared" si="1"/>
        <v>Диск сцепления ведомый</v>
      </c>
      <c r="L36" s="46" t="str">
        <f t="shared" si="2"/>
        <v>14-1601094</v>
      </c>
      <c r="M36" s="47" t="str">
        <f t="shared" si="3"/>
        <v>шт.</v>
      </c>
      <c r="N36" s="48">
        <f t="shared" si="4"/>
        <v>1016.949152542373</v>
      </c>
      <c r="O36" s="49"/>
      <c r="P36" s="47">
        <v>1</v>
      </c>
      <c r="Q36" s="24">
        <f t="shared" si="5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34">
        <f>B36+1</f>
        <v>30</v>
      </c>
      <c r="C37" s="35" t="s">
        <v>72</v>
      </c>
      <c r="D37" s="39" t="s">
        <v>73</v>
      </c>
      <c r="E37" s="40" t="s">
        <v>14</v>
      </c>
      <c r="F37" s="43">
        <v>254.23728813559325</v>
      </c>
      <c r="G37" s="36">
        <v>1</v>
      </c>
      <c r="H37" s="37">
        <f t="shared" si="0"/>
        <v>254.23728813559325</v>
      </c>
      <c r="I37" s="25"/>
      <c r="J37" s="22"/>
      <c r="K37" s="45" t="str">
        <f t="shared" si="1"/>
        <v xml:space="preserve">Замок двери </v>
      </c>
      <c r="L37" s="46" t="str">
        <f t="shared" si="2"/>
        <v>53250-6105021</v>
      </c>
      <c r="M37" s="47" t="str">
        <f t="shared" si="3"/>
        <v>шт.</v>
      </c>
      <c r="N37" s="48">
        <f t="shared" si="4"/>
        <v>254.23728813559325</v>
      </c>
      <c r="O37" s="49"/>
      <c r="P37" s="47">
        <v>1</v>
      </c>
      <c r="Q37" s="24">
        <f t="shared" si="5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25.5" x14ac:dyDescent="0.25">
      <c r="B38" s="34">
        <f t="shared" ref="B38:B101" si="6">B37+1</f>
        <v>31</v>
      </c>
      <c r="C38" s="35" t="s">
        <v>74</v>
      </c>
      <c r="D38" s="39" t="s">
        <v>75</v>
      </c>
      <c r="E38" s="40" t="s">
        <v>14</v>
      </c>
      <c r="F38" s="43">
        <v>593.22033898305085</v>
      </c>
      <c r="G38" s="36">
        <v>1</v>
      </c>
      <c r="H38" s="37">
        <f t="shared" si="0"/>
        <v>593.22033898305085</v>
      </c>
      <c r="I38" s="25"/>
      <c r="J38" s="22"/>
      <c r="K38" s="45" t="str">
        <f t="shared" si="1"/>
        <v>Замок зажигания</v>
      </c>
      <c r="L38" s="46" t="str">
        <f t="shared" si="2"/>
        <v>ВК-353 КАМАЗ (1202-3704-02)</v>
      </c>
      <c r="M38" s="47" t="str">
        <f t="shared" si="3"/>
        <v>шт.</v>
      </c>
      <c r="N38" s="48">
        <f t="shared" si="4"/>
        <v>593.22033898305085</v>
      </c>
      <c r="O38" s="49"/>
      <c r="P38" s="47">
        <v>1</v>
      </c>
      <c r="Q38" s="24">
        <f t="shared" si="5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25.5" x14ac:dyDescent="0.25">
      <c r="B39" s="34">
        <f t="shared" si="6"/>
        <v>32</v>
      </c>
      <c r="C39" s="35" t="s">
        <v>76</v>
      </c>
      <c r="D39" s="39" t="s">
        <v>77</v>
      </c>
      <c r="E39" s="40" t="s">
        <v>14</v>
      </c>
      <c r="F39" s="43">
        <v>593.22033898305085</v>
      </c>
      <c r="G39" s="36">
        <v>1</v>
      </c>
      <c r="H39" s="37">
        <f t="shared" si="0"/>
        <v>593.22033898305085</v>
      </c>
      <c r="I39" s="25"/>
      <c r="J39" s="22"/>
      <c r="K39" s="45" t="str">
        <f t="shared" si="1"/>
        <v>Заркало сфер.</v>
      </c>
      <c r="L39" s="46" t="str">
        <f t="shared" si="2"/>
        <v>СКАД-458-201-050-01</v>
      </c>
      <c r="M39" s="47" t="str">
        <f t="shared" si="3"/>
        <v>шт.</v>
      </c>
      <c r="N39" s="48">
        <f t="shared" si="4"/>
        <v>593.22033898305085</v>
      </c>
      <c r="O39" s="49"/>
      <c r="P39" s="47">
        <v>1</v>
      </c>
      <c r="Q39" s="24">
        <f t="shared" si="5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25.5" x14ac:dyDescent="0.25">
      <c r="B40" s="34">
        <f t="shared" si="6"/>
        <v>33</v>
      </c>
      <c r="C40" s="35" t="s">
        <v>78</v>
      </c>
      <c r="D40" s="39" t="s">
        <v>79</v>
      </c>
      <c r="E40" s="40" t="s">
        <v>14</v>
      </c>
      <c r="F40" s="43">
        <v>1610.1694915254238</v>
      </c>
      <c r="G40" s="36">
        <v>1</v>
      </c>
      <c r="H40" s="37">
        <f t="shared" si="0"/>
        <v>1610.1694915254238</v>
      </c>
      <c r="I40" s="25"/>
      <c r="J40" s="22"/>
      <c r="K40" s="45" t="str">
        <f t="shared" si="1"/>
        <v>Клапан включения делителя</v>
      </c>
      <c r="L40" s="46" t="str">
        <f t="shared" si="2"/>
        <v>15-1772040 с.о.</v>
      </c>
      <c r="M40" s="47" t="str">
        <f t="shared" si="3"/>
        <v>шт.</v>
      </c>
      <c r="N40" s="48">
        <f t="shared" si="4"/>
        <v>1610.1694915254238</v>
      </c>
      <c r="O40" s="49"/>
      <c r="P40" s="47">
        <v>1</v>
      </c>
      <c r="Q40" s="24">
        <f t="shared" si="5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34">
        <f t="shared" si="6"/>
        <v>34</v>
      </c>
      <c r="C41" s="35" t="s">
        <v>80</v>
      </c>
      <c r="D41" s="39" t="s">
        <v>81</v>
      </c>
      <c r="E41" s="40" t="s">
        <v>14</v>
      </c>
      <c r="F41" s="43">
        <v>1313.5593220338983</v>
      </c>
      <c r="G41" s="36">
        <v>1</v>
      </c>
      <c r="H41" s="37">
        <f t="shared" si="0"/>
        <v>1313.5593220338983</v>
      </c>
      <c r="I41" s="25"/>
      <c r="J41" s="22"/>
      <c r="K41" s="45" t="str">
        <f t="shared" si="1"/>
        <v>Клапан защитный двойной</v>
      </c>
      <c r="L41" s="46" t="str">
        <f t="shared" si="2"/>
        <v>100-3515110</v>
      </c>
      <c r="M41" s="47" t="str">
        <f t="shared" si="3"/>
        <v>шт.</v>
      </c>
      <c r="N41" s="48">
        <f t="shared" si="4"/>
        <v>1313.5593220338983</v>
      </c>
      <c r="O41" s="49"/>
      <c r="P41" s="47">
        <v>1</v>
      </c>
      <c r="Q41" s="24">
        <f t="shared" si="5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34">
        <f t="shared" si="6"/>
        <v>35</v>
      </c>
      <c r="C42" s="35" t="s">
        <v>82</v>
      </c>
      <c r="D42" s="39" t="s">
        <v>83</v>
      </c>
      <c r="E42" s="40" t="s">
        <v>14</v>
      </c>
      <c r="F42" s="43">
        <v>67.79661016949153</v>
      </c>
      <c r="G42" s="36">
        <v>1</v>
      </c>
      <c r="H42" s="37">
        <f t="shared" si="0"/>
        <v>67.79661016949153</v>
      </c>
      <c r="I42" s="25"/>
      <c r="J42" s="22"/>
      <c r="K42" s="45" t="str">
        <f t="shared" si="1"/>
        <v>Клапан КАМАЗ спуск.</v>
      </c>
      <c r="L42" s="46" t="str">
        <f t="shared" si="2"/>
        <v>740-1007010</v>
      </c>
      <c r="M42" s="47" t="str">
        <f t="shared" si="3"/>
        <v>шт.</v>
      </c>
      <c r="N42" s="48">
        <f t="shared" si="4"/>
        <v>67.79661016949153</v>
      </c>
      <c r="O42" s="49"/>
      <c r="P42" s="47">
        <v>1</v>
      </c>
      <c r="Q42" s="24">
        <f t="shared" si="5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34">
        <f t="shared" si="6"/>
        <v>36</v>
      </c>
      <c r="C43" s="35" t="s">
        <v>84</v>
      </c>
      <c r="D43" s="39" t="s">
        <v>85</v>
      </c>
      <c r="E43" s="40" t="s">
        <v>14</v>
      </c>
      <c r="F43" s="43">
        <v>754.2372881355933</v>
      </c>
      <c r="G43" s="36">
        <v>1</v>
      </c>
      <c r="H43" s="37">
        <f t="shared" si="0"/>
        <v>754.2372881355933</v>
      </c>
      <c r="I43" s="25"/>
      <c r="J43" s="22"/>
      <c r="K43" s="45" t="str">
        <f t="shared" si="1"/>
        <v>Клапан редукционный</v>
      </c>
      <c r="L43" s="46" t="str">
        <f t="shared" si="2"/>
        <v>15-1772100</v>
      </c>
      <c r="M43" s="47" t="str">
        <f t="shared" si="3"/>
        <v>шт.</v>
      </c>
      <c r="N43" s="48">
        <f t="shared" si="4"/>
        <v>754.2372881355933</v>
      </c>
      <c r="O43" s="49"/>
      <c r="P43" s="47">
        <v>1</v>
      </c>
      <c r="Q43" s="24">
        <f t="shared" si="5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34">
        <f t="shared" si="6"/>
        <v>37</v>
      </c>
      <c r="C44" s="35" t="s">
        <v>86</v>
      </c>
      <c r="D44" s="39" t="s">
        <v>87</v>
      </c>
      <c r="E44" s="40" t="s">
        <v>14</v>
      </c>
      <c r="F44" s="43">
        <v>1652.542372881356</v>
      </c>
      <c r="G44" s="36">
        <v>1</v>
      </c>
      <c r="H44" s="37">
        <f t="shared" si="0"/>
        <v>1652.542372881356</v>
      </c>
      <c r="I44" s="25"/>
      <c r="J44" s="22"/>
      <c r="K44" s="45" t="str">
        <f t="shared" si="1"/>
        <v>Клапан ускорителя</v>
      </c>
      <c r="L44" s="46" t="str">
        <f t="shared" si="2"/>
        <v>100-3518010</v>
      </c>
      <c r="M44" s="47" t="str">
        <f t="shared" si="3"/>
        <v>шт.</v>
      </c>
      <c r="N44" s="48">
        <f t="shared" si="4"/>
        <v>1652.542372881356</v>
      </c>
      <c r="O44" s="49"/>
      <c r="P44" s="47">
        <v>1</v>
      </c>
      <c r="Q44" s="24">
        <f t="shared" si="5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x14ac:dyDescent="0.25">
      <c r="B45" s="34">
        <f t="shared" si="6"/>
        <v>38</v>
      </c>
      <c r="C45" s="35" t="s">
        <v>88</v>
      </c>
      <c r="D45" s="39" t="s">
        <v>89</v>
      </c>
      <c r="E45" s="40" t="s">
        <v>14</v>
      </c>
      <c r="F45" s="43">
        <v>2711.8644067796613</v>
      </c>
      <c r="G45" s="36">
        <v>1</v>
      </c>
      <c r="H45" s="37">
        <f t="shared" si="0"/>
        <v>2711.8644067796613</v>
      </c>
      <c r="I45" s="25"/>
      <c r="J45" s="22"/>
      <c r="K45" s="45" t="str">
        <f t="shared" si="1"/>
        <v xml:space="preserve">Коллектор впускной </v>
      </c>
      <c r="L45" s="46" t="str">
        <f t="shared" si="2"/>
        <v>740-1115021</v>
      </c>
      <c r="M45" s="47" t="str">
        <f t="shared" si="3"/>
        <v>шт.</v>
      </c>
      <c r="N45" s="48">
        <f t="shared" si="4"/>
        <v>2711.8644067796613</v>
      </c>
      <c r="O45" s="49"/>
      <c r="P45" s="47">
        <v>1</v>
      </c>
      <c r="Q45" s="24">
        <f t="shared" si="5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B46" s="34">
        <f t="shared" si="6"/>
        <v>39</v>
      </c>
      <c r="C46" s="35" t="s">
        <v>88</v>
      </c>
      <c r="D46" s="39" t="s">
        <v>90</v>
      </c>
      <c r="E46" s="40" t="s">
        <v>14</v>
      </c>
      <c r="F46" s="43">
        <v>3898.305084745763</v>
      </c>
      <c r="G46" s="36">
        <v>1</v>
      </c>
      <c r="H46" s="37">
        <f t="shared" si="0"/>
        <v>3898.305084745763</v>
      </c>
      <c r="I46" s="25"/>
      <c r="J46" s="22"/>
      <c r="K46" s="45" t="str">
        <f t="shared" si="1"/>
        <v xml:space="preserve">Коллектор впускной </v>
      </c>
      <c r="L46" s="46" t="str">
        <f t="shared" si="2"/>
        <v>740-1115020</v>
      </c>
      <c r="M46" s="47" t="str">
        <f t="shared" si="3"/>
        <v>шт.</v>
      </c>
      <c r="N46" s="48">
        <f t="shared" si="4"/>
        <v>3898.305084745763</v>
      </c>
      <c r="O46" s="49"/>
      <c r="P46" s="47">
        <v>1</v>
      </c>
      <c r="Q46" s="24">
        <f t="shared" si="5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x14ac:dyDescent="0.25">
      <c r="B47" s="34">
        <f t="shared" si="6"/>
        <v>40</v>
      </c>
      <c r="C47" s="35" t="s">
        <v>91</v>
      </c>
      <c r="D47" s="39" t="s">
        <v>92</v>
      </c>
      <c r="E47" s="40" t="s">
        <v>14</v>
      </c>
      <c r="F47" s="43">
        <v>12.711864406779661</v>
      </c>
      <c r="G47" s="36">
        <v>1</v>
      </c>
      <c r="H47" s="37">
        <f t="shared" si="0"/>
        <v>12.711864406779661</v>
      </c>
      <c r="I47" s="25"/>
      <c r="J47" s="22"/>
      <c r="K47" s="45" t="str">
        <f t="shared" si="1"/>
        <v>Колпачок маслосъемный</v>
      </c>
      <c r="L47" s="46" t="str">
        <f t="shared" si="2"/>
        <v>740-1007268</v>
      </c>
      <c r="M47" s="47" t="str">
        <f t="shared" si="3"/>
        <v>шт.</v>
      </c>
      <c r="N47" s="48">
        <f t="shared" si="4"/>
        <v>12.711864406779661</v>
      </c>
      <c r="O47" s="49"/>
      <c r="P47" s="47">
        <v>1</v>
      </c>
      <c r="Q47" s="24">
        <f t="shared" si="5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x14ac:dyDescent="0.25">
      <c r="B48" s="34">
        <f t="shared" si="6"/>
        <v>41</v>
      </c>
      <c r="C48" s="35" t="s">
        <v>93</v>
      </c>
      <c r="D48" s="39" t="s">
        <v>94</v>
      </c>
      <c r="E48" s="40" t="s">
        <v>14</v>
      </c>
      <c r="F48" s="43">
        <v>76.271186440677965</v>
      </c>
      <c r="G48" s="36">
        <v>1</v>
      </c>
      <c r="H48" s="37">
        <f t="shared" si="0"/>
        <v>76.271186440677965</v>
      </c>
      <c r="I48" s="25"/>
      <c r="J48" s="22"/>
      <c r="K48" s="45" t="str">
        <f t="shared" si="1"/>
        <v>Кольцо упл. балансира</v>
      </c>
      <c r="L48" s="46" t="str">
        <f t="shared" si="2"/>
        <v>5320-2918180</v>
      </c>
      <c r="M48" s="47" t="str">
        <f t="shared" si="3"/>
        <v>шт.</v>
      </c>
      <c r="N48" s="48">
        <f t="shared" si="4"/>
        <v>76.271186440677965</v>
      </c>
      <c r="O48" s="49"/>
      <c r="P48" s="47">
        <v>1</v>
      </c>
      <c r="Q48" s="24">
        <f t="shared" si="5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25.5" x14ac:dyDescent="0.25">
      <c r="B49" s="34">
        <f t="shared" si="6"/>
        <v>42</v>
      </c>
      <c r="C49" s="35" t="s">
        <v>95</v>
      </c>
      <c r="D49" s="39" t="s">
        <v>96</v>
      </c>
      <c r="E49" s="40" t="s">
        <v>14</v>
      </c>
      <c r="F49" s="43">
        <v>1.6949152542372883</v>
      </c>
      <c r="G49" s="36">
        <v>1</v>
      </c>
      <c r="H49" s="37">
        <f t="shared" si="0"/>
        <v>1.6949152542372883</v>
      </c>
      <c r="I49" s="25"/>
      <c r="J49" s="22"/>
      <c r="K49" s="45" t="str">
        <f t="shared" si="1"/>
        <v>Кольцо упл. плужн.пары КАМАЗ</v>
      </c>
      <c r="L49" s="46" t="str">
        <f t="shared" si="2"/>
        <v>33-1111083 К2909</v>
      </c>
      <c r="M49" s="47" t="str">
        <f t="shared" si="3"/>
        <v>шт.</v>
      </c>
      <c r="N49" s="48">
        <f t="shared" si="4"/>
        <v>1.6949152542372883</v>
      </c>
      <c r="O49" s="49"/>
      <c r="P49" s="47">
        <v>1</v>
      </c>
      <c r="Q49" s="24">
        <f t="shared" si="5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x14ac:dyDescent="0.25">
      <c r="B50" s="34">
        <f t="shared" si="6"/>
        <v>43</v>
      </c>
      <c r="C50" s="35" t="s">
        <v>97</v>
      </c>
      <c r="D50" s="39" t="s">
        <v>98</v>
      </c>
      <c r="E50" s="40" t="s">
        <v>14</v>
      </c>
      <c r="F50" s="43">
        <v>2457.6271186440681</v>
      </c>
      <c r="G50" s="36">
        <v>1</v>
      </c>
      <c r="H50" s="37">
        <f t="shared" si="0"/>
        <v>2457.6271186440681</v>
      </c>
      <c r="I50" s="25"/>
      <c r="J50" s="22"/>
      <c r="K50" s="45" t="str">
        <f t="shared" si="1"/>
        <v>Комбинация приборов</v>
      </c>
      <c r="L50" s="46" t="str">
        <f t="shared" si="2"/>
        <v>28-38-01</v>
      </c>
      <c r="M50" s="47" t="str">
        <f t="shared" si="3"/>
        <v>шт.</v>
      </c>
      <c r="N50" s="48">
        <f t="shared" si="4"/>
        <v>2457.6271186440681</v>
      </c>
      <c r="O50" s="49"/>
      <c r="P50" s="47">
        <v>1</v>
      </c>
      <c r="Q50" s="24">
        <f t="shared" si="5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25.5" x14ac:dyDescent="0.25">
      <c r="B51" s="34">
        <f t="shared" si="6"/>
        <v>44</v>
      </c>
      <c r="C51" s="35" t="s">
        <v>99</v>
      </c>
      <c r="D51" s="39" t="s">
        <v>100</v>
      </c>
      <c r="E51" s="40" t="s">
        <v>14</v>
      </c>
      <c r="F51" s="43">
        <v>805.08474576271192</v>
      </c>
      <c r="G51" s="36">
        <v>1</v>
      </c>
      <c r="H51" s="37">
        <f t="shared" si="0"/>
        <v>805.08474576271192</v>
      </c>
      <c r="I51" s="25"/>
      <c r="J51" s="22"/>
      <c r="K51" s="45" t="str">
        <f t="shared" si="1"/>
        <v>Кран аварийного растормаж.</v>
      </c>
      <c r="L51" s="46" t="str">
        <f t="shared" si="2"/>
        <v>100-3537110</v>
      </c>
      <c r="M51" s="47" t="str">
        <f t="shared" si="3"/>
        <v>шт.</v>
      </c>
      <c r="N51" s="48">
        <f t="shared" si="4"/>
        <v>805.08474576271192</v>
      </c>
      <c r="O51" s="49"/>
      <c r="P51" s="47">
        <v>1</v>
      </c>
      <c r="Q51" s="24">
        <f t="shared" si="5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x14ac:dyDescent="0.25">
      <c r="B52" s="34">
        <f t="shared" si="6"/>
        <v>45</v>
      </c>
      <c r="C52" s="35" t="s">
        <v>101</v>
      </c>
      <c r="D52" s="39" t="s">
        <v>102</v>
      </c>
      <c r="E52" s="40" t="s">
        <v>14</v>
      </c>
      <c r="F52" s="43">
        <v>338.98305084745766</v>
      </c>
      <c r="G52" s="36">
        <v>1</v>
      </c>
      <c r="H52" s="37">
        <f t="shared" si="0"/>
        <v>338.98305084745766</v>
      </c>
      <c r="I52" s="25"/>
      <c r="J52" s="22"/>
      <c r="K52" s="45" t="str">
        <f t="shared" si="1"/>
        <v>Кран отопителя КАМАЗ</v>
      </c>
      <c r="L52" s="46" t="str">
        <f t="shared" si="2"/>
        <v>5320-8105160</v>
      </c>
      <c r="M52" s="47" t="str">
        <f t="shared" si="3"/>
        <v>шт.</v>
      </c>
      <c r="N52" s="48">
        <f t="shared" si="4"/>
        <v>338.98305084745766</v>
      </c>
      <c r="O52" s="49"/>
      <c r="P52" s="47">
        <v>1</v>
      </c>
      <c r="Q52" s="24">
        <f t="shared" si="5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25.5" x14ac:dyDescent="0.25">
      <c r="B53" s="34">
        <f t="shared" si="6"/>
        <v>46</v>
      </c>
      <c r="C53" s="35" t="s">
        <v>103</v>
      </c>
      <c r="D53" s="39" t="s">
        <v>104</v>
      </c>
      <c r="E53" s="40" t="s">
        <v>14</v>
      </c>
      <c r="F53" s="43">
        <v>5762.7118644067796</v>
      </c>
      <c r="G53" s="36">
        <v>1</v>
      </c>
      <c r="H53" s="37">
        <f t="shared" si="0"/>
        <v>5762.7118644067796</v>
      </c>
      <c r="I53" s="25"/>
      <c r="J53" s="22"/>
      <c r="K53" s="45" t="str">
        <f t="shared" si="1"/>
        <v>Кран тормозной КАМАЗ двухсекц. (н.о.подпед)</v>
      </c>
      <c r="L53" s="46" t="str">
        <f t="shared" si="2"/>
        <v>11-3514308</v>
      </c>
      <c r="M53" s="47" t="str">
        <f t="shared" si="3"/>
        <v>шт.</v>
      </c>
      <c r="N53" s="48">
        <f t="shared" si="4"/>
        <v>5762.7118644067796</v>
      </c>
      <c r="O53" s="49"/>
      <c r="P53" s="47">
        <v>1</v>
      </c>
      <c r="Q53" s="24">
        <f t="shared" si="5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25.5" x14ac:dyDescent="0.25">
      <c r="B54" s="34">
        <f t="shared" si="6"/>
        <v>47</v>
      </c>
      <c r="C54" s="35" t="s">
        <v>105</v>
      </c>
      <c r="D54" s="39" t="s">
        <v>106</v>
      </c>
      <c r="E54" s="40" t="s">
        <v>14</v>
      </c>
      <c r="F54" s="43">
        <v>2966.1016949152545</v>
      </c>
      <c r="G54" s="36">
        <v>1</v>
      </c>
      <c r="H54" s="37">
        <f t="shared" si="0"/>
        <v>2966.1016949152545</v>
      </c>
      <c r="I54" s="25"/>
      <c r="J54" s="22"/>
      <c r="K54" s="45" t="str">
        <f t="shared" si="1"/>
        <v>Кран тормозной обратного действия</v>
      </c>
      <c r="L54" s="46" t="str">
        <f t="shared" si="2"/>
        <v>11-3537310</v>
      </c>
      <c r="M54" s="47" t="str">
        <f t="shared" si="3"/>
        <v>шт.</v>
      </c>
      <c r="N54" s="48">
        <f t="shared" si="4"/>
        <v>2966.1016949152545</v>
      </c>
      <c r="O54" s="49"/>
      <c r="P54" s="47">
        <v>1</v>
      </c>
      <c r="Q54" s="24">
        <f t="shared" si="5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25.5" x14ac:dyDescent="0.25">
      <c r="B55" s="34">
        <f t="shared" si="6"/>
        <v>48</v>
      </c>
      <c r="C55" s="35" t="s">
        <v>107</v>
      </c>
      <c r="D55" s="39" t="s">
        <v>108</v>
      </c>
      <c r="E55" s="40" t="s">
        <v>14</v>
      </c>
      <c r="F55" s="43">
        <v>677.96610169491532</v>
      </c>
      <c r="G55" s="36">
        <v>1</v>
      </c>
      <c r="H55" s="37">
        <f t="shared" si="0"/>
        <v>677.96610169491532</v>
      </c>
      <c r="I55" s="25"/>
      <c r="J55" s="22"/>
      <c r="K55" s="45" t="str">
        <f t="shared" si="1"/>
        <v>Кран управления дилителем с тросом</v>
      </c>
      <c r="L55" s="46" t="str">
        <f t="shared" si="2"/>
        <v>15-1772132</v>
      </c>
      <c r="M55" s="47" t="str">
        <f t="shared" si="3"/>
        <v>шт.</v>
      </c>
      <c r="N55" s="48">
        <f t="shared" si="4"/>
        <v>677.96610169491532</v>
      </c>
      <c r="O55" s="49"/>
      <c r="P55" s="47">
        <v>1</v>
      </c>
      <c r="Q55" s="24">
        <f t="shared" si="5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x14ac:dyDescent="0.25">
      <c r="B56" s="34">
        <f t="shared" si="6"/>
        <v>49</v>
      </c>
      <c r="C56" s="35" t="s">
        <v>109</v>
      </c>
      <c r="D56" s="39" t="s">
        <v>110</v>
      </c>
      <c r="E56" s="40" t="s">
        <v>14</v>
      </c>
      <c r="F56" s="43">
        <v>1186.4406779661017</v>
      </c>
      <c r="G56" s="36">
        <v>1</v>
      </c>
      <c r="H56" s="37">
        <f t="shared" si="0"/>
        <v>1186.4406779661017</v>
      </c>
      <c r="I56" s="25"/>
      <c r="J56" s="22"/>
      <c r="K56" s="45" t="str">
        <f t="shared" si="1"/>
        <v>Крестовина кардана</v>
      </c>
      <c r="L56" s="46" t="str">
        <f t="shared" si="2"/>
        <v>5320-2201025</v>
      </c>
      <c r="M56" s="47" t="str">
        <f t="shared" si="3"/>
        <v>шт.</v>
      </c>
      <c r="N56" s="48">
        <f t="shared" si="4"/>
        <v>1186.4406779661017</v>
      </c>
      <c r="O56" s="49"/>
      <c r="P56" s="47">
        <v>1</v>
      </c>
      <c r="Q56" s="24">
        <f t="shared" si="5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x14ac:dyDescent="0.25">
      <c r="B57" s="34">
        <f t="shared" si="6"/>
        <v>50</v>
      </c>
      <c r="C57" s="35" t="s">
        <v>111</v>
      </c>
      <c r="D57" s="39" t="s">
        <v>112</v>
      </c>
      <c r="E57" s="40" t="s">
        <v>14</v>
      </c>
      <c r="F57" s="43">
        <v>13220.338983050848</v>
      </c>
      <c r="G57" s="36">
        <v>1</v>
      </c>
      <c r="H57" s="37">
        <f t="shared" si="0"/>
        <v>13220.338983050848</v>
      </c>
      <c r="I57" s="25"/>
      <c r="J57" s="22"/>
      <c r="K57" s="45" t="str">
        <f t="shared" si="1"/>
        <v>Кулак поворотный КАМАЗ</v>
      </c>
      <c r="L57" s="46" t="str">
        <f t="shared" si="2"/>
        <v>5320-3001012 прав.</v>
      </c>
      <c r="M57" s="47" t="str">
        <f t="shared" si="3"/>
        <v>шт.</v>
      </c>
      <c r="N57" s="48">
        <f t="shared" si="4"/>
        <v>13220.338983050848</v>
      </c>
      <c r="O57" s="49"/>
      <c r="P57" s="47">
        <v>1</v>
      </c>
      <c r="Q57" s="24">
        <f t="shared" si="5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x14ac:dyDescent="0.25">
      <c r="B58" s="34">
        <f t="shared" si="6"/>
        <v>51</v>
      </c>
      <c r="C58" s="35" t="s">
        <v>113</v>
      </c>
      <c r="D58" s="39" t="s">
        <v>114</v>
      </c>
      <c r="E58" s="40" t="s">
        <v>14</v>
      </c>
      <c r="F58" s="43">
        <v>12237.28813559322</v>
      </c>
      <c r="G58" s="36">
        <v>1</v>
      </c>
      <c r="H58" s="37">
        <f t="shared" si="0"/>
        <v>12237.28813559322</v>
      </c>
      <c r="I58" s="25"/>
      <c r="J58" s="22"/>
      <c r="K58" s="45" t="str">
        <f t="shared" si="1"/>
        <v>Кулак повортный</v>
      </c>
      <c r="L58" s="46" t="str">
        <f t="shared" si="2"/>
        <v>5320-3001013 лев.</v>
      </c>
      <c r="M58" s="47" t="str">
        <f t="shared" si="3"/>
        <v>шт.</v>
      </c>
      <c r="N58" s="48">
        <f t="shared" si="4"/>
        <v>12237.28813559322</v>
      </c>
      <c r="O58" s="49"/>
      <c r="P58" s="47">
        <v>1</v>
      </c>
      <c r="Q58" s="24">
        <f t="shared" si="5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38.25" x14ac:dyDescent="0.25">
      <c r="B59" s="34">
        <f t="shared" si="6"/>
        <v>52</v>
      </c>
      <c r="C59" s="35" t="s">
        <v>115</v>
      </c>
      <c r="D59" s="39" t="s">
        <v>116</v>
      </c>
      <c r="E59" s="40" t="s">
        <v>14</v>
      </c>
      <c r="F59" s="43">
        <v>3601.6949152542375</v>
      </c>
      <c r="G59" s="36">
        <v>1</v>
      </c>
      <c r="H59" s="37">
        <f t="shared" si="0"/>
        <v>3601.6949152542375</v>
      </c>
      <c r="I59" s="25"/>
      <c r="J59" s="22"/>
      <c r="K59" s="45" t="str">
        <f t="shared" si="1"/>
        <v>Клапан управления торм.прицепа КАМАЗ КУТП-1</v>
      </c>
      <c r="L59" s="46" t="str">
        <f t="shared" si="2"/>
        <v>100-352210</v>
      </c>
      <c r="M59" s="47" t="str">
        <f t="shared" si="3"/>
        <v>шт.</v>
      </c>
      <c r="N59" s="48">
        <f t="shared" si="4"/>
        <v>3601.6949152542375</v>
      </c>
      <c r="O59" s="49"/>
      <c r="P59" s="47">
        <v>1</v>
      </c>
      <c r="Q59" s="24">
        <f t="shared" si="5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x14ac:dyDescent="0.25">
      <c r="B60" s="34">
        <f t="shared" si="6"/>
        <v>53</v>
      </c>
      <c r="C60" s="35" t="s">
        <v>117</v>
      </c>
      <c r="D60" s="39" t="s">
        <v>118</v>
      </c>
      <c r="E60" s="40" t="s">
        <v>14</v>
      </c>
      <c r="F60" s="43">
        <v>1016.949152542373</v>
      </c>
      <c r="G60" s="36">
        <v>1</v>
      </c>
      <c r="H60" s="37">
        <f t="shared" si="0"/>
        <v>1016.949152542373</v>
      </c>
      <c r="I60" s="25"/>
      <c r="J60" s="22"/>
      <c r="K60" s="45" t="str">
        <f t="shared" si="1"/>
        <v>Кольцо поршевое</v>
      </c>
      <c r="L60" s="46" t="str">
        <f t="shared" si="2"/>
        <v>740-1000106</v>
      </c>
      <c r="M60" s="47" t="str">
        <f t="shared" si="3"/>
        <v>шт.</v>
      </c>
      <c r="N60" s="48">
        <f t="shared" si="4"/>
        <v>1016.949152542373</v>
      </c>
      <c r="O60" s="49"/>
      <c r="P60" s="47">
        <v>1</v>
      </c>
      <c r="Q60" s="24">
        <f t="shared" si="5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x14ac:dyDescent="0.25">
      <c r="B61" s="34">
        <f t="shared" si="6"/>
        <v>54</v>
      </c>
      <c r="C61" s="35" t="s">
        <v>119</v>
      </c>
      <c r="D61" s="39" t="s">
        <v>120</v>
      </c>
      <c r="E61" s="40" t="s">
        <v>14</v>
      </c>
      <c r="F61" s="43">
        <v>211.86440677966104</v>
      </c>
      <c r="G61" s="36">
        <v>1</v>
      </c>
      <c r="H61" s="37">
        <f t="shared" si="0"/>
        <v>211.86440677966104</v>
      </c>
      <c r="I61" s="25"/>
      <c r="J61" s="22"/>
      <c r="K61" s="45" t="str">
        <f t="shared" si="1"/>
        <v>Манжета</v>
      </c>
      <c r="L61" s="46" t="str">
        <f t="shared" si="2"/>
        <v>128*154 864135-02</v>
      </c>
      <c r="M61" s="47" t="str">
        <f t="shared" si="3"/>
        <v>шт.</v>
      </c>
      <c r="N61" s="48">
        <f t="shared" si="4"/>
        <v>211.86440677966104</v>
      </c>
      <c r="O61" s="49"/>
      <c r="P61" s="47">
        <v>1</v>
      </c>
      <c r="Q61" s="24">
        <f t="shared" si="5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x14ac:dyDescent="0.25">
      <c r="B62" s="34">
        <f t="shared" si="6"/>
        <v>55</v>
      </c>
      <c r="C62" s="35" t="s">
        <v>121</v>
      </c>
      <c r="D62" s="39" t="s">
        <v>122</v>
      </c>
      <c r="E62" s="40" t="s">
        <v>14</v>
      </c>
      <c r="F62" s="43">
        <v>127.11864406779662</v>
      </c>
      <c r="G62" s="36">
        <v>1</v>
      </c>
      <c r="H62" s="37">
        <f t="shared" si="0"/>
        <v>127.11864406779662</v>
      </c>
      <c r="I62" s="25"/>
      <c r="J62" s="22"/>
      <c r="K62" s="45" t="str">
        <f t="shared" si="1"/>
        <v xml:space="preserve">Манжета </v>
      </c>
      <c r="L62" s="46" t="str">
        <f t="shared" si="2"/>
        <v>142*168* 864129-01</v>
      </c>
      <c r="M62" s="47" t="str">
        <f t="shared" si="3"/>
        <v>шт.</v>
      </c>
      <c r="N62" s="48">
        <f t="shared" si="4"/>
        <v>127.11864406779662</v>
      </c>
      <c r="O62" s="49"/>
      <c r="P62" s="47">
        <v>1</v>
      </c>
      <c r="Q62" s="24">
        <f t="shared" si="5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x14ac:dyDescent="0.25">
      <c r="B63" s="34">
        <f t="shared" si="6"/>
        <v>56</v>
      </c>
      <c r="C63" s="35" t="s">
        <v>123</v>
      </c>
      <c r="D63" s="39" t="s">
        <v>124</v>
      </c>
      <c r="E63" s="40" t="s">
        <v>14</v>
      </c>
      <c r="F63" s="43">
        <v>720.33898305084745</v>
      </c>
      <c r="G63" s="36">
        <v>1</v>
      </c>
      <c r="H63" s="37">
        <f t="shared" si="0"/>
        <v>720.33898305084745</v>
      </c>
      <c r="I63" s="25"/>
      <c r="J63" s="22"/>
      <c r="K63" s="45" t="str">
        <f t="shared" si="1"/>
        <v>Металлорукав</v>
      </c>
      <c r="L63" s="46" t="str">
        <f t="shared" si="2"/>
        <v>5320-1203012</v>
      </c>
      <c r="M63" s="47" t="str">
        <f t="shared" si="3"/>
        <v>шт.</v>
      </c>
      <c r="N63" s="48">
        <f t="shared" si="4"/>
        <v>720.33898305084745</v>
      </c>
      <c r="O63" s="49"/>
      <c r="P63" s="47">
        <v>1</v>
      </c>
      <c r="Q63" s="24">
        <f t="shared" si="5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x14ac:dyDescent="0.25">
      <c r="B64" s="34">
        <f t="shared" si="6"/>
        <v>57</v>
      </c>
      <c r="C64" s="35" t="s">
        <v>125</v>
      </c>
      <c r="D64" s="39" t="s">
        <v>126</v>
      </c>
      <c r="E64" s="40" t="s">
        <v>14</v>
      </c>
      <c r="F64" s="43">
        <v>18093.22033898305</v>
      </c>
      <c r="G64" s="36">
        <v>1</v>
      </c>
      <c r="H64" s="37">
        <f t="shared" si="0"/>
        <v>18093.22033898305</v>
      </c>
      <c r="I64" s="25"/>
      <c r="J64" s="22"/>
      <c r="K64" s="45" t="str">
        <f t="shared" si="1"/>
        <v>Межосевой дифференциал</v>
      </c>
      <c r="L64" s="46" t="str">
        <f t="shared" si="2"/>
        <v>5320-2506010</v>
      </c>
      <c r="M64" s="47" t="str">
        <f t="shared" si="3"/>
        <v>шт.</v>
      </c>
      <c r="N64" s="48">
        <f t="shared" si="4"/>
        <v>18093.22033898305</v>
      </c>
      <c r="O64" s="49"/>
      <c r="P64" s="47">
        <v>1</v>
      </c>
      <c r="Q64" s="24">
        <f t="shared" si="5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25.5" x14ac:dyDescent="0.25">
      <c r="B65" s="34">
        <f t="shared" si="6"/>
        <v>58</v>
      </c>
      <c r="C65" s="35" t="s">
        <v>127</v>
      </c>
      <c r="D65" s="39" t="s">
        <v>128</v>
      </c>
      <c r="E65" s="40" t="s">
        <v>14</v>
      </c>
      <c r="F65" s="43">
        <v>14576.271186440679</v>
      </c>
      <c r="G65" s="36">
        <v>1</v>
      </c>
      <c r="H65" s="37">
        <f t="shared" si="0"/>
        <v>14576.271186440679</v>
      </c>
      <c r="I65" s="25"/>
      <c r="J65" s="22"/>
      <c r="K65" s="45" t="str">
        <f t="shared" si="1"/>
        <v xml:space="preserve">Муфта сцепления карзина </v>
      </c>
      <c r="L65" s="46" t="str">
        <f t="shared" si="2"/>
        <v xml:space="preserve">14-1601090-10 лепест. в сборе </v>
      </c>
      <c r="M65" s="47" t="str">
        <f t="shared" si="3"/>
        <v>шт.</v>
      </c>
      <c r="N65" s="48">
        <f t="shared" si="4"/>
        <v>14576.271186440679</v>
      </c>
      <c r="O65" s="49"/>
      <c r="P65" s="47">
        <v>1</v>
      </c>
      <c r="Q65" s="24">
        <f t="shared" si="5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25.5" x14ac:dyDescent="0.25">
      <c r="B66" s="34">
        <f t="shared" si="6"/>
        <v>59</v>
      </c>
      <c r="C66" s="35" t="s">
        <v>129</v>
      </c>
      <c r="D66" s="39" t="s">
        <v>130</v>
      </c>
      <c r="E66" s="40" t="s">
        <v>14</v>
      </c>
      <c r="F66" s="43">
        <v>7161.016949152543</v>
      </c>
      <c r="G66" s="36">
        <v>1</v>
      </c>
      <c r="H66" s="37">
        <f t="shared" si="0"/>
        <v>7161.016949152543</v>
      </c>
      <c r="I66" s="25"/>
      <c r="J66" s="22"/>
      <c r="K66" s="45" t="str">
        <f t="shared" si="1"/>
        <v>Муфта выключателя сцепления</v>
      </c>
      <c r="L66" s="46" t="str">
        <f t="shared" si="2"/>
        <v>14-1601180</v>
      </c>
      <c r="M66" s="47" t="str">
        <f t="shared" si="3"/>
        <v>шт.</v>
      </c>
      <c r="N66" s="48">
        <f t="shared" si="4"/>
        <v>7161.016949152543</v>
      </c>
      <c r="O66" s="49"/>
      <c r="P66" s="47">
        <v>1</v>
      </c>
      <c r="Q66" s="24">
        <f t="shared" si="5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25.5" x14ac:dyDescent="0.25">
      <c r="B67" s="34">
        <f t="shared" si="6"/>
        <v>60</v>
      </c>
      <c r="C67" s="35" t="s">
        <v>131</v>
      </c>
      <c r="D67" s="39" t="s">
        <v>132</v>
      </c>
      <c r="E67" s="40" t="s">
        <v>14</v>
      </c>
      <c r="F67" s="43">
        <v>254.23728813559325</v>
      </c>
      <c r="G67" s="36">
        <v>1</v>
      </c>
      <c r="H67" s="37">
        <f t="shared" si="0"/>
        <v>254.23728813559325</v>
      </c>
      <c r="I67" s="25"/>
      <c r="J67" s="22"/>
      <c r="K67" s="45" t="str">
        <f t="shared" si="1"/>
        <v xml:space="preserve">Накладка тормозная </v>
      </c>
      <c r="L67" s="46" t="str">
        <f t="shared" si="2"/>
        <v>5511-3501105-01 (металлизир)</v>
      </c>
      <c r="M67" s="47" t="str">
        <f t="shared" si="3"/>
        <v>шт.</v>
      </c>
      <c r="N67" s="48">
        <f t="shared" si="4"/>
        <v>254.23728813559325</v>
      </c>
      <c r="O67" s="49"/>
      <c r="P67" s="47">
        <v>1</v>
      </c>
      <c r="Q67" s="24">
        <f t="shared" si="5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x14ac:dyDescent="0.25">
      <c r="B68" s="34">
        <f t="shared" si="6"/>
        <v>61</v>
      </c>
      <c r="C68" s="35" t="s">
        <v>133</v>
      </c>
      <c r="D68" s="39" t="s">
        <v>134</v>
      </c>
      <c r="E68" s="40" t="s">
        <v>14</v>
      </c>
      <c r="F68" s="43">
        <v>1398.3050847457628</v>
      </c>
      <c r="G68" s="36">
        <v>1</v>
      </c>
      <c r="H68" s="37">
        <f t="shared" si="0"/>
        <v>1398.3050847457628</v>
      </c>
      <c r="I68" s="25"/>
      <c r="J68" s="22"/>
      <c r="K68" s="45" t="str">
        <f t="shared" si="1"/>
        <v>Ноконечник рулевой тяги</v>
      </c>
      <c r="L68" s="46" t="str">
        <f t="shared" si="2"/>
        <v>5320-3414057</v>
      </c>
      <c r="M68" s="47" t="str">
        <f t="shared" si="3"/>
        <v>шт.</v>
      </c>
      <c r="N68" s="48">
        <f t="shared" si="4"/>
        <v>1398.3050847457628</v>
      </c>
      <c r="O68" s="49"/>
      <c r="P68" s="47">
        <v>1</v>
      </c>
      <c r="Q68" s="24">
        <f t="shared" si="5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x14ac:dyDescent="0.25">
      <c r="B69" s="34">
        <f t="shared" si="6"/>
        <v>62</v>
      </c>
      <c r="C69" s="35" t="s">
        <v>135</v>
      </c>
      <c r="D69" s="39" t="s">
        <v>136</v>
      </c>
      <c r="E69" s="40" t="s">
        <v>14</v>
      </c>
      <c r="F69" s="43">
        <v>1652.542372881356</v>
      </c>
      <c r="G69" s="36">
        <v>1</v>
      </c>
      <c r="H69" s="37">
        <f t="shared" si="0"/>
        <v>1652.542372881356</v>
      </c>
      <c r="I69" s="25"/>
      <c r="J69" s="22"/>
      <c r="K69" s="45" t="str">
        <f t="shared" si="1"/>
        <v>Наконечник рулевой тяги</v>
      </c>
      <c r="L69" s="46" t="str">
        <f t="shared" si="2"/>
        <v>5320-3414056</v>
      </c>
      <c r="M69" s="47" t="str">
        <f t="shared" si="3"/>
        <v>шт.</v>
      </c>
      <c r="N69" s="48">
        <f t="shared" si="4"/>
        <v>1652.542372881356</v>
      </c>
      <c r="O69" s="49"/>
      <c r="P69" s="47">
        <v>1</v>
      </c>
      <c r="Q69" s="24">
        <f t="shared" si="5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x14ac:dyDescent="0.25">
      <c r="B70" s="34">
        <f t="shared" si="6"/>
        <v>63</v>
      </c>
      <c r="C70" s="35" t="s">
        <v>137</v>
      </c>
      <c r="D70" s="39" t="s">
        <v>138</v>
      </c>
      <c r="E70" s="40" t="s">
        <v>14</v>
      </c>
      <c r="F70" s="43">
        <v>13728.813559322034</v>
      </c>
      <c r="G70" s="36">
        <v>1</v>
      </c>
      <c r="H70" s="37">
        <f t="shared" si="0"/>
        <v>13728.813559322034</v>
      </c>
      <c r="I70" s="25"/>
      <c r="J70" s="22"/>
      <c r="K70" s="45" t="str">
        <f t="shared" si="1"/>
        <v xml:space="preserve">Насос водяной </v>
      </c>
      <c r="L70" s="46" t="str">
        <f t="shared" si="2"/>
        <v>740-1307010</v>
      </c>
      <c r="M70" s="47" t="str">
        <f t="shared" si="3"/>
        <v>шт.</v>
      </c>
      <c r="N70" s="48">
        <f t="shared" si="4"/>
        <v>13728.813559322034</v>
      </c>
      <c r="O70" s="49"/>
      <c r="P70" s="47">
        <v>1</v>
      </c>
      <c r="Q70" s="24">
        <f t="shared" si="5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x14ac:dyDescent="0.25">
      <c r="B71" s="34">
        <f t="shared" si="6"/>
        <v>64</v>
      </c>
      <c r="C71" s="35" t="s">
        <v>139</v>
      </c>
      <c r="D71" s="39" t="s">
        <v>140</v>
      </c>
      <c r="E71" s="40" t="s">
        <v>14</v>
      </c>
      <c r="F71" s="43">
        <v>6525.42372881356</v>
      </c>
      <c r="G71" s="36">
        <v>1</v>
      </c>
      <c r="H71" s="37">
        <f t="shared" si="0"/>
        <v>6525.42372881356</v>
      </c>
      <c r="I71" s="25"/>
      <c r="J71" s="22"/>
      <c r="K71" s="45" t="str">
        <f t="shared" si="1"/>
        <v>Насос ГУРА</v>
      </c>
      <c r="L71" s="46" t="str">
        <f t="shared" si="2"/>
        <v>4310-3407200</v>
      </c>
      <c r="M71" s="47" t="str">
        <f t="shared" si="3"/>
        <v>шт.</v>
      </c>
      <c r="N71" s="48">
        <f t="shared" si="4"/>
        <v>6525.42372881356</v>
      </c>
      <c r="O71" s="49"/>
      <c r="P71" s="47">
        <v>1</v>
      </c>
      <c r="Q71" s="24">
        <f t="shared" si="5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x14ac:dyDescent="0.25">
      <c r="B72" s="34">
        <f t="shared" si="6"/>
        <v>65</v>
      </c>
      <c r="C72" s="35" t="s">
        <v>141</v>
      </c>
      <c r="D72" s="39" t="s">
        <v>142</v>
      </c>
      <c r="E72" s="40" t="s">
        <v>14</v>
      </c>
      <c r="F72" s="43">
        <v>1398.3050847457628</v>
      </c>
      <c r="G72" s="36">
        <v>1</v>
      </c>
      <c r="H72" s="37">
        <f t="shared" si="0"/>
        <v>1398.3050847457628</v>
      </c>
      <c r="I72" s="25"/>
      <c r="J72" s="22"/>
      <c r="K72" s="45" t="str">
        <f t="shared" si="1"/>
        <v>Насос подкачки ТННД</v>
      </c>
      <c r="L72" s="46" t="str">
        <f t="shared" si="2"/>
        <v>332-1106010</v>
      </c>
      <c r="M72" s="47" t="str">
        <f t="shared" si="3"/>
        <v>шт.</v>
      </c>
      <c r="N72" s="48">
        <f t="shared" si="4"/>
        <v>1398.3050847457628</v>
      </c>
      <c r="O72" s="49"/>
      <c r="P72" s="47">
        <v>1</v>
      </c>
      <c r="Q72" s="24">
        <f t="shared" si="5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25.5" x14ac:dyDescent="0.25">
      <c r="B73" s="34">
        <f t="shared" si="6"/>
        <v>66</v>
      </c>
      <c r="C73" s="35" t="s">
        <v>143</v>
      </c>
      <c r="D73" s="39" t="s">
        <v>144</v>
      </c>
      <c r="E73" s="40" t="s">
        <v>14</v>
      </c>
      <c r="F73" s="43">
        <v>254.23728813559325</v>
      </c>
      <c r="G73" s="36">
        <v>1</v>
      </c>
      <c r="H73" s="37">
        <f t="shared" ref="H73:H136" si="7">G73*F73</f>
        <v>254.23728813559325</v>
      </c>
      <c r="I73" s="25"/>
      <c r="J73" s="22"/>
      <c r="K73" s="45" t="str">
        <f t="shared" ref="K73:K136" si="8">C73</f>
        <v>Опт. Элемент</v>
      </c>
      <c r="L73" s="46" t="str">
        <f t="shared" ref="L73:L136" si="9">D73</f>
        <v>ФГ 140Б1 62-3711-200-16</v>
      </c>
      <c r="M73" s="47" t="str">
        <f t="shared" ref="M73:M136" si="10">E73</f>
        <v>шт.</v>
      </c>
      <c r="N73" s="48">
        <f t="shared" ref="N73:N136" si="11">F73</f>
        <v>254.23728813559325</v>
      </c>
      <c r="O73" s="49"/>
      <c r="P73" s="47">
        <v>1</v>
      </c>
      <c r="Q73" s="24">
        <f t="shared" ref="Q73:Q136" si="12">O73*P73</f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x14ac:dyDescent="0.25">
      <c r="B74" s="34">
        <f t="shared" si="6"/>
        <v>67</v>
      </c>
      <c r="C74" s="35" t="s">
        <v>145</v>
      </c>
      <c r="D74" s="39" t="s">
        <v>146</v>
      </c>
      <c r="E74" s="40" t="s">
        <v>14</v>
      </c>
      <c r="F74" s="43">
        <v>211.86440677966104</v>
      </c>
      <c r="G74" s="36">
        <v>1</v>
      </c>
      <c r="H74" s="37">
        <f t="shared" si="7"/>
        <v>211.86440677966104</v>
      </c>
      <c r="I74" s="25"/>
      <c r="J74" s="22"/>
      <c r="K74" s="45" t="str">
        <f t="shared" si="8"/>
        <v>Ось колодки тормоза</v>
      </c>
      <c r="L74" s="46" t="str">
        <f t="shared" si="9"/>
        <v>53212-3501132</v>
      </c>
      <c r="M74" s="47" t="str">
        <f t="shared" si="10"/>
        <v>шт.</v>
      </c>
      <c r="N74" s="48">
        <f t="shared" si="11"/>
        <v>211.86440677966104</v>
      </c>
      <c r="O74" s="49"/>
      <c r="P74" s="47">
        <v>1</v>
      </c>
      <c r="Q74" s="24">
        <f t="shared" si="12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x14ac:dyDescent="0.25">
      <c r="B75" s="34">
        <f t="shared" si="6"/>
        <v>68</v>
      </c>
      <c r="C75" s="35" t="s">
        <v>147</v>
      </c>
      <c r="D75" s="39" t="s">
        <v>148</v>
      </c>
      <c r="E75" s="40" t="s">
        <v>14</v>
      </c>
      <c r="F75" s="43">
        <v>669.49152542372883</v>
      </c>
      <c r="G75" s="36">
        <v>1</v>
      </c>
      <c r="H75" s="37">
        <f t="shared" si="7"/>
        <v>669.49152542372883</v>
      </c>
      <c r="I75" s="25"/>
      <c r="J75" s="22"/>
      <c r="K75" s="45" t="str">
        <f t="shared" si="8"/>
        <v>Палец поршневой</v>
      </c>
      <c r="L75" s="46" t="str">
        <f t="shared" si="9"/>
        <v>7406-1004020</v>
      </c>
      <c r="M75" s="47" t="str">
        <f t="shared" si="10"/>
        <v>шт.</v>
      </c>
      <c r="N75" s="48">
        <f t="shared" si="11"/>
        <v>669.49152542372883</v>
      </c>
      <c r="O75" s="49"/>
      <c r="P75" s="47">
        <v>1</v>
      </c>
      <c r="Q75" s="24">
        <f t="shared" si="12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x14ac:dyDescent="0.25">
      <c r="B76" s="34">
        <f t="shared" si="6"/>
        <v>69</v>
      </c>
      <c r="C76" s="35" t="s">
        <v>149</v>
      </c>
      <c r="D76" s="39" t="s">
        <v>150</v>
      </c>
      <c r="E76" s="40" t="s">
        <v>14</v>
      </c>
      <c r="F76" s="43">
        <v>889.83050847457628</v>
      </c>
      <c r="G76" s="36">
        <v>1</v>
      </c>
      <c r="H76" s="37">
        <f t="shared" si="7"/>
        <v>889.83050847457628</v>
      </c>
      <c r="I76" s="25"/>
      <c r="J76" s="22"/>
      <c r="K76" s="45" t="str">
        <f t="shared" si="8"/>
        <v>Палец реактивный</v>
      </c>
      <c r="L76" s="46" t="str">
        <f t="shared" si="9"/>
        <v>5511-2919026 н.о.</v>
      </c>
      <c r="M76" s="47" t="str">
        <f t="shared" si="10"/>
        <v>шт.</v>
      </c>
      <c r="N76" s="48">
        <f t="shared" si="11"/>
        <v>889.83050847457628</v>
      </c>
      <c r="O76" s="49"/>
      <c r="P76" s="47">
        <v>1</v>
      </c>
      <c r="Q76" s="24">
        <f t="shared" si="12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x14ac:dyDescent="0.25">
      <c r="B77" s="34">
        <f t="shared" si="6"/>
        <v>70</v>
      </c>
      <c r="C77" s="35" t="s">
        <v>151</v>
      </c>
      <c r="D77" s="39" t="s">
        <v>152</v>
      </c>
      <c r="E77" s="40" t="s">
        <v>14</v>
      </c>
      <c r="F77" s="43">
        <v>254.23728813559325</v>
      </c>
      <c r="G77" s="36">
        <v>1</v>
      </c>
      <c r="H77" s="37">
        <f t="shared" si="7"/>
        <v>254.23728813559325</v>
      </c>
      <c r="I77" s="25"/>
      <c r="J77" s="22"/>
      <c r="K77" s="45" t="str">
        <f t="shared" si="8"/>
        <v>Патрубок вод.насоса</v>
      </c>
      <c r="L77" s="46" t="str">
        <f t="shared" si="9"/>
        <v>5320-1303058</v>
      </c>
      <c r="M77" s="47" t="str">
        <f t="shared" si="10"/>
        <v>шт.</v>
      </c>
      <c r="N77" s="48">
        <f t="shared" si="11"/>
        <v>254.23728813559325</v>
      </c>
      <c r="O77" s="49"/>
      <c r="P77" s="47">
        <v>1</v>
      </c>
      <c r="Q77" s="24">
        <f t="shared" si="12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25.5" x14ac:dyDescent="0.25">
      <c r="B78" s="34">
        <f t="shared" si="6"/>
        <v>71</v>
      </c>
      <c r="C78" s="35" t="s">
        <v>153</v>
      </c>
      <c r="D78" s="39" t="s">
        <v>154</v>
      </c>
      <c r="E78" s="40" t="s">
        <v>14</v>
      </c>
      <c r="F78" s="43">
        <v>296.61016949152543</v>
      </c>
      <c r="G78" s="36">
        <v>1</v>
      </c>
      <c r="H78" s="37">
        <f t="shared" si="7"/>
        <v>296.61016949152543</v>
      </c>
      <c r="I78" s="25"/>
      <c r="J78" s="22"/>
      <c r="K78" s="45" t="str">
        <f t="shared" si="8"/>
        <v>Патрубок радиатора</v>
      </c>
      <c r="L78" s="46" t="str">
        <f t="shared" si="9"/>
        <v>6520-1303010/026 d58</v>
      </c>
      <c r="M78" s="47" t="str">
        <f t="shared" si="10"/>
        <v>шт.</v>
      </c>
      <c r="N78" s="48">
        <f t="shared" si="11"/>
        <v>296.61016949152543</v>
      </c>
      <c r="O78" s="49"/>
      <c r="P78" s="47">
        <v>1</v>
      </c>
      <c r="Q78" s="24">
        <f t="shared" si="12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25.5" x14ac:dyDescent="0.25">
      <c r="B79" s="34">
        <f t="shared" si="6"/>
        <v>72</v>
      </c>
      <c r="C79" s="35" t="s">
        <v>155</v>
      </c>
      <c r="D79" s="39" t="s">
        <v>156</v>
      </c>
      <c r="E79" s="40" t="s">
        <v>14</v>
      </c>
      <c r="F79" s="43">
        <v>42.372881355932208</v>
      </c>
      <c r="G79" s="36">
        <v>1</v>
      </c>
      <c r="H79" s="37">
        <f t="shared" si="7"/>
        <v>42.372881355932208</v>
      </c>
      <c r="I79" s="25"/>
      <c r="J79" s="22"/>
      <c r="K79" s="45" t="str">
        <f t="shared" si="8"/>
        <v>Патрубок расширителя бачка</v>
      </c>
      <c r="L79" s="46" t="str">
        <f t="shared" si="9"/>
        <v>5320-1311049</v>
      </c>
      <c r="M79" s="47" t="str">
        <f t="shared" si="10"/>
        <v>шт.</v>
      </c>
      <c r="N79" s="48">
        <f t="shared" si="11"/>
        <v>42.372881355932208</v>
      </c>
      <c r="O79" s="49"/>
      <c r="P79" s="47">
        <v>1</v>
      </c>
      <c r="Q79" s="24">
        <f t="shared" si="12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25.5" x14ac:dyDescent="0.25">
      <c r="B80" s="34">
        <f t="shared" si="6"/>
        <v>73</v>
      </c>
      <c r="C80" s="35" t="s">
        <v>157</v>
      </c>
      <c r="D80" s="39" t="s">
        <v>158</v>
      </c>
      <c r="E80" s="40" t="s">
        <v>14</v>
      </c>
      <c r="F80" s="43">
        <v>2033.898305084746</v>
      </c>
      <c r="G80" s="36">
        <v>1</v>
      </c>
      <c r="H80" s="37">
        <f t="shared" si="7"/>
        <v>2033.898305084746</v>
      </c>
      <c r="I80" s="25"/>
      <c r="J80" s="22"/>
      <c r="K80" s="45" t="str">
        <f t="shared" si="8"/>
        <v>Патрубок соединительный воздушный</v>
      </c>
      <c r="L80" s="46" t="str">
        <f t="shared" si="9"/>
        <v>740-1115032</v>
      </c>
      <c r="M80" s="47" t="str">
        <f t="shared" si="10"/>
        <v>шт.</v>
      </c>
      <c r="N80" s="48">
        <f t="shared" si="11"/>
        <v>2033.898305084746</v>
      </c>
      <c r="O80" s="49"/>
      <c r="P80" s="47">
        <v>1</v>
      </c>
      <c r="Q80" s="24">
        <f t="shared" si="12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x14ac:dyDescent="0.25">
      <c r="B81" s="34">
        <f t="shared" si="6"/>
        <v>74</v>
      </c>
      <c r="C81" s="35" t="s">
        <v>159</v>
      </c>
      <c r="D81" s="39" t="s">
        <v>160</v>
      </c>
      <c r="E81" s="40" t="s">
        <v>14</v>
      </c>
      <c r="F81" s="43">
        <v>4491.5254237288136</v>
      </c>
      <c r="G81" s="36">
        <v>1</v>
      </c>
      <c r="H81" s="37">
        <f t="shared" si="7"/>
        <v>4491.5254237288136</v>
      </c>
      <c r="I81" s="25"/>
      <c r="J81" s="22"/>
      <c r="K81" s="45" t="str">
        <f t="shared" si="8"/>
        <v>ПГУ</v>
      </c>
      <c r="L81" s="46" t="str">
        <f t="shared" si="9"/>
        <v>5320-1609510</v>
      </c>
      <c r="M81" s="47" t="str">
        <f t="shared" si="10"/>
        <v>шт.</v>
      </c>
      <c r="N81" s="48">
        <f t="shared" si="11"/>
        <v>4491.5254237288136</v>
      </c>
      <c r="O81" s="49"/>
      <c r="P81" s="47">
        <v>1</v>
      </c>
      <c r="Q81" s="24">
        <f t="shared" si="12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x14ac:dyDescent="0.25">
      <c r="B82" s="34">
        <f t="shared" si="6"/>
        <v>75</v>
      </c>
      <c r="C82" s="35" t="s">
        <v>161</v>
      </c>
      <c r="D82" s="39" t="s">
        <v>162</v>
      </c>
      <c r="E82" s="40" t="s">
        <v>14</v>
      </c>
      <c r="F82" s="43">
        <v>830.50847457627128</v>
      </c>
      <c r="G82" s="36">
        <v>1</v>
      </c>
      <c r="H82" s="37">
        <f t="shared" si="7"/>
        <v>830.50847457627128</v>
      </c>
      <c r="I82" s="25"/>
      <c r="J82" s="22"/>
      <c r="K82" s="45" t="str">
        <f t="shared" si="8"/>
        <v>Плунж.пара</v>
      </c>
      <c r="L82" s="46" t="str">
        <f t="shared" si="9"/>
        <v>d 9 33.1111074-01</v>
      </c>
      <c r="M82" s="47" t="str">
        <f t="shared" si="10"/>
        <v>шт.</v>
      </c>
      <c r="N82" s="48">
        <f t="shared" si="11"/>
        <v>830.50847457627128</v>
      </c>
      <c r="O82" s="49"/>
      <c r="P82" s="47">
        <v>1</v>
      </c>
      <c r="Q82" s="24">
        <f t="shared" si="12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25.5" x14ac:dyDescent="0.25">
      <c r="B83" s="34">
        <f t="shared" si="6"/>
        <v>76</v>
      </c>
      <c r="C83" s="35" t="s">
        <v>163</v>
      </c>
      <c r="D83" s="39" t="s">
        <v>164</v>
      </c>
      <c r="E83" s="40" t="s">
        <v>14</v>
      </c>
      <c r="F83" s="43">
        <v>29.661016949152543</v>
      </c>
      <c r="G83" s="36">
        <v>1</v>
      </c>
      <c r="H83" s="37">
        <f t="shared" si="7"/>
        <v>29.661016949152543</v>
      </c>
      <c r="I83" s="25"/>
      <c r="J83" s="22"/>
      <c r="K83" s="45" t="str">
        <f t="shared" si="8"/>
        <v>Повторитель указателя повората</v>
      </c>
      <c r="L83" s="46" t="str">
        <f t="shared" si="9"/>
        <v>УП 101</v>
      </c>
      <c r="M83" s="47" t="str">
        <f t="shared" si="10"/>
        <v>шт.</v>
      </c>
      <c r="N83" s="48">
        <f t="shared" si="11"/>
        <v>29.661016949152543</v>
      </c>
      <c r="O83" s="49"/>
      <c r="P83" s="47">
        <v>1</v>
      </c>
      <c r="Q83" s="24">
        <f t="shared" si="12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x14ac:dyDescent="0.25">
      <c r="B84" s="34">
        <f t="shared" si="6"/>
        <v>77</v>
      </c>
      <c r="C84" s="35" t="s">
        <v>165</v>
      </c>
      <c r="D84" s="39" t="s">
        <v>166</v>
      </c>
      <c r="E84" s="40" t="s">
        <v>14</v>
      </c>
      <c r="F84" s="43">
        <v>2211.8644067796613</v>
      </c>
      <c r="G84" s="36">
        <v>1</v>
      </c>
      <c r="H84" s="37">
        <f t="shared" si="7"/>
        <v>2211.8644067796613</v>
      </c>
      <c r="I84" s="25"/>
      <c r="J84" s="22"/>
      <c r="K84" s="45" t="str">
        <f t="shared" si="8"/>
        <v>Подрулевой перекл.света</v>
      </c>
      <c r="L84" s="46" t="str">
        <f t="shared" si="9"/>
        <v>П-145</v>
      </c>
      <c r="M84" s="47" t="str">
        <f t="shared" si="10"/>
        <v>шт.</v>
      </c>
      <c r="N84" s="48">
        <f t="shared" si="11"/>
        <v>2211.8644067796613</v>
      </c>
      <c r="O84" s="49"/>
      <c r="P84" s="47">
        <v>1</v>
      </c>
      <c r="Q84" s="24">
        <f t="shared" si="12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25.5" x14ac:dyDescent="0.25">
      <c r="B85" s="34">
        <f t="shared" si="6"/>
        <v>78</v>
      </c>
      <c r="C85" s="35" t="s">
        <v>167</v>
      </c>
      <c r="D85" s="39" t="s">
        <v>168</v>
      </c>
      <c r="E85" s="40" t="s">
        <v>14</v>
      </c>
      <c r="F85" s="43">
        <v>169.49152542372883</v>
      </c>
      <c r="G85" s="36">
        <v>1</v>
      </c>
      <c r="H85" s="37">
        <f t="shared" si="7"/>
        <v>169.49152542372883</v>
      </c>
      <c r="I85" s="25"/>
      <c r="J85" s="22"/>
      <c r="K85" s="45" t="str">
        <f t="shared" si="8"/>
        <v>Подушка опоры двигателя задняя КАМАЗ</v>
      </c>
      <c r="L85" s="46" t="str">
        <f t="shared" si="9"/>
        <v>5320-1001085</v>
      </c>
      <c r="M85" s="47" t="str">
        <f t="shared" si="10"/>
        <v>шт.</v>
      </c>
      <c r="N85" s="48">
        <f t="shared" si="11"/>
        <v>169.49152542372883</v>
      </c>
      <c r="O85" s="49"/>
      <c r="P85" s="47">
        <v>1</v>
      </c>
      <c r="Q85" s="24">
        <f t="shared" si="12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x14ac:dyDescent="0.25">
      <c r="B86" s="34">
        <f t="shared" si="6"/>
        <v>79</v>
      </c>
      <c r="C86" s="35" t="s">
        <v>169</v>
      </c>
      <c r="D86" s="39" t="s">
        <v>170</v>
      </c>
      <c r="E86" s="40" t="s">
        <v>14</v>
      </c>
      <c r="F86" s="43">
        <v>8347.4576271186452</v>
      </c>
      <c r="G86" s="36">
        <v>1</v>
      </c>
      <c r="H86" s="37">
        <f t="shared" si="7"/>
        <v>8347.4576271186452</v>
      </c>
      <c r="I86" s="25"/>
      <c r="J86" s="22"/>
      <c r="K86" s="45" t="str">
        <f t="shared" si="8"/>
        <v>Полуось з/моста</v>
      </c>
      <c r="L86" s="46" t="str">
        <f t="shared" si="9"/>
        <v>5320-2403071 z-16</v>
      </c>
      <c r="M86" s="47" t="str">
        <f t="shared" si="10"/>
        <v>шт.</v>
      </c>
      <c r="N86" s="48">
        <f t="shared" si="11"/>
        <v>8347.4576271186452</v>
      </c>
      <c r="O86" s="49"/>
      <c r="P86" s="47">
        <v>1</v>
      </c>
      <c r="Q86" s="24">
        <f t="shared" si="12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x14ac:dyDescent="0.25">
      <c r="B87" s="34">
        <f t="shared" si="6"/>
        <v>80</v>
      </c>
      <c r="C87" s="35" t="s">
        <v>171</v>
      </c>
      <c r="D87" s="39" t="s">
        <v>172</v>
      </c>
      <c r="E87" s="40" t="s">
        <v>14</v>
      </c>
      <c r="F87" s="43">
        <v>6355.9322033898306</v>
      </c>
      <c r="G87" s="36">
        <v>1</v>
      </c>
      <c r="H87" s="37">
        <f t="shared" si="7"/>
        <v>6355.9322033898306</v>
      </c>
      <c r="I87" s="25"/>
      <c r="J87" s="22"/>
      <c r="K87" s="45" t="str">
        <f t="shared" si="8"/>
        <v xml:space="preserve">Поршневая </v>
      </c>
      <c r="L87" s="46" t="str">
        <f t="shared" si="9"/>
        <v>740-30</v>
      </c>
      <c r="M87" s="47" t="str">
        <f t="shared" si="10"/>
        <v>шт.</v>
      </c>
      <c r="N87" s="48">
        <f t="shared" si="11"/>
        <v>6355.9322033898306</v>
      </c>
      <c r="O87" s="49"/>
      <c r="P87" s="47">
        <v>1</v>
      </c>
      <c r="Q87" s="24">
        <f t="shared" si="12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25.5" x14ac:dyDescent="0.25">
      <c r="B88" s="34">
        <f t="shared" si="6"/>
        <v>81</v>
      </c>
      <c r="C88" s="35" t="s">
        <v>173</v>
      </c>
      <c r="D88" s="39" t="s">
        <v>174</v>
      </c>
      <c r="E88" s="40" t="s">
        <v>14</v>
      </c>
      <c r="F88" s="43">
        <v>338.98305084745766</v>
      </c>
      <c r="G88" s="36">
        <v>1</v>
      </c>
      <c r="H88" s="37">
        <f t="shared" si="7"/>
        <v>338.98305084745766</v>
      </c>
      <c r="I88" s="25"/>
      <c r="J88" s="22"/>
      <c r="K88" s="45" t="str">
        <f t="shared" si="8"/>
        <v>Прерыватель поворота РС 951А</v>
      </c>
      <c r="L88" s="46" t="str">
        <f t="shared" si="9"/>
        <v>РС 951А</v>
      </c>
      <c r="M88" s="47" t="str">
        <f t="shared" si="10"/>
        <v>шт.</v>
      </c>
      <c r="N88" s="48">
        <f t="shared" si="11"/>
        <v>338.98305084745766</v>
      </c>
      <c r="O88" s="49"/>
      <c r="P88" s="47">
        <v>1</v>
      </c>
      <c r="Q88" s="24">
        <f t="shared" si="12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x14ac:dyDescent="0.25">
      <c r="B89" s="34">
        <f t="shared" si="6"/>
        <v>82</v>
      </c>
      <c r="C89" s="35" t="s">
        <v>175</v>
      </c>
      <c r="D89" s="39" t="s">
        <v>176</v>
      </c>
      <c r="E89" s="40" t="s">
        <v>14</v>
      </c>
      <c r="F89" s="43">
        <v>1144.0677966101696</v>
      </c>
      <c r="G89" s="36">
        <v>1</v>
      </c>
      <c r="H89" s="37">
        <f t="shared" si="7"/>
        <v>1144.0677966101696</v>
      </c>
      <c r="I89" s="25"/>
      <c r="J89" s="22"/>
      <c r="K89" s="45" t="str">
        <f t="shared" si="8"/>
        <v>Привод спидометра</v>
      </c>
      <c r="L89" s="46" t="str">
        <f t="shared" si="9"/>
        <v>МЭ-307</v>
      </c>
      <c r="M89" s="47" t="str">
        <f t="shared" si="10"/>
        <v>шт.</v>
      </c>
      <c r="N89" s="48">
        <f t="shared" si="11"/>
        <v>1144.0677966101696</v>
      </c>
      <c r="O89" s="49"/>
      <c r="P89" s="47">
        <v>1</v>
      </c>
      <c r="Q89" s="24">
        <f t="shared" si="12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x14ac:dyDescent="0.25">
      <c r="B90" s="34">
        <f t="shared" si="6"/>
        <v>83</v>
      </c>
      <c r="C90" s="35" t="s">
        <v>177</v>
      </c>
      <c r="D90" s="39" t="s">
        <v>178</v>
      </c>
      <c r="E90" s="40" t="s">
        <v>14</v>
      </c>
      <c r="F90" s="43">
        <v>1652.542372881356</v>
      </c>
      <c r="G90" s="36">
        <v>1</v>
      </c>
      <c r="H90" s="37">
        <f t="shared" si="7"/>
        <v>1652.542372881356</v>
      </c>
      <c r="I90" s="25"/>
      <c r="J90" s="22"/>
      <c r="K90" s="45" t="str">
        <f t="shared" si="8"/>
        <v>Привод стартера</v>
      </c>
      <c r="L90" s="46" t="str">
        <f t="shared" si="9"/>
        <v>142Б-600</v>
      </c>
      <c r="M90" s="47" t="str">
        <f t="shared" si="10"/>
        <v>шт.</v>
      </c>
      <c r="N90" s="48">
        <f t="shared" si="11"/>
        <v>1652.542372881356</v>
      </c>
      <c r="O90" s="49"/>
      <c r="P90" s="47">
        <v>1</v>
      </c>
      <c r="Q90" s="24">
        <f t="shared" si="12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x14ac:dyDescent="0.25">
      <c r="B91" s="34">
        <f t="shared" si="6"/>
        <v>84</v>
      </c>
      <c r="C91" s="35" t="s">
        <v>179</v>
      </c>
      <c r="D91" s="39" t="s">
        <v>180</v>
      </c>
      <c r="E91" s="40" t="s">
        <v>14</v>
      </c>
      <c r="F91" s="43">
        <v>1288.1355932203392</v>
      </c>
      <c r="G91" s="36">
        <v>1</v>
      </c>
      <c r="H91" s="37">
        <f t="shared" si="7"/>
        <v>1288.1355932203392</v>
      </c>
      <c r="I91" s="25"/>
      <c r="J91" s="22"/>
      <c r="K91" s="45" t="str">
        <f t="shared" si="8"/>
        <v>Привод</v>
      </c>
      <c r="L91" s="46" t="str">
        <f t="shared" si="9"/>
        <v>740-1000450</v>
      </c>
      <c r="M91" s="47" t="str">
        <f t="shared" si="10"/>
        <v>шт.</v>
      </c>
      <c r="N91" s="48">
        <f t="shared" si="11"/>
        <v>1288.1355932203392</v>
      </c>
      <c r="O91" s="49"/>
      <c r="P91" s="47">
        <v>1</v>
      </c>
      <c r="Q91" s="24">
        <f t="shared" si="12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38.25" x14ac:dyDescent="0.25">
      <c r="B92" s="34">
        <f t="shared" si="6"/>
        <v>85</v>
      </c>
      <c r="C92" s="35" t="s">
        <v>181</v>
      </c>
      <c r="D92" s="39" t="s">
        <v>182</v>
      </c>
      <c r="E92" s="40" t="s">
        <v>14</v>
      </c>
      <c r="F92" s="43">
        <v>2245.7627118644068</v>
      </c>
      <c r="G92" s="36">
        <v>1</v>
      </c>
      <c r="H92" s="37">
        <f t="shared" si="7"/>
        <v>2245.7627118644068</v>
      </c>
      <c r="I92" s="25"/>
      <c r="J92" s="22"/>
      <c r="K92" s="45" t="str">
        <f t="shared" si="8"/>
        <v>Прокладка двигателя КАМАЗ-ЕВРО (полн+манж) 48 наим.</v>
      </c>
      <c r="L92" s="46" t="str">
        <f t="shared" si="9"/>
        <v>740-30-1003213РК</v>
      </c>
      <c r="M92" s="47" t="str">
        <f t="shared" si="10"/>
        <v>шт.</v>
      </c>
      <c r="N92" s="48">
        <f t="shared" si="11"/>
        <v>2245.7627118644068</v>
      </c>
      <c r="O92" s="49"/>
      <c r="P92" s="47">
        <v>1</v>
      </c>
      <c r="Q92" s="24">
        <f t="shared" si="12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25.5" x14ac:dyDescent="0.25">
      <c r="B93" s="34">
        <f t="shared" si="6"/>
        <v>86</v>
      </c>
      <c r="C93" s="35" t="s">
        <v>183</v>
      </c>
      <c r="D93" s="39" t="s">
        <v>184</v>
      </c>
      <c r="E93" s="40" t="s">
        <v>14</v>
      </c>
      <c r="F93" s="43">
        <v>25.423728813559322</v>
      </c>
      <c r="G93" s="36">
        <v>1</v>
      </c>
      <c r="H93" s="37">
        <f t="shared" si="7"/>
        <v>25.423728813559322</v>
      </c>
      <c r="I93" s="25"/>
      <c r="J93" s="22"/>
      <c r="K93" s="45" t="str">
        <f t="shared" si="8"/>
        <v>Прокладка впускного коллектора</v>
      </c>
      <c r="L93" s="46" t="str">
        <f t="shared" si="9"/>
        <v>КАМАЗ 740-1115026</v>
      </c>
      <c r="M93" s="47" t="str">
        <f t="shared" si="10"/>
        <v>шт.</v>
      </c>
      <c r="N93" s="48">
        <f t="shared" si="11"/>
        <v>25.423728813559322</v>
      </c>
      <c r="O93" s="49"/>
      <c r="P93" s="47">
        <v>1</v>
      </c>
      <c r="Q93" s="24">
        <f t="shared" si="12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25.5" x14ac:dyDescent="0.25">
      <c r="B94" s="34">
        <f t="shared" si="6"/>
        <v>87</v>
      </c>
      <c r="C94" s="35" t="s">
        <v>183</v>
      </c>
      <c r="D94" s="39" t="s">
        <v>185</v>
      </c>
      <c r="E94" s="40" t="s">
        <v>14</v>
      </c>
      <c r="F94" s="43">
        <v>16.949152542372882</v>
      </c>
      <c r="G94" s="36">
        <v>1</v>
      </c>
      <c r="H94" s="37">
        <f t="shared" si="7"/>
        <v>16.949152542372882</v>
      </c>
      <c r="I94" s="25"/>
      <c r="J94" s="22"/>
      <c r="K94" s="45" t="str">
        <f t="shared" si="8"/>
        <v>Прокладка впускного коллектора</v>
      </c>
      <c r="L94" s="46" t="str">
        <f t="shared" si="9"/>
        <v>КАМАЗ 740-1008050</v>
      </c>
      <c r="M94" s="47" t="str">
        <f t="shared" si="10"/>
        <v>шт.</v>
      </c>
      <c r="N94" s="48">
        <f t="shared" si="11"/>
        <v>16.949152542372882</v>
      </c>
      <c r="O94" s="49"/>
      <c r="P94" s="47">
        <v>1</v>
      </c>
      <c r="Q94" s="24">
        <f t="shared" si="12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x14ac:dyDescent="0.25">
      <c r="B95" s="34">
        <f t="shared" si="6"/>
        <v>88</v>
      </c>
      <c r="C95" s="35" t="s">
        <v>186</v>
      </c>
      <c r="D95" s="39" t="s">
        <v>187</v>
      </c>
      <c r="E95" s="40" t="s">
        <v>14</v>
      </c>
      <c r="F95" s="43">
        <v>16.949152542372882</v>
      </c>
      <c r="G95" s="36">
        <v>1</v>
      </c>
      <c r="H95" s="37">
        <f t="shared" si="7"/>
        <v>16.949152542372882</v>
      </c>
      <c r="I95" s="25"/>
      <c r="J95" s="22"/>
      <c r="K95" s="45" t="str">
        <f t="shared" si="8"/>
        <v>Прокладка ГБЦ КАМАЗ</v>
      </c>
      <c r="L95" s="46" t="str">
        <f t="shared" si="9"/>
        <v>740-1003213-20</v>
      </c>
      <c r="M95" s="47" t="str">
        <f t="shared" si="10"/>
        <v>шт.</v>
      </c>
      <c r="N95" s="48">
        <f t="shared" si="11"/>
        <v>16.949152542372882</v>
      </c>
      <c r="O95" s="49"/>
      <c r="P95" s="47">
        <v>1</v>
      </c>
      <c r="Q95" s="24">
        <f t="shared" si="12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25.5" x14ac:dyDescent="0.25">
      <c r="B96" s="34">
        <f t="shared" si="6"/>
        <v>89</v>
      </c>
      <c r="C96" s="35" t="s">
        <v>188</v>
      </c>
      <c r="D96" s="39" t="s">
        <v>189</v>
      </c>
      <c r="E96" s="40" t="s">
        <v>14</v>
      </c>
      <c r="F96" s="43">
        <v>25.423728813559322</v>
      </c>
      <c r="G96" s="36">
        <v>1</v>
      </c>
      <c r="H96" s="37">
        <f t="shared" si="7"/>
        <v>25.423728813559322</v>
      </c>
      <c r="I96" s="25"/>
      <c r="J96" s="22"/>
      <c r="K96" s="45" t="str">
        <f t="shared" si="8"/>
        <v>Прокладка глушителя КАМАЗ (кольцо)</v>
      </c>
      <c r="L96" s="46" t="str">
        <f t="shared" si="9"/>
        <v>306322-П d-64мм</v>
      </c>
      <c r="M96" s="47" t="str">
        <f t="shared" si="10"/>
        <v>шт.</v>
      </c>
      <c r="N96" s="48">
        <f t="shared" si="11"/>
        <v>25.423728813559322</v>
      </c>
      <c r="O96" s="49"/>
      <c r="P96" s="47">
        <v>1</v>
      </c>
      <c r="Q96" s="24">
        <f t="shared" si="12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25.5" x14ac:dyDescent="0.25">
      <c r="B97" s="34">
        <f t="shared" si="6"/>
        <v>90</v>
      </c>
      <c r="C97" s="35" t="s">
        <v>190</v>
      </c>
      <c r="D97" s="39" t="s">
        <v>191</v>
      </c>
      <c r="E97" s="40" t="s">
        <v>14</v>
      </c>
      <c r="F97" s="43">
        <v>330.50847457627123</v>
      </c>
      <c r="G97" s="36">
        <v>1</v>
      </c>
      <c r="H97" s="37">
        <f t="shared" si="7"/>
        <v>330.50847457627123</v>
      </c>
      <c r="I97" s="25"/>
      <c r="J97" s="22"/>
      <c r="K97" s="45" t="str">
        <f t="shared" si="8"/>
        <v>Прокладка картера (поддона)КАМАЗ</v>
      </c>
      <c r="L97" s="46" t="str">
        <f t="shared" si="9"/>
        <v>740-1009040-10</v>
      </c>
      <c r="M97" s="47" t="str">
        <f t="shared" si="10"/>
        <v>шт.</v>
      </c>
      <c r="N97" s="48">
        <f t="shared" si="11"/>
        <v>330.50847457627123</v>
      </c>
      <c r="O97" s="49"/>
      <c r="P97" s="47">
        <v>1</v>
      </c>
      <c r="Q97" s="24">
        <f t="shared" si="12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x14ac:dyDescent="0.25">
      <c r="B98" s="34">
        <f t="shared" si="6"/>
        <v>91</v>
      </c>
      <c r="C98" s="35" t="s">
        <v>192</v>
      </c>
      <c r="D98" s="39" t="s">
        <v>193</v>
      </c>
      <c r="E98" s="40" t="s">
        <v>14</v>
      </c>
      <c r="F98" s="43">
        <v>12.711864406779661</v>
      </c>
      <c r="G98" s="36">
        <v>1</v>
      </c>
      <c r="H98" s="37">
        <f t="shared" si="7"/>
        <v>12.711864406779661</v>
      </c>
      <c r="I98" s="25"/>
      <c r="J98" s="22"/>
      <c r="K98" s="45" t="str">
        <f t="shared" si="8"/>
        <v>Пыльник реактивной штанги</v>
      </c>
      <c r="L98" s="46" t="str">
        <f t="shared" si="9"/>
        <v>5320-2919127</v>
      </c>
      <c r="M98" s="47" t="str">
        <f t="shared" si="10"/>
        <v>шт.</v>
      </c>
      <c r="N98" s="48">
        <f t="shared" si="11"/>
        <v>12.711864406779661</v>
      </c>
      <c r="O98" s="49"/>
      <c r="P98" s="47">
        <v>1</v>
      </c>
      <c r="Q98" s="24">
        <f t="shared" si="12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25.5" x14ac:dyDescent="0.25">
      <c r="B99" s="34">
        <f t="shared" si="6"/>
        <v>92</v>
      </c>
      <c r="C99" s="35" t="s">
        <v>194</v>
      </c>
      <c r="D99" s="39" t="s">
        <v>195</v>
      </c>
      <c r="E99" s="40" t="s">
        <v>14</v>
      </c>
      <c r="F99" s="43">
        <v>186.4406779661017</v>
      </c>
      <c r="G99" s="36">
        <v>1</v>
      </c>
      <c r="H99" s="37">
        <f t="shared" si="7"/>
        <v>186.4406779661017</v>
      </c>
      <c r="I99" s="25"/>
      <c r="J99" s="22"/>
      <c r="K99" s="45" t="str">
        <f t="shared" si="8"/>
        <v>Р/к кулисы КАМАЗ метал из 4-х наимен</v>
      </c>
      <c r="L99" s="46" t="str">
        <f t="shared" si="9"/>
        <v>14-1703265РК</v>
      </c>
      <c r="M99" s="47" t="str">
        <f t="shared" si="10"/>
        <v>шт.</v>
      </c>
      <c r="N99" s="48">
        <f t="shared" si="11"/>
        <v>186.4406779661017</v>
      </c>
      <c r="O99" s="49"/>
      <c r="P99" s="47">
        <v>1</v>
      </c>
      <c r="Q99" s="24">
        <f t="shared" si="12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25.5" x14ac:dyDescent="0.25">
      <c r="B100" s="34">
        <f t="shared" si="6"/>
        <v>93</v>
      </c>
      <c r="C100" s="35" t="s">
        <v>196</v>
      </c>
      <c r="D100" s="39" t="s">
        <v>197</v>
      </c>
      <c r="E100" s="40" t="s">
        <v>14</v>
      </c>
      <c r="F100" s="43">
        <v>186.4406779661017</v>
      </c>
      <c r="G100" s="36">
        <v>1</v>
      </c>
      <c r="H100" s="37">
        <f t="shared" si="7"/>
        <v>186.4406779661017</v>
      </c>
      <c r="I100" s="25"/>
      <c r="J100" s="22"/>
      <c r="K100" s="45" t="str">
        <f t="shared" si="8"/>
        <v>Р/к поворотного кулака из 4-х наименований</v>
      </c>
      <c r="L100" s="46" t="str">
        <f t="shared" si="9"/>
        <v>4310-2304089</v>
      </c>
      <c r="M100" s="47" t="str">
        <f t="shared" si="10"/>
        <v>шт.</v>
      </c>
      <c r="N100" s="48">
        <f t="shared" si="11"/>
        <v>186.4406779661017</v>
      </c>
      <c r="O100" s="49"/>
      <c r="P100" s="47">
        <v>1</v>
      </c>
      <c r="Q100" s="24">
        <f t="shared" si="12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x14ac:dyDescent="0.25">
      <c r="B101" s="34">
        <f t="shared" si="6"/>
        <v>94</v>
      </c>
      <c r="C101" s="35" t="s">
        <v>198</v>
      </c>
      <c r="D101" s="39" t="s">
        <v>199</v>
      </c>
      <c r="E101" s="40" t="s">
        <v>14</v>
      </c>
      <c r="F101" s="43">
        <v>1406.7796610169491</v>
      </c>
      <c r="G101" s="36">
        <v>1</v>
      </c>
      <c r="H101" s="37">
        <f t="shared" si="7"/>
        <v>1406.7796610169491</v>
      </c>
      <c r="I101" s="25"/>
      <c r="J101" s="22"/>
      <c r="K101" s="45" t="str">
        <f t="shared" si="8"/>
        <v>Р/к реактивной штанги</v>
      </c>
      <c r="L101" s="46" t="str">
        <f t="shared" si="9"/>
        <v>Р5511-2919000-15</v>
      </c>
      <c r="M101" s="47" t="str">
        <f t="shared" si="10"/>
        <v>шт.</v>
      </c>
      <c r="N101" s="48">
        <f t="shared" si="11"/>
        <v>1406.7796610169491</v>
      </c>
      <c r="O101" s="49"/>
      <c r="P101" s="47">
        <v>1</v>
      </c>
      <c r="Q101" s="24">
        <f t="shared" si="12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x14ac:dyDescent="0.25">
      <c r="B102" s="34">
        <f t="shared" ref="B102:B165" si="13">B101+1</f>
        <v>95</v>
      </c>
      <c r="C102" s="35" t="s">
        <v>200</v>
      </c>
      <c r="D102" s="39">
        <v>3414000</v>
      </c>
      <c r="E102" s="40" t="s">
        <v>14</v>
      </c>
      <c r="F102" s="43">
        <v>50.847457627118644</v>
      </c>
      <c r="G102" s="36">
        <v>1</v>
      </c>
      <c r="H102" s="37">
        <f t="shared" si="7"/>
        <v>50.847457627118644</v>
      </c>
      <c r="I102" s="25"/>
      <c r="J102" s="22"/>
      <c r="K102" s="45" t="str">
        <f t="shared" si="8"/>
        <v>Ремкомплект рулевой тяги</v>
      </c>
      <c r="L102" s="46">
        <f t="shared" si="9"/>
        <v>3414000</v>
      </c>
      <c r="M102" s="47" t="str">
        <f t="shared" si="10"/>
        <v>шт.</v>
      </c>
      <c r="N102" s="48">
        <f t="shared" si="11"/>
        <v>50.847457627118644</v>
      </c>
      <c r="O102" s="49"/>
      <c r="P102" s="47">
        <v>1</v>
      </c>
      <c r="Q102" s="24">
        <f t="shared" si="12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x14ac:dyDescent="0.25">
      <c r="B103" s="34">
        <f t="shared" si="13"/>
        <v>96</v>
      </c>
      <c r="C103" s="35" t="s">
        <v>201</v>
      </c>
      <c r="D103" s="39" t="s">
        <v>202</v>
      </c>
      <c r="E103" s="40" t="s">
        <v>14</v>
      </c>
      <c r="F103" s="43">
        <v>847.45762711864415</v>
      </c>
      <c r="G103" s="36">
        <v>1</v>
      </c>
      <c r="H103" s="37">
        <f t="shared" si="7"/>
        <v>847.45762711864415</v>
      </c>
      <c r="I103" s="25"/>
      <c r="J103" s="22"/>
      <c r="K103" s="45" t="str">
        <f t="shared" si="8"/>
        <v>Р/к ступицы задний КАМАЗ</v>
      </c>
      <c r="L103" s="46" t="str">
        <f t="shared" si="9"/>
        <v>5320-3104000</v>
      </c>
      <c r="M103" s="47" t="str">
        <f t="shared" si="10"/>
        <v>шт.</v>
      </c>
      <c r="N103" s="48">
        <f t="shared" si="11"/>
        <v>847.45762711864415</v>
      </c>
      <c r="O103" s="49"/>
      <c r="P103" s="47">
        <v>1</v>
      </c>
      <c r="Q103" s="24">
        <f t="shared" si="12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25.5" x14ac:dyDescent="0.25">
      <c r="B104" s="34">
        <f t="shared" si="13"/>
        <v>97</v>
      </c>
      <c r="C104" s="35" t="s">
        <v>203</v>
      </c>
      <c r="D104" s="39" t="s">
        <v>204</v>
      </c>
      <c r="E104" s="40" t="s">
        <v>14</v>
      </c>
      <c r="F104" s="43">
        <v>4618.6440677966102</v>
      </c>
      <c r="G104" s="36">
        <v>1</v>
      </c>
      <c r="H104" s="37">
        <f t="shared" si="7"/>
        <v>4618.6440677966102</v>
      </c>
      <c r="I104" s="25"/>
      <c r="J104" s="22"/>
      <c r="K104" s="45" t="str">
        <f t="shared" si="8"/>
        <v>Радиатор</v>
      </c>
      <c r="L104" s="46" t="str">
        <f t="shared" si="9"/>
        <v>КАМАЗ отопителя 5320-8101060</v>
      </c>
      <c r="M104" s="47" t="str">
        <f t="shared" si="10"/>
        <v>шт.</v>
      </c>
      <c r="N104" s="48">
        <f t="shared" si="11"/>
        <v>4618.6440677966102</v>
      </c>
      <c r="O104" s="49"/>
      <c r="P104" s="47">
        <v>1</v>
      </c>
      <c r="Q104" s="24">
        <f t="shared" si="12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38.25" x14ac:dyDescent="0.25">
      <c r="B105" s="34">
        <f t="shared" si="13"/>
        <v>98</v>
      </c>
      <c r="C105" s="35" t="s">
        <v>205</v>
      </c>
      <c r="D105" s="39" t="s">
        <v>206</v>
      </c>
      <c r="E105" s="40" t="s">
        <v>14</v>
      </c>
      <c r="F105" s="43">
        <v>338.98305084745766</v>
      </c>
      <c r="G105" s="36">
        <v>1</v>
      </c>
      <c r="H105" s="37">
        <f t="shared" si="7"/>
        <v>338.98305084745766</v>
      </c>
      <c r="I105" s="25"/>
      <c r="J105" s="22"/>
      <c r="K105" s="45" t="str">
        <f t="shared" si="8"/>
        <v xml:space="preserve">Распылители </v>
      </c>
      <c r="L105" s="46" t="str">
        <f t="shared" si="9"/>
        <v>КАМАЗ 33-1112110-12 (АНАЛОГ 214-60)</v>
      </c>
      <c r="M105" s="47" t="str">
        <f t="shared" si="10"/>
        <v>шт.</v>
      </c>
      <c r="N105" s="48">
        <f t="shared" si="11"/>
        <v>338.98305084745766</v>
      </c>
      <c r="O105" s="49"/>
      <c r="P105" s="47">
        <v>1</v>
      </c>
      <c r="Q105" s="24">
        <f t="shared" si="12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25.5" x14ac:dyDescent="0.25">
      <c r="B106" s="34">
        <f t="shared" si="13"/>
        <v>99</v>
      </c>
      <c r="C106" s="35" t="s">
        <v>207</v>
      </c>
      <c r="D106" s="39" t="s">
        <v>208</v>
      </c>
      <c r="E106" s="40" t="s">
        <v>14</v>
      </c>
      <c r="F106" s="43">
        <v>63.559322033898312</v>
      </c>
      <c r="G106" s="36">
        <v>1</v>
      </c>
      <c r="H106" s="37">
        <f t="shared" si="7"/>
        <v>63.559322033898312</v>
      </c>
      <c r="I106" s="25"/>
      <c r="J106" s="22"/>
      <c r="K106" s="45" t="str">
        <f t="shared" si="8"/>
        <v>Рассеиватель заднего фонаря</v>
      </c>
      <c r="L106" s="46" t="str">
        <f t="shared" si="9"/>
        <v>ФП-130</v>
      </c>
      <c r="M106" s="47" t="str">
        <f t="shared" si="10"/>
        <v>шт.</v>
      </c>
      <c r="N106" s="48">
        <f t="shared" si="11"/>
        <v>63.559322033898312</v>
      </c>
      <c r="O106" s="49"/>
      <c r="P106" s="47">
        <v>1</v>
      </c>
      <c r="Q106" s="24">
        <f t="shared" si="12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25.5" x14ac:dyDescent="0.25">
      <c r="B107" s="34">
        <f t="shared" si="13"/>
        <v>100</v>
      </c>
      <c r="C107" s="35" t="s">
        <v>209</v>
      </c>
      <c r="D107" s="39" t="s">
        <v>210</v>
      </c>
      <c r="E107" s="40" t="s">
        <v>14</v>
      </c>
      <c r="F107" s="43">
        <v>50.847457627118644</v>
      </c>
      <c r="G107" s="36">
        <v>1</v>
      </c>
      <c r="H107" s="37">
        <f t="shared" si="7"/>
        <v>50.847457627118644</v>
      </c>
      <c r="I107" s="25"/>
      <c r="J107" s="22"/>
      <c r="K107" s="45" t="str">
        <f t="shared" si="8"/>
        <v>Рассеиватель указателя поворота</v>
      </c>
      <c r="L107" s="46" t="str">
        <f t="shared" si="9"/>
        <v>26-3726</v>
      </c>
      <c r="M107" s="47" t="str">
        <f t="shared" si="10"/>
        <v>шт.</v>
      </c>
      <c r="N107" s="48">
        <f t="shared" si="11"/>
        <v>50.847457627118644</v>
      </c>
      <c r="O107" s="49"/>
      <c r="P107" s="47">
        <v>1</v>
      </c>
      <c r="Q107" s="24">
        <f t="shared" si="12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25.5" x14ac:dyDescent="0.25">
      <c r="B108" s="34">
        <f t="shared" si="13"/>
        <v>101</v>
      </c>
      <c r="C108" s="35" t="s">
        <v>211</v>
      </c>
      <c r="D108" s="39" t="s">
        <v>212</v>
      </c>
      <c r="E108" s="40" t="s">
        <v>14</v>
      </c>
      <c r="F108" s="43">
        <v>1906.7796610169491</v>
      </c>
      <c r="G108" s="36">
        <v>1</v>
      </c>
      <c r="H108" s="37">
        <f t="shared" si="7"/>
        <v>1906.7796610169491</v>
      </c>
      <c r="I108" s="25"/>
      <c r="J108" s="22"/>
      <c r="K108" s="45" t="str">
        <f t="shared" si="8"/>
        <v xml:space="preserve">Реле регулятор </v>
      </c>
      <c r="L108" s="46" t="str">
        <f t="shared" si="9"/>
        <v>2712-3702(24в) КАМАЗ</v>
      </c>
      <c r="M108" s="47" t="str">
        <f t="shared" si="10"/>
        <v>шт.</v>
      </c>
      <c r="N108" s="48">
        <f t="shared" si="11"/>
        <v>1906.7796610169491</v>
      </c>
      <c r="O108" s="49"/>
      <c r="P108" s="47">
        <v>1</v>
      </c>
      <c r="Q108" s="24">
        <f t="shared" si="12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x14ac:dyDescent="0.25">
      <c r="B109" s="34">
        <f t="shared" si="13"/>
        <v>102</v>
      </c>
      <c r="C109" s="35" t="s">
        <v>213</v>
      </c>
      <c r="D109" s="39" t="s">
        <v>214</v>
      </c>
      <c r="E109" s="40" t="s">
        <v>14</v>
      </c>
      <c r="F109" s="43">
        <v>4406.7796610169498</v>
      </c>
      <c r="G109" s="36">
        <v>1</v>
      </c>
      <c r="H109" s="37">
        <f t="shared" si="7"/>
        <v>4406.7796610169498</v>
      </c>
      <c r="I109" s="25"/>
      <c r="J109" s="22"/>
      <c r="K109" s="45" t="str">
        <f t="shared" si="8"/>
        <v>Реле стартера втягивуещее</v>
      </c>
      <c r="L109" s="46" t="str">
        <f t="shared" si="9"/>
        <v>КАМАЗ СТ 142Б1</v>
      </c>
      <c r="M109" s="47" t="str">
        <f t="shared" si="10"/>
        <v>шт.</v>
      </c>
      <c r="N109" s="48">
        <f t="shared" si="11"/>
        <v>4406.7796610169498</v>
      </c>
      <c r="O109" s="49"/>
      <c r="P109" s="47">
        <v>1</v>
      </c>
      <c r="Q109" s="24">
        <f t="shared" si="12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x14ac:dyDescent="0.25">
      <c r="B110" s="34">
        <f t="shared" si="13"/>
        <v>103</v>
      </c>
      <c r="C110" s="35" t="s">
        <v>215</v>
      </c>
      <c r="D110" s="39" t="s">
        <v>216</v>
      </c>
      <c r="E110" s="40" t="s">
        <v>14</v>
      </c>
      <c r="F110" s="43">
        <v>84.745762711864415</v>
      </c>
      <c r="G110" s="36">
        <v>1</v>
      </c>
      <c r="H110" s="37">
        <f t="shared" si="7"/>
        <v>84.745762711864415</v>
      </c>
      <c r="I110" s="25"/>
      <c r="J110" s="22"/>
      <c r="K110" s="45" t="str">
        <f t="shared" si="8"/>
        <v>Реле тепловое</v>
      </c>
      <c r="L110" s="46" t="str">
        <f t="shared" si="9"/>
        <v>30А ПР2-3722000</v>
      </c>
      <c r="M110" s="47" t="str">
        <f t="shared" si="10"/>
        <v>шт.</v>
      </c>
      <c r="N110" s="48">
        <f t="shared" si="11"/>
        <v>84.745762711864415</v>
      </c>
      <c r="O110" s="49"/>
      <c r="P110" s="47">
        <v>1</v>
      </c>
      <c r="Q110" s="24">
        <f t="shared" si="12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x14ac:dyDescent="0.25">
      <c r="B111" s="34">
        <f t="shared" si="13"/>
        <v>104</v>
      </c>
      <c r="C111" s="35" t="s">
        <v>217</v>
      </c>
      <c r="D111" s="39" t="s">
        <v>218</v>
      </c>
      <c r="E111" s="40" t="s">
        <v>14</v>
      </c>
      <c r="F111" s="43">
        <v>254.23728813559325</v>
      </c>
      <c r="G111" s="36">
        <v>1</v>
      </c>
      <c r="H111" s="37">
        <f t="shared" si="7"/>
        <v>254.23728813559325</v>
      </c>
      <c r="I111" s="25"/>
      <c r="J111" s="22"/>
      <c r="K111" s="45" t="str">
        <f t="shared" si="8"/>
        <v>Ремень</v>
      </c>
      <c r="L111" s="46" t="str">
        <f t="shared" si="9"/>
        <v>1320 (8,5*8)</v>
      </c>
      <c r="M111" s="47" t="str">
        <f t="shared" si="10"/>
        <v>шт.</v>
      </c>
      <c r="N111" s="48">
        <f t="shared" si="11"/>
        <v>254.23728813559325</v>
      </c>
      <c r="O111" s="49"/>
      <c r="P111" s="47">
        <v>1</v>
      </c>
      <c r="Q111" s="24">
        <f t="shared" si="12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x14ac:dyDescent="0.25">
      <c r="B112" s="34">
        <f t="shared" si="13"/>
        <v>105</v>
      </c>
      <c r="C112" s="35" t="s">
        <v>219</v>
      </c>
      <c r="D112" s="39" t="s">
        <v>220</v>
      </c>
      <c r="E112" s="40" t="s">
        <v>14</v>
      </c>
      <c r="F112" s="43">
        <v>389.83050847457628</v>
      </c>
      <c r="G112" s="36">
        <v>1</v>
      </c>
      <c r="H112" s="37">
        <f t="shared" si="7"/>
        <v>389.83050847457628</v>
      </c>
      <c r="I112" s="25"/>
      <c r="J112" s="22"/>
      <c r="K112" s="45" t="str">
        <f t="shared" si="8"/>
        <v xml:space="preserve">Ремень </v>
      </c>
      <c r="L112" s="46" t="str">
        <f t="shared" si="9"/>
        <v>740-20-1307170</v>
      </c>
      <c r="M112" s="47" t="str">
        <f t="shared" si="10"/>
        <v>шт.</v>
      </c>
      <c r="N112" s="48">
        <f t="shared" si="11"/>
        <v>389.83050847457628</v>
      </c>
      <c r="O112" s="49"/>
      <c r="P112" s="47">
        <v>1</v>
      </c>
      <c r="Q112" s="24">
        <f t="shared" si="12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25.5" x14ac:dyDescent="0.25">
      <c r="B113" s="34">
        <f t="shared" si="13"/>
        <v>106</v>
      </c>
      <c r="C113" s="35" t="s">
        <v>221</v>
      </c>
      <c r="D113" s="39" t="s">
        <v>222</v>
      </c>
      <c r="E113" s="40" t="s">
        <v>14</v>
      </c>
      <c r="F113" s="43">
        <v>305.08474576271186</v>
      </c>
      <c r="G113" s="36">
        <v>1</v>
      </c>
      <c r="H113" s="37">
        <f t="shared" si="7"/>
        <v>305.08474576271186</v>
      </c>
      <c r="I113" s="25"/>
      <c r="J113" s="22"/>
      <c r="K113" s="45" t="str">
        <f t="shared" si="8"/>
        <v>Ролик натяжного ремня</v>
      </c>
      <c r="L113" s="46" t="str">
        <f t="shared" si="9"/>
        <v>9527(740-11)-1307220 с борт.</v>
      </c>
      <c r="M113" s="47" t="str">
        <f t="shared" si="10"/>
        <v>шт.</v>
      </c>
      <c r="N113" s="48">
        <f t="shared" si="11"/>
        <v>305.08474576271186</v>
      </c>
      <c r="O113" s="49"/>
      <c r="P113" s="47">
        <v>1</v>
      </c>
      <c r="Q113" s="24">
        <f t="shared" si="12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x14ac:dyDescent="0.25">
      <c r="B114" s="34">
        <f t="shared" si="13"/>
        <v>107</v>
      </c>
      <c r="C114" s="35" t="s">
        <v>223</v>
      </c>
      <c r="D114" s="39" t="s">
        <v>224</v>
      </c>
      <c r="E114" s="40" t="s">
        <v>14</v>
      </c>
      <c r="F114" s="43">
        <v>233.05084745762713</v>
      </c>
      <c r="G114" s="36">
        <v>1</v>
      </c>
      <c r="H114" s="37">
        <f t="shared" si="7"/>
        <v>233.05084745762713</v>
      </c>
      <c r="I114" s="25"/>
      <c r="J114" s="22"/>
      <c r="K114" s="45" t="str">
        <f t="shared" si="8"/>
        <v>Рычаг отжимной</v>
      </c>
      <c r="L114" s="46" t="str">
        <f t="shared" si="9"/>
        <v>14-1601086</v>
      </c>
      <c r="M114" s="47" t="str">
        <f t="shared" si="10"/>
        <v>шт.</v>
      </c>
      <c r="N114" s="48">
        <f t="shared" si="11"/>
        <v>233.05084745762713</v>
      </c>
      <c r="O114" s="49"/>
      <c r="P114" s="47">
        <v>1</v>
      </c>
      <c r="Q114" s="24">
        <f t="shared" si="12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25.5" x14ac:dyDescent="0.25">
      <c r="B115" s="34">
        <f t="shared" si="13"/>
        <v>108</v>
      </c>
      <c r="C115" s="35" t="s">
        <v>225</v>
      </c>
      <c r="D115" s="39" t="s">
        <v>226</v>
      </c>
      <c r="E115" s="40" t="s">
        <v>14</v>
      </c>
      <c r="F115" s="43">
        <v>127.11864406779662</v>
      </c>
      <c r="G115" s="36">
        <v>1</v>
      </c>
      <c r="H115" s="37">
        <f t="shared" si="7"/>
        <v>127.11864406779662</v>
      </c>
      <c r="I115" s="25"/>
      <c r="J115" s="22"/>
      <c r="K115" s="45" t="str">
        <f t="shared" si="8"/>
        <v>Сальник ступицы задн. (95*130*12*17,5)</v>
      </c>
      <c r="L115" s="46" t="str">
        <f t="shared" si="9"/>
        <v>740-1005160(NBR)</v>
      </c>
      <c r="M115" s="47" t="str">
        <f t="shared" si="10"/>
        <v>шт.</v>
      </c>
      <c r="N115" s="48">
        <f t="shared" si="11"/>
        <v>127.11864406779662</v>
      </c>
      <c r="O115" s="49"/>
      <c r="P115" s="47">
        <v>1</v>
      </c>
      <c r="Q115" s="24">
        <f t="shared" si="12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x14ac:dyDescent="0.25">
      <c r="B116" s="34">
        <f t="shared" si="13"/>
        <v>109</v>
      </c>
      <c r="C116" s="35" t="s">
        <v>227</v>
      </c>
      <c r="D116" s="39" t="s">
        <v>228</v>
      </c>
      <c r="E116" s="40" t="s">
        <v>14</v>
      </c>
      <c r="F116" s="43">
        <v>118.64406779661017</v>
      </c>
      <c r="G116" s="36">
        <v>1</v>
      </c>
      <c r="H116" s="37">
        <f t="shared" si="7"/>
        <v>118.64406779661017</v>
      </c>
      <c r="I116" s="25"/>
      <c r="J116" s="22"/>
      <c r="K116" s="45" t="str">
        <f t="shared" si="8"/>
        <v>Сальник</v>
      </c>
      <c r="L116" s="46" t="str">
        <f t="shared" si="9"/>
        <v>114*145</v>
      </c>
      <c r="M116" s="47" t="str">
        <f t="shared" si="10"/>
        <v>шт.</v>
      </c>
      <c r="N116" s="48">
        <f t="shared" si="11"/>
        <v>118.64406779661017</v>
      </c>
      <c r="O116" s="49"/>
      <c r="P116" s="47">
        <v>1</v>
      </c>
      <c r="Q116" s="24">
        <f t="shared" si="12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x14ac:dyDescent="0.25">
      <c r="B117" s="34">
        <f t="shared" si="13"/>
        <v>110</v>
      </c>
      <c r="C117" s="35" t="s">
        <v>229</v>
      </c>
      <c r="D117" s="39" t="s">
        <v>230</v>
      </c>
      <c r="E117" s="40" t="s">
        <v>14</v>
      </c>
      <c r="F117" s="43">
        <v>33.898305084745765</v>
      </c>
      <c r="G117" s="36">
        <v>1</v>
      </c>
      <c r="H117" s="37">
        <f t="shared" si="7"/>
        <v>33.898305084745765</v>
      </c>
      <c r="I117" s="25"/>
      <c r="J117" s="22"/>
      <c r="K117" s="45" t="str">
        <f t="shared" si="8"/>
        <v>Сальник ГУР</v>
      </c>
      <c r="L117" s="46" t="str">
        <f t="shared" si="9"/>
        <v>864113 (NBR)</v>
      </c>
      <c r="M117" s="47" t="str">
        <f t="shared" si="10"/>
        <v>шт.</v>
      </c>
      <c r="N117" s="48">
        <f t="shared" si="11"/>
        <v>33.898305084745765</v>
      </c>
      <c r="O117" s="49"/>
      <c r="P117" s="47">
        <v>1</v>
      </c>
      <c r="Q117" s="24">
        <f t="shared" si="12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x14ac:dyDescent="0.25">
      <c r="B118" s="34">
        <f t="shared" si="13"/>
        <v>111</v>
      </c>
      <c r="C118" s="35" t="s">
        <v>227</v>
      </c>
      <c r="D118" s="39" t="s">
        <v>231</v>
      </c>
      <c r="E118" s="40" t="s">
        <v>14</v>
      </c>
      <c r="F118" s="43">
        <v>21.186440677966104</v>
      </c>
      <c r="G118" s="36">
        <v>1</v>
      </c>
      <c r="H118" s="37">
        <f t="shared" si="7"/>
        <v>21.186440677966104</v>
      </c>
      <c r="I118" s="25"/>
      <c r="J118" s="22"/>
      <c r="K118" s="45" t="str">
        <f t="shared" si="8"/>
        <v>Сальник</v>
      </c>
      <c r="L118" s="46" t="str">
        <f t="shared" si="9"/>
        <v>332-1111090-10</v>
      </c>
      <c r="M118" s="47" t="str">
        <f t="shared" si="10"/>
        <v>шт.</v>
      </c>
      <c r="N118" s="48">
        <f t="shared" si="11"/>
        <v>21.186440677966104</v>
      </c>
      <c r="O118" s="49"/>
      <c r="P118" s="47">
        <v>1</v>
      </c>
      <c r="Q118" s="24">
        <f t="shared" si="12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x14ac:dyDescent="0.25">
      <c r="B119" s="34">
        <f t="shared" si="13"/>
        <v>112</v>
      </c>
      <c r="C119" s="35" t="s">
        <v>227</v>
      </c>
      <c r="D119" s="39" t="s">
        <v>232</v>
      </c>
      <c r="E119" s="40" t="s">
        <v>14</v>
      </c>
      <c r="F119" s="43">
        <v>33.898305084745765</v>
      </c>
      <c r="G119" s="36">
        <v>1</v>
      </c>
      <c r="H119" s="37">
        <f t="shared" si="7"/>
        <v>33.898305084745765</v>
      </c>
      <c r="I119" s="25"/>
      <c r="J119" s="22"/>
      <c r="K119" s="45" t="str">
        <f t="shared" si="8"/>
        <v>Сальник</v>
      </c>
      <c r="L119" s="46" t="str">
        <f t="shared" si="9"/>
        <v>864180/176 (л/п)</v>
      </c>
      <c r="M119" s="47" t="str">
        <f t="shared" si="10"/>
        <v>шт.</v>
      </c>
      <c r="N119" s="48">
        <f t="shared" si="11"/>
        <v>33.898305084745765</v>
      </c>
      <c r="O119" s="49"/>
      <c r="P119" s="47">
        <v>1</v>
      </c>
      <c r="Q119" s="24">
        <f t="shared" si="12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x14ac:dyDescent="0.25">
      <c r="B120" s="34">
        <f t="shared" si="13"/>
        <v>113</v>
      </c>
      <c r="C120" s="35" t="s">
        <v>233</v>
      </c>
      <c r="D120" s="39" t="s">
        <v>234</v>
      </c>
      <c r="E120" s="40" t="s">
        <v>14</v>
      </c>
      <c r="F120" s="43">
        <v>1050.8474576271187</v>
      </c>
      <c r="G120" s="36">
        <v>1</v>
      </c>
      <c r="H120" s="37">
        <f t="shared" si="7"/>
        <v>1050.8474576271187</v>
      </c>
      <c r="I120" s="25"/>
      <c r="J120" s="22"/>
      <c r="K120" s="45" t="str">
        <f t="shared" si="8"/>
        <v>Сигнал звуковой</v>
      </c>
      <c r="L120" s="46" t="str">
        <f t="shared" si="9"/>
        <v>С306/307Д</v>
      </c>
      <c r="M120" s="47" t="str">
        <f t="shared" si="10"/>
        <v>шт.</v>
      </c>
      <c r="N120" s="48">
        <f t="shared" si="11"/>
        <v>1050.8474576271187</v>
      </c>
      <c r="O120" s="49"/>
      <c r="P120" s="47">
        <v>1</v>
      </c>
      <c r="Q120" s="24">
        <f t="shared" si="12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x14ac:dyDescent="0.25">
      <c r="B121" s="34">
        <f t="shared" si="13"/>
        <v>114</v>
      </c>
      <c r="C121" s="35" t="s">
        <v>235</v>
      </c>
      <c r="D121" s="39" t="s">
        <v>236</v>
      </c>
      <c r="E121" s="40" t="s">
        <v>14</v>
      </c>
      <c r="F121" s="43">
        <v>4135.593220338983</v>
      </c>
      <c r="G121" s="36">
        <v>1</v>
      </c>
      <c r="H121" s="37">
        <f t="shared" si="7"/>
        <v>4135.593220338983</v>
      </c>
      <c r="I121" s="25"/>
      <c r="J121" s="22"/>
      <c r="K121" s="45" t="str">
        <f t="shared" si="8"/>
        <v>Синхронизатор делителя</v>
      </c>
      <c r="L121" s="46" t="str">
        <f t="shared" si="9"/>
        <v>15-1770160</v>
      </c>
      <c r="M121" s="47" t="str">
        <f t="shared" si="10"/>
        <v>шт.</v>
      </c>
      <c r="N121" s="48">
        <f t="shared" si="11"/>
        <v>4135.593220338983</v>
      </c>
      <c r="O121" s="49"/>
      <c r="P121" s="47">
        <v>1</v>
      </c>
      <c r="Q121" s="24">
        <f t="shared" si="12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x14ac:dyDescent="0.25">
      <c r="B122" s="34">
        <f t="shared" si="13"/>
        <v>115</v>
      </c>
      <c r="C122" s="35" t="s">
        <v>237</v>
      </c>
      <c r="D122" s="39" t="s">
        <v>238</v>
      </c>
      <c r="E122" s="40" t="s">
        <v>14</v>
      </c>
      <c r="F122" s="43">
        <v>5889.8305084745762</v>
      </c>
      <c r="G122" s="36">
        <v>1</v>
      </c>
      <c r="H122" s="37">
        <f t="shared" si="7"/>
        <v>5889.8305084745762</v>
      </c>
      <c r="I122" s="25"/>
      <c r="J122" s="22"/>
      <c r="K122" s="45" t="str">
        <f t="shared" si="8"/>
        <v xml:space="preserve">Синхронизатор </v>
      </c>
      <c r="L122" s="46" t="str">
        <f t="shared" si="9"/>
        <v>14-1701150</v>
      </c>
      <c r="M122" s="47" t="str">
        <f t="shared" si="10"/>
        <v>шт.</v>
      </c>
      <c r="N122" s="48">
        <f t="shared" si="11"/>
        <v>5889.8305084745762</v>
      </c>
      <c r="O122" s="49"/>
      <c r="P122" s="47">
        <v>1</v>
      </c>
      <c r="Q122" s="24">
        <f t="shared" si="12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x14ac:dyDescent="0.25">
      <c r="B123" s="34">
        <f t="shared" si="13"/>
        <v>116</v>
      </c>
      <c r="C123" s="35" t="s">
        <v>239</v>
      </c>
      <c r="D123" s="39" t="s">
        <v>240</v>
      </c>
      <c r="E123" s="40" t="s">
        <v>14</v>
      </c>
      <c r="F123" s="43">
        <v>2550.8474576271187</v>
      </c>
      <c r="G123" s="36">
        <v>1</v>
      </c>
      <c r="H123" s="37">
        <f t="shared" si="7"/>
        <v>2550.8474576271187</v>
      </c>
      <c r="I123" s="25"/>
      <c r="J123" s="22"/>
      <c r="K123" s="45" t="str">
        <f t="shared" si="8"/>
        <v>Синхронизатор</v>
      </c>
      <c r="L123" s="46" t="str">
        <f t="shared" si="9"/>
        <v>14-1701151</v>
      </c>
      <c r="M123" s="47" t="str">
        <f t="shared" si="10"/>
        <v>шт.</v>
      </c>
      <c r="N123" s="48">
        <f t="shared" si="11"/>
        <v>2550.8474576271187</v>
      </c>
      <c r="O123" s="49"/>
      <c r="P123" s="47">
        <v>1</v>
      </c>
      <c r="Q123" s="24">
        <f t="shared" si="12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x14ac:dyDescent="0.25">
      <c r="B124" s="34">
        <f t="shared" si="13"/>
        <v>117</v>
      </c>
      <c r="C124" s="35" t="s">
        <v>241</v>
      </c>
      <c r="D124" s="39" t="s">
        <v>242</v>
      </c>
      <c r="E124" s="40" t="s">
        <v>14</v>
      </c>
      <c r="F124" s="43">
        <v>1838.9830508474577</v>
      </c>
      <c r="G124" s="36">
        <v>1</v>
      </c>
      <c r="H124" s="37">
        <f t="shared" si="7"/>
        <v>1838.9830508474577</v>
      </c>
      <c r="I124" s="25"/>
      <c r="J124" s="22"/>
      <c r="K124" s="45" t="str">
        <f t="shared" si="8"/>
        <v>Спидометр</v>
      </c>
      <c r="L124" s="46" t="str">
        <f t="shared" si="9"/>
        <v>1211-3802010</v>
      </c>
      <c r="M124" s="47" t="str">
        <f t="shared" si="10"/>
        <v>шт.</v>
      </c>
      <c r="N124" s="48">
        <f t="shared" si="11"/>
        <v>1838.9830508474577</v>
      </c>
      <c r="O124" s="49"/>
      <c r="P124" s="47">
        <v>1</v>
      </c>
      <c r="Q124" s="24">
        <f t="shared" si="12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x14ac:dyDescent="0.25">
      <c r="B125" s="34">
        <f t="shared" si="13"/>
        <v>118</v>
      </c>
      <c r="C125" s="35" t="s">
        <v>243</v>
      </c>
      <c r="D125" s="39" t="s">
        <v>244</v>
      </c>
      <c r="E125" s="40" t="s">
        <v>14</v>
      </c>
      <c r="F125" s="43">
        <v>23474.576271186441</v>
      </c>
      <c r="G125" s="36">
        <v>1</v>
      </c>
      <c r="H125" s="37">
        <f t="shared" si="7"/>
        <v>23474.576271186441</v>
      </c>
      <c r="I125" s="25"/>
      <c r="J125" s="22"/>
      <c r="K125" s="45" t="str">
        <f t="shared" si="8"/>
        <v xml:space="preserve">Стартер </v>
      </c>
      <c r="L125" s="46" t="str">
        <f t="shared" si="9"/>
        <v>КАМАЗ СТ-142Б1</v>
      </c>
      <c r="M125" s="47" t="str">
        <f t="shared" si="10"/>
        <v>шт.</v>
      </c>
      <c r="N125" s="48">
        <f t="shared" si="11"/>
        <v>23474.576271186441</v>
      </c>
      <c r="O125" s="49"/>
      <c r="P125" s="47">
        <v>1</v>
      </c>
      <c r="Q125" s="24">
        <f t="shared" si="12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x14ac:dyDescent="0.25">
      <c r="B126" s="34">
        <f t="shared" si="13"/>
        <v>119</v>
      </c>
      <c r="C126" s="35" t="s">
        <v>245</v>
      </c>
      <c r="D126" s="39" t="s">
        <v>246</v>
      </c>
      <c r="E126" s="40" t="s">
        <v>14</v>
      </c>
      <c r="F126" s="43">
        <v>1737.2881355932204</v>
      </c>
      <c r="G126" s="36">
        <v>1</v>
      </c>
      <c r="H126" s="37">
        <f t="shared" si="7"/>
        <v>1737.2881355932204</v>
      </c>
      <c r="I126" s="25"/>
      <c r="J126" s="22"/>
      <c r="K126" s="45" t="str">
        <f t="shared" si="8"/>
        <v>Стекло ветровое КАМАЗ</v>
      </c>
      <c r="L126" s="46" t="str">
        <f t="shared" si="9"/>
        <v>5320-5206010</v>
      </c>
      <c r="M126" s="47" t="str">
        <f t="shared" si="10"/>
        <v>шт.</v>
      </c>
      <c r="N126" s="48">
        <f t="shared" si="11"/>
        <v>1737.2881355932204</v>
      </c>
      <c r="O126" s="49"/>
      <c r="P126" s="47">
        <v>1</v>
      </c>
      <c r="Q126" s="24">
        <f t="shared" si="12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x14ac:dyDescent="0.25">
      <c r="B127" s="34">
        <f t="shared" si="13"/>
        <v>120</v>
      </c>
      <c r="C127" s="35" t="s">
        <v>247</v>
      </c>
      <c r="D127" s="39" t="s">
        <v>248</v>
      </c>
      <c r="E127" s="40" t="s">
        <v>14</v>
      </c>
      <c r="F127" s="43">
        <v>737.28813559322043</v>
      </c>
      <c r="G127" s="36">
        <v>1</v>
      </c>
      <c r="H127" s="37">
        <f t="shared" si="7"/>
        <v>737.28813559322043</v>
      </c>
      <c r="I127" s="25"/>
      <c r="J127" s="22"/>
      <c r="K127" s="45" t="str">
        <f t="shared" si="8"/>
        <v xml:space="preserve">Стремянка </v>
      </c>
      <c r="L127" s="46" t="str">
        <f t="shared" si="9"/>
        <v>5511-2912408</v>
      </c>
      <c r="M127" s="47" t="str">
        <f t="shared" si="10"/>
        <v>шт.</v>
      </c>
      <c r="N127" s="48">
        <f t="shared" si="11"/>
        <v>737.28813559322043</v>
      </c>
      <c r="O127" s="49"/>
      <c r="P127" s="47">
        <v>1</v>
      </c>
      <c r="Q127" s="24">
        <f t="shared" si="12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x14ac:dyDescent="0.25">
      <c r="B128" s="34">
        <f t="shared" si="13"/>
        <v>121</v>
      </c>
      <c r="C128" s="35" t="s">
        <v>249</v>
      </c>
      <c r="D128" s="39" t="s">
        <v>250</v>
      </c>
      <c r="E128" s="40" t="s">
        <v>14</v>
      </c>
      <c r="F128" s="43">
        <v>9491.5254237288136</v>
      </c>
      <c r="G128" s="36">
        <v>1</v>
      </c>
      <c r="H128" s="37">
        <f t="shared" si="7"/>
        <v>9491.5254237288136</v>
      </c>
      <c r="I128" s="25"/>
      <c r="J128" s="22"/>
      <c r="K128" s="45" t="str">
        <f t="shared" si="8"/>
        <v>Ступица</v>
      </c>
      <c r="L128" s="46" t="str">
        <f t="shared" si="9"/>
        <v>5511-3104015-02</v>
      </c>
      <c r="M128" s="47" t="str">
        <f t="shared" si="10"/>
        <v>шт.</v>
      </c>
      <c r="N128" s="48">
        <f t="shared" si="11"/>
        <v>9491.5254237288136</v>
      </c>
      <c r="O128" s="49"/>
      <c r="P128" s="47">
        <v>1</v>
      </c>
      <c r="Q128" s="24">
        <f t="shared" si="12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x14ac:dyDescent="0.25">
      <c r="B129" s="34">
        <f t="shared" si="13"/>
        <v>122</v>
      </c>
      <c r="C129" s="35" t="s">
        <v>249</v>
      </c>
      <c r="D129" s="39" t="s">
        <v>251</v>
      </c>
      <c r="E129" s="40" t="s">
        <v>14</v>
      </c>
      <c r="F129" s="43">
        <v>4788.1355932203396</v>
      </c>
      <c r="G129" s="36">
        <v>1</v>
      </c>
      <c r="H129" s="37">
        <f t="shared" si="7"/>
        <v>4788.1355932203396</v>
      </c>
      <c r="I129" s="25"/>
      <c r="J129" s="22"/>
      <c r="K129" s="45" t="str">
        <f t="shared" si="8"/>
        <v>Ступица</v>
      </c>
      <c r="L129" s="46" t="str">
        <f t="shared" si="9"/>
        <v>5320-3103015</v>
      </c>
      <c r="M129" s="47" t="str">
        <f t="shared" si="10"/>
        <v>шт.</v>
      </c>
      <c r="N129" s="48">
        <f t="shared" si="11"/>
        <v>4788.1355932203396</v>
      </c>
      <c r="O129" s="49"/>
      <c r="P129" s="47">
        <v>1</v>
      </c>
      <c r="Q129" s="24">
        <f t="shared" si="12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x14ac:dyDescent="0.25">
      <c r="B130" s="34">
        <f t="shared" si="13"/>
        <v>123</v>
      </c>
      <c r="C130" s="35" t="s">
        <v>252</v>
      </c>
      <c r="D130" s="39" t="s">
        <v>253</v>
      </c>
      <c r="E130" s="40" t="s">
        <v>14</v>
      </c>
      <c r="F130" s="43">
        <v>1305.0847457627119</v>
      </c>
      <c r="G130" s="36">
        <v>1</v>
      </c>
      <c r="H130" s="37">
        <f t="shared" si="7"/>
        <v>1305.0847457627119</v>
      </c>
      <c r="I130" s="25"/>
      <c r="J130" s="22"/>
      <c r="K130" s="45" t="str">
        <f t="shared" si="8"/>
        <v>Тахометро</v>
      </c>
      <c r="L130" s="46" t="str">
        <f t="shared" si="9"/>
        <v>2511-3813010</v>
      </c>
      <c r="M130" s="47" t="str">
        <f t="shared" si="10"/>
        <v>шт.</v>
      </c>
      <c r="N130" s="48">
        <f t="shared" si="11"/>
        <v>1305.0847457627119</v>
      </c>
      <c r="O130" s="49"/>
      <c r="P130" s="47">
        <v>1</v>
      </c>
      <c r="Q130" s="24">
        <f t="shared" si="12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x14ac:dyDescent="0.25">
      <c r="B131" s="34">
        <f t="shared" si="13"/>
        <v>124</v>
      </c>
      <c r="C131" s="35" t="s">
        <v>254</v>
      </c>
      <c r="D131" s="39" t="s">
        <v>255</v>
      </c>
      <c r="E131" s="40" t="s">
        <v>14</v>
      </c>
      <c r="F131" s="43">
        <v>305.08474576271186</v>
      </c>
      <c r="G131" s="36">
        <v>1</v>
      </c>
      <c r="H131" s="37">
        <f t="shared" si="7"/>
        <v>305.08474576271186</v>
      </c>
      <c r="I131" s="25"/>
      <c r="J131" s="22"/>
      <c r="K131" s="45" t="str">
        <f t="shared" si="8"/>
        <v>Термостат</v>
      </c>
      <c r="L131" s="46" t="str">
        <f t="shared" si="9"/>
        <v>ТС-107-02 t-70</v>
      </c>
      <c r="M131" s="47" t="str">
        <f t="shared" si="10"/>
        <v>шт.</v>
      </c>
      <c r="N131" s="48">
        <f t="shared" si="11"/>
        <v>305.08474576271186</v>
      </c>
      <c r="O131" s="49"/>
      <c r="P131" s="47">
        <v>1</v>
      </c>
      <c r="Q131" s="24">
        <f t="shared" si="12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25.5" x14ac:dyDescent="0.25">
      <c r="B132" s="34">
        <f t="shared" si="13"/>
        <v>125</v>
      </c>
      <c r="C132" s="35" t="s">
        <v>256</v>
      </c>
      <c r="D132" s="39" t="s">
        <v>257</v>
      </c>
      <c r="E132" s="40" t="s">
        <v>14</v>
      </c>
      <c r="F132" s="43">
        <v>169.49152542372883</v>
      </c>
      <c r="G132" s="36">
        <v>1</v>
      </c>
      <c r="H132" s="37">
        <f t="shared" si="7"/>
        <v>169.49152542372883</v>
      </c>
      <c r="I132" s="25"/>
      <c r="J132" s="22"/>
      <c r="K132" s="45" t="str">
        <f t="shared" si="8"/>
        <v>Трос делителя с золотником</v>
      </c>
      <c r="L132" s="46" t="str">
        <f t="shared" si="9"/>
        <v>15-1772183</v>
      </c>
      <c r="M132" s="47" t="str">
        <f t="shared" si="10"/>
        <v>шт.</v>
      </c>
      <c r="N132" s="48">
        <f t="shared" si="11"/>
        <v>169.49152542372883</v>
      </c>
      <c r="O132" s="49"/>
      <c r="P132" s="47">
        <v>1</v>
      </c>
      <c r="Q132" s="24">
        <f t="shared" si="12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x14ac:dyDescent="0.25">
      <c r="B133" s="34">
        <f t="shared" si="13"/>
        <v>126</v>
      </c>
      <c r="C133" s="35" t="s">
        <v>258</v>
      </c>
      <c r="D133" s="39" t="s">
        <v>259</v>
      </c>
      <c r="E133" s="40" t="s">
        <v>14</v>
      </c>
      <c r="F133" s="43">
        <v>491.52542372881356</v>
      </c>
      <c r="G133" s="36">
        <v>1</v>
      </c>
      <c r="H133" s="37">
        <f t="shared" si="7"/>
        <v>491.52542372881356</v>
      </c>
      <c r="I133" s="25"/>
      <c r="J133" s="22"/>
      <c r="K133" s="45" t="str">
        <f t="shared" si="8"/>
        <v>Указатель давления масла</v>
      </c>
      <c r="L133" s="46" t="str">
        <f t="shared" si="9"/>
        <v>УК 170 33-3810010</v>
      </c>
      <c r="M133" s="47" t="str">
        <f t="shared" si="10"/>
        <v>шт.</v>
      </c>
      <c r="N133" s="48">
        <f t="shared" si="11"/>
        <v>491.52542372881356</v>
      </c>
      <c r="O133" s="49"/>
      <c r="P133" s="47">
        <v>1</v>
      </c>
      <c r="Q133" s="24">
        <f t="shared" si="12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x14ac:dyDescent="0.25">
      <c r="B134" s="34">
        <f t="shared" si="13"/>
        <v>127</v>
      </c>
      <c r="C134" s="35" t="s">
        <v>260</v>
      </c>
      <c r="D134" s="39" t="s">
        <v>261</v>
      </c>
      <c r="E134" s="40" t="s">
        <v>14</v>
      </c>
      <c r="F134" s="43">
        <v>491.52542372881356</v>
      </c>
      <c r="G134" s="36">
        <v>1</v>
      </c>
      <c r="H134" s="37">
        <f t="shared" si="7"/>
        <v>491.52542372881356</v>
      </c>
      <c r="I134" s="25"/>
      <c r="J134" s="22"/>
      <c r="K134" s="45" t="str">
        <f t="shared" si="8"/>
        <v>Указатель температур</v>
      </c>
      <c r="L134" s="46" t="str">
        <f t="shared" si="9"/>
        <v>УК-171 36-3807010</v>
      </c>
      <c r="M134" s="47" t="str">
        <f t="shared" si="10"/>
        <v>шт.</v>
      </c>
      <c r="N134" s="48">
        <f t="shared" si="11"/>
        <v>491.52542372881356</v>
      </c>
      <c r="O134" s="49"/>
      <c r="P134" s="47">
        <v>1</v>
      </c>
      <c r="Q134" s="24">
        <f t="shared" si="12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x14ac:dyDescent="0.25">
      <c r="B135" s="34">
        <f t="shared" si="13"/>
        <v>128</v>
      </c>
      <c r="C135" s="35" t="s">
        <v>262</v>
      </c>
      <c r="D135" s="39" t="s">
        <v>263</v>
      </c>
      <c r="E135" s="40" t="s">
        <v>14</v>
      </c>
      <c r="F135" s="43">
        <v>491.52542372881356</v>
      </c>
      <c r="G135" s="36">
        <v>1</v>
      </c>
      <c r="H135" s="37">
        <f t="shared" si="7"/>
        <v>491.52542372881356</v>
      </c>
      <c r="I135" s="25"/>
      <c r="J135" s="22"/>
      <c r="K135" s="45" t="str">
        <f t="shared" si="8"/>
        <v>Указатель уровня топлива</v>
      </c>
      <c r="L135" s="46" t="str">
        <f t="shared" si="9"/>
        <v>УБ-170 (34-3806)</v>
      </c>
      <c r="M135" s="47" t="str">
        <f t="shared" si="10"/>
        <v>шт.</v>
      </c>
      <c r="N135" s="48">
        <f t="shared" si="11"/>
        <v>491.52542372881356</v>
      </c>
      <c r="O135" s="49"/>
      <c r="P135" s="47">
        <v>1</v>
      </c>
      <c r="Q135" s="24">
        <f t="shared" si="12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x14ac:dyDescent="0.25">
      <c r="B136" s="34">
        <f t="shared" si="13"/>
        <v>129</v>
      </c>
      <c r="C136" s="35" t="s">
        <v>264</v>
      </c>
      <c r="D136" s="39" t="s">
        <v>265</v>
      </c>
      <c r="E136" s="40" t="s">
        <v>14</v>
      </c>
      <c r="F136" s="43">
        <v>4152.5423728813557</v>
      </c>
      <c r="G136" s="36">
        <v>1</v>
      </c>
      <c r="H136" s="37">
        <f t="shared" si="7"/>
        <v>4152.5423728813557</v>
      </c>
      <c r="I136" s="25"/>
      <c r="J136" s="22"/>
      <c r="K136" s="45" t="str">
        <f t="shared" si="8"/>
        <v>Уплотнитель проема двери</v>
      </c>
      <c r="L136" s="46" t="str">
        <f t="shared" si="9"/>
        <v>5320-6107062</v>
      </c>
      <c r="M136" s="47" t="str">
        <f t="shared" si="10"/>
        <v>шт.</v>
      </c>
      <c r="N136" s="48">
        <f t="shared" si="11"/>
        <v>4152.5423728813557</v>
      </c>
      <c r="O136" s="49"/>
      <c r="P136" s="47">
        <v>1</v>
      </c>
      <c r="Q136" s="24">
        <f t="shared" si="12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x14ac:dyDescent="0.25">
      <c r="B137" s="34">
        <f t="shared" si="13"/>
        <v>130</v>
      </c>
      <c r="C137" s="35" t="s">
        <v>266</v>
      </c>
      <c r="D137" s="39" t="s">
        <v>267</v>
      </c>
      <c r="E137" s="40" t="s">
        <v>14</v>
      </c>
      <c r="F137" s="43">
        <v>1991.5254237288136</v>
      </c>
      <c r="G137" s="36">
        <v>1</v>
      </c>
      <c r="H137" s="37">
        <f t="shared" ref="H137:H200" si="14">G137*F137</f>
        <v>1991.5254237288136</v>
      </c>
      <c r="I137" s="25"/>
      <c r="J137" s="22"/>
      <c r="K137" s="45" t="str">
        <f t="shared" ref="K137:K200" si="15">C137</f>
        <v>Уплотнитель стекла</v>
      </c>
      <c r="L137" s="46" t="str">
        <f t="shared" ref="L137:L200" si="16">D137</f>
        <v>КАМАЗ ветр.</v>
      </c>
      <c r="M137" s="47" t="str">
        <f t="shared" ref="M137:M200" si="17">E137</f>
        <v>шт.</v>
      </c>
      <c r="N137" s="48">
        <f t="shared" ref="N137:N200" si="18">F137</f>
        <v>1991.5254237288136</v>
      </c>
      <c r="O137" s="49"/>
      <c r="P137" s="47">
        <v>1</v>
      </c>
      <c r="Q137" s="24">
        <f t="shared" ref="Q137:Q200" si="19">O137*P137</f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x14ac:dyDescent="0.25">
      <c r="B138" s="34">
        <f t="shared" si="13"/>
        <v>131</v>
      </c>
      <c r="C138" s="35" t="s">
        <v>268</v>
      </c>
      <c r="D138" s="39" t="s">
        <v>269</v>
      </c>
      <c r="E138" s="40" t="s">
        <v>14</v>
      </c>
      <c r="F138" s="43">
        <v>2711.8644067796613</v>
      </c>
      <c r="G138" s="36">
        <v>1</v>
      </c>
      <c r="H138" s="37">
        <f t="shared" si="14"/>
        <v>2711.8644067796613</v>
      </c>
      <c r="I138" s="25"/>
      <c r="J138" s="22"/>
      <c r="K138" s="45" t="str">
        <f t="shared" si="15"/>
        <v xml:space="preserve">Ушко рессоры </v>
      </c>
      <c r="L138" s="46" t="str">
        <f t="shared" si="16"/>
        <v>65115-29022020</v>
      </c>
      <c r="M138" s="47" t="str">
        <f t="shared" si="17"/>
        <v>шт.</v>
      </c>
      <c r="N138" s="48">
        <f t="shared" si="18"/>
        <v>2711.8644067796613</v>
      </c>
      <c r="O138" s="49"/>
      <c r="P138" s="47">
        <v>1</v>
      </c>
      <c r="Q138" s="24">
        <f t="shared" si="19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25.5" x14ac:dyDescent="0.25">
      <c r="B139" s="34">
        <f t="shared" si="13"/>
        <v>132</v>
      </c>
      <c r="C139" s="35" t="s">
        <v>270</v>
      </c>
      <c r="D139" s="39" t="s">
        <v>271</v>
      </c>
      <c r="E139" s="40" t="s">
        <v>14</v>
      </c>
      <c r="F139" s="43">
        <v>915.25423728813564</v>
      </c>
      <c r="G139" s="36">
        <v>1</v>
      </c>
      <c r="H139" s="37">
        <f t="shared" si="14"/>
        <v>915.25423728813564</v>
      </c>
      <c r="I139" s="25"/>
      <c r="J139" s="22"/>
      <c r="K139" s="45" t="str">
        <f t="shared" si="15"/>
        <v>Фильтр воздушный</v>
      </c>
      <c r="L139" s="46" t="str">
        <f t="shared" si="16"/>
        <v>ФП207-1-04 NF-4502</v>
      </c>
      <c r="M139" s="47" t="str">
        <f t="shared" si="17"/>
        <v>шт.</v>
      </c>
      <c r="N139" s="48">
        <f t="shared" si="18"/>
        <v>915.25423728813564</v>
      </c>
      <c r="O139" s="49"/>
      <c r="P139" s="47">
        <v>1</v>
      </c>
      <c r="Q139" s="24">
        <f t="shared" si="19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25.5" x14ac:dyDescent="0.25">
      <c r="B140" s="34">
        <f t="shared" si="13"/>
        <v>133</v>
      </c>
      <c r="C140" s="35" t="s">
        <v>272</v>
      </c>
      <c r="D140" s="39" t="s">
        <v>273</v>
      </c>
      <c r="E140" s="40" t="s">
        <v>14</v>
      </c>
      <c r="F140" s="43">
        <v>127.11864406779662</v>
      </c>
      <c r="G140" s="36">
        <v>1</v>
      </c>
      <c r="H140" s="37">
        <f t="shared" si="14"/>
        <v>127.11864406779662</v>
      </c>
      <c r="I140" s="25"/>
      <c r="J140" s="22"/>
      <c r="K140" s="45" t="str">
        <f t="shared" si="15"/>
        <v>Фильтр масленый</v>
      </c>
      <c r="L140" s="46" t="str">
        <f t="shared" si="16"/>
        <v>740-1012-040-12 NF-1701</v>
      </c>
      <c r="M140" s="47" t="str">
        <f t="shared" si="17"/>
        <v>шт.</v>
      </c>
      <c r="N140" s="48">
        <f t="shared" si="18"/>
        <v>127.11864406779662</v>
      </c>
      <c r="O140" s="49"/>
      <c r="P140" s="47">
        <v>1</v>
      </c>
      <c r="Q140" s="24">
        <f t="shared" si="19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25.5" x14ac:dyDescent="0.25">
      <c r="B141" s="34">
        <f t="shared" si="13"/>
        <v>134</v>
      </c>
      <c r="C141" s="35" t="s">
        <v>274</v>
      </c>
      <c r="D141" s="39" t="s">
        <v>275</v>
      </c>
      <c r="E141" s="40" t="s">
        <v>14</v>
      </c>
      <c r="F141" s="43">
        <v>84.745762711864415</v>
      </c>
      <c r="G141" s="36">
        <v>1</v>
      </c>
      <c r="H141" s="37">
        <f t="shared" si="14"/>
        <v>84.745762711864415</v>
      </c>
      <c r="I141" s="25"/>
      <c r="J141" s="22"/>
      <c r="K141" s="45" t="str">
        <f t="shared" si="15"/>
        <v>Фильтр топливный</v>
      </c>
      <c r="L141" s="46" t="str">
        <f t="shared" si="16"/>
        <v>(504) 740-1117-040 NF-3701</v>
      </c>
      <c r="M141" s="47" t="str">
        <f t="shared" si="17"/>
        <v>шт.</v>
      </c>
      <c r="N141" s="48">
        <f t="shared" si="18"/>
        <v>84.745762711864415</v>
      </c>
      <c r="O141" s="49"/>
      <c r="P141" s="47">
        <v>1</v>
      </c>
      <c r="Q141" s="24">
        <f t="shared" si="19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25.5" x14ac:dyDescent="0.25">
      <c r="B142" s="34">
        <f t="shared" si="13"/>
        <v>135</v>
      </c>
      <c r="C142" s="35" t="s">
        <v>276</v>
      </c>
      <c r="D142" s="39" t="s">
        <v>277</v>
      </c>
      <c r="E142" s="40" t="s">
        <v>14</v>
      </c>
      <c r="F142" s="43">
        <v>1694.9152542372883</v>
      </c>
      <c r="G142" s="36">
        <v>1</v>
      </c>
      <c r="H142" s="37">
        <f t="shared" si="14"/>
        <v>1694.9152542372883</v>
      </c>
      <c r="I142" s="25"/>
      <c r="J142" s="22"/>
      <c r="K142" s="45" t="str">
        <f t="shared" si="15"/>
        <v>Фильтр-патрон осушителя воздуха</v>
      </c>
      <c r="L142" s="46" t="str">
        <f t="shared" si="16"/>
        <v>WABCD 432-410-22-27</v>
      </c>
      <c r="M142" s="47" t="str">
        <f t="shared" si="17"/>
        <v>шт.</v>
      </c>
      <c r="N142" s="48">
        <f t="shared" si="18"/>
        <v>1694.9152542372883</v>
      </c>
      <c r="O142" s="49"/>
      <c r="P142" s="47">
        <v>1</v>
      </c>
      <c r="Q142" s="24">
        <f t="shared" si="19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x14ac:dyDescent="0.25">
      <c r="B143" s="34">
        <f t="shared" si="13"/>
        <v>136</v>
      </c>
      <c r="C143" s="35" t="s">
        <v>278</v>
      </c>
      <c r="D143" s="39" t="s">
        <v>279</v>
      </c>
      <c r="E143" s="40" t="s">
        <v>14</v>
      </c>
      <c r="F143" s="43">
        <v>1059.3220338983051</v>
      </c>
      <c r="G143" s="36">
        <v>1</v>
      </c>
      <c r="H143" s="37">
        <f t="shared" si="14"/>
        <v>1059.3220338983051</v>
      </c>
      <c r="I143" s="25"/>
      <c r="J143" s="22"/>
      <c r="K143" s="45" t="str">
        <f t="shared" si="15"/>
        <v>Фланец ведущего вала</v>
      </c>
      <c r="L143" s="46" t="str">
        <f t="shared" si="16"/>
        <v>53205-2402036</v>
      </c>
      <c r="M143" s="47" t="str">
        <f t="shared" si="17"/>
        <v>шт.</v>
      </c>
      <c r="N143" s="48">
        <f t="shared" si="18"/>
        <v>1059.3220338983051</v>
      </c>
      <c r="O143" s="49"/>
      <c r="P143" s="47">
        <v>1</v>
      </c>
      <c r="Q143" s="24">
        <f t="shared" si="19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x14ac:dyDescent="0.25">
      <c r="B144" s="34">
        <f t="shared" si="13"/>
        <v>137</v>
      </c>
      <c r="C144" s="35" t="s">
        <v>280</v>
      </c>
      <c r="D144" s="39" t="s">
        <v>281</v>
      </c>
      <c r="E144" s="40" t="s">
        <v>14</v>
      </c>
      <c r="F144" s="43">
        <v>3898.305084745763</v>
      </c>
      <c r="G144" s="36">
        <v>1</v>
      </c>
      <c r="H144" s="37">
        <f t="shared" si="14"/>
        <v>3898.305084745763</v>
      </c>
      <c r="I144" s="25"/>
      <c r="J144" s="22"/>
      <c r="K144" s="45" t="str">
        <f t="shared" si="15"/>
        <v>Фланец</v>
      </c>
      <c r="L144" s="46" t="str">
        <f t="shared" si="16"/>
        <v>152-1701240</v>
      </c>
      <c r="M144" s="47" t="str">
        <f t="shared" si="17"/>
        <v>шт.</v>
      </c>
      <c r="N144" s="48">
        <f t="shared" si="18"/>
        <v>3898.305084745763</v>
      </c>
      <c r="O144" s="49"/>
      <c r="P144" s="47">
        <v>1</v>
      </c>
      <c r="Q144" s="24">
        <f t="shared" si="19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x14ac:dyDescent="0.25">
      <c r="B145" s="34">
        <f t="shared" si="13"/>
        <v>138</v>
      </c>
      <c r="C145" s="35" t="s">
        <v>282</v>
      </c>
      <c r="D145" s="39" t="s">
        <v>283</v>
      </c>
      <c r="E145" s="40" t="s">
        <v>14</v>
      </c>
      <c r="F145" s="43">
        <v>1271.1864406779662</v>
      </c>
      <c r="G145" s="36">
        <v>1</v>
      </c>
      <c r="H145" s="37">
        <f t="shared" si="14"/>
        <v>1271.1864406779662</v>
      </c>
      <c r="I145" s="25"/>
      <c r="J145" s="22"/>
      <c r="K145" s="45" t="str">
        <f t="shared" si="15"/>
        <v>Форсунка</v>
      </c>
      <c r="L145" s="46" t="str">
        <f t="shared" si="16"/>
        <v>273-1112010-31</v>
      </c>
      <c r="M145" s="47" t="str">
        <f t="shared" si="17"/>
        <v>шт.</v>
      </c>
      <c r="N145" s="48">
        <f t="shared" si="18"/>
        <v>1271.1864406779662</v>
      </c>
      <c r="O145" s="49"/>
      <c r="P145" s="47">
        <v>1</v>
      </c>
      <c r="Q145" s="24">
        <f t="shared" si="19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25.5" x14ac:dyDescent="0.25">
      <c r="B146" s="34">
        <f t="shared" si="13"/>
        <v>139</v>
      </c>
      <c r="C146" s="35" t="s">
        <v>284</v>
      </c>
      <c r="D146" s="39" t="s">
        <v>285</v>
      </c>
      <c r="E146" s="40" t="s">
        <v>14</v>
      </c>
      <c r="F146" s="43">
        <v>3601.6949152542375</v>
      </c>
      <c r="G146" s="36">
        <v>1</v>
      </c>
      <c r="H146" s="37">
        <f t="shared" si="14"/>
        <v>3601.6949152542375</v>
      </c>
      <c r="I146" s="25"/>
      <c r="J146" s="22"/>
      <c r="K146" s="45" t="str">
        <f t="shared" si="15"/>
        <v>Цилиндр сцепления главный</v>
      </c>
      <c r="L146" s="46" t="str">
        <f t="shared" si="16"/>
        <v>5320-1602510</v>
      </c>
      <c r="M146" s="47" t="str">
        <f t="shared" si="17"/>
        <v>шт.</v>
      </c>
      <c r="N146" s="48">
        <f t="shared" si="18"/>
        <v>3601.6949152542375</v>
      </c>
      <c r="O146" s="49"/>
      <c r="P146" s="47">
        <v>1</v>
      </c>
      <c r="Q146" s="24">
        <f t="shared" si="19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x14ac:dyDescent="0.25">
      <c r="B147" s="34">
        <f t="shared" si="13"/>
        <v>140</v>
      </c>
      <c r="C147" s="35" t="s">
        <v>286</v>
      </c>
      <c r="D147" s="39" t="s">
        <v>287</v>
      </c>
      <c r="E147" s="40" t="s">
        <v>14</v>
      </c>
      <c r="F147" s="43">
        <v>2449.1525423728813</v>
      </c>
      <c r="G147" s="36">
        <v>1</v>
      </c>
      <c r="H147" s="37">
        <f t="shared" si="14"/>
        <v>2449.1525423728813</v>
      </c>
      <c r="I147" s="25"/>
      <c r="J147" s="22"/>
      <c r="K147" s="45" t="str">
        <f t="shared" si="15"/>
        <v>Шестреня</v>
      </c>
      <c r="L147" s="46" t="str">
        <f t="shared" si="16"/>
        <v>5320-53212-2403050</v>
      </c>
      <c r="M147" s="47" t="str">
        <f t="shared" si="17"/>
        <v>шт.</v>
      </c>
      <c r="N147" s="48">
        <f t="shared" si="18"/>
        <v>2449.1525423728813</v>
      </c>
      <c r="O147" s="49"/>
      <c r="P147" s="47">
        <v>1</v>
      </c>
      <c r="Q147" s="24">
        <f t="shared" si="19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x14ac:dyDescent="0.25">
      <c r="B148" s="34">
        <f t="shared" si="13"/>
        <v>141</v>
      </c>
      <c r="C148" s="35" t="s">
        <v>288</v>
      </c>
      <c r="D148" s="39" t="s">
        <v>289</v>
      </c>
      <c r="E148" s="40" t="s">
        <v>14</v>
      </c>
      <c r="F148" s="43">
        <v>2881.3559322033898</v>
      </c>
      <c r="G148" s="36">
        <v>1</v>
      </c>
      <c r="H148" s="37">
        <f t="shared" si="14"/>
        <v>2881.3559322033898</v>
      </c>
      <c r="I148" s="25"/>
      <c r="J148" s="22"/>
      <c r="K148" s="45" t="str">
        <f t="shared" si="15"/>
        <v>Шестерня</v>
      </c>
      <c r="L148" s="46" t="str">
        <f t="shared" si="16"/>
        <v>5511-4202032</v>
      </c>
      <c r="M148" s="47" t="str">
        <f t="shared" si="17"/>
        <v>шт.</v>
      </c>
      <c r="N148" s="48">
        <f t="shared" si="18"/>
        <v>2881.3559322033898</v>
      </c>
      <c r="O148" s="49"/>
      <c r="P148" s="47">
        <v>1</v>
      </c>
      <c r="Q148" s="24">
        <f t="shared" si="19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25.5" x14ac:dyDescent="0.25">
      <c r="B149" s="34">
        <f t="shared" si="13"/>
        <v>142</v>
      </c>
      <c r="C149" s="35" t="s">
        <v>290</v>
      </c>
      <c r="D149" s="39" t="s">
        <v>291</v>
      </c>
      <c r="E149" s="40" t="s">
        <v>14</v>
      </c>
      <c r="F149" s="43">
        <v>80.508474576271198</v>
      </c>
      <c r="G149" s="36">
        <v>1</v>
      </c>
      <c r="H149" s="37">
        <f t="shared" si="14"/>
        <v>80.508474576271198</v>
      </c>
      <c r="I149" s="25"/>
      <c r="J149" s="22"/>
      <c r="K149" s="45" t="str">
        <f t="shared" si="15"/>
        <v>Шланг выжимного подшипника</v>
      </c>
      <c r="L149" s="46" t="str">
        <f t="shared" si="16"/>
        <v>14-1601230</v>
      </c>
      <c r="M149" s="47" t="str">
        <f t="shared" si="17"/>
        <v>шт.</v>
      </c>
      <c r="N149" s="48">
        <f t="shared" si="18"/>
        <v>80.508474576271198</v>
      </c>
      <c r="O149" s="49"/>
      <c r="P149" s="47">
        <v>1</v>
      </c>
      <c r="Q149" s="24">
        <f t="shared" si="19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x14ac:dyDescent="0.25">
      <c r="B150" s="34">
        <f t="shared" si="13"/>
        <v>143</v>
      </c>
      <c r="C150" s="35" t="s">
        <v>292</v>
      </c>
      <c r="D150" s="39" t="s">
        <v>293</v>
      </c>
      <c r="E150" s="40" t="s">
        <v>14</v>
      </c>
      <c r="F150" s="43">
        <v>8177.9661016949158</v>
      </c>
      <c r="G150" s="36">
        <v>1</v>
      </c>
      <c r="H150" s="37">
        <f t="shared" si="14"/>
        <v>8177.9661016949158</v>
      </c>
      <c r="I150" s="25"/>
      <c r="J150" s="22"/>
      <c r="K150" s="45" t="str">
        <f t="shared" si="15"/>
        <v>Штанга реактивная</v>
      </c>
      <c r="L150" s="46" t="str">
        <f t="shared" si="16"/>
        <v>630-2919012-20</v>
      </c>
      <c r="M150" s="47" t="str">
        <f t="shared" si="17"/>
        <v>шт.</v>
      </c>
      <c r="N150" s="48">
        <f t="shared" si="18"/>
        <v>8177.9661016949158</v>
      </c>
      <c r="O150" s="49"/>
      <c r="P150" s="47">
        <v>1</v>
      </c>
      <c r="Q150" s="24">
        <f t="shared" si="19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38.25" x14ac:dyDescent="0.25">
      <c r="B151" s="34">
        <f t="shared" si="13"/>
        <v>144</v>
      </c>
      <c r="C151" s="35" t="s">
        <v>294</v>
      </c>
      <c r="D151" s="39" t="s">
        <v>295</v>
      </c>
      <c r="E151" s="40" t="s">
        <v>14</v>
      </c>
      <c r="F151" s="43">
        <v>93.220338983050851</v>
      </c>
      <c r="G151" s="36">
        <v>1</v>
      </c>
      <c r="H151" s="37">
        <f t="shared" si="14"/>
        <v>93.220338983050851</v>
      </c>
      <c r="I151" s="25"/>
      <c r="J151" s="22"/>
      <c r="K151" s="45" t="str">
        <f t="shared" si="15"/>
        <v>Щетка стартера</v>
      </c>
      <c r="L151" s="46" t="str">
        <f t="shared" si="16"/>
        <v>142-3708050/60(12х20х21)</v>
      </c>
      <c r="M151" s="47" t="str">
        <f t="shared" si="17"/>
        <v>шт.</v>
      </c>
      <c r="N151" s="48">
        <f t="shared" si="18"/>
        <v>93.220338983050851</v>
      </c>
      <c r="O151" s="49"/>
      <c r="P151" s="47">
        <v>1</v>
      </c>
      <c r="Q151" s="24">
        <f t="shared" si="19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x14ac:dyDescent="0.25">
      <c r="B152" s="34">
        <f t="shared" si="13"/>
        <v>145</v>
      </c>
      <c r="C152" s="35" t="s">
        <v>296</v>
      </c>
      <c r="D152" s="39" t="s">
        <v>297</v>
      </c>
      <c r="E152" s="40" t="s">
        <v>14</v>
      </c>
      <c r="F152" s="43">
        <v>169.49152542372883</v>
      </c>
      <c r="G152" s="36">
        <v>1</v>
      </c>
      <c r="H152" s="37">
        <f t="shared" si="14"/>
        <v>169.49152542372883</v>
      </c>
      <c r="I152" s="25"/>
      <c r="J152" s="22"/>
      <c r="K152" s="45" t="str">
        <f t="shared" si="15"/>
        <v>Щетка стеклоочистителя</v>
      </c>
      <c r="L152" s="46" t="str">
        <f t="shared" si="16"/>
        <v>СЛ-108-5205900</v>
      </c>
      <c r="M152" s="47" t="str">
        <f t="shared" si="17"/>
        <v>шт.</v>
      </c>
      <c r="N152" s="48">
        <f t="shared" si="18"/>
        <v>169.49152542372883</v>
      </c>
      <c r="O152" s="49"/>
      <c r="P152" s="47">
        <v>1</v>
      </c>
      <c r="Q152" s="24">
        <f t="shared" si="19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25.5" x14ac:dyDescent="0.25">
      <c r="B153" s="34">
        <f t="shared" si="13"/>
        <v>146</v>
      </c>
      <c r="C153" s="35" t="s">
        <v>298</v>
      </c>
      <c r="D153" s="39" t="s">
        <v>299</v>
      </c>
      <c r="E153" s="40" t="s">
        <v>14</v>
      </c>
      <c r="F153" s="43">
        <v>8.4745762711864412</v>
      </c>
      <c r="G153" s="36">
        <v>1</v>
      </c>
      <c r="H153" s="37">
        <f t="shared" si="14"/>
        <v>8.4745762711864412</v>
      </c>
      <c r="I153" s="25"/>
      <c r="J153" s="22"/>
      <c r="K153" s="45" t="str">
        <f t="shared" si="15"/>
        <v>Щеткодержатель генератора</v>
      </c>
      <c r="L153" s="46" t="str">
        <f t="shared" si="16"/>
        <v>Г-273-3701010</v>
      </c>
      <c r="M153" s="47" t="str">
        <f t="shared" si="17"/>
        <v>шт.</v>
      </c>
      <c r="N153" s="48">
        <f t="shared" si="18"/>
        <v>8.4745762711864412</v>
      </c>
      <c r="O153" s="49"/>
      <c r="P153" s="47">
        <v>1</v>
      </c>
      <c r="Q153" s="24">
        <f t="shared" si="19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25.5" x14ac:dyDescent="0.25">
      <c r="B154" s="34">
        <f t="shared" si="13"/>
        <v>147</v>
      </c>
      <c r="C154" s="35" t="s">
        <v>300</v>
      </c>
      <c r="D154" s="39" t="s">
        <v>301</v>
      </c>
      <c r="E154" s="40" t="s">
        <v>14</v>
      </c>
      <c r="F154" s="43">
        <v>3220.3389830508477</v>
      </c>
      <c r="G154" s="36">
        <v>1</v>
      </c>
      <c r="H154" s="37">
        <f t="shared" si="14"/>
        <v>3220.3389830508477</v>
      </c>
      <c r="I154" s="25"/>
      <c r="J154" s="22"/>
      <c r="K154" s="45" t="str">
        <f t="shared" si="15"/>
        <v>Энергоаккумулятор</v>
      </c>
      <c r="L154" s="46" t="str">
        <f t="shared" si="16"/>
        <v>КАМАЗ тип 20-5320-Бак</v>
      </c>
      <c r="M154" s="47" t="str">
        <f t="shared" si="17"/>
        <v>шт.</v>
      </c>
      <c r="N154" s="48">
        <f t="shared" si="18"/>
        <v>3220.3389830508477</v>
      </c>
      <c r="O154" s="49"/>
      <c r="P154" s="47">
        <v>1</v>
      </c>
      <c r="Q154" s="24">
        <f t="shared" si="19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x14ac:dyDescent="0.25">
      <c r="B155" s="34">
        <f t="shared" si="13"/>
        <v>148</v>
      </c>
      <c r="C155" s="35" t="s">
        <v>302</v>
      </c>
      <c r="D155" s="39" t="s">
        <v>303</v>
      </c>
      <c r="E155" s="40" t="s">
        <v>14</v>
      </c>
      <c r="F155" s="43">
        <v>1271.1864406779662</v>
      </c>
      <c r="G155" s="36">
        <v>1</v>
      </c>
      <c r="H155" s="37">
        <f t="shared" si="14"/>
        <v>1271.1864406779662</v>
      </c>
      <c r="I155" s="25"/>
      <c r="J155" s="22"/>
      <c r="K155" s="45" t="str">
        <f t="shared" si="15"/>
        <v>Болт натяжной</v>
      </c>
      <c r="L155" s="46" t="str">
        <f t="shared" si="16"/>
        <v>77-32-102</v>
      </c>
      <c r="M155" s="47" t="str">
        <f t="shared" si="17"/>
        <v>шт.</v>
      </c>
      <c r="N155" s="48">
        <f t="shared" si="18"/>
        <v>1271.1864406779662</v>
      </c>
      <c r="O155" s="49"/>
      <c r="P155" s="47">
        <v>1</v>
      </c>
      <c r="Q155" s="24">
        <f t="shared" si="19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x14ac:dyDescent="0.25">
      <c r="B156" s="34">
        <f t="shared" si="13"/>
        <v>149</v>
      </c>
      <c r="C156" s="35" t="s">
        <v>304</v>
      </c>
      <c r="D156" s="39" t="s">
        <v>305</v>
      </c>
      <c r="E156" s="40" t="s">
        <v>14</v>
      </c>
      <c r="F156" s="43">
        <v>254.23728813559325</v>
      </c>
      <c r="G156" s="36">
        <v>1</v>
      </c>
      <c r="H156" s="37">
        <f t="shared" si="14"/>
        <v>254.23728813559325</v>
      </c>
      <c r="I156" s="25"/>
      <c r="J156" s="22"/>
      <c r="K156" s="45" t="str">
        <f t="shared" si="15"/>
        <v>Болт передней опоры</v>
      </c>
      <c r="L156" s="46" t="str">
        <f t="shared" si="16"/>
        <v>77-29-604</v>
      </c>
      <c r="M156" s="47" t="str">
        <f t="shared" si="17"/>
        <v>шт.</v>
      </c>
      <c r="N156" s="48">
        <f t="shared" si="18"/>
        <v>254.23728813559325</v>
      </c>
      <c r="O156" s="49"/>
      <c r="P156" s="47">
        <v>1</v>
      </c>
      <c r="Q156" s="24">
        <f t="shared" si="19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x14ac:dyDescent="0.25">
      <c r="B157" s="34">
        <f t="shared" si="13"/>
        <v>150</v>
      </c>
      <c r="C157" s="35" t="s">
        <v>27</v>
      </c>
      <c r="D157" s="39" t="s">
        <v>306</v>
      </c>
      <c r="E157" s="40" t="s">
        <v>14</v>
      </c>
      <c r="F157" s="43">
        <v>10338.983050847459</v>
      </c>
      <c r="G157" s="36">
        <v>1</v>
      </c>
      <c r="H157" s="37">
        <f t="shared" si="14"/>
        <v>10338.983050847459</v>
      </c>
      <c r="I157" s="25"/>
      <c r="J157" s="22"/>
      <c r="K157" s="45" t="str">
        <f t="shared" si="15"/>
        <v>Вал карданный</v>
      </c>
      <c r="L157" s="46" t="str">
        <f t="shared" si="16"/>
        <v>79-36-025Р-01</v>
      </c>
      <c r="M157" s="47" t="str">
        <f t="shared" si="17"/>
        <v>шт.</v>
      </c>
      <c r="N157" s="48">
        <f t="shared" si="18"/>
        <v>10338.983050847459</v>
      </c>
      <c r="O157" s="49"/>
      <c r="P157" s="47">
        <v>1</v>
      </c>
      <c r="Q157" s="24">
        <f t="shared" si="19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x14ac:dyDescent="0.25">
      <c r="B158" s="34">
        <f t="shared" si="13"/>
        <v>151</v>
      </c>
      <c r="C158" s="35" t="s">
        <v>307</v>
      </c>
      <c r="D158" s="39" t="s">
        <v>308</v>
      </c>
      <c r="E158" s="40" t="s">
        <v>14</v>
      </c>
      <c r="F158" s="43">
        <v>2457.6271186440681</v>
      </c>
      <c r="G158" s="36">
        <v>1</v>
      </c>
      <c r="H158" s="37">
        <f t="shared" si="14"/>
        <v>2457.6271186440681</v>
      </c>
      <c r="I158" s="25"/>
      <c r="J158" s="22"/>
      <c r="K158" s="45" t="str">
        <f t="shared" si="15"/>
        <v>Вал сцепления</v>
      </c>
      <c r="L158" s="46" t="str">
        <f t="shared" si="16"/>
        <v>А-41-21с16</v>
      </c>
      <c r="M158" s="47" t="str">
        <f t="shared" si="17"/>
        <v>шт.</v>
      </c>
      <c r="N158" s="48">
        <f t="shared" si="18"/>
        <v>2457.6271186440681</v>
      </c>
      <c r="O158" s="49"/>
      <c r="P158" s="47">
        <v>1</v>
      </c>
      <c r="Q158" s="24">
        <f t="shared" si="19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25.5" x14ac:dyDescent="0.25">
      <c r="B159" s="34">
        <f t="shared" si="13"/>
        <v>152</v>
      </c>
      <c r="C159" s="35" t="s">
        <v>309</v>
      </c>
      <c r="D159" s="39" t="s">
        <v>310</v>
      </c>
      <c r="E159" s="40" t="s">
        <v>14</v>
      </c>
      <c r="F159" s="43">
        <v>1991.5254237288136</v>
      </c>
      <c r="G159" s="36">
        <v>1</v>
      </c>
      <c r="H159" s="37">
        <f t="shared" si="14"/>
        <v>1991.5254237288136</v>
      </c>
      <c r="I159" s="25"/>
      <c r="J159" s="22"/>
      <c r="K159" s="45" t="str">
        <f t="shared" si="15"/>
        <v>Вилка ведущего вала реверс-ред.</v>
      </c>
      <c r="L159" s="46" t="str">
        <f t="shared" si="16"/>
        <v>77-58-014-1</v>
      </c>
      <c r="M159" s="47" t="str">
        <f t="shared" si="17"/>
        <v>шт.</v>
      </c>
      <c r="N159" s="48">
        <f t="shared" si="18"/>
        <v>1991.5254237288136</v>
      </c>
      <c r="O159" s="49"/>
      <c r="P159" s="47">
        <v>1</v>
      </c>
      <c r="Q159" s="24">
        <f t="shared" si="19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x14ac:dyDescent="0.25">
      <c r="B160" s="34">
        <f t="shared" si="13"/>
        <v>153</v>
      </c>
      <c r="C160" s="35" t="s">
        <v>311</v>
      </c>
      <c r="D160" s="39" t="s">
        <v>312</v>
      </c>
      <c r="E160" s="40" t="s">
        <v>14</v>
      </c>
      <c r="F160" s="43">
        <v>118.64406779661017</v>
      </c>
      <c r="G160" s="36">
        <v>1</v>
      </c>
      <c r="H160" s="37">
        <f t="shared" si="14"/>
        <v>118.64406779661017</v>
      </c>
      <c r="I160" s="25"/>
      <c r="J160" s="22"/>
      <c r="K160" s="45" t="str">
        <f t="shared" si="15"/>
        <v>Втулка каретки конусная</v>
      </c>
      <c r="L160" s="46" t="str">
        <f t="shared" si="16"/>
        <v>77-31-014-1Р</v>
      </c>
      <c r="M160" s="47" t="str">
        <f t="shared" si="17"/>
        <v>шт.</v>
      </c>
      <c r="N160" s="48">
        <f t="shared" si="18"/>
        <v>118.64406779661017</v>
      </c>
      <c r="O160" s="49"/>
      <c r="P160" s="47">
        <v>1</v>
      </c>
      <c r="Q160" s="24">
        <f t="shared" si="19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x14ac:dyDescent="0.25">
      <c r="B161" s="34">
        <f t="shared" si="13"/>
        <v>154</v>
      </c>
      <c r="C161" s="35" t="s">
        <v>313</v>
      </c>
      <c r="D161" s="39" t="s">
        <v>314</v>
      </c>
      <c r="E161" s="40" t="s">
        <v>14</v>
      </c>
      <c r="F161" s="43">
        <v>254.23728813559325</v>
      </c>
      <c r="G161" s="36">
        <v>1</v>
      </c>
      <c r="H161" s="37">
        <f t="shared" si="14"/>
        <v>254.23728813559325</v>
      </c>
      <c r="I161" s="25"/>
      <c r="J161" s="22"/>
      <c r="K161" s="45" t="str">
        <f t="shared" si="15"/>
        <v>Втулка маховика</v>
      </c>
      <c r="L161" s="46" t="str">
        <f t="shared" si="16"/>
        <v>41-2115</v>
      </c>
      <c r="M161" s="47" t="str">
        <f t="shared" si="17"/>
        <v>шт.</v>
      </c>
      <c r="N161" s="48">
        <f t="shared" si="18"/>
        <v>254.23728813559325</v>
      </c>
      <c r="O161" s="49"/>
      <c r="P161" s="47">
        <v>1</v>
      </c>
      <c r="Q161" s="24">
        <f t="shared" si="19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25.5" x14ac:dyDescent="0.25">
      <c r="B162" s="34">
        <f t="shared" si="13"/>
        <v>155</v>
      </c>
      <c r="C162" s="35" t="s">
        <v>315</v>
      </c>
      <c r="D162" s="39" t="s">
        <v>316</v>
      </c>
      <c r="E162" s="40" t="s">
        <v>14</v>
      </c>
      <c r="F162" s="43">
        <v>355.93220338983053</v>
      </c>
      <c r="G162" s="36">
        <v>1</v>
      </c>
      <c r="H162" s="37">
        <f t="shared" si="14"/>
        <v>355.93220338983053</v>
      </c>
      <c r="I162" s="25"/>
      <c r="J162" s="22"/>
      <c r="K162" s="45" t="str">
        <f t="shared" si="15"/>
        <v>Втулка оси коленчатой большая</v>
      </c>
      <c r="L162" s="46" t="str">
        <f t="shared" si="16"/>
        <v>77-30-136а</v>
      </c>
      <c r="M162" s="47" t="str">
        <f t="shared" si="17"/>
        <v>шт.</v>
      </c>
      <c r="N162" s="48">
        <f t="shared" si="18"/>
        <v>355.93220338983053</v>
      </c>
      <c r="O162" s="49"/>
      <c r="P162" s="47">
        <v>1</v>
      </c>
      <c r="Q162" s="24">
        <f t="shared" si="19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25.5" x14ac:dyDescent="0.25">
      <c r="B163" s="34">
        <f t="shared" si="13"/>
        <v>156</v>
      </c>
      <c r="C163" s="35" t="s">
        <v>317</v>
      </c>
      <c r="D163" s="39" t="s">
        <v>318</v>
      </c>
      <c r="E163" s="40" t="s">
        <v>14</v>
      </c>
      <c r="F163" s="43">
        <v>254.23728813559325</v>
      </c>
      <c r="G163" s="36">
        <v>1</v>
      </c>
      <c r="H163" s="37">
        <f t="shared" si="14"/>
        <v>254.23728813559325</v>
      </c>
      <c r="I163" s="25"/>
      <c r="J163" s="22"/>
      <c r="K163" s="45" t="str">
        <f t="shared" si="15"/>
        <v>Втулка оси коленчатой малая</v>
      </c>
      <c r="L163" s="46" t="str">
        <f t="shared" si="16"/>
        <v>77-30-133-1</v>
      </c>
      <c r="M163" s="47" t="str">
        <f t="shared" si="17"/>
        <v>шт.</v>
      </c>
      <c r="N163" s="48">
        <f t="shared" si="18"/>
        <v>254.23728813559325</v>
      </c>
      <c r="O163" s="49"/>
      <c r="P163" s="47">
        <v>1</v>
      </c>
      <c r="Q163" s="24">
        <f t="shared" si="19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x14ac:dyDescent="0.25">
      <c r="B164" s="34">
        <f t="shared" si="13"/>
        <v>157</v>
      </c>
      <c r="C164" s="35" t="s">
        <v>319</v>
      </c>
      <c r="D164" s="39" t="s">
        <v>320</v>
      </c>
      <c r="E164" s="40" t="s">
        <v>14</v>
      </c>
      <c r="F164" s="43">
        <v>254.23728813559325</v>
      </c>
      <c r="G164" s="36">
        <v>1</v>
      </c>
      <c r="H164" s="37">
        <f t="shared" si="14"/>
        <v>254.23728813559325</v>
      </c>
      <c r="I164" s="25"/>
      <c r="J164" s="22"/>
      <c r="K164" s="45" t="str">
        <f t="shared" si="15"/>
        <v xml:space="preserve">Втулка цапфы </v>
      </c>
      <c r="L164" s="46" t="str">
        <f t="shared" si="16"/>
        <v>77-31-111А</v>
      </c>
      <c r="M164" s="47" t="str">
        <f t="shared" si="17"/>
        <v>шт.</v>
      </c>
      <c r="N164" s="48">
        <f t="shared" si="18"/>
        <v>254.23728813559325</v>
      </c>
      <c r="O164" s="49"/>
      <c r="P164" s="47">
        <v>1</v>
      </c>
      <c r="Q164" s="24">
        <f t="shared" si="19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x14ac:dyDescent="0.25">
      <c r="B165" s="34">
        <f t="shared" si="13"/>
        <v>158</v>
      </c>
      <c r="C165" s="35" t="s">
        <v>321</v>
      </c>
      <c r="D165" s="41" t="s">
        <v>322</v>
      </c>
      <c r="E165" s="40" t="s">
        <v>14</v>
      </c>
      <c r="F165" s="43">
        <v>2838.9830508474579</v>
      </c>
      <c r="G165" s="36">
        <v>1</v>
      </c>
      <c r="H165" s="37">
        <f t="shared" si="14"/>
        <v>2838.9830508474579</v>
      </c>
      <c r="I165" s="25"/>
      <c r="J165" s="22"/>
      <c r="K165" s="45" t="str">
        <f t="shared" si="15"/>
        <v>Глушитель</v>
      </c>
      <c r="L165" s="46" t="str">
        <f t="shared" si="16"/>
        <v>79-29-011 18Н-17с2</v>
      </c>
      <c r="M165" s="47" t="str">
        <f t="shared" si="17"/>
        <v>шт.</v>
      </c>
      <c r="N165" s="48">
        <f t="shared" si="18"/>
        <v>2838.9830508474579</v>
      </c>
      <c r="O165" s="49"/>
      <c r="P165" s="47">
        <v>1</v>
      </c>
      <c r="Q165" s="24">
        <f t="shared" si="19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x14ac:dyDescent="0.25">
      <c r="B166" s="34">
        <f t="shared" ref="B166:B229" si="20">B165+1</f>
        <v>159</v>
      </c>
      <c r="C166" s="35" t="s">
        <v>323</v>
      </c>
      <c r="D166" s="39" t="s">
        <v>324</v>
      </c>
      <c r="E166" s="40" t="s">
        <v>14</v>
      </c>
      <c r="F166" s="43">
        <v>1694.9152542372883</v>
      </c>
      <c r="G166" s="36">
        <v>1</v>
      </c>
      <c r="H166" s="37">
        <f t="shared" si="14"/>
        <v>1694.9152542372883</v>
      </c>
      <c r="I166" s="25"/>
      <c r="J166" s="22"/>
      <c r="K166" s="45" t="str">
        <f t="shared" si="15"/>
        <v xml:space="preserve">Звено гусеницы </v>
      </c>
      <c r="L166" s="46" t="str">
        <f t="shared" si="16"/>
        <v>74-34-501</v>
      </c>
      <c r="M166" s="47" t="str">
        <f t="shared" si="17"/>
        <v>шт.</v>
      </c>
      <c r="N166" s="48">
        <f t="shared" si="18"/>
        <v>1694.9152542372883</v>
      </c>
      <c r="O166" s="49"/>
      <c r="P166" s="47">
        <v>1</v>
      </c>
      <c r="Q166" s="24">
        <f t="shared" si="19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x14ac:dyDescent="0.25">
      <c r="B167" s="34">
        <f t="shared" si="20"/>
        <v>160</v>
      </c>
      <c r="C167" s="35" t="s">
        <v>325</v>
      </c>
      <c r="D167" s="39" t="s">
        <v>326</v>
      </c>
      <c r="E167" s="40" t="s">
        <v>14</v>
      </c>
      <c r="F167" s="43">
        <v>3135.5932203389834</v>
      </c>
      <c r="G167" s="36">
        <v>1</v>
      </c>
      <c r="H167" s="37">
        <f t="shared" si="14"/>
        <v>3135.5932203389834</v>
      </c>
      <c r="I167" s="25"/>
      <c r="J167" s="22"/>
      <c r="K167" s="45" t="str">
        <f t="shared" si="15"/>
        <v>Каток опоры коретки</v>
      </c>
      <c r="L167" s="46" t="str">
        <f t="shared" si="16"/>
        <v>54-31-021И-01</v>
      </c>
      <c r="M167" s="47" t="str">
        <f t="shared" si="17"/>
        <v>шт.</v>
      </c>
      <c r="N167" s="48">
        <f t="shared" si="18"/>
        <v>3135.5932203389834</v>
      </c>
      <c r="O167" s="49"/>
      <c r="P167" s="47">
        <v>1</v>
      </c>
      <c r="Q167" s="24">
        <f t="shared" si="19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x14ac:dyDescent="0.25">
      <c r="B168" s="34">
        <f t="shared" si="20"/>
        <v>161</v>
      </c>
      <c r="C168" s="35" t="s">
        <v>327</v>
      </c>
      <c r="D168" s="39" t="s">
        <v>328</v>
      </c>
      <c r="E168" s="40" t="s">
        <v>14</v>
      </c>
      <c r="F168" s="43">
        <v>211.86440677966104</v>
      </c>
      <c r="G168" s="36">
        <v>1</v>
      </c>
      <c r="H168" s="37">
        <f t="shared" si="14"/>
        <v>211.86440677966104</v>
      </c>
      <c r="I168" s="25"/>
      <c r="J168" s="22"/>
      <c r="K168" s="45" t="str">
        <f t="shared" si="15"/>
        <v>Клапан</v>
      </c>
      <c r="L168" s="46" t="str">
        <f t="shared" si="16"/>
        <v>А-41 ЯМЗ больш</v>
      </c>
      <c r="M168" s="47" t="str">
        <f t="shared" si="17"/>
        <v>шт.</v>
      </c>
      <c r="N168" s="48">
        <f t="shared" si="18"/>
        <v>211.86440677966104</v>
      </c>
      <c r="O168" s="49"/>
      <c r="P168" s="47">
        <v>1</v>
      </c>
      <c r="Q168" s="24">
        <f t="shared" si="19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x14ac:dyDescent="0.25">
      <c r="B169" s="34">
        <f t="shared" si="20"/>
        <v>162</v>
      </c>
      <c r="C169" s="35" t="s">
        <v>327</v>
      </c>
      <c r="D169" s="39" t="s">
        <v>329</v>
      </c>
      <c r="E169" s="40" t="s">
        <v>14</v>
      </c>
      <c r="F169" s="43">
        <v>245.76271186440678</v>
      </c>
      <c r="G169" s="36">
        <v>1</v>
      </c>
      <c r="H169" s="37">
        <f t="shared" si="14"/>
        <v>245.76271186440678</v>
      </c>
      <c r="I169" s="25"/>
      <c r="J169" s="22"/>
      <c r="K169" s="45" t="str">
        <f t="shared" si="15"/>
        <v>Клапан</v>
      </c>
      <c r="L169" s="46" t="str">
        <f t="shared" si="16"/>
        <v>А-41 ЯМЗ мал.</v>
      </c>
      <c r="M169" s="47" t="str">
        <f t="shared" si="17"/>
        <v>шт.</v>
      </c>
      <c r="N169" s="48">
        <f t="shared" si="18"/>
        <v>245.76271186440678</v>
      </c>
      <c r="O169" s="49"/>
      <c r="P169" s="47">
        <v>1</v>
      </c>
      <c r="Q169" s="24">
        <f t="shared" si="19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x14ac:dyDescent="0.25">
      <c r="B170" s="34">
        <f t="shared" si="20"/>
        <v>163</v>
      </c>
      <c r="C170" s="35" t="s">
        <v>330</v>
      </c>
      <c r="D170" s="39" t="s">
        <v>331</v>
      </c>
      <c r="E170" s="40" t="s">
        <v>14</v>
      </c>
      <c r="F170" s="43">
        <v>10508.474576271186</v>
      </c>
      <c r="G170" s="36">
        <v>1</v>
      </c>
      <c r="H170" s="37">
        <f t="shared" si="14"/>
        <v>10508.474576271186</v>
      </c>
      <c r="I170" s="25"/>
      <c r="J170" s="22"/>
      <c r="K170" s="45" t="str">
        <f t="shared" si="15"/>
        <v>Колесо ведущее</v>
      </c>
      <c r="L170" s="46" t="str">
        <f t="shared" si="16"/>
        <v>77-39-132</v>
      </c>
      <c r="M170" s="47" t="str">
        <f t="shared" si="17"/>
        <v>шт.</v>
      </c>
      <c r="N170" s="48">
        <f t="shared" si="18"/>
        <v>10508.474576271186</v>
      </c>
      <c r="O170" s="49"/>
      <c r="P170" s="47">
        <v>1</v>
      </c>
      <c r="Q170" s="24">
        <f t="shared" si="19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x14ac:dyDescent="0.25">
      <c r="B171" s="34">
        <f t="shared" si="20"/>
        <v>164</v>
      </c>
      <c r="C171" s="35" t="s">
        <v>332</v>
      </c>
      <c r="D171" s="39" t="s">
        <v>333</v>
      </c>
      <c r="E171" s="40" t="s">
        <v>14</v>
      </c>
      <c r="F171" s="43">
        <v>8983.0508474576272</v>
      </c>
      <c r="G171" s="36">
        <v>1</v>
      </c>
      <c r="H171" s="37">
        <f t="shared" si="14"/>
        <v>8983.0508474576272</v>
      </c>
      <c r="I171" s="25"/>
      <c r="J171" s="22"/>
      <c r="K171" s="45" t="str">
        <f t="shared" si="15"/>
        <v>Колесо направляющее</v>
      </c>
      <c r="L171" s="46" t="str">
        <f t="shared" si="16"/>
        <v>77-32-105</v>
      </c>
      <c r="M171" s="47" t="str">
        <f t="shared" si="17"/>
        <v>шт.</v>
      </c>
      <c r="N171" s="48">
        <f t="shared" si="18"/>
        <v>8983.0508474576272</v>
      </c>
      <c r="O171" s="49"/>
      <c r="P171" s="47">
        <v>1</v>
      </c>
      <c r="Q171" s="24">
        <f t="shared" si="19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x14ac:dyDescent="0.25">
      <c r="B172" s="34">
        <f t="shared" si="20"/>
        <v>165</v>
      </c>
      <c r="C172" s="35" t="s">
        <v>334</v>
      </c>
      <c r="D172" s="39" t="s">
        <v>335</v>
      </c>
      <c r="E172" s="40" t="s">
        <v>14</v>
      </c>
      <c r="F172" s="43">
        <v>29.661016949152543</v>
      </c>
      <c r="G172" s="36">
        <v>1</v>
      </c>
      <c r="H172" s="37">
        <f t="shared" si="14"/>
        <v>29.661016949152543</v>
      </c>
      <c r="I172" s="25"/>
      <c r="J172" s="22"/>
      <c r="K172" s="45" t="str">
        <f t="shared" si="15"/>
        <v xml:space="preserve">Колодка тормозная </v>
      </c>
      <c r="L172" s="46" t="str">
        <f t="shared" si="16"/>
        <v>77-38-052-1</v>
      </c>
      <c r="M172" s="47" t="str">
        <f t="shared" si="17"/>
        <v>шт.</v>
      </c>
      <c r="N172" s="48">
        <f t="shared" si="18"/>
        <v>29.661016949152543</v>
      </c>
      <c r="O172" s="49"/>
      <c r="P172" s="47">
        <v>1</v>
      </c>
      <c r="Q172" s="24">
        <f t="shared" si="19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x14ac:dyDescent="0.25">
      <c r="B173" s="34">
        <f t="shared" si="20"/>
        <v>166</v>
      </c>
      <c r="C173" s="35" t="s">
        <v>336</v>
      </c>
      <c r="D173" s="39" t="s">
        <v>337</v>
      </c>
      <c r="E173" s="40" t="s">
        <v>14</v>
      </c>
      <c r="F173" s="43">
        <v>59.322033898305087</v>
      </c>
      <c r="G173" s="36">
        <v>1</v>
      </c>
      <c r="H173" s="37">
        <f t="shared" si="14"/>
        <v>59.322033898305087</v>
      </c>
      <c r="I173" s="25"/>
      <c r="J173" s="22"/>
      <c r="K173" s="45" t="str">
        <f t="shared" si="15"/>
        <v>Колодка фрикц.</v>
      </c>
      <c r="L173" s="46" t="str">
        <f t="shared" si="16"/>
        <v>182-38-040</v>
      </c>
      <c r="M173" s="47" t="str">
        <f t="shared" si="17"/>
        <v>шт.</v>
      </c>
      <c r="N173" s="48">
        <f t="shared" si="18"/>
        <v>59.322033898305087</v>
      </c>
      <c r="O173" s="49"/>
      <c r="P173" s="47">
        <v>1</v>
      </c>
      <c r="Q173" s="24">
        <f t="shared" si="19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25.5" x14ac:dyDescent="0.25">
      <c r="B174" s="34">
        <f t="shared" si="20"/>
        <v>167</v>
      </c>
      <c r="C174" s="35" t="s">
        <v>338</v>
      </c>
      <c r="D174" s="39" t="s">
        <v>339</v>
      </c>
      <c r="E174" s="40" t="s">
        <v>14</v>
      </c>
      <c r="F174" s="43">
        <v>46.610169491525426</v>
      </c>
      <c r="G174" s="36">
        <v>1</v>
      </c>
      <c r="H174" s="37">
        <f t="shared" si="14"/>
        <v>46.610169491525426</v>
      </c>
      <c r="I174" s="25"/>
      <c r="J174" s="22"/>
      <c r="K174" s="45" t="str">
        <f t="shared" si="15"/>
        <v>Кольцо обрезиненное каретки</v>
      </c>
      <c r="L174" s="46" t="str">
        <f t="shared" si="16"/>
        <v>85-31-027</v>
      </c>
      <c r="M174" s="47" t="str">
        <f t="shared" si="17"/>
        <v>шт.</v>
      </c>
      <c r="N174" s="48">
        <f t="shared" si="18"/>
        <v>46.610169491525426</v>
      </c>
      <c r="O174" s="49"/>
      <c r="P174" s="47">
        <v>1</v>
      </c>
      <c r="Q174" s="24">
        <f t="shared" si="19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x14ac:dyDescent="0.25">
      <c r="B175" s="34">
        <f t="shared" si="20"/>
        <v>168</v>
      </c>
      <c r="C175" s="35" t="s">
        <v>340</v>
      </c>
      <c r="D175" s="39" t="s">
        <v>341</v>
      </c>
      <c r="E175" s="40" t="s">
        <v>14</v>
      </c>
      <c r="F175" s="43">
        <v>16.949152542372882</v>
      </c>
      <c r="G175" s="36">
        <v>1</v>
      </c>
      <c r="H175" s="37">
        <f t="shared" si="14"/>
        <v>16.949152542372882</v>
      </c>
      <c r="I175" s="25"/>
      <c r="J175" s="22"/>
      <c r="K175" s="45" t="str">
        <f t="shared" si="15"/>
        <v>Кольцо рез.уплот.карет</v>
      </c>
      <c r="L175" s="46" t="str">
        <f t="shared" si="16"/>
        <v>54-31-473-1</v>
      </c>
      <c r="M175" s="47" t="str">
        <f t="shared" si="17"/>
        <v>шт.</v>
      </c>
      <c r="N175" s="48">
        <f t="shared" si="18"/>
        <v>16.949152542372882</v>
      </c>
      <c r="O175" s="49"/>
      <c r="P175" s="47">
        <v>1</v>
      </c>
      <c r="Q175" s="24">
        <f t="shared" si="19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25.5" x14ac:dyDescent="0.25">
      <c r="B176" s="34">
        <f t="shared" si="20"/>
        <v>169</v>
      </c>
      <c r="C176" s="35" t="s">
        <v>342</v>
      </c>
      <c r="D176" s="39" t="s">
        <v>343</v>
      </c>
      <c r="E176" s="40" t="s">
        <v>14</v>
      </c>
      <c r="F176" s="43">
        <v>1864.406779661017</v>
      </c>
      <c r="G176" s="36">
        <v>1</v>
      </c>
      <c r="H176" s="37">
        <f t="shared" si="14"/>
        <v>1864.406779661017</v>
      </c>
      <c r="I176" s="25"/>
      <c r="J176" s="22"/>
      <c r="K176" s="45" t="str">
        <f t="shared" si="15"/>
        <v>Корпус выжимного подшипника</v>
      </c>
      <c r="L176" s="46" t="str">
        <f t="shared" si="16"/>
        <v>4Т2-2119</v>
      </c>
      <c r="M176" s="47" t="str">
        <f t="shared" si="17"/>
        <v>шт.</v>
      </c>
      <c r="N176" s="48">
        <f t="shared" si="18"/>
        <v>1864.406779661017</v>
      </c>
      <c r="O176" s="49"/>
      <c r="P176" s="47">
        <v>1</v>
      </c>
      <c r="Q176" s="24">
        <f t="shared" si="19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25.5" x14ac:dyDescent="0.25">
      <c r="B177" s="34">
        <f t="shared" si="20"/>
        <v>170</v>
      </c>
      <c r="C177" s="35" t="s">
        <v>344</v>
      </c>
      <c r="D177" s="39" t="s">
        <v>345</v>
      </c>
      <c r="E177" s="40" t="s">
        <v>14</v>
      </c>
      <c r="F177" s="43">
        <v>805.08474576271192</v>
      </c>
      <c r="G177" s="36">
        <v>1</v>
      </c>
      <c r="H177" s="37">
        <f t="shared" si="14"/>
        <v>805.08474576271192</v>
      </c>
      <c r="I177" s="25"/>
      <c r="J177" s="22"/>
      <c r="K177" s="45" t="str">
        <f t="shared" si="15"/>
        <v>Корпус уплотнения поддерж.ролика</v>
      </c>
      <c r="L177" s="46" t="str">
        <f t="shared" si="16"/>
        <v>85-33-021(204)</v>
      </c>
      <c r="M177" s="47" t="str">
        <f t="shared" si="17"/>
        <v>шт.</v>
      </c>
      <c r="N177" s="48">
        <f t="shared" si="18"/>
        <v>805.08474576271192</v>
      </c>
      <c r="O177" s="49"/>
      <c r="P177" s="47">
        <v>1</v>
      </c>
      <c r="Q177" s="24">
        <f t="shared" si="19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x14ac:dyDescent="0.25">
      <c r="B178" s="34">
        <f t="shared" si="20"/>
        <v>171</v>
      </c>
      <c r="C178" s="35" t="s">
        <v>346</v>
      </c>
      <c r="D178" s="39" t="s">
        <v>347</v>
      </c>
      <c r="E178" s="40" t="s">
        <v>14</v>
      </c>
      <c r="F178" s="43">
        <v>1694.9152542372883</v>
      </c>
      <c r="G178" s="36">
        <v>1</v>
      </c>
      <c r="H178" s="37">
        <f t="shared" si="14"/>
        <v>1694.9152542372883</v>
      </c>
      <c r="I178" s="25"/>
      <c r="J178" s="22"/>
      <c r="K178" s="45" t="str">
        <f t="shared" si="15"/>
        <v>Лента остановочная</v>
      </c>
      <c r="L178" s="46" t="str">
        <f t="shared" si="16"/>
        <v>77-38-040-20</v>
      </c>
      <c r="M178" s="47" t="str">
        <f t="shared" si="17"/>
        <v>шт.</v>
      </c>
      <c r="N178" s="48">
        <f t="shared" si="18"/>
        <v>1694.9152542372883</v>
      </c>
      <c r="O178" s="49"/>
      <c r="P178" s="47">
        <v>1</v>
      </c>
      <c r="Q178" s="24">
        <f t="shared" si="19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25.5" x14ac:dyDescent="0.25">
      <c r="B179" s="34">
        <f t="shared" si="20"/>
        <v>172</v>
      </c>
      <c r="C179" s="35" t="s">
        <v>348</v>
      </c>
      <c r="D179" s="39" t="s">
        <v>349</v>
      </c>
      <c r="E179" s="40" t="s">
        <v>14</v>
      </c>
      <c r="F179" s="43">
        <v>2000</v>
      </c>
      <c r="G179" s="36">
        <v>1</v>
      </c>
      <c r="H179" s="37">
        <f t="shared" si="14"/>
        <v>2000</v>
      </c>
      <c r="I179" s="25"/>
      <c r="J179" s="22"/>
      <c r="K179" s="45" t="str">
        <f t="shared" si="15"/>
        <v>Лента плане-тарного механизма</v>
      </c>
      <c r="L179" s="46" t="str">
        <f t="shared" si="16"/>
        <v>77-38-063</v>
      </c>
      <c r="M179" s="47" t="str">
        <f t="shared" si="17"/>
        <v>шт.</v>
      </c>
      <c r="N179" s="48">
        <f t="shared" si="18"/>
        <v>2000</v>
      </c>
      <c r="O179" s="49"/>
      <c r="P179" s="47">
        <v>1</v>
      </c>
      <c r="Q179" s="24">
        <f t="shared" si="19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x14ac:dyDescent="0.25">
      <c r="B180" s="34">
        <f t="shared" si="20"/>
        <v>173</v>
      </c>
      <c r="C180" s="35" t="s">
        <v>350</v>
      </c>
      <c r="D180" s="39" t="s">
        <v>351</v>
      </c>
      <c r="E180" s="40" t="s">
        <v>14</v>
      </c>
      <c r="F180" s="43">
        <v>4754.2372881355932</v>
      </c>
      <c r="G180" s="36">
        <v>1</v>
      </c>
      <c r="H180" s="37">
        <f t="shared" si="14"/>
        <v>4754.2372881355932</v>
      </c>
      <c r="I180" s="25"/>
      <c r="J180" s="22"/>
      <c r="K180" s="45" t="str">
        <f t="shared" si="15"/>
        <v xml:space="preserve">Лента тормозная </v>
      </c>
      <c r="L180" s="46" t="str">
        <f t="shared" si="16"/>
        <v>162-38-041 (узк)</v>
      </c>
      <c r="M180" s="47" t="str">
        <f t="shared" si="17"/>
        <v>шт.</v>
      </c>
      <c r="N180" s="48">
        <f t="shared" si="18"/>
        <v>4754.2372881355932</v>
      </c>
      <c r="O180" s="49"/>
      <c r="P180" s="47">
        <v>1</v>
      </c>
      <c r="Q180" s="24">
        <f t="shared" si="19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x14ac:dyDescent="0.25">
      <c r="B181" s="34">
        <f t="shared" si="20"/>
        <v>174</v>
      </c>
      <c r="C181" s="35" t="s">
        <v>352</v>
      </c>
      <c r="D181" s="39" t="s">
        <v>353</v>
      </c>
      <c r="E181" s="40" t="s">
        <v>14</v>
      </c>
      <c r="F181" s="43">
        <v>889.83050847457628</v>
      </c>
      <c r="G181" s="36">
        <v>1</v>
      </c>
      <c r="H181" s="37">
        <f t="shared" si="14"/>
        <v>889.83050847457628</v>
      </c>
      <c r="I181" s="25"/>
      <c r="J181" s="22"/>
      <c r="K181" s="45" t="str">
        <f t="shared" si="15"/>
        <v>Лента фрикционная</v>
      </c>
      <c r="L181" s="46" t="str">
        <f t="shared" si="16"/>
        <v>ДТ-75 (5*70)</v>
      </c>
      <c r="M181" s="47" t="str">
        <f t="shared" si="17"/>
        <v>шт.</v>
      </c>
      <c r="N181" s="48">
        <f t="shared" si="18"/>
        <v>889.83050847457628</v>
      </c>
      <c r="O181" s="49"/>
      <c r="P181" s="47">
        <v>1</v>
      </c>
      <c r="Q181" s="24">
        <f t="shared" si="19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x14ac:dyDescent="0.25">
      <c r="B182" s="34">
        <f t="shared" si="20"/>
        <v>175</v>
      </c>
      <c r="C182" s="35" t="s">
        <v>354</v>
      </c>
      <c r="D182" s="39" t="s">
        <v>355</v>
      </c>
      <c r="E182" s="40" t="s">
        <v>14</v>
      </c>
      <c r="F182" s="43">
        <v>5338.9830508474579</v>
      </c>
      <c r="G182" s="36">
        <v>1</v>
      </c>
      <c r="H182" s="37">
        <f t="shared" si="14"/>
        <v>5338.9830508474579</v>
      </c>
      <c r="I182" s="25"/>
      <c r="J182" s="22"/>
      <c r="K182" s="45" t="str">
        <f t="shared" si="15"/>
        <v>Насос водяной</v>
      </c>
      <c r="L182" s="46" t="str">
        <f t="shared" si="16"/>
        <v>41-13с3</v>
      </c>
      <c r="M182" s="47" t="str">
        <f t="shared" si="17"/>
        <v>шт.</v>
      </c>
      <c r="N182" s="48">
        <f t="shared" si="18"/>
        <v>5338.9830508474579</v>
      </c>
      <c r="O182" s="49"/>
      <c r="P182" s="47">
        <v>1</v>
      </c>
      <c r="Q182" s="24">
        <f t="shared" si="19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x14ac:dyDescent="0.25">
      <c r="B183" s="34">
        <f t="shared" si="20"/>
        <v>176</v>
      </c>
      <c r="C183" s="35" t="s">
        <v>356</v>
      </c>
      <c r="D183" s="39" t="s">
        <v>357</v>
      </c>
      <c r="E183" s="40" t="s">
        <v>14</v>
      </c>
      <c r="F183" s="43">
        <v>4830.5084745762715</v>
      </c>
      <c r="G183" s="36">
        <v>1</v>
      </c>
      <c r="H183" s="37">
        <f t="shared" si="14"/>
        <v>4830.5084745762715</v>
      </c>
      <c r="I183" s="25"/>
      <c r="J183" s="22"/>
      <c r="K183" s="45" t="str">
        <f t="shared" si="15"/>
        <v>Насос масляный</v>
      </c>
      <c r="L183" s="46" t="str">
        <f t="shared" si="16"/>
        <v>А-01 11ТА-09с2</v>
      </c>
      <c r="M183" s="47" t="str">
        <f t="shared" si="17"/>
        <v>шт.</v>
      </c>
      <c r="N183" s="48">
        <f t="shared" si="18"/>
        <v>4830.5084745762715</v>
      </c>
      <c r="O183" s="49"/>
      <c r="P183" s="47">
        <v>1</v>
      </c>
      <c r="Q183" s="24">
        <f t="shared" si="19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x14ac:dyDescent="0.25">
      <c r="B184" s="34">
        <f t="shared" si="20"/>
        <v>177</v>
      </c>
      <c r="C184" s="35" t="s">
        <v>358</v>
      </c>
      <c r="D184" s="39" t="s">
        <v>359</v>
      </c>
      <c r="E184" s="40" t="s">
        <v>14</v>
      </c>
      <c r="F184" s="43">
        <v>576.27118644067798</v>
      </c>
      <c r="G184" s="36">
        <v>1</v>
      </c>
      <c r="H184" s="37">
        <f t="shared" si="14"/>
        <v>576.27118644067798</v>
      </c>
      <c r="I184" s="25"/>
      <c r="J184" s="22"/>
      <c r="K184" s="45" t="str">
        <f t="shared" si="15"/>
        <v xml:space="preserve">Ось каретки </v>
      </c>
      <c r="L184" s="46" t="str">
        <f t="shared" si="16"/>
        <v>85-31-016А</v>
      </c>
      <c r="M184" s="47" t="str">
        <f t="shared" si="17"/>
        <v>шт.</v>
      </c>
      <c r="N184" s="48">
        <f t="shared" si="18"/>
        <v>576.27118644067798</v>
      </c>
      <c r="O184" s="49"/>
      <c r="P184" s="47">
        <v>1</v>
      </c>
      <c r="Q184" s="24">
        <f t="shared" si="19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x14ac:dyDescent="0.25">
      <c r="B185" s="34">
        <f t="shared" si="20"/>
        <v>178</v>
      </c>
      <c r="C185" s="35" t="s">
        <v>360</v>
      </c>
      <c r="D185" s="39" t="s">
        <v>361</v>
      </c>
      <c r="E185" s="40" t="s">
        <v>14</v>
      </c>
      <c r="F185" s="43">
        <v>1262.7118644067798</v>
      </c>
      <c r="G185" s="36">
        <v>1</v>
      </c>
      <c r="H185" s="37">
        <f t="shared" si="14"/>
        <v>1262.7118644067798</v>
      </c>
      <c r="I185" s="25"/>
      <c r="J185" s="22"/>
      <c r="K185" s="45" t="str">
        <f t="shared" si="15"/>
        <v>Ось катка</v>
      </c>
      <c r="L185" s="46" t="str">
        <f t="shared" si="16"/>
        <v>85-31-018р-01</v>
      </c>
      <c r="M185" s="47" t="str">
        <f t="shared" si="17"/>
        <v>шт.</v>
      </c>
      <c r="N185" s="48">
        <f t="shared" si="18"/>
        <v>1262.7118644067798</v>
      </c>
      <c r="O185" s="49"/>
      <c r="P185" s="47">
        <v>1</v>
      </c>
      <c r="Q185" s="24">
        <f t="shared" si="19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x14ac:dyDescent="0.25">
      <c r="B186" s="34">
        <f t="shared" si="20"/>
        <v>179</v>
      </c>
      <c r="C186" s="35" t="s">
        <v>362</v>
      </c>
      <c r="D186" s="39" t="s">
        <v>363</v>
      </c>
      <c r="E186" s="40" t="s">
        <v>14</v>
      </c>
      <c r="F186" s="43">
        <v>3644.0677966101698</v>
      </c>
      <c r="G186" s="36">
        <v>1</v>
      </c>
      <c r="H186" s="37">
        <f t="shared" si="14"/>
        <v>3644.0677966101698</v>
      </c>
      <c r="I186" s="25"/>
      <c r="J186" s="22"/>
      <c r="K186" s="45" t="str">
        <f t="shared" si="15"/>
        <v>Отводка</v>
      </c>
      <c r="L186" s="46" t="str">
        <f t="shared" si="16"/>
        <v>6Т2-21с9ДСБ</v>
      </c>
      <c r="M186" s="47" t="str">
        <f t="shared" si="17"/>
        <v>шт.</v>
      </c>
      <c r="N186" s="48">
        <f t="shared" si="18"/>
        <v>3644.0677966101698</v>
      </c>
      <c r="O186" s="49"/>
      <c r="P186" s="47">
        <v>1</v>
      </c>
      <c r="Q186" s="24">
        <f t="shared" si="19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x14ac:dyDescent="0.25">
      <c r="B187" s="34">
        <f t="shared" si="20"/>
        <v>180</v>
      </c>
      <c r="C187" s="35" t="s">
        <v>364</v>
      </c>
      <c r="D187" s="39" t="s">
        <v>365</v>
      </c>
      <c r="E187" s="40" t="s">
        <v>14</v>
      </c>
      <c r="F187" s="43">
        <v>177.96610169491527</v>
      </c>
      <c r="G187" s="36">
        <v>1</v>
      </c>
      <c r="H187" s="37">
        <f t="shared" si="14"/>
        <v>177.96610169491527</v>
      </c>
      <c r="I187" s="25"/>
      <c r="J187" s="22"/>
      <c r="K187" s="45" t="str">
        <f t="shared" si="15"/>
        <v>Палец гусеницы ДТ-75</v>
      </c>
      <c r="L187" s="46" t="str">
        <f t="shared" si="16"/>
        <v>77-34-001-А</v>
      </c>
      <c r="M187" s="47" t="str">
        <f t="shared" si="17"/>
        <v>шт.</v>
      </c>
      <c r="N187" s="48">
        <f t="shared" si="18"/>
        <v>177.96610169491527</v>
      </c>
      <c r="O187" s="49"/>
      <c r="P187" s="47">
        <v>1</v>
      </c>
      <c r="Q187" s="24">
        <f t="shared" si="19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25.5" x14ac:dyDescent="0.25">
      <c r="B188" s="34">
        <f t="shared" si="20"/>
        <v>181</v>
      </c>
      <c r="C188" s="35" t="s">
        <v>366</v>
      </c>
      <c r="D188" s="39" t="s">
        <v>367</v>
      </c>
      <c r="E188" s="40" t="s">
        <v>14</v>
      </c>
      <c r="F188" s="43">
        <v>1016.949152542373</v>
      </c>
      <c r="G188" s="36">
        <v>1</v>
      </c>
      <c r="H188" s="37">
        <f t="shared" si="14"/>
        <v>1016.949152542373</v>
      </c>
      <c r="I188" s="25"/>
      <c r="J188" s="22"/>
      <c r="K188" s="45" t="str">
        <f t="shared" si="15"/>
        <v>Пружина планетарного тормоза</v>
      </c>
      <c r="L188" s="46" t="str">
        <f t="shared" si="16"/>
        <v>77-38-036</v>
      </c>
      <c r="M188" s="47" t="str">
        <f t="shared" si="17"/>
        <v>шт.</v>
      </c>
      <c r="N188" s="48">
        <f t="shared" si="18"/>
        <v>1016.949152542373</v>
      </c>
      <c r="O188" s="49"/>
      <c r="P188" s="47">
        <v>1</v>
      </c>
      <c r="Q188" s="24">
        <f t="shared" si="19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x14ac:dyDescent="0.25">
      <c r="B189" s="34">
        <f t="shared" si="20"/>
        <v>182</v>
      </c>
      <c r="C189" s="35" t="s">
        <v>368</v>
      </c>
      <c r="D189" s="39" t="s">
        <v>369</v>
      </c>
      <c r="E189" s="40" t="s">
        <v>14</v>
      </c>
      <c r="F189" s="43">
        <v>11186.440677966102</v>
      </c>
      <c r="G189" s="36">
        <v>1</v>
      </c>
      <c r="H189" s="37">
        <f t="shared" si="14"/>
        <v>11186.440677966102</v>
      </c>
      <c r="I189" s="25"/>
      <c r="J189" s="22"/>
      <c r="K189" s="45" t="str">
        <f t="shared" si="15"/>
        <v>Редуктор</v>
      </c>
      <c r="L189" s="46" t="str">
        <f t="shared" si="16"/>
        <v>ПД А-41 41-19с2А</v>
      </c>
      <c r="M189" s="47" t="str">
        <f t="shared" si="17"/>
        <v>шт.</v>
      </c>
      <c r="N189" s="48">
        <f t="shared" si="18"/>
        <v>11186.440677966102</v>
      </c>
      <c r="O189" s="49"/>
      <c r="P189" s="47">
        <v>1</v>
      </c>
      <c r="Q189" s="24">
        <f t="shared" si="19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x14ac:dyDescent="0.25">
      <c r="B190" s="34">
        <f t="shared" si="20"/>
        <v>183</v>
      </c>
      <c r="C190" s="35" t="s">
        <v>223</v>
      </c>
      <c r="D190" s="39" t="s">
        <v>370</v>
      </c>
      <c r="E190" s="40" t="s">
        <v>14</v>
      </c>
      <c r="F190" s="43">
        <v>254.23728813559325</v>
      </c>
      <c r="G190" s="36">
        <v>1</v>
      </c>
      <c r="H190" s="37">
        <f t="shared" si="14"/>
        <v>254.23728813559325</v>
      </c>
      <c r="I190" s="25"/>
      <c r="J190" s="22"/>
      <c r="K190" s="45" t="str">
        <f t="shared" si="15"/>
        <v>Рычаг отжимной</v>
      </c>
      <c r="L190" s="46" t="str">
        <f t="shared" si="16"/>
        <v>18/20 А52-22-501</v>
      </c>
      <c r="M190" s="47" t="str">
        <f t="shared" si="17"/>
        <v>шт.</v>
      </c>
      <c r="N190" s="48">
        <f t="shared" si="18"/>
        <v>254.23728813559325</v>
      </c>
      <c r="O190" s="49"/>
      <c r="P190" s="47">
        <v>1</v>
      </c>
      <c r="Q190" s="24">
        <f t="shared" si="19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x14ac:dyDescent="0.25">
      <c r="B191" s="34">
        <f t="shared" si="20"/>
        <v>184</v>
      </c>
      <c r="C191" s="35" t="s">
        <v>371</v>
      </c>
      <c r="D191" s="39" t="s">
        <v>372</v>
      </c>
      <c r="E191" s="40" t="s">
        <v>14</v>
      </c>
      <c r="F191" s="43">
        <v>15084.745762711866</v>
      </c>
      <c r="G191" s="36">
        <v>1</v>
      </c>
      <c r="H191" s="37">
        <f t="shared" si="14"/>
        <v>15084.745762711866</v>
      </c>
      <c r="I191" s="25"/>
      <c r="J191" s="22"/>
      <c r="K191" s="45" t="str">
        <f t="shared" si="15"/>
        <v>Сердцевина радиатора</v>
      </c>
      <c r="L191" s="46" t="str">
        <f t="shared" si="16"/>
        <v>85У-13-013</v>
      </c>
      <c r="M191" s="47" t="str">
        <f t="shared" si="17"/>
        <v>шт.</v>
      </c>
      <c r="N191" s="48">
        <f t="shared" si="18"/>
        <v>15084.745762711866</v>
      </c>
      <c r="O191" s="49"/>
      <c r="P191" s="47">
        <v>1</v>
      </c>
      <c r="Q191" s="24">
        <f t="shared" si="19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25.5" x14ac:dyDescent="0.25">
      <c r="B192" s="34">
        <f t="shared" si="20"/>
        <v>185</v>
      </c>
      <c r="C192" s="35" t="s">
        <v>373</v>
      </c>
      <c r="D192" s="39" t="s">
        <v>374</v>
      </c>
      <c r="E192" s="40" t="s">
        <v>14</v>
      </c>
      <c r="F192" s="43">
        <v>177.96610169491527</v>
      </c>
      <c r="G192" s="36">
        <v>1</v>
      </c>
      <c r="H192" s="37">
        <f t="shared" si="14"/>
        <v>177.96610169491527</v>
      </c>
      <c r="I192" s="25"/>
      <c r="J192" s="22"/>
      <c r="K192" s="45" t="str">
        <f t="shared" si="15"/>
        <v>Уплатнение балансира каретки</v>
      </c>
      <c r="L192" s="46" t="str">
        <f t="shared" si="16"/>
        <v>85-31-021</v>
      </c>
      <c r="M192" s="47" t="str">
        <f t="shared" si="17"/>
        <v>шт.</v>
      </c>
      <c r="N192" s="48">
        <f t="shared" si="18"/>
        <v>177.96610169491527</v>
      </c>
      <c r="O192" s="49"/>
      <c r="P192" s="47">
        <v>1</v>
      </c>
      <c r="Q192" s="24">
        <f t="shared" si="19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x14ac:dyDescent="0.25">
      <c r="B193" s="34">
        <f t="shared" si="20"/>
        <v>186</v>
      </c>
      <c r="C193" s="35" t="s">
        <v>274</v>
      </c>
      <c r="D193" s="39" t="s">
        <v>375</v>
      </c>
      <c r="E193" s="40" t="s">
        <v>14</v>
      </c>
      <c r="F193" s="43">
        <v>3050.8474576271187</v>
      </c>
      <c r="G193" s="36">
        <v>1</v>
      </c>
      <c r="H193" s="37">
        <f t="shared" si="14"/>
        <v>3050.8474576271187</v>
      </c>
      <c r="I193" s="25"/>
      <c r="J193" s="22"/>
      <c r="K193" s="45" t="str">
        <f t="shared" si="15"/>
        <v>Фильтр топливный</v>
      </c>
      <c r="L193" s="46" t="str">
        <f t="shared" si="16"/>
        <v>А-41 тонк.оч.в сб.</v>
      </c>
      <c r="M193" s="47" t="str">
        <f t="shared" si="17"/>
        <v>шт.</v>
      </c>
      <c r="N193" s="48">
        <f t="shared" si="18"/>
        <v>3050.8474576271187</v>
      </c>
      <c r="O193" s="49"/>
      <c r="P193" s="47">
        <v>1</v>
      </c>
      <c r="Q193" s="24">
        <f t="shared" si="19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x14ac:dyDescent="0.25">
      <c r="B194" s="34">
        <f t="shared" si="20"/>
        <v>187</v>
      </c>
      <c r="C194" s="35" t="s">
        <v>376</v>
      </c>
      <c r="D194" s="39" t="s">
        <v>377</v>
      </c>
      <c r="E194" s="40" t="s">
        <v>14</v>
      </c>
      <c r="F194" s="43">
        <v>2118.6440677966102</v>
      </c>
      <c r="G194" s="36">
        <v>1</v>
      </c>
      <c r="H194" s="37">
        <f t="shared" si="14"/>
        <v>2118.6440677966102</v>
      </c>
      <c r="I194" s="25"/>
      <c r="J194" s="22"/>
      <c r="K194" s="45" t="str">
        <f t="shared" si="15"/>
        <v xml:space="preserve">Цапфа </v>
      </c>
      <c r="L194" s="46" t="str">
        <f t="shared" si="16"/>
        <v>77-30-018</v>
      </c>
      <c r="M194" s="47" t="str">
        <f t="shared" si="17"/>
        <v>шт.</v>
      </c>
      <c r="N194" s="48">
        <f t="shared" si="18"/>
        <v>2118.6440677966102</v>
      </c>
      <c r="O194" s="49"/>
      <c r="P194" s="47">
        <v>1</v>
      </c>
      <c r="Q194" s="24">
        <f t="shared" si="19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x14ac:dyDescent="0.25">
      <c r="B195" s="34">
        <f t="shared" si="20"/>
        <v>188</v>
      </c>
      <c r="C195" s="35" t="s">
        <v>378</v>
      </c>
      <c r="D195" s="39" t="s">
        <v>379</v>
      </c>
      <c r="E195" s="40" t="s">
        <v>14</v>
      </c>
      <c r="F195" s="43">
        <v>2457.6271186440681</v>
      </c>
      <c r="G195" s="36">
        <v>1</v>
      </c>
      <c r="H195" s="37">
        <f t="shared" si="14"/>
        <v>2457.6271186440681</v>
      </c>
      <c r="I195" s="25"/>
      <c r="J195" s="22"/>
      <c r="K195" s="45" t="str">
        <f t="shared" si="15"/>
        <v>Шатун</v>
      </c>
      <c r="L195" s="46" t="str">
        <f t="shared" si="16"/>
        <v>А-01 6ТЗ-03с2А</v>
      </c>
      <c r="M195" s="47" t="str">
        <f t="shared" si="17"/>
        <v>шт.</v>
      </c>
      <c r="N195" s="48">
        <f t="shared" si="18"/>
        <v>2457.6271186440681</v>
      </c>
      <c r="O195" s="49"/>
      <c r="P195" s="47">
        <v>1</v>
      </c>
      <c r="Q195" s="24">
        <f t="shared" si="19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x14ac:dyDescent="0.25">
      <c r="B196" s="34">
        <f t="shared" si="20"/>
        <v>189</v>
      </c>
      <c r="C196" s="35" t="s">
        <v>380</v>
      </c>
      <c r="D196" s="39" t="s">
        <v>381</v>
      </c>
      <c r="E196" s="40" t="s">
        <v>14</v>
      </c>
      <c r="F196" s="43">
        <v>3220.3389830508477</v>
      </c>
      <c r="G196" s="36">
        <v>1</v>
      </c>
      <c r="H196" s="37">
        <f t="shared" si="14"/>
        <v>3220.3389830508477</v>
      </c>
      <c r="I196" s="25"/>
      <c r="J196" s="22"/>
      <c r="K196" s="45" t="str">
        <f t="shared" si="15"/>
        <v>Шкив остан.торм.</v>
      </c>
      <c r="L196" s="46" t="str">
        <f t="shared" si="16"/>
        <v>77-38-146-5</v>
      </c>
      <c r="M196" s="47" t="str">
        <f t="shared" si="17"/>
        <v>шт.</v>
      </c>
      <c r="N196" s="48">
        <f t="shared" si="18"/>
        <v>3220.3389830508477</v>
      </c>
      <c r="O196" s="49"/>
      <c r="P196" s="47">
        <v>1</v>
      </c>
      <c r="Q196" s="24">
        <f t="shared" si="19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25.5" x14ac:dyDescent="0.25">
      <c r="B197" s="34">
        <f t="shared" si="20"/>
        <v>190</v>
      </c>
      <c r="C197" s="35" t="s">
        <v>382</v>
      </c>
      <c r="D197" s="39" t="s">
        <v>383</v>
      </c>
      <c r="E197" s="40" t="s">
        <v>14</v>
      </c>
      <c r="F197" s="43">
        <v>76.271186440677965</v>
      </c>
      <c r="G197" s="36">
        <v>1</v>
      </c>
      <c r="H197" s="37">
        <f t="shared" si="14"/>
        <v>76.271186440677965</v>
      </c>
      <c r="I197" s="25"/>
      <c r="J197" s="22"/>
      <c r="K197" s="45" t="str">
        <f t="shared" si="15"/>
        <v>Шланг радиатора</v>
      </c>
      <c r="L197" s="46" t="str">
        <f t="shared" si="16"/>
        <v>А-41(нижний)L=100 85-13-429</v>
      </c>
      <c r="M197" s="47" t="str">
        <f t="shared" si="17"/>
        <v>шт.</v>
      </c>
      <c r="N197" s="48">
        <f t="shared" si="18"/>
        <v>76.271186440677965</v>
      </c>
      <c r="O197" s="49"/>
      <c r="P197" s="47">
        <v>1</v>
      </c>
      <c r="Q197" s="24">
        <f t="shared" si="19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x14ac:dyDescent="0.25">
      <c r="B198" s="34">
        <f t="shared" si="20"/>
        <v>191</v>
      </c>
      <c r="C198" s="35" t="s">
        <v>384</v>
      </c>
      <c r="D198" s="39" t="s">
        <v>385</v>
      </c>
      <c r="E198" s="40" t="s">
        <v>14</v>
      </c>
      <c r="F198" s="43">
        <v>144.06779661016949</v>
      </c>
      <c r="G198" s="36">
        <v>1</v>
      </c>
      <c r="H198" s="37">
        <f t="shared" si="14"/>
        <v>144.06779661016949</v>
      </c>
      <c r="I198" s="25"/>
      <c r="J198" s="22"/>
      <c r="K198" s="45" t="str">
        <f t="shared" si="15"/>
        <v>Шпилька головки блока</v>
      </c>
      <c r="L198" s="46" t="str">
        <f t="shared" si="16"/>
        <v>А-41 41-0118</v>
      </c>
      <c r="M198" s="47" t="str">
        <f t="shared" si="17"/>
        <v>шт.</v>
      </c>
      <c r="N198" s="48">
        <f t="shared" si="18"/>
        <v>144.06779661016949</v>
      </c>
      <c r="O198" s="49"/>
      <c r="P198" s="47">
        <v>1</v>
      </c>
      <c r="Q198" s="24">
        <f t="shared" si="19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25.5" x14ac:dyDescent="0.25">
      <c r="B199" s="34">
        <f t="shared" si="20"/>
        <v>192</v>
      </c>
      <c r="C199" s="35" t="s">
        <v>386</v>
      </c>
      <c r="D199" s="39" t="s">
        <v>387</v>
      </c>
      <c r="E199" s="40" t="s">
        <v>14</v>
      </c>
      <c r="F199" s="43">
        <v>55.084745762711869</v>
      </c>
      <c r="G199" s="36">
        <v>1</v>
      </c>
      <c r="H199" s="37">
        <f t="shared" si="14"/>
        <v>55.084745762711869</v>
      </c>
      <c r="I199" s="25"/>
      <c r="J199" s="22"/>
      <c r="K199" s="45" t="str">
        <f t="shared" si="15"/>
        <v>Болт топливный</v>
      </c>
      <c r="L199" s="46" t="str">
        <f t="shared" si="16"/>
        <v>М14*1,5*45 240-1111103</v>
      </c>
      <c r="M199" s="47" t="str">
        <f t="shared" si="17"/>
        <v>шт.</v>
      </c>
      <c r="N199" s="48">
        <f t="shared" si="18"/>
        <v>55.084745762711869</v>
      </c>
      <c r="O199" s="49"/>
      <c r="P199" s="47">
        <v>1</v>
      </c>
      <c r="Q199" s="24">
        <f t="shared" si="19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x14ac:dyDescent="0.25">
      <c r="B200" s="34">
        <f t="shared" si="20"/>
        <v>193</v>
      </c>
      <c r="C200" s="35" t="s">
        <v>388</v>
      </c>
      <c r="D200" s="39" t="s">
        <v>389</v>
      </c>
      <c r="E200" s="40" t="s">
        <v>14</v>
      </c>
      <c r="F200" s="43">
        <v>5338.9830508474579</v>
      </c>
      <c r="G200" s="36">
        <v>1</v>
      </c>
      <c r="H200" s="37">
        <f t="shared" si="14"/>
        <v>5338.9830508474579</v>
      </c>
      <c r="I200" s="25"/>
      <c r="J200" s="22"/>
      <c r="K200" s="45" t="str">
        <f t="shared" si="15"/>
        <v>Вал вторичный КПП</v>
      </c>
      <c r="L200" s="46" t="str">
        <f t="shared" si="16"/>
        <v>50-1701252</v>
      </c>
      <c r="M200" s="47" t="str">
        <f t="shared" si="17"/>
        <v>шт.</v>
      </c>
      <c r="N200" s="48">
        <f t="shared" si="18"/>
        <v>5338.9830508474579</v>
      </c>
      <c r="O200" s="49"/>
      <c r="P200" s="47">
        <v>1</v>
      </c>
      <c r="Q200" s="24">
        <f t="shared" si="19"/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x14ac:dyDescent="0.25">
      <c r="B201" s="34">
        <f t="shared" si="20"/>
        <v>194</v>
      </c>
      <c r="C201" s="35" t="s">
        <v>390</v>
      </c>
      <c r="D201" s="39" t="s">
        <v>391</v>
      </c>
      <c r="E201" s="40" t="s">
        <v>14</v>
      </c>
      <c r="F201" s="43">
        <v>3898.305084745763</v>
      </c>
      <c r="G201" s="36">
        <v>1</v>
      </c>
      <c r="H201" s="37">
        <f t="shared" ref="H201:H264" si="21">G201*F201</f>
        <v>3898.305084745763</v>
      </c>
      <c r="I201" s="25"/>
      <c r="J201" s="22"/>
      <c r="K201" s="45" t="str">
        <f t="shared" ref="K201:K264" si="22">C201</f>
        <v>Вал диффер.</v>
      </c>
      <c r="L201" s="46" t="str">
        <f t="shared" ref="L201:L264" si="23">D201</f>
        <v>70-2409020</v>
      </c>
      <c r="M201" s="47" t="str">
        <f t="shared" ref="M201:M264" si="24">E201</f>
        <v>шт.</v>
      </c>
      <c r="N201" s="48">
        <f t="shared" ref="N201:N264" si="25">F201</f>
        <v>3898.305084745763</v>
      </c>
      <c r="O201" s="49"/>
      <c r="P201" s="47">
        <v>1</v>
      </c>
      <c r="Q201" s="24">
        <f t="shared" ref="Q201:Q264" si="26">O201*P201</f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x14ac:dyDescent="0.25">
      <c r="B202" s="34">
        <f t="shared" si="20"/>
        <v>195</v>
      </c>
      <c r="C202" s="35" t="s">
        <v>27</v>
      </c>
      <c r="D202" s="39" t="s">
        <v>392</v>
      </c>
      <c r="E202" s="40" t="s">
        <v>14</v>
      </c>
      <c r="F202" s="43">
        <v>3644.0677966101698</v>
      </c>
      <c r="G202" s="36">
        <v>1</v>
      </c>
      <c r="H202" s="37">
        <f t="shared" si="21"/>
        <v>3644.0677966101698</v>
      </c>
      <c r="I202" s="25"/>
      <c r="J202" s="22"/>
      <c r="K202" s="45" t="str">
        <f t="shared" si="22"/>
        <v>Вал карданный</v>
      </c>
      <c r="L202" s="46" t="str">
        <f t="shared" si="23"/>
        <v>72-2203010А2</v>
      </c>
      <c r="M202" s="47" t="str">
        <f t="shared" si="24"/>
        <v>шт.</v>
      </c>
      <c r="N202" s="48">
        <f t="shared" si="25"/>
        <v>3644.0677966101698</v>
      </c>
      <c r="O202" s="49"/>
      <c r="P202" s="47">
        <v>1</v>
      </c>
      <c r="Q202" s="24">
        <f t="shared" si="26"/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x14ac:dyDescent="0.25">
      <c r="B203" s="34">
        <f t="shared" si="20"/>
        <v>196</v>
      </c>
      <c r="C203" s="35" t="s">
        <v>393</v>
      </c>
      <c r="D203" s="39" t="s">
        <v>394</v>
      </c>
      <c r="E203" s="40" t="s">
        <v>14</v>
      </c>
      <c r="F203" s="43">
        <v>11228.813559322034</v>
      </c>
      <c r="G203" s="36">
        <v>1</v>
      </c>
      <c r="H203" s="37">
        <f t="shared" si="21"/>
        <v>11228.813559322034</v>
      </c>
      <c r="I203" s="25"/>
      <c r="J203" s="22"/>
      <c r="K203" s="45" t="str">
        <f t="shared" si="22"/>
        <v>Вал корпуса сцепл.</v>
      </c>
      <c r="L203" s="46" t="str">
        <f t="shared" si="23"/>
        <v>85-1601026</v>
      </c>
      <c r="M203" s="47" t="str">
        <f t="shared" si="24"/>
        <v>шт.</v>
      </c>
      <c r="N203" s="48">
        <f t="shared" si="25"/>
        <v>11228.813559322034</v>
      </c>
      <c r="O203" s="49"/>
      <c r="P203" s="47">
        <v>1</v>
      </c>
      <c r="Q203" s="24">
        <f t="shared" si="26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25.5" x14ac:dyDescent="0.25">
      <c r="B204" s="34">
        <f t="shared" si="20"/>
        <v>197</v>
      </c>
      <c r="C204" s="35" t="s">
        <v>395</v>
      </c>
      <c r="D204" s="39" t="s">
        <v>396</v>
      </c>
      <c r="E204" s="40" t="s">
        <v>14</v>
      </c>
      <c r="F204" s="43">
        <v>10084.745762711866</v>
      </c>
      <c r="G204" s="36">
        <v>1</v>
      </c>
      <c r="H204" s="37">
        <f t="shared" si="21"/>
        <v>10084.745762711866</v>
      </c>
      <c r="I204" s="25"/>
      <c r="J204" s="22"/>
      <c r="K204" s="45" t="str">
        <f t="shared" si="22"/>
        <v>Вал первичный</v>
      </c>
      <c r="L204" s="46" t="str">
        <f t="shared" si="23"/>
        <v>74-1701032 (синхр КПП)</v>
      </c>
      <c r="M204" s="47" t="str">
        <f t="shared" si="24"/>
        <v>шт.</v>
      </c>
      <c r="N204" s="48">
        <f t="shared" si="25"/>
        <v>10084.745762711866</v>
      </c>
      <c r="O204" s="49"/>
      <c r="P204" s="47">
        <v>1</v>
      </c>
      <c r="Q204" s="24">
        <f t="shared" si="26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x14ac:dyDescent="0.25">
      <c r="B205" s="34">
        <f t="shared" si="20"/>
        <v>198</v>
      </c>
      <c r="C205" s="35" t="s">
        <v>397</v>
      </c>
      <c r="D205" s="39" t="s">
        <v>398</v>
      </c>
      <c r="E205" s="40" t="s">
        <v>14</v>
      </c>
      <c r="F205" s="43">
        <v>6610.1694915254238</v>
      </c>
      <c r="G205" s="36">
        <v>1</v>
      </c>
      <c r="H205" s="37">
        <f t="shared" si="21"/>
        <v>6610.1694915254238</v>
      </c>
      <c r="I205" s="25"/>
      <c r="J205" s="22"/>
      <c r="K205" s="45" t="str">
        <f t="shared" si="22"/>
        <v>Вал перед.ведущего моста</v>
      </c>
      <c r="L205" s="46" t="str">
        <f t="shared" si="23"/>
        <v>1520-2308065</v>
      </c>
      <c r="M205" s="47" t="str">
        <f t="shared" si="24"/>
        <v>шт.</v>
      </c>
      <c r="N205" s="48">
        <f t="shared" si="25"/>
        <v>6610.1694915254238</v>
      </c>
      <c r="O205" s="49"/>
      <c r="P205" s="47">
        <v>1</v>
      </c>
      <c r="Q205" s="24">
        <f t="shared" si="26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25.5" x14ac:dyDescent="0.25">
      <c r="B206" s="34">
        <f t="shared" si="20"/>
        <v>199</v>
      </c>
      <c r="C206" s="35" t="s">
        <v>399</v>
      </c>
      <c r="D206" s="39" t="s">
        <v>400</v>
      </c>
      <c r="E206" s="40" t="s">
        <v>14</v>
      </c>
      <c r="F206" s="43">
        <v>3177.9661016949153</v>
      </c>
      <c r="G206" s="36">
        <v>1</v>
      </c>
      <c r="H206" s="37">
        <f t="shared" si="21"/>
        <v>3177.9661016949153</v>
      </c>
      <c r="I206" s="25"/>
      <c r="J206" s="22"/>
      <c r="K206" s="45" t="str">
        <f t="shared" si="22"/>
        <v>Вал привода передний ведущего моста</v>
      </c>
      <c r="L206" s="46" t="str">
        <f t="shared" si="23"/>
        <v>1221-1802042</v>
      </c>
      <c r="M206" s="47" t="str">
        <f t="shared" si="24"/>
        <v>шт.</v>
      </c>
      <c r="N206" s="48">
        <f t="shared" si="25"/>
        <v>3177.9661016949153</v>
      </c>
      <c r="O206" s="49"/>
      <c r="P206" s="47">
        <v>1</v>
      </c>
      <c r="Q206" s="24">
        <f t="shared" si="26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x14ac:dyDescent="0.25">
      <c r="B207" s="34">
        <f t="shared" si="20"/>
        <v>200</v>
      </c>
      <c r="C207" s="35" t="s">
        <v>307</v>
      </c>
      <c r="D207" s="39" t="s">
        <v>401</v>
      </c>
      <c r="E207" s="40" t="s">
        <v>14</v>
      </c>
      <c r="F207" s="43">
        <v>2542.3728813559323</v>
      </c>
      <c r="G207" s="36">
        <v>1</v>
      </c>
      <c r="H207" s="37">
        <f t="shared" si="21"/>
        <v>2542.3728813559323</v>
      </c>
      <c r="I207" s="25"/>
      <c r="J207" s="22"/>
      <c r="K207" s="45" t="str">
        <f t="shared" si="22"/>
        <v>Вал сцепления</v>
      </c>
      <c r="L207" s="46" t="str">
        <f t="shared" si="23"/>
        <v>74-1721113</v>
      </c>
      <c r="M207" s="47" t="str">
        <f t="shared" si="24"/>
        <v>шт.</v>
      </c>
      <c r="N207" s="48">
        <f t="shared" si="25"/>
        <v>2542.3728813559323</v>
      </c>
      <c r="O207" s="49"/>
      <c r="P207" s="47">
        <v>1</v>
      </c>
      <c r="Q207" s="24">
        <f t="shared" si="26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x14ac:dyDescent="0.25">
      <c r="B208" s="34">
        <f t="shared" si="20"/>
        <v>201</v>
      </c>
      <c r="C208" s="35" t="s">
        <v>402</v>
      </c>
      <c r="D208" s="39" t="s">
        <v>403</v>
      </c>
      <c r="E208" s="40" t="s">
        <v>14</v>
      </c>
      <c r="F208" s="43">
        <v>1355.9322033898306</v>
      </c>
      <c r="G208" s="36">
        <v>1</v>
      </c>
      <c r="H208" s="37">
        <f t="shared" si="21"/>
        <v>1355.9322033898306</v>
      </c>
      <c r="I208" s="25"/>
      <c r="J208" s="22"/>
      <c r="K208" s="45" t="str">
        <f t="shared" si="22"/>
        <v>Валик водяного насоса</v>
      </c>
      <c r="L208" s="46" t="str">
        <f t="shared" si="23"/>
        <v>240-1307052</v>
      </c>
      <c r="M208" s="47" t="str">
        <f t="shared" si="24"/>
        <v>шт.</v>
      </c>
      <c r="N208" s="48">
        <f t="shared" si="25"/>
        <v>1355.9322033898306</v>
      </c>
      <c r="O208" s="49"/>
      <c r="P208" s="47">
        <v>1</v>
      </c>
      <c r="Q208" s="24">
        <f t="shared" si="26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x14ac:dyDescent="0.25">
      <c r="B209" s="34">
        <f t="shared" si="20"/>
        <v>202</v>
      </c>
      <c r="C209" s="35" t="s">
        <v>404</v>
      </c>
      <c r="D209" s="39" t="s">
        <v>405</v>
      </c>
      <c r="E209" s="40" t="s">
        <v>14</v>
      </c>
      <c r="F209" s="43">
        <v>1203.3898305084747</v>
      </c>
      <c r="G209" s="36">
        <v>1</v>
      </c>
      <c r="H209" s="37">
        <f t="shared" si="21"/>
        <v>1203.3898305084747</v>
      </c>
      <c r="I209" s="25"/>
      <c r="J209" s="22"/>
      <c r="K209" s="45" t="str">
        <f t="shared" si="22"/>
        <v>Венец маховика</v>
      </c>
      <c r="L209" s="46" t="str">
        <f t="shared" si="23"/>
        <v>50Л-1005121 z-119</v>
      </c>
      <c r="M209" s="47" t="str">
        <f t="shared" si="24"/>
        <v>шт.</v>
      </c>
      <c r="N209" s="48">
        <f t="shared" si="25"/>
        <v>1203.3898305084747</v>
      </c>
      <c r="O209" s="49"/>
      <c r="P209" s="47">
        <v>1</v>
      </c>
      <c r="Q209" s="24">
        <f t="shared" si="26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x14ac:dyDescent="0.25">
      <c r="B210" s="34">
        <f t="shared" si="20"/>
        <v>203</v>
      </c>
      <c r="C210" s="35" t="s">
        <v>406</v>
      </c>
      <c r="D210" s="39" t="s">
        <v>407</v>
      </c>
      <c r="E210" s="40" t="s">
        <v>14</v>
      </c>
      <c r="F210" s="43">
        <v>584.74576271186447</v>
      </c>
      <c r="G210" s="36">
        <v>1</v>
      </c>
      <c r="H210" s="37">
        <f t="shared" si="21"/>
        <v>584.74576271186447</v>
      </c>
      <c r="I210" s="25"/>
      <c r="J210" s="22"/>
      <c r="K210" s="45" t="str">
        <f t="shared" si="22"/>
        <v>Вентилятор</v>
      </c>
      <c r="L210" s="46" t="str">
        <f t="shared" si="23"/>
        <v>240-1308040</v>
      </c>
      <c r="M210" s="47" t="str">
        <f t="shared" si="24"/>
        <v>шт.</v>
      </c>
      <c r="N210" s="48">
        <f t="shared" si="25"/>
        <v>584.74576271186447</v>
      </c>
      <c r="O210" s="49"/>
      <c r="P210" s="47">
        <v>1</v>
      </c>
      <c r="Q210" s="24">
        <f t="shared" si="26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x14ac:dyDescent="0.25">
      <c r="B211" s="34">
        <f t="shared" si="20"/>
        <v>204</v>
      </c>
      <c r="C211" s="35" t="s">
        <v>408</v>
      </c>
      <c r="D211" s="39" t="s">
        <v>409</v>
      </c>
      <c r="E211" s="40" t="s">
        <v>14</v>
      </c>
      <c r="F211" s="43">
        <v>4152.5423728813557</v>
      </c>
      <c r="G211" s="36">
        <v>1</v>
      </c>
      <c r="H211" s="37">
        <f t="shared" si="21"/>
        <v>4152.5423728813557</v>
      </c>
      <c r="I211" s="25"/>
      <c r="J211" s="22"/>
      <c r="K211" s="45" t="str">
        <f t="shared" si="22"/>
        <v>Вилка откл.отводки</v>
      </c>
      <c r="L211" s="46" t="str">
        <f t="shared" si="23"/>
        <v>85-1601203</v>
      </c>
      <c r="M211" s="47" t="str">
        <f t="shared" si="24"/>
        <v>шт.</v>
      </c>
      <c r="N211" s="48">
        <f t="shared" si="25"/>
        <v>4152.5423728813557</v>
      </c>
      <c r="O211" s="49"/>
      <c r="P211" s="47">
        <v>1</v>
      </c>
      <c r="Q211" s="24">
        <f t="shared" si="26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x14ac:dyDescent="0.25">
      <c r="B212" s="34">
        <f t="shared" si="20"/>
        <v>205</v>
      </c>
      <c r="C212" s="35" t="s">
        <v>410</v>
      </c>
      <c r="D212" s="39" t="s">
        <v>411</v>
      </c>
      <c r="E212" s="40" t="s">
        <v>14</v>
      </c>
      <c r="F212" s="43">
        <v>338.98305084745766</v>
      </c>
      <c r="G212" s="36">
        <v>1</v>
      </c>
      <c r="H212" s="37">
        <f t="shared" si="21"/>
        <v>338.98305084745766</v>
      </c>
      <c r="I212" s="25"/>
      <c r="J212" s="22"/>
      <c r="K212" s="45" t="str">
        <f t="shared" si="22"/>
        <v>Втулка распредвала</v>
      </c>
      <c r="L212" s="46" t="str">
        <f t="shared" si="23"/>
        <v>240-1002068-А</v>
      </c>
      <c r="M212" s="47" t="str">
        <f t="shared" si="24"/>
        <v>шт.</v>
      </c>
      <c r="N212" s="48">
        <f t="shared" si="25"/>
        <v>338.98305084745766</v>
      </c>
      <c r="O212" s="49"/>
      <c r="P212" s="47">
        <v>1</v>
      </c>
      <c r="Q212" s="24">
        <f t="shared" si="26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x14ac:dyDescent="0.25">
      <c r="B213" s="34">
        <f t="shared" si="20"/>
        <v>206</v>
      </c>
      <c r="C213" s="35" t="s">
        <v>410</v>
      </c>
      <c r="D213" s="39" t="s">
        <v>412</v>
      </c>
      <c r="E213" s="40" t="s">
        <v>14</v>
      </c>
      <c r="F213" s="43">
        <v>550.84745762711873</v>
      </c>
      <c r="G213" s="36">
        <v>1</v>
      </c>
      <c r="H213" s="37">
        <f t="shared" si="21"/>
        <v>550.84745762711873</v>
      </c>
      <c r="I213" s="25"/>
      <c r="J213" s="22"/>
      <c r="K213" s="45" t="str">
        <f t="shared" si="22"/>
        <v>Втулка распредвала</v>
      </c>
      <c r="L213" s="46" t="str">
        <f t="shared" si="23"/>
        <v>240-1002069</v>
      </c>
      <c r="M213" s="47" t="str">
        <f t="shared" si="24"/>
        <v>шт.</v>
      </c>
      <c r="N213" s="48">
        <f t="shared" si="25"/>
        <v>550.84745762711873</v>
      </c>
      <c r="O213" s="49"/>
      <c r="P213" s="47">
        <v>1</v>
      </c>
      <c r="Q213" s="24">
        <f t="shared" si="26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x14ac:dyDescent="0.25">
      <c r="B214" s="34">
        <f t="shared" si="20"/>
        <v>207</v>
      </c>
      <c r="C214" s="35" t="s">
        <v>413</v>
      </c>
      <c r="D214" s="39" t="s">
        <v>414</v>
      </c>
      <c r="E214" s="40" t="s">
        <v>14</v>
      </c>
      <c r="F214" s="43">
        <v>254.23728813559325</v>
      </c>
      <c r="G214" s="36">
        <v>1</v>
      </c>
      <c r="H214" s="37">
        <f t="shared" si="21"/>
        <v>254.23728813559325</v>
      </c>
      <c r="I214" s="25"/>
      <c r="J214" s="22"/>
      <c r="K214" s="45" t="str">
        <f t="shared" si="22"/>
        <v>Втулка шатуна</v>
      </c>
      <c r="L214" s="46" t="str">
        <f t="shared" si="23"/>
        <v>240-1004115</v>
      </c>
      <c r="M214" s="47" t="str">
        <f t="shared" si="24"/>
        <v>шт.</v>
      </c>
      <c r="N214" s="48">
        <f t="shared" si="25"/>
        <v>254.23728813559325</v>
      </c>
      <c r="O214" s="49"/>
      <c r="P214" s="47">
        <v>1</v>
      </c>
      <c r="Q214" s="24">
        <f t="shared" si="26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x14ac:dyDescent="0.25">
      <c r="B215" s="34">
        <f t="shared" si="20"/>
        <v>208</v>
      </c>
      <c r="C215" s="35" t="s">
        <v>415</v>
      </c>
      <c r="D215" s="39" t="s">
        <v>416</v>
      </c>
      <c r="E215" s="40" t="s">
        <v>14</v>
      </c>
      <c r="F215" s="43">
        <v>33.898305084745765</v>
      </c>
      <c r="G215" s="36">
        <v>1</v>
      </c>
      <c r="H215" s="37">
        <f t="shared" si="21"/>
        <v>33.898305084745765</v>
      </c>
      <c r="I215" s="25"/>
      <c r="J215" s="22"/>
      <c r="K215" s="45" t="str">
        <f t="shared" si="22"/>
        <v>Гайка колеса</v>
      </c>
      <c r="L215" s="46" t="str">
        <f t="shared" si="23"/>
        <v>36-3104019</v>
      </c>
      <c r="M215" s="47" t="str">
        <f t="shared" si="24"/>
        <v>шт.</v>
      </c>
      <c r="N215" s="48">
        <f t="shared" si="25"/>
        <v>33.898305084745765</v>
      </c>
      <c r="O215" s="49"/>
      <c r="P215" s="47">
        <v>1</v>
      </c>
      <c r="Q215" s="24">
        <f t="shared" si="26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x14ac:dyDescent="0.25">
      <c r="B216" s="34">
        <f t="shared" si="20"/>
        <v>209</v>
      </c>
      <c r="C216" s="35" t="s">
        <v>417</v>
      </c>
      <c r="D216" s="39" t="s">
        <v>418</v>
      </c>
      <c r="E216" s="40" t="s">
        <v>14</v>
      </c>
      <c r="F216" s="43">
        <v>25.423728813559322</v>
      </c>
      <c r="G216" s="36">
        <v>1</v>
      </c>
      <c r="H216" s="37">
        <f t="shared" si="21"/>
        <v>25.423728813559322</v>
      </c>
      <c r="I216" s="25"/>
      <c r="J216" s="22"/>
      <c r="K216" s="45" t="str">
        <f t="shared" si="22"/>
        <v>Кайка колеса</v>
      </c>
      <c r="L216" s="46" t="str">
        <f t="shared" si="23"/>
        <v>40-3103017</v>
      </c>
      <c r="M216" s="47" t="str">
        <f t="shared" si="24"/>
        <v>шт.</v>
      </c>
      <c r="N216" s="48">
        <f t="shared" si="25"/>
        <v>25.423728813559322</v>
      </c>
      <c r="O216" s="49"/>
      <c r="P216" s="47">
        <v>1</v>
      </c>
      <c r="Q216" s="24">
        <f t="shared" si="26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x14ac:dyDescent="0.25">
      <c r="B217" s="34">
        <f t="shared" si="20"/>
        <v>210</v>
      </c>
      <c r="C217" s="35" t="s">
        <v>419</v>
      </c>
      <c r="D217" s="39" t="s">
        <v>420</v>
      </c>
      <c r="E217" s="40" t="s">
        <v>14</v>
      </c>
      <c r="F217" s="43">
        <v>4406.7796610169498</v>
      </c>
      <c r="G217" s="36">
        <v>1</v>
      </c>
      <c r="H217" s="37">
        <f t="shared" si="21"/>
        <v>4406.7796610169498</v>
      </c>
      <c r="I217" s="25"/>
      <c r="J217" s="22"/>
      <c r="K217" s="45" t="str">
        <f t="shared" si="22"/>
        <v>Гидроцилиндр</v>
      </c>
      <c r="L217" s="46" t="str">
        <f t="shared" si="23"/>
        <v>50-3405215 А-01</v>
      </c>
      <c r="M217" s="47" t="str">
        <f t="shared" si="24"/>
        <v>шт.</v>
      </c>
      <c r="N217" s="48">
        <f t="shared" si="25"/>
        <v>4406.7796610169498</v>
      </c>
      <c r="O217" s="49"/>
      <c r="P217" s="47">
        <v>1</v>
      </c>
      <c r="Q217" s="24">
        <f t="shared" si="26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x14ac:dyDescent="0.25">
      <c r="B218" s="34">
        <f t="shared" si="20"/>
        <v>211</v>
      </c>
      <c r="C218" s="35" t="s">
        <v>321</v>
      </c>
      <c r="D218" s="39" t="s">
        <v>421</v>
      </c>
      <c r="E218" s="40" t="s">
        <v>14</v>
      </c>
      <c r="F218" s="43">
        <v>16940.677966101695</v>
      </c>
      <c r="G218" s="36">
        <v>1</v>
      </c>
      <c r="H218" s="37">
        <f t="shared" si="21"/>
        <v>16940.677966101695</v>
      </c>
      <c r="I218" s="25"/>
      <c r="J218" s="22"/>
      <c r="K218" s="45" t="str">
        <f t="shared" si="22"/>
        <v>Глушитель</v>
      </c>
      <c r="L218" s="46" t="str">
        <f t="shared" si="23"/>
        <v>60-1205015А</v>
      </c>
      <c r="M218" s="47" t="str">
        <f t="shared" si="24"/>
        <v>шт.</v>
      </c>
      <c r="N218" s="48">
        <f t="shared" si="25"/>
        <v>16940.677966101695</v>
      </c>
      <c r="O218" s="49"/>
      <c r="P218" s="47">
        <v>1</v>
      </c>
      <c r="Q218" s="24">
        <f t="shared" si="26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x14ac:dyDescent="0.25">
      <c r="B219" s="34">
        <f t="shared" si="20"/>
        <v>212</v>
      </c>
      <c r="C219" s="35" t="s">
        <v>59</v>
      </c>
      <c r="D219" s="39" t="s">
        <v>422</v>
      </c>
      <c r="E219" s="40" t="s">
        <v>14</v>
      </c>
      <c r="F219" s="43">
        <v>26271.186440677968</v>
      </c>
      <c r="G219" s="36">
        <v>1</v>
      </c>
      <c r="H219" s="37">
        <f t="shared" si="21"/>
        <v>26271.186440677968</v>
      </c>
      <c r="I219" s="25"/>
      <c r="J219" s="22"/>
      <c r="K219" s="45" t="str">
        <f t="shared" si="22"/>
        <v>Головка блока</v>
      </c>
      <c r="L219" s="46" t="str">
        <f t="shared" si="23"/>
        <v>240-1003012 в сб.</v>
      </c>
      <c r="M219" s="47" t="str">
        <f t="shared" si="24"/>
        <v>шт.</v>
      </c>
      <c r="N219" s="48">
        <f t="shared" si="25"/>
        <v>26271.186440677968</v>
      </c>
      <c r="O219" s="49"/>
      <c r="P219" s="47">
        <v>1</v>
      </c>
      <c r="Q219" s="24">
        <f t="shared" si="26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x14ac:dyDescent="0.25">
      <c r="B220" s="34">
        <f t="shared" si="20"/>
        <v>213</v>
      </c>
      <c r="C220" s="35" t="s">
        <v>423</v>
      </c>
      <c r="D220" s="39" t="s">
        <v>424</v>
      </c>
      <c r="E220" s="40" t="s">
        <v>14</v>
      </c>
      <c r="F220" s="43">
        <v>35847.457627118645</v>
      </c>
      <c r="G220" s="36">
        <v>1</v>
      </c>
      <c r="H220" s="37">
        <f t="shared" si="21"/>
        <v>35847.457627118645</v>
      </c>
      <c r="I220" s="25"/>
      <c r="J220" s="22"/>
      <c r="K220" s="45" t="str">
        <f t="shared" si="22"/>
        <v>ГУР</v>
      </c>
      <c r="L220" s="46" t="str">
        <f t="shared" si="23"/>
        <v>МТЗ 70-3400020</v>
      </c>
      <c r="M220" s="47" t="str">
        <f t="shared" si="24"/>
        <v>шт.</v>
      </c>
      <c r="N220" s="48">
        <f t="shared" si="25"/>
        <v>35847.457627118645</v>
      </c>
      <c r="O220" s="49"/>
      <c r="P220" s="47">
        <v>1</v>
      </c>
      <c r="Q220" s="24">
        <f t="shared" si="26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x14ac:dyDescent="0.25">
      <c r="B221" s="34">
        <f t="shared" si="20"/>
        <v>214</v>
      </c>
      <c r="C221" s="35" t="s">
        <v>425</v>
      </c>
      <c r="D221" s="39" t="s">
        <v>426</v>
      </c>
      <c r="E221" s="40" t="s">
        <v>14</v>
      </c>
      <c r="F221" s="43">
        <v>13135.593220338984</v>
      </c>
      <c r="G221" s="36">
        <v>1</v>
      </c>
      <c r="H221" s="37">
        <f t="shared" si="21"/>
        <v>13135.593220338984</v>
      </c>
      <c r="I221" s="25"/>
      <c r="J221" s="22"/>
      <c r="K221" s="45" t="str">
        <f t="shared" si="22"/>
        <v xml:space="preserve">Диск колеса </v>
      </c>
      <c r="L221" s="46" t="str">
        <f t="shared" si="23"/>
        <v>3107020-01 8 шпил.</v>
      </c>
      <c r="M221" s="47" t="str">
        <f t="shared" si="24"/>
        <v>шт.</v>
      </c>
      <c r="N221" s="48">
        <f t="shared" si="25"/>
        <v>13135.593220338984</v>
      </c>
      <c r="O221" s="49"/>
      <c r="P221" s="47">
        <v>1</v>
      </c>
      <c r="Q221" s="24">
        <f t="shared" si="26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25.5" x14ac:dyDescent="0.25">
      <c r="B222" s="34">
        <f t="shared" si="20"/>
        <v>215</v>
      </c>
      <c r="C222" s="35" t="s">
        <v>427</v>
      </c>
      <c r="D222" s="39" t="s">
        <v>428</v>
      </c>
      <c r="E222" s="40" t="s">
        <v>14</v>
      </c>
      <c r="F222" s="43">
        <v>13305.084745762713</v>
      </c>
      <c r="G222" s="36">
        <v>1</v>
      </c>
      <c r="H222" s="37">
        <f t="shared" si="21"/>
        <v>13305.084745762713</v>
      </c>
      <c r="I222" s="25"/>
      <c r="J222" s="22"/>
      <c r="K222" s="45" t="str">
        <f t="shared" si="22"/>
        <v>Диск колеса</v>
      </c>
      <c r="L222" s="46" t="str">
        <f t="shared" si="23"/>
        <v>15*38 3107020 8 шпил.</v>
      </c>
      <c r="M222" s="47" t="str">
        <f t="shared" si="24"/>
        <v>шт.</v>
      </c>
      <c r="N222" s="48">
        <f t="shared" si="25"/>
        <v>13305.084745762713</v>
      </c>
      <c r="O222" s="49"/>
      <c r="P222" s="47">
        <v>1</v>
      </c>
      <c r="Q222" s="24">
        <f t="shared" si="26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x14ac:dyDescent="0.25">
      <c r="B223" s="34">
        <f t="shared" si="20"/>
        <v>216</v>
      </c>
      <c r="C223" s="35" t="s">
        <v>429</v>
      </c>
      <c r="D223" s="39" t="s">
        <v>430</v>
      </c>
      <c r="E223" s="40" t="s">
        <v>14</v>
      </c>
      <c r="F223" s="43">
        <v>2203.3898305084749</v>
      </c>
      <c r="G223" s="36">
        <v>1</v>
      </c>
      <c r="H223" s="37">
        <f t="shared" si="21"/>
        <v>2203.3898305084749</v>
      </c>
      <c r="I223" s="25"/>
      <c r="J223" s="22"/>
      <c r="K223" s="45" t="str">
        <f t="shared" si="22"/>
        <v>Диск</v>
      </c>
      <c r="L223" s="46" t="str">
        <f t="shared" si="23"/>
        <v>70-1601093</v>
      </c>
      <c r="M223" s="47" t="str">
        <f t="shared" si="24"/>
        <v>шт.</v>
      </c>
      <c r="N223" s="48">
        <f t="shared" si="25"/>
        <v>2203.3898305084749</v>
      </c>
      <c r="O223" s="49"/>
      <c r="P223" s="47">
        <v>1</v>
      </c>
      <c r="Q223" s="24">
        <f t="shared" si="26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x14ac:dyDescent="0.25">
      <c r="B224" s="34">
        <f t="shared" si="20"/>
        <v>217</v>
      </c>
      <c r="C224" s="35" t="s">
        <v>429</v>
      </c>
      <c r="D224" s="39" t="s">
        <v>431</v>
      </c>
      <c r="E224" s="40" t="s">
        <v>14</v>
      </c>
      <c r="F224" s="43">
        <v>661.01694915254245</v>
      </c>
      <c r="G224" s="36">
        <v>1</v>
      </c>
      <c r="H224" s="37">
        <f t="shared" si="21"/>
        <v>661.01694915254245</v>
      </c>
      <c r="I224" s="25"/>
      <c r="J224" s="22"/>
      <c r="K224" s="45" t="str">
        <f t="shared" si="22"/>
        <v>Диск</v>
      </c>
      <c r="L224" s="46" t="str">
        <f t="shared" si="23"/>
        <v>50-3502030</v>
      </c>
      <c r="M224" s="47" t="str">
        <f t="shared" si="24"/>
        <v>шт.</v>
      </c>
      <c r="N224" s="48">
        <f t="shared" si="25"/>
        <v>661.01694915254245</v>
      </c>
      <c r="O224" s="49"/>
      <c r="P224" s="47">
        <v>1</v>
      </c>
      <c r="Q224" s="24">
        <f t="shared" si="26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x14ac:dyDescent="0.25">
      <c r="B225" s="34">
        <f t="shared" si="20"/>
        <v>218</v>
      </c>
      <c r="C225" s="35" t="s">
        <v>429</v>
      </c>
      <c r="D225" s="39" t="s">
        <v>432</v>
      </c>
      <c r="E225" s="40" t="s">
        <v>14</v>
      </c>
      <c r="F225" s="43">
        <v>262.71186440677968</v>
      </c>
      <c r="G225" s="36">
        <v>1</v>
      </c>
      <c r="H225" s="37">
        <f t="shared" si="21"/>
        <v>262.71186440677968</v>
      </c>
      <c r="I225" s="25"/>
      <c r="J225" s="22"/>
      <c r="K225" s="45" t="str">
        <f t="shared" si="22"/>
        <v>Диск</v>
      </c>
      <c r="L225" s="46" t="str">
        <f t="shared" si="23"/>
        <v>85-3502040</v>
      </c>
      <c r="M225" s="47" t="str">
        <f t="shared" si="24"/>
        <v>шт.</v>
      </c>
      <c r="N225" s="48">
        <f t="shared" si="25"/>
        <v>262.71186440677968</v>
      </c>
      <c r="O225" s="49"/>
      <c r="P225" s="47">
        <v>1</v>
      </c>
      <c r="Q225" s="24">
        <f t="shared" si="26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25.5" x14ac:dyDescent="0.25">
      <c r="B226" s="34">
        <f t="shared" si="20"/>
        <v>219</v>
      </c>
      <c r="C226" s="35" t="s">
        <v>433</v>
      </c>
      <c r="D226" s="39" t="s">
        <v>434</v>
      </c>
      <c r="E226" s="40" t="s">
        <v>14</v>
      </c>
      <c r="F226" s="43">
        <v>516.94915254237287</v>
      </c>
      <c r="G226" s="36">
        <v>1</v>
      </c>
      <c r="H226" s="37">
        <f t="shared" si="21"/>
        <v>516.94915254237287</v>
      </c>
      <c r="I226" s="25"/>
      <c r="J226" s="22"/>
      <c r="K226" s="45" t="str">
        <f t="shared" si="22"/>
        <v>Кардан рулевого управления</v>
      </c>
      <c r="L226" s="46" t="str">
        <f t="shared" si="23"/>
        <v>50-3401060</v>
      </c>
      <c r="M226" s="47" t="str">
        <f t="shared" si="24"/>
        <v>шт.</v>
      </c>
      <c r="N226" s="48">
        <f t="shared" si="25"/>
        <v>516.94915254237287</v>
      </c>
      <c r="O226" s="49"/>
      <c r="P226" s="47">
        <v>1</v>
      </c>
      <c r="Q226" s="24">
        <f t="shared" si="26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x14ac:dyDescent="0.25">
      <c r="B227" s="34">
        <f t="shared" si="20"/>
        <v>220</v>
      </c>
      <c r="C227" s="35" t="s">
        <v>435</v>
      </c>
      <c r="D227" s="39" t="s">
        <v>436</v>
      </c>
      <c r="E227" s="40" t="s">
        <v>14</v>
      </c>
      <c r="F227" s="43">
        <v>37033.898305084746</v>
      </c>
      <c r="G227" s="36">
        <v>1</v>
      </c>
      <c r="H227" s="37">
        <f t="shared" si="21"/>
        <v>37033.898305084746</v>
      </c>
      <c r="I227" s="25"/>
      <c r="J227" s="22"/>
      <c r="K227" s="45" t="str">
        <f t="shared" si="22"/>
        <v>Кол/вал</v>
      </c>
      <c r="L227" s="46" t="str">
        <f t="shared" si="23"/>
        <v>245-30-1005015-08</v>
      </c>
      <c r="M227" s="47" t="str">
        <f t="shared" si="24"/>
        <v>шт.</v>
      </c>
      <c r="N227" s="48">
        <f t="shared" si="25"/>
        <v>37033.898305084746</v>
      </c>
      <c r="O227" s="49"/>
      <c r="P227" s="47">
        <v>1</v>
      </c>
      <c r="Q227" s="24">
        <f t="shared" si="26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x14ac:dyDescent="0.25">
      <c r="B228" s="34">
        <f t="shared" si="20"/>
        <v>221</v>
      </c>
      <c r="C228" s="35" t="s">
        <v>437</v>
      </c>
      <c r="D228" s="39" t="s">
        <v>438</v>
      </c>
      <c r="E228" s="40" t="s">
        <v>14</v>
      </c>
      <c r="F228" s="43">
        <v>10338.983050847459</v>
      </c>
      <c r="G228" s="36">
        <v>1</v>
      </c>
      <c r="H228" s="37">
        <f t="shared" si="21"/>
        <v>10338.983050847459</v>
      </c>
      <c r="I228" s="25"/>
      <c r="J228" s="22"/>
      <c r="K228" s="45" t="str">
        <f t="shared" si="22"/>
        <v>Компрессор</v>
      </c>
      <c r="L228" s="46" t="str">
        <f t="shared" si="23"/>
        <v>А29-05-000А-06</v>
      </c>
      <c r="M228" s="47" t="str">
        <f t="shared" si="24"/>
        <v>шт.</v>
      </c>
      <c r="N228" s="48">
        <f t="shared" si="25"/>
        <v>10338.983050847459</v>
      </c>
      <c r="O228" s="49"/>
      <c r="P228" s="47">
        <v>1</v>
      </c>
      <c r="Q228" s="24">
        <f t="shared" si="26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x14ac:dyDescent="0.25">
      <c r="B229" s="34">
        <f t="shared" si="20"/>
        <v>222</v>
      </c>
      <c r="C229" s="35" t="s">
        <v>439</v>
      </c>
      <c r="D229" s="39" t="s">
        <v>440</v>
      </c>
      <c r="E229" s="40" t="s">
        <v>14</v>
      </c>
      <c r="F229" s="43">
        <v>5338.9830508474579</v>
      </c>
      <c r="G229" s="36">
        <v>1</v>
      </c>
      <c r="H229" s="37">
        <f t="shared" si="21"/>
        <v>5338.9830508474579</v>
      </c>
      <c r="I229" s="25"/>
      <c r="J229" s="22"/>
      <c r="K229" s="45" t="str">
        <f t="shared" si="22"/>
        <v>Лонжерон</v>
      </c>
      <c r="L229" s="46" t="str">
        <f t="shared" si="23"/>
        <v>50-2801053Б2</v>
      </c>
      <c r="M229" s="47" t="str">
        <f t="shared" si="24"/>
        <v>шт.</v>
      </c>
      <c r="N229" s="48">
        <f t="shared" si="25"/>
        <v>5338.9830508474579</v>
      </c>
      <c r="O229" s="49"/>
      <c r="P229" s="47">
        <v>1</v>
      </c>
      <c r="Q229" s="24">
        <f t="shared" si="26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x14ac:dyDescent="0.25">
      <c r="B230" s="34">
        <f t="shared" ref="B230:B293" si="27">B229+1</f>
        <v>223</v>
      </c>
      <c r="C230" s="35" t="s">
        <v>439</v>
      </c>
      <c r="D230" s="39" t="s">
        <v>441</v>
      </c>
      <c r="E230" s="40" t="s">
        <v>14</v>
      </c>
      <c r="F230" s="43">
        <v>5762.7118644067796</v>
      </c>
      <c r="G230" s="36">
        <v>1</v>
      </c>
      <c r="H230" s="37">
        <f t="shared" si="21"/>
        <v>5762.7118644067796</v>
      </c>
      <c r="I230" s="25"/>
      <c r="J230" s="22"/>
      <c r="K230" s="45" t="str">
        <f t="shared" si="22"/>
        <v>Лонжерон</v>
      </c>
      <c r="L230" s="46" t="str">
        <f t="shared" si="23"/>
        <v>50-2801052Б2</v>
      </c>
      <c r="M230" s="47" t="str">
        <f t="shared" si="24"/>
        <v>шт.</v>
      </c>
      <c r="N230" s="48">
        <f t="shared" si="25"/>
        <v>5762.7118644067796</v>
      </c>
      <c r="O230" s="49"/>
      <c r="P230" s="47">
        <v>1</v>
      </c>
      <c r="Q230" s="24">
        <f t="shared" si="26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25.5" x14ac:dyDescent="0.25">
      <c r="B231" s="34">
        <f t="shared" si="27"/>
        <v>224</v>
      </c>
      <c r="C231" s="35" t="s">
        <v>442</v>
      </c>
      <c r="D231" s="39" t="s">
        <v>443</v>
      </c>
      <c r="E231" s="40" t="s">
        <v>14</v>
      </c>
      <c r="F231" s="43">
        <v>8813.5593220338997</v>
      </c>
      <c r="G231" s="36">
        <v>1</v>
      </c>
      <c r="H231" s="37">
        <f t="shared" si="21"/>
        <v>8813.5593220338997</v>
      </c>
      <c r="I231" s="25"/>
      <c r="J231" s="22"/>
      <c r="K231" s="45" t="str">
        <f t="shared" si="22"/>
        <v>Маховик</v>
      </c>
      <c r="L231" s="46" t="str">
        <f t="shared" si="23"/>
        <v>240Л-1005115-02 z-119</v>
      </c>
      <c r="M231" s="47" t="str">
        <f t="shared" si="24"/>
        <v>шт.</v>
      </c>
      <c r="N231" s="48">
        <f t="shared" si="25"/>
        <v>8813.5593220338997</v>
      </c>
      <c r="O231" s="49"/>
      <c r="P231" s="47">
        <v>1</v>
      </c>
      <c r="Q231" s="24">
        <f t="shared" si="26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25.5" x14ac:dyDescent="0.25">
      <c r="B232" s="34">
        <f t="shared" si="27"/>
        <v>225</v>
      </c>
      <c r="C232" s="35" t="s">
        <v>442</v>
      </c>
      <c r="D232" s="39" t="s">
        <v>444</v>
      </c>
      <c r="E232" s="40" t="s">
        <v>14</v>
      </c>
      <c r="F232" s="43">
        <v>9364.4067796610179</v>
      </c>
      <c r="G232" s="36">
        <v>1</v>
      </c>
      <c r="H232" s="37">
        <f t="shared" si="21"/>
        <v>9364.4067796610179</v>
      </c>
      <c r="I232" s="25"/>
      <c r="J232" s="22"/>
      <c r="K232" s="45" t="str">
        <f t="shared" si="22"/>
        <v>Маховик</v>
      </c>
      <c r="L232" s="46" t="str">
        <f t="shared" si="23"/>
        <v>240-1005114-А1 z-145</v>
      </c>
      <c r="M232" s="47" t="str">
        <f t="shared" si="24"/>
        <v>шт.</v>
      </c>
      <c r="N232" s="48">
        <f t="shared" si="25"/>
        <v>9364.4067796610179</v>
      </c>
      <c r="O232" s="49"/>
      <c r="P232" s="47">
        <v>1</v>
      </c>
      <c r="Q232" s="24">
        <f t="shared" si="26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x14ac:dyDescent="0.25">
      <c r="B233" s="34">
        <f t="shared" si="27"/>
        <v>226</v>
      </c>
      <c r="C233" s="35" t="s">
        <v>445</v>
      </c>
      <c r="D233" s="39" t="s">
        <v>446</v>
      </c>
      <c r="E233" s="40" t="s">
        <v>14</v>
      </c>
      <c r="F233" s="43">
        <v>491.52542372881356</v>
      </c>
      <c r="G233" s="36">
        <v>1</v>
      </c>
      <c r="H233" s="37">
        <f t="shared" si="21"/>
        <v>491.52542372881356</v>
      </c>
      <c r="I233" s="25"/>
      <c r="J233" s="22"/>
      <c r="K233" s="45" t="str">
        <f t="shared" si="22"/>
        <v>Наконечник рул.тяги</v>
      </c>
      <c r="L233" s="46" t="str">
        <f t="shared" si="23"/>
        <v>А35-32-000А-01</v>
      </c>
      <c r="M233" s="47" t="str">
        <f t="shared" si="24"/>
        <v>шт.</v>
      </c>
      <c r="N233" s="48">
        <f t="shared" si="25"/>
        <v>491.52542372881356</v>
      </c>
      <c r="O233" s="49"/>
      <c r="P233" s="47">
        <v>1</v>
      </c>
      <c r="Q233" s="24">
        <f t="shared" si="26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x14ac:dyDescent="0.25">
      <c r="B234" s="34">
        <f t="shared" si="27"/>
        <v>227</v>
      </c>
      <c r="C234" s="35" t="s">
        <v>354</v>
      </c>
      <c r="D234" s="39" t="s">
        <v>447</v>
      </c>
      <c r="E234" s="40" t="s">
        <v>14</v>
      </c>
      <c r="F234" s="43">
        <v>2093.2203389830511</v>
      </c>
      <c r="G234" s="36">
        <v>1</v>
      </c>
      <c r="H234" s="37">
        <f t="shared" si="21"/>
        <v>2093.2203389830511</v>
      </c>
      <c r="I234" s="25"/>
      <c r="J234" s="22"/>
      <c r="K234" s="45" t="str">
        <f t="shared" si="22"/>
        <v>Насос водяной</v>
      </c>
      <c r="L234" s="46" t="str">
        <f t="shared" si="23"/>
        <v>МТЗ 240-1307010</v>
      </c>
      <c r="M234" s="47" t="str">
        <f t="shared" si="24"/>
        <v>шт.</v>
      </c>
      <c r="N234" s="48">
        <f t="shared" si="25"/>
        <v>2093.2203389830511</v>
      </c>
      <c r="O234" s="49"/>
      <c r="P234" s="47">
        <v>1</v>
      </c>
      <c r="Q234" s="24">
        <f t="shared" si="26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x14ac:dyDescent="0.25">
      <c r="B235" s="34">
        <f t="shared" si="27"/>
        <v>228</v>
      </c>
      <c r="C235" s="35" t="s">
        <v>356</v>
      </c>
      <c r="D235" s="39" t="s">
        <v>448</v>
      </c>
      <c r="E235" s="40" t="s">
        <v>14</v>
      </c>
      <c r="F235" s="43">
        <v>2627.1186440677966</v>
      </c>
      <c r="G235" s="36">
        <v>1</v>
      </c>
      <c r="H235" s="37">
        <f t="shared" si="21"/>
        <v>2627.1186440677966</v>
      </c>
      <c r="I235" s="25"/>
      <c r="J235" s="22"/>
      <c r="K235" s="45" t="str">
        <f t="shared" si="22"/>
        <v>Насос масляный</v>
      </c>
      <c r="L235" s="46" t="str">
        <f t="shared" si="23"/>
        <v>240-1403010 36 зуб.</v>
      </c>
      <c r="M235" s="47" t="str">
        <f t="shared" si="24"/>
        <v>шт.</v>
      </c>
      <c r="N235" s="48">
        <f t="shared" si="25"/>
        <v>2627.1186440677966</v>
      </c>
      <c r="O235" s="49"/>
      <c r="P235" s="47">
        <v>1</v>
      </c>
      <c r="Q235" s="24">
        <f t="shared" si="26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x14ac:dyDescent="0.25">
      <c r="B236" s="34">
        <f t="shared" si="27"/>
        <v>229</v>
      </c>
      <c r="C236" s="35" t="s">
        <v>449</v>
      </c>
      <c r="D236" s="39" t="s">
        <v>450</v>
      </c>
      <c r="E236" s="40" t="s">
        <v>14</v>
      </c>
      <c r="F236" s="43">
        <v>5338.9830508474579</v>
      </c>
      <c r="G236" s="36">
        <v>1</v>
      </c>
      <c r="H236" s="37">
        <f t="shared" si="21"/>
        <v>5338.9830508474579</v>
      </c>
      <c r="I236" s="25"/>
      <c r="J236" s="22"/>
      <c r="K236" s="45" t="str">
        <f t="shared" si="22"/>
        <v>Отопитель</v>
      </c>
      <c r="L236" s="46" t="str">
        <f t="shared" si="23"/>
        <v>159Л-8101010 12В</v>
      </c>
      <c r="M236" s="47" t="str">
        <f t="shared" si="24"/>
        <v>шт.</v>
      </c>
      <c r="N236" s="48">
        <f t="shared" si="25"/>
        <v>5338.9830508474579</v>
      </c>
      <c r="O236" s="49"/>
      <c r="P236" s="47">
        <v>1</v>
      </c>
      <c r="Q236" s="24">
        <f t="shared" si="26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x14ac:dyDescent="0.25">
      <c r="B237" s="34">
        <f t="shared" si="27"/>
        <v>230</v>
      </c>
      <c r="C237" s="35" t="s">
        <v>451</v>
      </c>
      <c r="D237" s="39" t="s">
        <v>452</v>
      </c>
      <c r="E237" s="40" t="s">
        <v>14</v>
      </c>
      <c r="F237" s="43">
        <v>165.25423728813561</v>
      </c>
      <c r="G237" s="36">
        <v>1</v>
      </c>
      <c r="H237" s="37">
        <f t="shared" si="21"/>
        <v>165.25423728813561</v>
      </c>
      <c r="I237" s="25"/>
      <c r="J237" s="22"/>
      <c r="K237" s="45" t="str">
        <f t="shared" si="22"/>
        <v>Подушка крепления кабины</v>
      </c>
      <c r="L237" s="46" t="str">
        <f t="shared" si="23"/>
        <v>130-5001332</v>
      </c>
      <c r="M237" s="47" t="str">
        <f t="shared" si="24"/>
        <v>шт.</v>
      </c>
      <c r="N237" s="48">
        <f t="shared" si="25"/>
        <v>165.25423728813561</v>
      </c>
      <c r="O237" s="49"/>
      <c r="P237" s="47">
        <v>1</v>
      </c>
      <c r="Q237" s="24">
        <f t="shared" si="26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25.5" x14ac:dyDescent="0.25">
      <c r="B238" s="34">
        <f t="shared" si="27"/>
        <v>231</v>
      </c>
      <c r="C238" s="35" t="s">
        <v>453</v>
      </c>
      <c r="D238" s="39" t="s">
        <v>454</v>
      </c>
      <c r="E238" s="40" t="s">
        <v>14</v>
      </c>
      <c r="F238" s="43">
        <v>88.983050847457633</v>
      </c>
      <c r="G238" s="36">
        <v>1</v>
      </c>
      <c r="H238" s="37">
        <f t="shared" si="21"/>
        <v>88.983050847457633</v>
      </c>
      <c r="I238" s="25"/>
      <c r="J238" s="22"/>
      <c r="K238" s="45" t="str">
        <f t="shared" si="22"/>
        <v xml:space="preserve">Подушка крепления кабины задняя в сборе </v>
      </c>
      <c r="L238" s="46" t="str">
        <f t="shared" si="23"/>
        <v>130-5001364В</v>
      </c>
      <c r="M238" s="47" t="str">
        <f t="shared" si="24"/>
        <v>шт.</v>
      </c>
      <c r="N238" s="48">
        <f t="shared" si="25"/>
        <v>88.983050847457633</v>
      </c>
      <c r="O238" s="49"/>
      <c r="P238" s="47">
        <v>1</v>
      </c>
      <c r="Q238" s="24">
        <f t="shared" si="26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x14ac:dyDescent="0.25">
      <c r="B239" s="34">
        <f t="shared" si="27"/>
        <v>232</v>
      </c>
      <c r="C239" s="35" t="s">
        <v>455</v>
      </c>
      <c r="D239" s="39" t="s">
        <v>456</v>
      </c>
      <c r="E239" s="40" t="s">
        <v>14</v>
      </c>
      <c r="F239" s="43">
        <v>11228.813559322034</v>
      </c>
      <c r="G239" s="36">
        <v>1</v>
      </c>
      <c r="H239" s="37">
        <f t="shared" si="21"/>
        <v>11228.813559322034</v>
      </c>
      <c r="I239" s="25"/>
      <c r="J239" s="22"/>
      <c r="K239" s="45" t="str">
        <f t="shared" si="22"/>
        <v>Полуось зднего моста</v>
      </c>
      <c r="L239" s="46" t="str">
        <f t="shared" si="23"/>
        <v>50-2407082А</v>
      </c>
      <c r="M239" s="47" t="str">
        <f t="shared" si="24"/>
        <v>шт.</v>
      </c>
      <c r="N239" s="48">
        <f t="shared" si="25"/>
        <v>11228.813559322034</v>
      </c>
      <c r="O239" s="49"/>
      <c r="P239" s="47">
        <v>1</v>
      </c>
      <c r="Q239" s="24">
        <f t="shared" si="26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x14ac:dyDescent="0.25">
      <c r="B240" s="34">
        <f t="shared" si="27"/>
        <v>233</v>
      </c>
      <c r="C240" s="35" t="s">
        <v>457</v>
      </c>
      <c r="D240" s="39" t="s">
        <v>458</v>
      </c>
      <c r="E240" s="40" t="s">
        <v>14</v>
      </c>
      <c r="F240" s="43">
        <v>5084.7457627118647</v>
      </c>
      <c r="G240" s="36">
        <v>1</v>
      </c>
      <c r="H240" s="37">
        <f t="shared" si="21"/>
        <v>5084.7457627118647</v>
      </c>
      <c r="I240" s="25"/>
      <c r="J240" s="22"/>
      <c r="K240" s="45" t="str">
        <f t="shared" si="22"/>
        <v>Полуось пер.ведущ.моста</v>
      </c>
      <c r="L240" s="46" t="str">
        <f t="shared" si="23"/>
        <v>52-2308065</v>
      </c>
      <c r="M240" s="47" t="str">
        <f t="shared" si="24"/>
        <v>шт.</v>
      </c>
      <c r="N240" s="48">
        <f t="shared" si="25"/>
        <v>5084.7457627118647</v>
      </c>
      <c r="O240" s="49"/>
      <c r="P240" s="47">
        <v>1</v>
      </c>
      <c r="Q240" s="24">
        <f t="shared" si="26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x14ac:dyDescent="0.25">
      <c r="B241" s="34">
        <f t="shared" si="27"/>
        <v>234</v>
      </c>
      <c r="C241" s="35" t="s">
        <v>459</v>
      </c>
      <c r="D241" s="39" t="s">
        <v>460</v>
      </c>
      <c r="E241" s="40" t="s">
        <v>14</v>
      </c>
      <c r="F241" s="43">
        <v>423.72881355932208</v>
      </c>
      <c r="G241" s="36">
        <v>1</v>
      </c>
      <c r="H241" s="37">
        <f t="shared" si="21"/>
        <v>423.72881355932208</v>
      </c>
      <c r="I241" s="25"/>
      <c r="J241" s="22"/>
      <c r="K241" s="45" t="str">
        <f t="shared" si="22"/>
        <v>Поршень компрессора</v>
      </c>
      <c r="L241" s="46" t="str">
        <f t="shared" si="23"/>
        <v>А29-05-101</v>
      </c>
      <c r="M241" s="47" t="str">
        <f t="shared" si="24"/>
        <v>шт.</v>
      </c>
      <c r="N241" s="48">
        <f t="shared" si="25"/>
        <v>423.72881355932208</v>
      </c>
      <c r="O241" s="49"/>
      <c r="P241" s="47">
        <v>1</v>
      </c>
      <c r="Q241" s="24">
        <f t="shared" si="26"/>
        <v>0</v>
      </c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25.5" x14ac:dyDescent="0.25">
      <c r="B242" s="34">
        <f t="shared" si="27"/>
        <v>235</v>
      </c>
      <c r="C242" s="35" t="s">
        <v>461</v>
      </c>
      <c r="D242" s="39" t="s">
        <v>462</v>
      </c>
      <c r="E242" s="40" t="s">
        <v>14</v>
      </c>
      <c r="F242" s="43">
        <v>677.96610169491532</v>
      </c>
      <c r="G242" s="36">
        <v>1</v>
      </c>
      <c r="H242" s="37">
        <f t="shared" si="21"/>
        <v>677.96610169491532</v>
      </c>
      <c r="I242" s="25"/>
      <c r="J242" s="22"/>
      <c r="K242" s="45" t="str">
        <f t="shared" si="22"/>
        <v>Привод счетчика моточасовПТ-3802010А-90</v>
      </c>
      <c r="L242" s="46" t="str">
        <f t="shared" si="23"/>
        <v>ПТ-3802010А-90</v>
      </c>
      <c r="M242" s="47" t="str">
        <f t="shared" si="24"/>
        <v>шт.</v>
      </c>
      <c r="N242" s="48">
        <f t="shared" si="25"/>
        <v>677.96610169491532</v>
      </c>
      <c r="O242" s="49"/>
      <c r="P242" s="47">
        <v>1</v>
      </c>
      <c r="Q242" s="24">
        <f t="shared" si="26"/>
        <v>0</v>
      </c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25.5" x14ac:dyDescent="0.25">
      <c r="B243" s="34">
        <f t="shared" si="27"/>
        <v>236</v>
      </c>
      <c r="C243" s="35" t="s">
        <v>463</v>
      </c>
      <c r="D243" s="39" t="s">
        <v>464</v>
      </c>
      <c r="E243" s="40" t="s">
        <v>14</v>
      </c>
      <c r="F243" s="43">
        <v>254.23728813559325</v>
      </c>
      <c r="G243" s="36">
        <v>1</v>
      </c>
      <c r="H243" s="37">
        <f t="shared" si="21"/>
        <v>254.23728813559325</v>
      </c>
      <c r="I243" s="25"/>
      <c r="J243" s="22"/>
      <c r="K243" s="45" t="str">
        <f t="shared" si="22"/>
        <v>р/к наконечника рул.тяги</v>
      </c>
      <c r="L243" s="46" t="str">
        <f t="shared" si="23"/>
        <v>1221 (с пальцем)№724 н.о.</v>
      </c>
      <c r="M243" s="47" t="str">
        <f t="shared" si="24"/>
        <v>шт.</v>
      </c>
      <c r="N243" s="48">
        <f t="shared" si="25"/>
        <v>254.23728813559325</v>
      </c>
      <c r="O243" s="49"/>
      <c r="P243" s="47">
        <v>1</v>
      </c>
      <c r="Q243" s="24">
        <f t="shared" si="26"/>
        <v>0</v>
      </c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x14ac:dyDescent="0.25">
      <c r="B244" s="34">
        <f t="shared" si="27"/>
        <v>237</v>
      </c>
      <c r="C244" s="35" t="s">
        <v>465</v>
      </c>
      <c r="D244" s="39" t="s">
        <v>466</v>
      </c>
      <c r="E244" s="40" t="s">
        <v>14</v>
      </c>
      <c r="F244" s="43">
        <v>1822.0338983050849</v>
      </c>
      <c r="G244" s="36">
        <v>1</v>
      </c>
      <c r="H244" s="37">
        <f t="shared" si="21"/>
        <v>1822.0338983050849</v>
      </c>
      <c r="I244" s="25"/>
      <c r="J244" s="22"/>
      <c r="K244" s="45" t="str">
        <f t="shared" si="22"/>
        <v>Радиатор отопителя</v>
      </c>
      <c r="L244" s="46" t="str">
        <f t="shared" si="23"/>
        <v>80-8101900</v>
      </c>
      <c r="M244" s="47" t="str">
        <f t="shared" si="24"/>
        <v>шт.</v>
      </c>
      <c r="N244" s="48">
        <f t="shared" si="25"/>
        <v>1822.0338983050849</v>
      </c>
      <c r="O244" s="49"/>
      <c r="P244" s="47">
        <v>1</v>
      </c>
      <c r="Q244" s="24">
        <f t="shared" si="26"/>
        <v>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x14ac:dyDescent="0.25">
      <c r="B245" s="34">
        <f t="shared" si="27"/>
        <v>238</v>
      </c>
      <c r="C245" s="35" t="s">
        <v>467</v>
      </c>
      <c r="D245" s="39" t="s">
        <v>468</v>
      </c>
      <c r="E245" s="40" t="s">
        <v>14</v>
      </c>
      <c r="F245" s="43">
        <v>7203.3898305084749</v>
      </c>
      <c r="G245" s="36">
        <v>1</v>
      </c>
      <c r="H245" s="37">
        <f t="shared" si="21"/>
        <v>7203.3898305084749</v>
      </c>
      <c r="I245" s="25"/>
      <c r="J245" s="22"/>
      <c r="K245" s="45" t="str">
        <f t="shared" si="22"/>
        <v>Распред.вал</v>
      </c>
      <c r="L245" s="46" t="str">
        <f t="shared" si="23"/>
        <v>240-1006015А</v>
      </c>
      <c r="M245" s="47" t="str">
        <f t="shared" si="24"/>
        <v>шт.</v>
      </c>
      <c r="N245" s="48">
        <f t="shared" si="25"/>
        <v>7203.3898305084749</v>
      </c>
      <c r="O245" s="49"/>
      <c r="P245" s="47">
        <v>1</v>
      </c>
      <c r="Q245" s="24">
        <f t="shared" si="26"/>
        <v>0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x14ac:dyDescent="0.25">
      <c r="B246" s="34">
        <f t="shared" si="27"/>
        <v>239</v>
      </c>
      <c r="C246" s="35" t="s">
        <v>469</v>
      </c>
      <c r="D246" s="39" t="s">
        <v>470</v>
      </c>
      <c r="E246" s="40" t="s">
        <v>14</v>
      </c>
      <c r="F246" s="43">
        <v>3559.3220338983051</v>
      </c>
      <c r="G246" s="36">
        <v>1</v>
      </c>
      <c r="H246" s="37">
        <f t="shared" si="21"/>
        <v>3559.3220338983051</v>
      </c>
      <c r="I246" s="25"/>
      <c r="J246" s="22"/>
      <c r="K246" s="45" t="str">
        <f t="shared" si="22"/>
        <v>Распределитель ГУРА</v>
      </c>
      <c r="L246" s="46" t="str">
        <f t="shared" si="23"/>
        <v>50-3406015А</v>
      </c>
      <c r="M246" s="47" t="str">
        <f t="shared" si="24"/>
        <v>шт.</v>
      </c>
      <c r="N246" s="48">
        <f t="shared" si="25"/>
        <v>3559.3220338983051</v>
      </c>
      <c r="O246" s="49"/>
      <c r="P246" s="47">
        <v>1</v>
      </c>
      <c r="Q246" s="24">
        <f t="shared" si="26"/>
        <v>0</v>
      </c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x14ac:dyDescent="0.25">
      <c r="B247" s="34">
        <f t="shared" si="27"/>
        <v>240</v>
      </c>
      <c r="C247" s="35" t="s">
        <v>471</v>
      </c>
      <c r="D247" s="39" t="s">
        <v>472</v>
      </c>
      <c r="E247" s="40" t="s">
        <v>14</v>
      </c>
      <c r="F247" s="43">
        <v>338.98305084745766</v>
      </c>
      <c r="G247" s="36">
        <v>1</v>
      </c>
      <c r="H247" s="37">
        <f t="shared" si="21"/>
        <v>338.98305084745766</v>
      </c>
      <c r="I247" s="25"/>
      <c r="J247" s="22"/>
      <c r="K247" s="45" t="str">
        <f t="shared" si="22"/>
        <v>Рычаг отжимой</v>
      </c>
      <c r="L247" s="46" t="str">
        <f t="shared" si="23"/>
        <v>85-1601094</v>
      </c>
      <c r="M247" s="47" t="str">
        <f t="shared" si="24"/>
        <v>шт.</v>
      </c>
      <c r="N247" s="48">
        <f t="shared" si="25"/>
        <v>338.98305084745766</v>
      </c>
      <c r="O247" s="49"/>
      <c r="P247" s="47">
        <v>1</v>
      </c>
      <c r="Q247" s="24">
        <f t="shared" si="26"/>
        <v>0</v>
      </c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25.5" x14ac:dyDescent="0.25">
      <c r="B248" s="34">
        <f t="shared" si="27"/>
        <v>241</v>
      </c>
      <c r="C248" s="35" t="s">
        <v>473</v>
      </c>
      <c r="D248" s="39" t="s">
        <v>474</v>
      </c>
      <c r="E248" s="40" t="s">
        <v>14</v>
      </c>
      <c r="F248" s="43">
        <v>745.76271186440681</v>
      </c>
      <c r="G248" s="36">
        <v>1</v>
      </c>
      <c r="H248" s="37">
        <f t="shared" si="21"/>
        <v>745.76271186440681</v>
      </c>
      <c r="I248" s="25"/>
      <c r="J248" s="22"/>
      <c r="K248" s="45" t="str">
        <f t="shared" si="22"/>
        <v>Стакан главной передачи п/моста</v>
      </c>
      <c r="L248" s="46" t="str">
        <f t="shared" si="23"/>
        <v>52-2302016А</v>
      </c>
      <c r="M248" s="47" t="str">
        <f t="shared" si="24"/>
        <v>шт.</v>
      </c>
      <c r="N248" s="48">
        <f t="shared" si="25"/>
        <v>745.76271186440681</v>
      </c>
      <c r="O248" s="49"/>
      <c r="P248" s="47">
        <v>1</v>
      </c>
      <c r="Q248" s="24">
        <f t="shared" si="26"/>
        <v>0</v>
      </c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x14ac:dyDescent="0.25">
      <c r="B249" s="34">
        <f t="shared" si="27"/>
        <v>242</v>
      </c>
      <c r="C249" s="35" t="s">
        <v>249</v>
      </c>
      <c r="D249" s="39" t="s">
        <v>475</v>
      </c>
      <c r="E249" s="40" t="s">
        <v>14</v>
      </c>
      <c r="F249" s="43">
        <v>2627.1186440677966</v>
      </c>
      <c r="G249" s="36">
        <v>1</v>
      </c>
      <c r="H249" s="37">
        <f t="shared" si="21"/>
        <v>2627.1186440677966</v>
      </c>
      <c r="I249" s="25"/>
      <c r="J249" s="22"/>
      <c r="K249" s="45" t="str">
        <f t="shared" si="22"/>
        <v>Ступица</v>
      </c>
      <c r="L249" s="46" t="str">
        <f t="shared" si="23"/>
        <v>А04-03-021</v>
      </c>
      <c r="M249" s="47" t="str">
        <f t="shared" si="24"/>
        <v>шт.</v>
      </c>
      <c r="N249" s="48">
        <f t="shared" si="25"/>
        <v>2627.1186440677966</v>
      </c>
      <c r="O249" s="49"/>
      <c r="P249" s="47">
        <v>1</v>
      </c>
      <c r="Q249" s="24">
        <f t="shared" si="26"/>
        <v>0</v>
      </c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x14ac:dyDescent="0.25">
      <c r="B250" s="34">
        <f t="shared" si="27"/>
        <v>243</v>
      </c>
      <c r="C250" s="35" t="s">
        <v>476</v>
      </c>
      <c r="D250" s="39" t="s">
        <v>477</v>
      </c>
      <c r="E250" s="40" t="s">
        <v>14</v>
      </c>
      <c r="F250" s="43">
        <v>7881.3559322033907</v>
      </c>
      <c r="G250" s="36">
        <v>1</v>
      </c>
      <c r="H250" s="37">
        <f t="shared" si="21"/>
        <v>7881.3559322033907</v>
      </c>
      <c r="I250" s="25"/>
      <c r="J250" s="22"/>
      <c r="K250" s="45" t="str">
        <f t="shared" si="22"/>
        <v xml:space="preserve">Тормоз </v>
      </c>
      <c r="L250" s="46" t="str">
        <f t="shared" si="23"/>
        <v>70-3502020</v>
      </c>
      <c r="M250" s="47" t="str">
        <f t="shared" si="24"/>
        <v>шт.</v>
      </c>
      <c r="N250" s="48">
        <f t="shared" si="25"/>
        <v>7881.3559322033907</v>
      </c>
      <c r="O250" s="49"/>
      <c r="P250" s="47">
        <v>1</v>
      </c>
      <c r="Q250" s="24">
        <f t="shared" si="26"/>
        <v>0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x14ac:dyDescent="0.25">
      <c r="B251" s="34">
        <f t="shared" si="27"/>
        <v>244</v>
      </c>
      <c r="C251" s="35" t="s">
        <v>478</v>
      </c>
      <c r="D251" s="39" t="s">
        <v>479</v>
      </c>
      <c r="E251" s="40" t="s">
        <v>14</v>
      </c>
      <c r="F251" s="43">
        <v>228.81355932203391</v>
      </c>
      <c r="G251" s="36">
        <v>1</v>
      </c>
      <c r="H251" s="37">
        <f t="shared" si="21"/>
        <v>228.81355932203391</v>
      </c>
      <c r="I251" s="25"/>
      <c r="J251" s="22"/>
      <c r="K251" s="45" t="str">
        <f t="shared" si="22"/>
        <v>Трубка топливная</v>
      </c>
      <c r="L251" s="46" t="str">
        <f t="shared" si="23"/>
        <v>240-1104160-01</v>
      </c>
      <c r="M251" s="47" t="str">
        <f t="shared" si="24"/>
        <v>шт.</v>
      </c>
      <c r="N251" s="48">
        <f t="shared" si="25"/>
        <v>228.81355932203391</v>
      </c>
      <c r="O251" s="49"/>
      <c r="P251" s="47">
        <v>1</v>
      </c>
      <c r="Q251" s="24">
        <f t="shared" si="26"/>
        <v>0</v>
      </c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x14ac:dyDescent="0.25">
      <c r="B252" s="34">
        <f t="shared" si="27"/>
        <v>245</v>
      </c>
      <c r="C252" s="35" t="s">
        <v>478</v>
      </c>
      <c r="D252" s="39" t="s">
        <v>480</v>
      </c>
      <c r="E252" s="40" t="s">
        <v>14</v>
      </c>
      <c r="F252" s="43">
        <v>152.54237288135593</v>
      </c>
      <c r="G252" s="36">
        <v>1</v>
      </c>
      <c r="H252" s="37">
        <f t="shared" si="21"/>
        <v>152.54237288135593</v>
      </c>
      <c r="I252" s="25"/>
      <c r="J252" s="22"/>
      <c r="K252" s="45" t="str">
        <f t="shared" si="22"/>
        <v>Трубка топливная</v>
      </c>
      <c r="L252" s="46" t="str">
        <f t="shared" si="23"/>
        <v>240-1104160-03</v>
      </c>
      <c r="M252" s="47" t="str">
        <f t="shared" si="24"/>
        <v>шт.</v>
      </c>
      <c r="N252" s="48">
        <f t="shared" si="25"/>
        <v>152.54237288135593</v>
      </c>
      <c r="O252" s="49"/>
      <c r="P252" s="47">
        <v>1</v>
      </c>
      <c r="Q252" s="24">
        <f t="shared" si="26"/>
        <v>0</v>
      </c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x14ac:dyDescent="0.25">
      <c r="B253" s="34">
        <f t="shared" si="27"/>
        <v>246</v>
      </c>
      <c r="C253" s="35" t="s">
        <v>478</v>
      </c>
      <c r="D253" s="39" t="s">
        <v>481</v>
      </c>
      <c r="E253" s="40" t="s">
        <v>14</v>
      </c>
      <c r="F253" s="43">
        <v>194.91525423728814</v>
      </c>
      <c r="G253" s="36">
        <v>1</v>
      </c>
      <c r="H253" s="37">
        <f t="shared" si="21"/>
        <v>194.91525423728814</v>
      </c>
      <c r="I253" s="25"/>
      <c r="J253" s="22"/>
      <c r="K253" s="45" t="str">
        <f t="shared" si="22"/>
        <v>Трубка топливная</v>
      </c>
      <c r="L253" s="46" t="str">
        <f t="shared" si="23"/>
        <v>240-1104160-02</v>
      </c>
      <c r="M253" s="47" t="str">
        <f t="shared" si="24"/>
        <v>шт.</v>
      </c>
      <c r="N253" s="48">
        <f t="shared" si="25"/>
        <v>194.91525423728814</v>
      </c>
      <c r="O253" s="49"/>
      <c r="P253" s="47">
        <v>1</v>
      </c>
      <c r="Q253" s="24">
        <f t="shared" si="26"/>
        <v>0</v>
      </c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x14ac:dyDescent="0.25">
      <c r="B254" s="34">
        <f t="shared" si="27"/>
        <v>247</v>
      </c>
      <c r="C254" s="35" t="s">
        <v>482</v>
      </c>
      <c r="D254" s="39" t="s">
        <v>483</v>
      </c>
      <c r="E254" s="40" t="s">
        <v>14</v>
      </c>
      <c r="F254" s="43">
        <v>16.949152542372882</v>
      </c>
      <c r="G254" s="36">
        <v>1</v>
      </c>
      <c r="H254" s="37">
        <f t="shared" si="21"/>
        <v>16.949152542372882</v>
      </c>
      <c r="I254" s="25"/>
      <c r="J254" s="22"/>
      <c r="K254" s="45" t="str">
        <f t="shared" si="22"/>
        <v>Уплотние поддона</v>
      </c>
      <c r="L254" s="46" t="str">
        <f t="shared" si="23"/>
        <v>50-1401059</v>
      </c>
      <c r="M254" s="47" t="str">
        <f t="shared" si="24"/>
        <v>шт.</v>
      </c>
      <c r="N254" s="48">
        <f t="shared" si="25"/>
        <v>16.949152542372882</v>
      </c>
      <c r="O254" s="49"/>
      <c r="P254" s="47">
        <v>1</v>
      </c>
      <c r="Q254" s="24">
        <f t="shared" si="26"/>
        <v>0</v>
      </c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x14ac:dyDescent="0.25">
      <c r="B255" s="34">
        <f t="shared" si="27"/>
        <v>248</v>
      </c>
      <c r="C255" s="35" t="s">
        <v>484</v>
      </c>
      <c r="D255" s="39" t="s">
        <v>485</v>
      </c>
      <c r="E255" s="40" t="s">
        <v>14</v>
      </c>
      <c r="F255" s="43">
        <v>254.23728813559325</v>
      </c>
      <c r="G255" s="36">
        <v>1</v>
      </c>
      <c r="H255" s="37">
        <f t="shared" si="21"/>
        <v>254.23728813559325</v>
      </c>
      <c r="I255" s="25"/>
      <c r="J255" s="22"/>
      <c r="K255" s="45" t="str">
        <f t="shared" si="22"/>
        <v>Уплотнитель стекла МТЗ УК</v>
      </c>
      <c r="L255" s="46" t="str">
        <f t="shared" si="23"/>
        <v>А-37-08-043</v>
      </c>
      <c r="M255" s="47" t="str">
        <f t="shared" si="24"/>
        <v>шт.</v>
      </c>
      <c r="N255" s="48">
        <f t="shared" si="25"/>
        <v>254.23728813559325</v>
      </c>
      <c r="O255" s="49"/>
      <c r="P255" s="47">
        <v>1</v>
      </c>
      <c r="Q255" s="24">
        <f t="shared" si="26"/>
        <v>0</v>
      </c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x14ac:dyDescent="0.25">
      <c r="B256" s="34">
        <f t="shared" si="27"/>
        <v>249</v>
      </c>
      <c r="C256" s="35" t="s">
        <v>274</v>
      </c>
      <c r="D256" s="39" t="s">
        <v>486</v>
      </c>
      <c r="E256" s="40" t="s">
        <v>14</v>
      </c>
      <c r="F256" s="43">
        <v>1228.8135593220341</v>
      </c>
      <c r="G256" s="36">
        <v>1</v>
      </c>
      <c r="H256" s="37">
        <f t="shared" si="21"/>
        <v>1228.8135593220341</v>
      </c>
      <c r="I256" s="25"/>
      <c r="J256" s="22"/>
      <c r="K256" s="45" t="str">
        <f t="shared" si="22"/>
        <v>Фильтр топливный</v>
      </c>
      <c r="L256" s="46" t="str">
        <f t="shared" si="23"/>
        <v>240-1117010-А</v>
      </c>
      <c r="M256" s="47" t="str">
        <f t="shared" si="24"/>
        <v>шт.</v>
      </c>
      <c r="N256" s="48">
        <f t="shared" si="25"/>
        <v>1228.8135593220341</v>
      </c>
      <c r="O256" s="49"/>
      <c r="P256" s="47">
        <v>1</v>
      </c>
      <c r="Q256" s="24">
        <f t="shared" si="26"/>
        <v>0</v>
      </c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x14ac:dyDescent="0.25">
      <c r="B257" s="34">
        <f t="shared" si="27"/>
        <v>250</v>
      </c>
      <c r="C257" s="35" t="s">
        <v>487</v>
      </c>
      <c r="D257" s="39" t="s">
        <v>488</v>
      </c>
      <c r="E257" s="40" t="s">
        <v>14</v>
      </c>
      <c r="F257" s="43">
        <v>4593.2203389830511</v>
      </c>
      <c r="G257" s="36">
        <v>1</v>
      </c>
      <c r="H257" s="37">
        <f t="shared" si="21"/>
        <v>4593.2203389830511</v>
      </c>
      <c r="I257" s="25"/>
      <c r="J257" s="22"/>
      <c r="K257" s="45" t="str">
        <f t="shared" si="22"/>
        <v>Цапфа МТЗ лев</v>
      </c>
      <c r="L257" s="46" t="str">
        <f t="shared" si="23"/>
        <v>70-3001085</v>
      </c>
      <c r="M257" s="47" t="str">
        <f t="shared" si="24"/>
        <v>шт.</v>
      </c>
      <c r="N257" s="48">
        <f t="shared" si="25"/>
        <v>4593.2203389830511</v>
      </c>
      <c r="O257" s="49"/>
      <c r="P257" s="47">
        <v>1</v>
      </c>
      <c r="Q257" s="24">
        <f t="shared" si="26"/>
        <v>0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x14ac:dyDescent="0.25">
      <c r="B258" s="34">
        <f t="shared" si="27"/>
        <v>251</v>
      </c>
      <c r="C258" s="35" t="s">
        <v>489</v>
      </c>
      <c r="D258" s="39" t="s">
        <v>490</v>
      </c>
      <c r="E258" s="40" t="s">
        <v>14</v>
      </c>
      <c r="F258" s="43">
        <v>5101.6949152542375</v>
      </c>
      <c r="G258" s="36">
        <v>1</v>
      </c>
      <c r="H258" s="37">
        <f t="shared" si="21"/>
        <v>5101.6949152542375</v>
      </c>
      <c r="I258" s="25"/>
      <c r="J258" s="22"/>
      <c r="K258" s="45" t="str">
        <f t="shared" si="22"/>
        <v>Цапфа МТЗ прав.</v>
      </c>
      <c r="L258" s="46" t="str">
        <f t="shared" si="23"/>
        <v>70-3001085-01</v>
      </c>
      <c r="M258" s="47" t="str">
        <f t="shared" si="24"/>
        <v>шт.</v>
      </c>
      <c r="N258" s="48">
        <f t="shared" si="25"/>
        <v>5101.6949152542375</v>
      </c>
      <c r="O258" s="49"/>
      <c r="P258" s="47">
        <v>1</v>
      </c>
      <c r="Q258" s="24">
        <f t="shared" si="26"/>
        <v>0</v>
      </c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x14ac:dyDescent="0.25">
      <c r="B259" s="34">
        <f t="shared" si="27"/>
        <v>252</v>
      </c>
      <c r="C259" s="35" t="s">
        <v>491</v>
      </c>
      <c r="D259" s="39" t="s">
        <v>492</v>
      </c>
      <c r="E259" s="40" t="s">
        <v>14</v>
      </c>
      <c r="F259" s="43">
        <v>2059.3220338983051</v>
      </c>
      <c r="G259" s="36">
        <v>1</v>
      </c>
      <c r="H259" s="37">
        <f t="shared" si="21"/>
        <v>2059.3220338983051</v>
      </c>
      <c r="I259" s="25"/>
      <c r="J259" s="22"/>
      <c r="K259" s="45" t="str">
        <f t="shared" si="22"/>
        <v>Шкив кол/вала</v>
      </c>
      <c r="L259" s="46" t="str">
        <f t="shared" si="23"/>
        <v>240-1005131-М</v>
      </c>
      <c r="M259" s="47" t="str">
        <f t="shared" si="24"/>
        <v>шт.</v>
      </c>
      <c r="N259" s="48">
        <f t="shared" si="25"/>
        <v>2059.3220338983051</v>
      </c>
      <c r="O259" s="49"/>
      <c r="P259" s="47">
        <v>1</v>
      </c>
      <c r="Q259" s="24">
        <f t="shared" si="26"/>
        <v>0</v>
      </c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x14ac:dyDescent="0.25">
      <c r="B260" s="34">
        <f t="shared" si="27"/>
        <v>253</v>
      </c>
      <c r="C260" s="35" t="s">
        <v>382</v>
      </c>
      <c r="D260" s="39" t="s">
        <v>493</v>
      </c>
      <c r="E260" s="40" t="s">
        <v>14</v>
      </c>
      <c r="F260" s="43">
        <v>127.11864406779662</v>
      </c>
      <c r="G260" s="36">
        <v>1</v>
      </c>
      <c r="H260" s="37">
        <f t="shared" si="21"/>
        <v>127.11864406779662</v>
      </c>
      <c r="I260" s="25"/>
      <c r="J260" s="22"/>
      <c r="K260" s="45" t="str">
        <f t="shared" si="22"/>
        <v>Шланг радиатора</v>
      </c>
      <c r="L260" s="46" t="str">
        <f t="shared" si="23"/>
        <v>L=270 70-1303001</v>
      </c>
      <c r="M260" s="47" t="str">
        <f t="shared" si="24"/>
        <v>шт.</v>
      </c>
      <c r="N260" s="48">
        <f t="shared" si="25"/>
        <v>127.11864406779662</v>
      </c>
      <c r="O260" s="49"/>
      <c r="P260" s="47">
        <v>1</v>
      </c>
      <c r="Q260" s="24">
        <f t="shared" si="26"/>
        <v>0</v>
      </c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25.5" x14ac:dyDescent="0.25">
      <c r="B261" s="34">
        <f t="shared" si="27"/>
        <v>254</v>
      </c>
      <c r="C261" s="35" t="s">
        <v>382</v>
      </c>
      <c r="D261" s="39" t="s">
        <v>598</v>
      </c>
      <c r="E261" s="40" t="s">
        <v>14</v>
      </c>
      <c r="F261" s="43">
        <v>144.06779661016949</v>
      </c>
      <c r="G261" s="36">
        <v>1</v>
      </c>
      <c r="H261" s="37">
        <f t="shared" si="21"/>
        <v>144.06779661016949</v>
      </c>
      <c r="I261" s="25"/>
      <c r="J261" s="22"/>
      <c r="K261" s="45" t="str">
        <f t="shared" si="22"/>
        <v>Шланг радиатора</v>
      </c>
      <c r="L261" s="46" t="str">
        <f t="shared" si="23"/>
        <v>L=130 50-1306062-Б2</v>
      </c>
      <c r="M261" s="47" t="str">
        <f t="shared" si="24"/>
        <v>шт.</v>
      </c>
      <c r="N261" s="48">
        <f t="shared" si="25"/>
        <v>144.06779661016949</v>
      </c>
      <c r="O261" s="49"/>
      <c r="P261" s="47">
        <v>1</v>
      </c>
      <c r="Q261" s="24">
        <f t="shared" si="26"/>
        <v>0</v>
      </c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x14ac:dyDescent="0.25">
      <c r="B262" s="34">
        <f t="shared" si="27"/>
        <v>255</v>
      </c>
      <c r="C262" s="35" t="s">
        <v>494</v>
      </c>
      <c r="D262" s="39" t="s">
        <v>495</v>
      </c>
      <c r="E262" s="40" t="s">
        <v>14</v>
      </c>
      <c r="F262" s="43">
        <v>2372.8813559322034</v>
      </c>
      <c r="G262" s="36">
        <v>1</v>
      </c>
      <c r="H262" s="37">
        <f t="shared" si="21"/>
        <v>2372.8813559322034</v>
      </c>
      <c r="I262" s="25"/>
      <c r="J262" s="22"/>
      <c r="K262" s="45" t="str">
        <f t="shared" si="22"/>
        <v>Барабан фрикциона</v>
      </c>
      <c r="L262" s="46" t="str">
        <f t="shared" si="23"/>
        <v>24-16-5</v>
      </c>
      <c r="M262" s="47" t="str">
        <f t="shared" si="24"/>
        <v>шт.</v>
      </c>
      <c r="N262" s="48">
        <f t="shared" si="25"/>
        <v>2372.8813559322034</v>
      </c>
      <c r="O262" s="49"/>
      <c r="P262" s="47">
        <v>1</v>
      </c>
      <c r="Q262" s="24">
        <f t="shared" si="26"/>
        <v>0</v>
      </c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25.5" x14ac:dyDescent="0.25">
      <c r="B263" s="34">
        <f t="shared" si="27"/>
        <v>256</v>
      </c>
      <c r="C263" s="35" t="s">
        <v>494</v>
      </c>
      <c r="D263" s="39" t="s">
        <v>496</v>
      </c>
      <c r="E263" s="40" t="s">
        <v>14</v>
      </c>
      <c r="F263" s="43">
        <v>4703.3898305084749</v>
      </c>
      <c r="G263" s="36">
        <v>1</v>
      </c>
      <c r="H263" s="37">
        <f t="shared" si="21"/>
        <v>4703.3898305084749</v>
      </c>
      <c r="I263" s="25"/>
      <c r="J263" s="22"/>
      <c r="K263" s="45" t="str">
        <f t="shared" si="22"/>
        <v>Барабан фрикциона</v>
      </c>
      <c r="L263" s="46" t="str">
        <f t="shared" si="23"/>
        <v>130-170 наруж 28-16-15</v>
      </c>
      <c r="M263" s="47" t="str">
        <f t="shared" si="24"/>
        <v>шт.</v>
      </c>
      <c r="N263" s="48">
        <f t="shared" si="25"/>
        <v>4703.3898305084749</v>
      </c>
      <c r="O263" s="49"/>
      <c r="P263" s="47">
        <v>1</v>
      </c>
      <c r="Q263" s="24">
        <f t="shared" si="26"/>
        <v>0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25.5" x14ac:dyDescent="0.25">
      <c r="B264" s="34">
        <f t="shared" si="27"/>
        <v>257</v>
      </c>
      <c r="C264" s="35" t="s">
        <v>497</v>
      </c>
      <c r="D264" s="39" t="s">
        <v>498</v>
      </c>
      <c r="E264" s="40" t="s">
        <v>14</v>
      </c>
      <c r="F264" s="43">
        <v>296.61016949152543</v>
      </c>
      <c r="G264" s="36">
        <v>1</v>
      </c>
      <c r="H264" s="37">
        <f t="shared" si="21"/>
        <v>296.61016949152543</v>
      </c>
      <c r="I264" s="25"/>
      <c r="J264" s="22"/>
      <c r="K264" s="45" t="str">
        <f t="shared" si="22"/>
        <v>Болт крепления ведущего колеса</v>
      </c>
      <c r="L264" s="46" t="str">
        <f t="shared" si="23"/>
        <v>700-28-2320</v>
      </c>
      <c r="M264" s="47" t="str">
        <f t="shared" si="24"/>
        <v>шт.</v>
      </c>
      <c r="N264" s="48">
        <f t="shared" si="25"/>
        <v>296.61016949152543</v>
      </c>
      <c r="O264" s="49"/>
      <c r="P264" s="47">
        <v>1</v>
      </c>
      <c r="Q264" s="24">
        <f t="shared" si="26"/>
        <v>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x14ac:dyDescent="0.25">
      <c r="B265" s="34">
        <f t="shared" si="27"/>
        <v>258</v>
      </c>
      <c r="C265" s="35" t="s">
        <v>27</v>
      </c>
      <c r="D265" s="39" t="s">
        <v>499</v>
      </c>
      <c r="E265" s="40" t="s">
        <v>14</v>
      </c>
      <c r="F265" s="43">
        <v>4491.5254237288136</v>
      </c>
      <c r="G265" s="36">
        <v>1</v>
      </c>
      <c r="H265" s="37">
        <f t="shared" ref="H265:H324" si="28">G265*F265</f>
        <v>4491.5254237288136</v>
      </c>
      <c r="I265" s="25"/>
      <c r="J265" s="22"/>
      <c r="K265" s="45" t="str">
        <f t="shared" ref="K265:K324" si="29">C265</f>
        <v>Вал карданный</v>
      </c>
      <c r="L265" s="46" t="str">
        <f t="shared" ref="L265:L323" si="30">D265</f>
        <v>18-14-77-1/50-14-23</v>
      </c>
      <c r="M265" s="47" t="str">
        <f t="shared" ref="M265:M324" si="31">E265</f>
        <v>шт.</v>
      </c>
      <c r="N265" s="48">
        <f t="shared" ref="N265:N324" si="32">F265</f>
        <v>4491.5254237288136</v>
      </c>
      <c r="O265" s="49"/>
      <c r="P265" s="47">
        <v>1</v>
      </c>
      <c r="Q265" s="24">
        <f t="shared" ref="Q265:Q324" si="33">O265*P265</f>
        <v>0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x14ac:dyDescent="0.25">
      <c r="B266" s="34">
        <f t="shared" si="27"/>
        <v>259</v>
      </c>
      <c r="C266" s="35" t="s">
        <v>307</v>
      </c>
      <c r="D266" s="39" t="s">
        <v>500</v>
      </c>
      <c r="E266" s="40" t="s">
        <v>14</v>
      </c>
      <c r="F266" s="43">
        <v>1567.7966101694917</v>
      </c>
      <c r="G266" s="36">
        <v>1</v>
      </c>
      <c r="H266" s="37">
        <f t="shared" si="28"/>
        <v>1567.7966101694917</v>
      </c>
      <c r="I266" s="25"/>
      <c r="J266" s="22"/>
      <c r="K266" s="45" t="str">
        <f t="shared" si="29"/>
        <v>Вал сцепления</v>
      </c>
      <c r="L266" s="46" t="str">
        <f t="shared" si="30"/>
        <v>735/7324-01сп</v>
      </c>
      <c r="M266" s="47" t="str">
        <f t="shared" si="31"/>
        <v>шт.</v>
      </c>
      <c r="N266" s="48">
        <f t="shared" si="32"/>
        <v>1567.7966101694917</v>
      </c>
      <c r="O266" s="49"/>
      <c r="P266" s="47">
        <v>1</v>
      </c>
      <c r="Q266" s="24">
        <f t="shared" si="33"/>
        <v>0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x14ac:dyDescent="0.25">
      <c r="B267" s="34">
        <f t="shared" si="27"/>
        <v>260</v>
      </c>
      <c r="C267" s="35" t="s">
        <v>501</v>
      </c>
      <c r="D267" s="39" t="s">
        <v>502</v>
      </c>
      <c r="E267" s="40" t="s">
        <v>14</v>
      </c>
      <c r="F267" s="43">
        <v>254.23728813559325</v>
      </c>
      <c r="G267" s="36">
        <v>1</v>
      </c>
      <c r="H267" s="37">
        <f t="shared" si="28"/>
        <v>254.23728813559325</v>
      </c>
      <c r="I267" s="25"/>
      <c r="J267" s="22"/>
      <c r="K267" s="45" t="str">
        <f t="shared" si="29"/>
        <v>Втулка</v>
      </c>
      <c r="L267" s="46" t="str">
        <f t="shared" si="30"/>
        <v>КПП 18-12-141</v>
      </c>
      <c r="M267" s="47" t="str">
        <f t="shared" si="31"/>
        <v>шт.</v>
      </c>
      <c r="N267" s="48">
        <f t="shared" si="32"/>
        <v>254.23728813559325</v>
      </c>
      <c r="O267" s="49"/>
      <c r="P267" s="47">
        <v>1</v>
      </c>
      <c r="Q267" s="24">
        <f t="shared" si="33"/>
        <v>0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x14ac:dyDescent="0.25">
      <c r="B268" s="34">
        <f t="shared" si="27"/>
        <v>261</v>
      </c>
      <c r="C268" s="35" t="s">
        <v>503</v>
      </c>
      <c r="D268" s="39" t="s">
        <v>504</v>
      </c>
      <c r="E268" s="40" t="s">
        <v>14</v>
      </c>
      <c r="F268" s="43">
        <v>63.559322033898312</v>
      </c>
      <c r="G268" s="36">
        <v>1</v>
      </c>
      <c r="H268" s="37">
        <f t="shared" si="28"/>
        <v>63.559322033898312</v>
      </c>
      <c r="I268" s="25"/>
      <c r="J268" s="22"/>
      <c r="K268" s="45" t="str">
        <f t="shared" si="29"/>
        <v>Втулка муфты</v>
      </c>
      <c r="L268" s="46" t="str">
        <f t="shared" si="30"/>
        <v>ПД-23 7323-1</v>
      </c>
      <c r="M268" s="47" t="str">
        <f t="shared" si="31"/>
        <v>шт.</v>
      </c>
      <c r="N268" s="48">
        <f t="shared" si="32"/>
        <v>63.559322033898312</v>
      </c>
      <c r="O268" s="49"/>
      <c r="P268" s="47">
        <v>1</v>
      </c>
      <c r="Q268" s="24">
        <f t="shared" si="33"/>
        <v>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x14ac:dyDescent="0.25">
      <c r="B269" s="34">
        <f t="shared" si="27"/>
        <v>262</v>
      </c>
      <c r="C269" s="35" t="s">
        <v>505</v>
      </c>
      <c r="D269" s="39" t="s">
        <v>506</v>
      </c>
      <c r="E269" s="40" t="s">
        <v>14</v>
      </c>
      <c r="F269" s="43">
        <v>1237.2881355932204</v>
      </c>
      <c r="G269" s="36">
        <v>1</v>
      </c>
      <c r="H269" s="37">
        <f t="shared" si="28"/>
        <v>1237.2881355932204</v>
      </c>
      <c r="I269" s="25"/>
      <c r="J269" s="22"/>
      <c r="K269" s="45" t="str">
        <f t="shared" si="29"/>
        <v>Диск муфты нажимной</v>
      </c>
      <c r="L269" s="46" t="str">
        <f t="shared" si="30"/>
        <v>ПД-23 739</v>
      </c>
      <c r="M269" s="47" t="str">
        <f t="shared" si="31"/>
        <v>шт.</v>
      </c>
      <c r="N269" s="48">
        <f t="shared" si="32"/>
        <v>1237.2881355932204</v>
      </c>
      <c r="O269" s="49"/>
      <c r="P269" s="47">
        <v>1</v>
      </c>
      <c r="Q269" s="24">
        <f t="shared" si="33"/>
        <v>0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x14ac:dyDescent="0.25">
      <c r="B270" s="34">
        <f t="shared" si="27"/>
        <v>263</v>
      </c>
      <c r="C270" s="35" t="s">
        <v>507</v>
      </c>
      <c r="D270" s="39" t="s">
        <v>508</v>
      </c>
      <c r="E270" s="40" t="s">
        <v>14</v>
      </c>
      <c r="F270" s="43">
        <v>398.30508474576271</v>
      </c>
      <c r="G270" s="36">
        <v>1</v>
      </c>
      <c r="H270" s="37">
        <f t="shared" si="28"/>
        <v>398.30508474576271</v>
      </c>
      <c r="I270" s="25"/>
      <c r="J270" s="22"/>
      <c r="K270" s="45" t="str">
        <f t="shared" si="29"/>
        <v>Диск муфты неподв.</v>
      </c>
      <c r="L270" s="46" t="str">
        <f t="shared" si="30"/>
        <v>ПД-23736</v>
      </c>
      <c r="M270" s="47" t="str">
        <f t="shared" si="31"/>
        <v>шт.</v>
      </c>
      <c r="N270" s="48">
        <f t="shared" si="32"/>
        <v>398.30508474576271</v>
      </c>
      <c r="O270" s="49"/>
      <c r="P270" s="47">
        <v>1</v>
      </c>
      <c r="Q270" s="24">
        <f t="shared" si="33"/>
        <v>0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25.5" x14ac:dyDescent="0.25">
      <c r="B271" s="34">
        <f t="shared" si="27"/>
        <v>264</v>
      </c>
      <c r="C271" s="35" t="s">
        <v>429</v>
      </c>
      <c r="D271" s="39" t="s">
        <v>509</v>
      </c>
      <c r="E271" s="40" t="s">
        <v>14</v>
      </c>
      <c r="F271" s="43">
        <v>593.22033898305085</v>
      </c>
      <c r="G271" s="36">
        <v>1</v>
      </c>
      <c r="H271" s="37">
        <f t="shared" si="28"/>
        <v>593.22033898305085</v>
      </c>
      <c r="I271" s="25"/>
      <c r="J271" s="22"/>
      <c r="K271" s="45" t="str">
        <f t="shared" si="29"/>
        <v>Диск</v>
      </c>
      <c r="L271" s="46" t="str">
        <f t="shared" si="30"/>
        <v>ПД-23 738-4сп/17-73-139сп</v>
      </c>
      <c r="M271" s="47" t="str">
        <f t="shared" si="31"/>
        <v>шт.</v>
      </c>
      <c r="N271" s="48">
        <f t="shared" si="32"/>
        <v>593.22033898305085</v>
      </c>
      <c r="O271" s="49"/>
      <c r="P271" s="47">
        <v>1</v>
      </c>
      <c r="Q271" s="24">
        <f t="shared" si="33"/>
        <v>0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x14ac:dyDescent="0.25">
      <c r="B272" s="34">
        <f t="shared" si="27"/>
        <v>265</v>
      </c>
      <c r="C272" s="35" t="s">
        <v>510</v>
      </c>
      <c r="D272" s="39" t="s">
        <v>511</v>
      </c>
      <c r="E272" s="40" t="s">
        <v>14</v>
      </c>
      <c r="F272" s="43">
        <v>322.03389830508479</v>
      </c>
      <c r="G272" s="36">
        <v>1</v>
      </c>
      <c r="H272" s="37">
        <f t="shared" si="28"/>
        <v>322.03389830508479</v>
      </c>
      <c r="I272" s="25"/>
      <c r="J272" s="22"/>
      <c r="K272" s="45" t="str">
        <f t="shared" si="29"/>
        <v>Диск фрикциона с внутр.зуб</v>
      </c>
      <c r="L272" s="46" t="str">
        <f t="shared" si="30"/>
        <v>Т-130, Т-170 16121</v>
      </c>
      <c r="M272" s="47" t="str">
        <f t="shared" si="31"/>
        <v>шт.</v>
      </c>
      <c r="N272" s="48">
        <f t="shared" si="32"/>
        <v>322.03389830508479</v>
      </c>
      <c r="O272" s="49"/>
      <c r="P272" s="47">
        <v>1</v>
      </c>
      <c r="Q272" s="24">
        <f t="shared" si="33"/>
        <v>0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25.5" x14ac:dyDescent="0.25">
      <c r="B273" s="34">
        <f t="shared" si="27"/>
        <v>266</v>
      </c>
      <c r="C273" s="35" t="s">
        <v>512</v>
      </c>
      <c r="D273" s="39" t="s">
        <v>513</v>
      </c>
      <c r="E273" s="40" t="s">
        <v>14</v>
      </c>
      <c r="F273" s="43">
        <v>1016.949152542373</v>
      </c>
      <c r="G273" s="36">
        <v>1</v>
      </c>
      <c r="H273" s="37">
        <f t="shared" si="28"/>
        <v>1016.949152542373</v>
      </c>
      <c r="I273" s="25"/>
      <c r="J273" s="22"/>
      <c r="K273" s="45" t="str">
        <f t="shared" si="29"/>
        <v>Диск фрикциона с наруж.зуб.</v>
      </c>
      <c r="L273" s="46" t="str">
        <f t="shared" si="30"/>
        <v>Т-130, Т-170 24-16-103сп</v>
      </c>
      <c r="M273" s="47" t="str">
        <f t="shared" si="31"/>
        <v>шт.</v>
      </c>
      <c r="N273" s="48">
        <f t="shared" si="32"/>
        <v>1016.949152542373</v>
      </c>
      <c r="O273" s="49"/>
      <c r="P273" s="47">
        <v>1</v>
      </c>
      <c r="Q273" s="24">
        <f t="shared" si="33"/>
        <v>0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x14ac:dyDescent="0.25">
      <c r="B274" s="34">
        <f t="shared" si="27"/>
        <v>267</v>
      </c>
      <c r="C274" s="35" t="s">
        <v>514</v>
      </c>
      <c r="D274" s="39" t="s">
        <v>515</v>
      </c>
      <c r="E274" s="40" t="s">
        <v>14</v>
      </c>
      <c r="F274" s="43">
        <v>3822.0338983050851</v>
      </c>
      <c r="G274" s="36">
        <v>1</v>
      </c>
      <c r="H274" s="37">
        <f t="shared" si="28"/>
        <v>3822.0338983050851</v>
      </c>
      <c r="I274" s="25"/>
      <c r="J274" s="22"/>
      <c r="K274" s="45" t="str">
        <f t="shared" si="29"/>
        <v>Карбюратор</v>
      </c>
      <c r="L274" s="46" t="str">
        <f t="shared" si="30"/>
        <v>ПД-23 К-125Л</v>
      </c>
      <c r="M274" s="47" t="str">
        <f t="shared" si="31"/>
        <v>шт.</v>
      </c>
      <c r="N274" s="48">
        <f t="shared" si="32"/>
        <v>3822.0338983050851</v>
      </c>
      <c r="O274" s="49"/>
      <c r="P274" s="47">
        <v>1</v>
      </c>
      <c r="Q274" s="24">
        <f t="shared" si="33"/>
        <v>0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x14ac:dyDescent="0.25">
      <c r="B275" s="34">
        <f t="shared" si="27"/>
        <v>268</v>
      </c>
      <c r="C275" s="35" t="s">
        <v>516</v>
      </c>
      <c r="D275" s="39" t="s">
        <v>517</v>
      </c>
      <c r="E275" s="40" t="s">
        <v>14</v>
      </c>
      <c r="F275" s="43">
        <v>23050.847457627118</v>
      </c>
      <c r="G275" s="36">
        <v>1</v>
      </c>
      <c r="H275" s="37">
        <f t="shared" si="28"/>
        <v>23050.847457627118</v>
      </c>
      <c r="I275" s="25"/>
      <c r="J275" s="22"/>
      <c r="K275" s="45" t="str">
        <f t="shared" si="29"/>
        <v>Катор опор</v>
      </c>
      <c r="L275" s="46" t="str">
        <f t="shared" si="30"/>
        <v>24-21-170сп</v>
      </c>
      <c r="M275" s="47" t="str">
        <f t="shared" si="31"/>
        <v>шт.</v>
      </c>
      <c r="N275" s="48">
        <f t="shared" si="32"/>
        <v>23050.847457627118</v>
      </c>
      <c r="O275" s="49"/>
      <c r="P275" s="47">
        <v>1</v>
      </c>
      <c r="Q275" s="24">
        <f t="shared" si="33"/>
        <v>0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25.5" x14ac:dyDescent="0.25">
      <c r="B276" s="34">
        <f t="shared" si="27"/>
        <v>269</v>
      </c>
      <c r="C276" s="35" t="s">
        <v>325</v>
      </c>
      <c r="D276" s="39" t="s">
        <v>518</v>
      </c>
      <c r="E276" s="40" t="s">
        <v>14</v>
      </c>
      <c r="F276" s="43">
        <v>3135.5932203389834</v>
      </c>
      <c r="G276" s="36">
        <v>1</v>
      </c>
      <c r="H276" s="37">
        <f t="shared" si="28"/>
        <v>3135.5932203389834</v>
      </c>
      <c r="I276" s="25"/>
      <c r="J276" s="22"/>
      <c r="K276" s="45" t="str">
        <f t="shared" si="29"/>
        <v>Каток опоры коретки</v>
      </c>
      <c r="L276" s="46" t="str">
        <f t="shared" si="30"/>
        <v>Т-130, Т-170 одноборт</v>
      </c>
      <c r="M276" s="47" t="str">
        <f t="shared" si="31"/>
        <v>шт.</v>
      </c>
      <c r="N276" s="48">
        <f t="shared" si="32"/>
        <v>3135.5932203389834</v>
      </c>
      <c r="O276" s="49"/>
      <c r="P276" s="47">
        <v>1</v>
      </c>
      <c r="Q276" s="24">
        <f t="shared" si="33"/>
        <v>0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x14ac:dyDescent="0.25">
      <c r="B277" s="34">
        <f t="shared" si="27"/>
        <v>270</v>
      </c>
      <c r="C277" s="35" t="s">
        <v>325</v>
      </c>
      <c r="D277" s="39" t="s">
        <v>519</v>
      </c>
      <c r="E277" s="40" t="s">
        <v>14</v>
      </c>
      <c r="F277" s="43">
        <v>24152.542372881358</v>
      </c>
      <c r="G277" s="36">
        <v>1</v>
      </c>
      <c r="H277" s="37">
        <f t="shared" si="28"/>
        <v>24152.542372881358</v>
      </c>
      <c r="I277" s="25"/>
      <c r="J277" s="22"/>
      <c r="K277" s="45" t="str">
        <f t="shared" si="29"/>
        <v>Каток опоры коретки</v>
      </c>
      <c r="L277" s="46" t="str">
        <f t="shared" si="30"/>
        <v>24-21-170-06сб</v>
      </c>
      <c r="M277" s="47" t="str">
        <f t="shared" si="31"/>
        <v>шт.</v>
      </c>
      <c r="N277" s="48">
        <f t="shared" si="32"/>
        <v>24152.542372881358</v>
      </c>
      <c r="O277" s="49"/>
      <c r="P277" s="47">
        <v>1</v>
      </c>
      <c r="Q277" s="24">
        <f t="shared" si="33"/>
        <v>0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x14ac:dyDescent="0.25">
      <c r="B278" s="34">
        <f t="shared" si="27"/>
        <v>271</v>
      </c>
      <c r="C278" s="35" t="s">
        <v>520</v>
      </c>
      <c r="D278" s="39" t="s">
        <v>521</v>
      </c>
      <c r="E278" s="40" t="s">
        <v>14</v>
      </c>
      <c r="F278" s="43">
        <v>762.71186440677968</v>
      </c>
      <c r="G278" s="36">
        <v>1</v>
      </c>
      <c r="H278" s="37">
        <f t="shared" si="28"/>
        <v>762.71186440677968</v>
      </c>
      <c r="I278" s="25"/>
      <c r="J278" s="22"/>
      <c r="K278" s="45" t="str">
        <f t="shared" si="29"/>
        <v>Коапан</v>
      </c>
      <c r="L278" s="46" t="str">
        <f t="shared" si="30"/>
        <v>14-02-33В</v>
      </c>
      <c r="M278" s="47" t="str">
        <f t="shared" si="31"/>
        <v>шт.</v>
      </c>
      <c r="N278" s="48">
        <f t="shared" si="32"/>
        <v>762.71186440677968</v>
      </c>
      <c r="O278" s="49"/>
      <c r="P278" s="47">
        <v>1</v>
      </c>
      <c r="Q278" s="24">
        <f t="shared" si="33"/>
        <v>0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x14ac:dyDescent="0.25">
      <c r="B279" s="34">
        <f t="shared" si="27"/>
        <v>272</v>
      </c>
      <c r="C279" s="35" t="s">
        <v>327</v>
      </c>
      <c r="D279" s="42" t="s">
        <v>522</v>
      </c>
      <c r="E279" s="40" t="s">
        <v>14</v>
      </c>
      <c r="F279" s="43">
        <v>762.71186440677968</v>
      </c>
      <c r="G279" s="36">
        <v>1</v>
      </c>
      <c r="H279" s="37">
        <f t="shared" si="28"/>
        <v>762.71186440677968</v>
      </c>
      <c r="I279" s="25"/>
      <c r="J279" s="22"/>
      <c r="K279" s="45" t="str">
        <f t="shared" si="29"/>
        <v>Клапан</v>
      </c>
      <c r="L279" s="46" t="str">
        <f t="shared" si="30"/>
        <v>14-02-32</v>
      </c>
      <c r="M279" s="47" t="str">
        <f t="shared" si="31"/>
        <v>шт.</v>
      </c>
      <c r="N279" s="48">
        <f t="shared" si="32"/>
        <v>762.71186440677968</v>
      </c>
      <c r="O279" s="49"/>
      <c r="P279" s="47">
        <v>1</v>
      </c>
      <c r="Q279" s="24">
        <f t="shared" si="33"/>
        <v>0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25.5" x14ac:dyDescent="0.25">
      <c r="B280" s="34">
        <f t="shared" si="27"/>
        <v>273</v>
      </c>
      <c r="C280" s="35" t="s">
        <v>523</v>
      </c>
      <c r="D280" s="39" t="s">
        <v>524</v>
      </c>
      <c r="E280" s="40" t="s">
        <v>14</v>
      </c>
      <c r="F280" s="43">
        <v>525.42372881355936</v>
      </c>
      <c r="G280" s="36">
        <v>1</v>
      </c>
      <c r="H280" s="37">
        <f t="shared" si="28"/>
        <v>525.42372881355936</v>
      </c>
      <c r="I280" s="25"/>
      <c r="J280" s="22"/>
      <c r="K280" s="45" t="str">
        <f t="shared" si="29"/>
        <v>Клапан механизма натяж.гус.</v>
      </c>
      <c r="L280" s="46" t="str">
        <f t="shared" si="30"/>
        <v>50-21-177сп</v>
      </c>
      <c r="M280" s="47" t="str">
        <f t="shared" si="31"/>
        <v>шт.</v>
      </c>
      <c r="N280" s="48">
        <f t="shared" si="32"/>
        <v>525.42372881355936</v>
      </c>
      <c r="O280" s="49"/>
      <c r="P280" s="47">
        <v>1</v>
      </c>
      <c r="Q280" s="24">
        <f t="shared" si="33"/>
        <v>0</v>
      </c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x14ac:dyDescent="0.25">
      <c r="B281" s="34">
        <f t="shared" si="27"/>
        <v>274</v>
      </c>
      <c r="C281" s="35" t="s">
        <v>330</v>
      </c>
      <c r="D281" s="39" t="s">
        <v>525</v>
      </c>
      <c r="E281" s="40" t="s">
        <v>14</v>
      </c>
      <c r="F281" s="43">
        <v>14915.254237288136</v>
      </c>
      <c r="G281" s="36">
        <v>1</v>
      </c>
      <c r="H281" s="37">
        <f t="shared" si="28"/>
        <v>14915.254237288136</v>
      </c>
      <c r="I281" s="25"/>
      <c r="J281" s="22"/>
      <c r="K281" s="45" t="str">
        <f t="shared" si="29"/>
        <v>Колесо ведущее</v>
      </c>
      <c r="L281" s="46" t="str">
        <f t="shared" si="30"/>
        <v>50-19-160-1</v>
      </c>
      <c r="M281" s="47" t="str">
        <f t="shared" si="31"/>
        <v>шт.</v>
      </c>
      <c r="N281" s="48">
        <f t="shared" si="32"/>
        <v>14915.254237288136</v>
      </c>
      <c r="O281" s="49"/>
      <c r="P281" s="47">
        <v>1</v>
      </c>
      <c r="Q281" s="24">
        <f t="shared" si="33"/>
        <v>0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x14ac:dyDescent="0.25">
      <c r="B282" s="34">
        <f t="shared" si="27"/>
        <v>275</v>
      </c>
      <c r="C282" s="35" t="s">
        <v>526</v>
      </c>
      <c r="D282" s="39" t="s">
        <v>527</v>
      </c>
      <c r="E282" s="40" t="s">
        <v>14</v>
      </c>
      <c r="F282" s="43">
        <v>33.898305084745765</v>
      </c>
      <c r="G282" s="36">
        <v>1</v>
      </c>
      <c r="H282" s="37">
        <f t="shared" si="28"/>
        <v>33.898305084745765</v>
      </c>
      <c r="I282" s="25"/>
      <c r="J282" s="22"/>
      <c r="K282" s="45" t="str">
        <f t="shared" si="29"/>
        <v>Кольцо</v>
      </c>
      <c r="L282" s="46" t="str">
        <f t="shared" si="30"/>
        <v>700-40-2010-01</v>
      </c>
      <c r="M282" s="47" t="str">
        <f t="shared" si="31"/>
        <v>шт.</v>
      </c>
      <c r="N282" s="48">
        <f t="shared" si="32"/>
        <v>33.898305084745765</v>
      </c>
      <c r="O282" s="49"/>
      <c r="P282" s="47">
        <v>1</v>
      </c>
      <c r="Q282" s="24">
        <f t="shared" si="33"/>
        <v>0</v>
      </c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x14ac:dyDescent="0.25">
      <c r="B283" s="34">
        <f t="shared" si="27"/>
        <v>276</v>
      </c>
      <c r="C283" s="35" t="s">
        <v>350</v>
      </c>
      <c r="D283" s="39" t="s">
        <v>528</v>
      </c>
      <c r="E283" s="40" t="s">
        <v>14</v>
      </c>
      <c r="F283" s="43">
        <v>3686.4406779661017</v>
      </c>
      <c r="G283" s="36">
        <v>1</v>
      </c>
      <c r="H283" s="37">
        <f t="shared" si="28"/>
        <v>3686.4406779661017</v>
      </c>
      <c r="I283" s="25"/>
      <c r="J283" s="22"/>
      <c r="K283" s="45" t="str">
        <f t="shared" si="29"/>
        <v xml:space="preserve">Лента тормозная </v>
      </c>
      <c r="L283" s="46" t="str">
        <f t="shared" si="30"/>
        <v>18360-01 сп</v>
      </c>
      <c r="M283" s="47" t="str">
        <f t="shared" si="31"/>
        <v>шт.</v>
      </c>
      <c r="N283" s="48">
        <f t="shared" si="32"/>
        <v>3686.4406779661017</v>
      </c>
      <c r="O283" s="49"/>
      <c r="P283" s="47">
        <v>1</v>
      </c>
      <c r="Q283" s="24">
        <f t="shared" si="33"/>
        <v>0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25.5" x14ac:dyDescent="0.25">
      <c r="B284" s="34">
        <f t="shared" si="27"/>
        <v>277</v>
      </c>
      <c r="C284" s="35" t="s">
        <v>529</v>
      </c>
      <c r="D284" s="39" t="s">
        <v>530</v>
      </c>
      <c r="E284" s="40" t="s">
        <v>14</v>
      </c>
      <c r="F284" s="43">
        <v>9576.2711864406792</v>
      </c>
      <c r="G284" s="36">
        <v>1</v>
      </c>
      <c r="H284" s="37">
        <f t="shared" si="28"/>
        <v>9576.2711864406792</v>
      </c>
      <c r="I284" s="25"/>
      <c r="J284" s="22"/>
      <c r="K284" s="45" t="str">
        <f t="shared" si="29"/>
        <v>Магнето</v>
      </c>
      <c r="L284" s="46" t="str">
        <f t="shared" si="30"/>
        <v>ПД-23 2-х контакт.М149М1</v>
      </c>
      <c r="M284" s="47" t="str">
        <f t="shared" si="31"/>
        <v>шт.</v>
      </c>
      <c r="N284" s="48">
        <f t="shared" si="32"/>
        <v>9576.2711864406792</v>
      </c>
      <c r="O284" s="49"/>
      <c r="P284" s="47">
        <v>1</v>
      </c>
      <c r="Q284" s="24">
        <f t="shared" si="33"/>
        <v>0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x14ac:dyDescent="0.25">
      <c r="B285" s="34">
        <f t="shared" si="27"/>
        <v>278</v>
      </c>
      <c r="C285" s="35" t="s">
        <v>119</v>
      </c>
      <c r="D285" s="39" t="s">
        <v>531</v>
      </c>
      <c r="E285" s="40" t="s">
        <v>14</v>
      </c>
      <c r="F285" s="43">
        <v>42.372881355932208</v>
      </c>
      <c r="G285" s="36">
        <v>1</v>
      </c>
      <c r="H285" s="37">
        <f t="shared" si="28"/>
        <v>42.372881355932208</v>
      </c>
      <c r="I285" s="25"/>
      <c r="J285" s="22"/>
      <c r="K285" s="45" t="str">
        <f t="shared" si="29"/>
        <v>Манжета</v>
      </c>
      <c r="L285" s="46" t="str">
        <f t="shared" si="30"/>
        <v>700-40-5960-3</v>
      </c>
      <c r="M285" s="47" t="str">
        <f t="shared" si="31"/>
        <v>шт.</v>
      </c>
      <c r="N285" s="48">
        <f t="shared" si="32"/>
        <v>42.372881355932208</v>
      </c>
      <c r="O285" s="49"/>
      <c r="P285" s="47">
        <v>1</v>
      </c>
      <c r="Q285" s="24">
        <f t="shared" si="33"/>
        <v>0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x14ac:dyDescent="0.25">
      <c r="B286" s="34">
        <f t="shared" si="27"/>
        <v>279</v>
      </c>
      <c r="C286" s="35" t="s">
        <v>532</v>
      </c>
      <c r="D286" s="39" t="s">
        <v>533</v>
      </c>
      <c r="E286" s="40" t="s">
        <v>14</v>
      </c>
      <c r="F286" s="43">
        <v>59.322033898305087</v>
      </c>
      <c r="G286" s="36">
        <v>1</v>
      </c>
      <c r="H286" s="37">
        <f t="shared" si="28"/>
        <v>59.322033898305087</v>
      </c>
      <c r="I286" s="25"/>
      <c r="J286" s="22"/>
      <c r="K286" s="45" t="str">
        <f t="shared" si="29"/>
        <v>Манжета катка</v>
      </c>
      <c r="L286" s="46" t="str">
        <f t="shared" si="30"/>
        <v>700-40-5378</v>
      </c>
      <c r="M286" s="47" t="str">
        <f t="shared" si="31"/>
        <v>шт.</v>
      </c>
      <c r="N286" s="48">
        <f t="shared" si="32"/>
        <v>59.322033898305087</v>
      </c>
      <c r="O286" s="49"/>
      <c r="P286" s="47">
        <v>1</v>
      </c>
      <c r="Q286" s="24">
        <f t="shared" si="33"/>
        <v>0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25.5" x14ac:dyDescent="0.25">
      <c r="B287" s="34">
        <f t="shared" si="27"/>
        <v>280</v>
      </c>
      <c r="C287" s="35" t="s">
        <v>534</v>
      </c>
      <c r="D287" s="39" t="s">
        <v>535</v>
      </c>
      <c r="E287" s="40" t="s">
        <v>14</v>
      </c>
      <c r="F287" s="43">
        <v>8516.9491525423728</v>
      </c>
      <c r="G287" s="36">
        <v>1</v>
      </c>
      <c r="H287" s="37">
        <f t="shared" si="28"/>
        <v>8516.9491525423728</v>
      </c>
      <c r="I287" s="25"/>
      <c r="J287" s="22"/>
      <c r="K287" s="45" t="str">
        <f t="shared" si="29"/>
        <v>Механизм натяжения</v>
      </c>
      <c r="L287" s="46" t="str">
        <f t="shared" si="30"/>
        <v>50-21-134сп/50-21-420сп</v>
      </c>
      <c r="M287" s="47" t="str">
        <f t="shared" si="31"/>
        <v>шт.</v>
      </c>
      <c r="N287" s="48">
        <f t="shared" si="32"/>
        <v>8516.9491525423728</v>
      </c>
      <c r="O287" s="49"/>
      <c r="P287" s="47">
        <v>1</v>
      </c>
      <c r="Q287" s="24">
        <f t="shared" si="33"/>
        <v>0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x14ac:dyDescent="0.25">
      <c r="B288" s="34">
        <f t="shared" si="27"/>
        <v>281</v>
      </c>
      <c r="C288" s="35" t="s">
        <v>354</v>
      </c>
      <c r="D288" s="39" t="s">
        <v>536</v>
      </c>
      <c r="E288" s="40" t="s">
        <v>14</v>
      </c>
      <c r="F288" s="43">
        <v>16355.932203389832</v>
      </c>
      <c r="G288" s="36">
        <v>1</v>
      </c>
      <c r="H288" s="37">
        <f t="shared" si="28"/>
        <v>16355.932203389832</v>
      </c>
      <c r="I288" s="25"/>
      <c r="J288" s="22"/>
      <c r="K288" s="45" t="str">
        <f t="shared" si="29"/>
        <v>Насос водяной</v>
      </c>
      <c r="L288" s="46" t="str">
        <f t="shared" si="30"/>
        <v>16-08-140СП</v>
      </c>
      <c r="M288" s="47" t="str">
        <f t="shared" si="31"/>
        <v>шт.</v>
      </c>
      <c r="N288" s="48">
        <f t="shared" si="32"/>
        <v>16355.932203389832</v>
      </c>
      <c r="O288" s="49"/>
      <c r="P288" s="47">
        <v>1</v>
      </c>
      <c r="Q288" s="24">
        <f t="shared" si="33"/>
        <v>0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x14ac:dyDescent="0.25">
      <c r="B289" s="34">
        <f t="shared" si="27"/>
        <v>282</v>
      </c>
      <c r="C289" s="35" t="s">
        <v>356</v>
      </c>
      <c r="D289" s="39" t="s">
        <v>537</v>
      </c>
      <c r="E289" s="40" t="s">
        <v>14</v>
      </c>
      <c r="F289" s="43">
        <v>24830.508474576272</v>
      </c>
      <c r="G289" s="36">
        <v>1</v>
      </c>
      <c r="H289" s="37">
        <f t="shared" si="28"/>
        <v>24830.508474576272</v>
      </c>
      <c r="I289" s="25"/>
      <c r="J289" s="22"/>
      <c r="K289" s="45" t="str">
        <f t="shared" si="29"/>
        <v>Насос масляный</v>
      </c>
      <c r="L289" s="46" t="str">
        <f t="shared" si="30"/>
        <v>51-09-217сп</v>
      </c>
      <c r="M289" s="47" t="str">
        <f t="shared" si="31"/>
        <v>шт.</v>
      </c>
      <c r="N289" s="48">
        <f t="shared" si="32"/>
        <v>24830.508474576272</v>
      </c>
      <c r="O289" s="49"/>
      <c r="P289" s="47">
        <v>1</v>
      </c>
      <c r="Q289" s="24">
        <f t="shared" si="33"/>
        <v>0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x14ac:dyDescent="0.25">
      <c r="B290" s="34">
        <f t="shared" si="27"/>
        <v>283</v>
      </c>
      <c r="C290" s="35" t="s">
        <v>538</v>
      </c>
      <c r="D290" s="39" t="s">
        <v>539</v>
      </c>
      <c r="E290" s="40" t="s">
        <v>14</v>
      </c>
      <c r="F290" s="43">
        <v>5635.593220338983</v>
      </c>
      <c r="G290" s="36">
        <v>1</v>
      </c>
      <c r="H290" s="37">
        <f t="shared" si="28"/>
        <v>5635.593220338983</v>
      </c>
      <c r="I290" s="25"/>
      <c r="J290" s="22"/>
      <c r="K290" s="45" t="str">
        <f t="shared" si="29"/>
        <v>Опора</v>
      </c>
      <c r="L290" s="46" t="str">
        <f t="shared" si="30"/>
        <v>24-21-149сп</v>
      </c>
      <c r="M290" s="47" t="str">
        <f t="shared" si="31"/>
        <v>шт.</v>
      </c>
      <c r="N290" s="48">
        <f t="shared" si="32"/>
        <v>5635.593220338983</v>
      </c>
      <c r="O290" s="49"/>
      <c r="P290" s="47">
        <v>1</v>
      </c>
      <c r="Q290" s="24">
        <f t="shared" si="33"/>
        <v>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x14ac:dyDescent="0.25">
      <c r="B291" s="34">
        <f t="shared" si="27"/>
        <v>284</v>
      </c>
      <c r="C291" s="35" t="s">
        <v>538</v>
      </c>
      <c r="D291" s="39" t="s">
        <v>540</v>
      </c>
      <c r="E291" s="40" t="s">
        <v>14</v>
      </c>
      <c r="F291" s="43">
        <v>5635.593220338983</v>
      </c>
      <c r="G291" s="36">
        <v>1</v>
      </c>
      <c r="H291" s="37">
        <f t="shared" si="28"/>
        <v>5635.593220338983</v>
      </c>
      <c r="I291" s="25"/>
      <c r="J291" s="22"/>
      <c r="K291" s="45" t="str">
        <f t="shared" si="29"/>
        <v>Опора</v>
      </c>
      <c r="L291" s="46" t="str">
        <f t="shared" si="30"/>
        <v>24-21-148сп</v>
      </c>
      <c r="M291" s="47" t="str">
        <f t="shared" si="31"/>
        <v>шт.</v>
      </c>
      <c r="N291" s="48">
        <f t="shared" si="32"/>
        <v>5635.593220338983</v>
      </c>
      <c r="O291" s="49"/>
      <c r="P291" s="47">
        <v>1</v>
      </c>
      <c r="Q291" s="24">
        <f t="shared" si="33"/>
        <v>0</v>
      </c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x14ac:dyDescent="0.25">
      <c r="B292" s="34">
        <f t="shared" si="27"/>
        <v>285</v>
      </c>
      <c r="C292" s="35" t="s">
        <v>360</v>
      </c>
      <c r="D292" s="39">
        <v>211236</v>
      </c>
      <c r="E292" s="40" t="s">
        <v>14</v>
      </c>
      <c r="F292" s="43">
        <v>1610.1694915254238</v>
      </c>
      <c r="G292" s="36">
        <v>1</v>
      </c>
      <c r="H292" s="37">
        <f t="shared" si="28"/>
        <v>1610.1694915254238</v>
      </c>
      <c r="I292" s="25"/>
      <c r="J292" s="22"/>
      <c r="K292" s="45" t="str">
        <f t="shared" si="29"/>
        <v>Ось катка</v>
      </c>
      <c r="L292" s="46">
        <f t="shared" si="30"/>
        <v>211236</v>
      </c>
      <c r="M292" s="47" t="str">
        <f t="shared" si="31"/>
        <v>шт.</v>
      </c>
      <c r="N292" s="48">
        <f t="shared" si="32"/>
        <v>1610.1694915254238</v>
      </c>
      <c r="O292" s="49"/>
      <c r="P292" s="47">
        <v>1</v>
      </c>
      <c r="Q292" s="24">
        <f t="shared" si="33"/>
        <v>0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x14ac:dyDescent="0.25">
      <c r="B293" s="34">
        <f t="shared" si="27"/>
        <v>286</v>
      </c>
      <c r="C293" s="35" t="s">
        <v>541</v>
      </c>
      <c r="D293" s="39" t="s">
        <v>542</v>
      </c>
      <c r="E293" s="40" t="s">
        <v>14</v>
      </c>
      <c r="F293" s="43">
        <v>2118.6440677966102</v>
      </c>
      <c r="G293" s="36">
        <v>1</v>
      </c>
      <c r="H293" s="37">
        <f t="shared" si="28"/>
        <v>2118.6440677966102</v>
      </c>
      <c r="I293" s="25"/>
      <c r="J293" s="22"/>
      <c r="K293" s="45" t="str">
        <f t="shared" si="29"/>
        <v>Ось натяжного колеса</v>
      </c>
      <c r="L293" s="46" t="str">
        <f t="shared" si="30"/>
        <v>24-21-123</v>
      </c>
      <c r="M293" s="47" t="str">
        <f t="shared" si="31"/>
        <v>шт.</v>
      </c>
      <c r="N293" s="48">
        <f t="shared" si="32"/>
        <v>2118.6440677966102</v>
      </c>
      <c r="O293" s="49"/>
      <c r="P293" s="47">
        <v>1</v>
      </c>
      <c r="Q293" s="24">
        <f t="shared" si="33"/>
        <v>0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x14ac:dyDescent="0.25">
      <c r="B294" s="34">
        <f t="shared" ref="B294:B324" si="34">B293+1</f>
        <v>287</v>
      </c>
      <c r="C294" s="35" t="s">
        <v>543</v>
      </c>
      <c r="D294" s="39" t="s">
        <v>544</v>
      </c>
      <c r="E294" s="40" t="s">
        <v>14</v>
      </c>
      <c r="F294" s="43">
        <v>762.71186440677968</v>
      </c>
      <c r="G294" s="36">
        <v>1</v>
      </c>
      <c r="H294" s="37">
        <f t="shared" si="28"/>
        <v>762.71186440677968</v>
      </c>
      <c r="I294" s="25"/>
      <c r="J294" s="22"/>
      <c r="K294" s="45" t="str">
        <f t="shared" si="29"/>
        <v>Палец гусеницы</v>
      </c>
      <c r="L294" s="46" t="str">
        <f t="shared" si="30"/>
        <v>24-22-6</v>
      </c>
      <c r="M294" s="47" t="str">
        <f t="shared" si="31"/>
        <v>шт.</v>
      </c>
      <c r="N294" s="48">
        <f t="shared" si="32"/>
        <v>762.71186440677968</v>
      </c>
      <c r="O294" s="49"/>
      <c r="P294" s="47">
        <v>1</v>
      </c>
      <c r="Q294" s="24">
        <f t="shared" si="33"/>
        <v>0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x14ac:dyDescent="0.25">
      <c r="B295" s="34">
        <f t="shared" si="34"/>
        <v>288</v>
      </c>
      <c r="C295" s="35" t="s">
        <v>545</v>
      </c>
      <c r="D295" s="39" t="s">
        <v>546</v>
      </c>
      <c r="E295" s="40" t="s">
        <v>14</v>
      </c>
      <c r="F295" s="43">
        <v>1864.406779661017</v>
      </c>
      <c r="G295" s="36">
        <v>1</v>
      </c>
      <c r="H295" s="37">
        <f t="shared" si="28"/>
        <v>1864.406779661017</v>
      </c>
      <c r="I295" s="25"/>
      <c r="J295" s="22"/>
      <c r="K295" s="45" t="str">
        <f t="shared" si="29"/>
        <v>Планка крепления катка</v>
      </c>
      <c r="L295" s="46" t="str">
        <f t="shared" si="30"/>
        <v>50-21-163</v>
      </c>
      <c r="M295" s="47" t="str">
        <f t="shared" si="31"/>
        <v>шт.</v>
      </c>
      <c r="N295" s="48">
        <f t="shared" si="32"/>
        <v>1864.406779661017</v>
      </c>
      <c r="O295" s="49"/>
      <c r="P295" s="47">
        <v>1</v>
      </c>
      <c r="Q295" s="24">
        <f t="shared" si="33"/>
        <v>0</v>
      </c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x14ac:dyDescent="0.25">
      <c r="B296" s="34">
        <f t="shared" si="34"/>
        <v>289</v>
      </c>
      <c r="C296" s="35" t="s">
        <v>547</v>
      </c>
      <c r="D296" s="39" t="s">
        <v>548</v>
      </c>
      <c r="E296" s="40" t="s">
        <v>14</v>
      </c>
      <c r="F296" s="43">
        <v>338.98305084745766</v>
      </c>
      <c r="G296" s="36">
        <v>1</v>
      </c>
      <c r="H296" s="37">
        <f t="shared" si="28"/>
        <v>338.98305084745766</v>
      </c>
      <c r="I296" s="25"/>
      <c r="J296" s="22"/>
      <c r="K296" s="45" t="str">
        <f t="shared" si="29"/>
        <v>Плита натяж.колеса</v>
      </c>
      <c r="L296" s="46" t="str">
        <f t="shared" si="30"/>
        <v>50-21-123сп</v>
      </c>
      <c r="M296" s="47" t="str">
        <f t="shared" si="31"/>
        <v>шт.</v>
      </c>
      <c r="N296" s="48">
        <f t="shared" si="32"/>
        <v>338.98305084745766</v>
      </c>
      <c r="O296" s="49"/>
      <c r="P296" s="47">
        <v>1</v>
      </c>
      <c r="Q296" s="24">
        <f t="shared" si="33"/>
        <v>0</v>
      </c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x14ac:dyDescent="0.25">
      <c r="B297" s="34">
        <f t="shared" si="34"/>
        <v>290</v>
      </c>
      <c r="C297" s="35" t="s">
        <v>599</v>
      </c>
      <c r="D297" s="39" t="s">
        <v>600</v>
      </c>
      <c r="E297" s="40" t="s">
        <v>14</v>
      </c>
      <c r="F297" s="43">
        <v>423.72881355932208</v>
      </c>
      <c r="G297" s="36">
        <v>1</v>
      </c>
      <c r="H297" s="37">
        <f t="shared" si="28"/>
        <v>423.72881355932208</v>
      </c>
      <c r="I297" s="25"/>
      <c r="J297" s="22"/>
      <c r="K297" s="45" t="str">
        <f t="shared" si="29"/>
        <v>Подшипник концевой</v>
      </c>
      <c r="L297" s="46" t="str">
        <f t="shared" si="30"/>
        <v>21-19-103/104</v>
      </c>
      <c r="M297" s="47" t="str">
        <f t="shared" si="31"/>
        <v>шт.</v>
      </c>
      <c r="N297" s="48">
        <f t="shared" si="32"/>
        <v>423.72881355932208</v>
      </c>
      <c r="O297" s="49"/>
      <c r="P297" s="47">
        <v>1</v>
      </c>
      <c r="Q297" s="24">
        <f t="shared" si="33"/>
        <v>0</v>
      </c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x14ac:dyDescent="0.25">
      <c r="B298" s="34">
        <f t="shared" si="34"/>
        <v>291</v>
      </c>
      <c r="C298" s="35" t="s">
        <v>549</v>
      </c>
      <c r="D298" s="39" t="s">
        <v>550</v>
      </c>
      <c r="E298" s="40" t="s">
        <v>14</v>
      </c>
      <c r="F298" s="43">
        <v>1398.3050847457628</v>
      </c>
      <c r="G298" s="36">
        <v>1</v>
      </c>
      <c r="H298" s="37">
        <f t="shared" si="28"/>
        <v>1398.3050847457628</v>
      </c>
      <c r="I298" s="25"/>
      <c r="J298" s="22"/>
      <c r="K298" s="45" t="str">
        <f t="shared" si="29"/>
        <v>Ползун муфты сцепления</v>
      </c>
      <c r="L298" s="46" t="str">
        <f t="shared" si="30"/>
        <v>50-14-39</v>
      </c>
      <c r="M298" s="47" t="str">
        <f t="shared" si="31"/>
        <v>шт.</v>
      </c>
      <c r="N298" s="48">
        <f t="shared" si="32"/>
        <v>1398.3050847457628</v>
      </c>
      <c r="O298" s="49"/>
      <c r="P298" s="47">
        <v>1</v>
      </c>
      <c r="Q298" s="24">
        <f t="shared" si="33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x14ac:dyDescent="0.25">
      <c r="B299" s="34">
        <f t="shared" si="34"/>
        <v>292</v>
      </c>
      <c r="C299" s="35" t="s">
        <v>551</v>
      </c>
      <c r="D299" s="39" t="s">
        <v>552</v>
      </c>
      <c r="E299" s="40" t="s">
        <v>14</v>
      </c>
      <c r="F299" s="43">
        <v>22288.135593220341</v>
      </c>
      <c r="G299" s="36">
        <v>1</v>
      </c>
      <c r="H299" s="37">
        <f t="shared" si="28"/>
        <v>22288.135593220341</v>
      </c>
      <c r="I299" s="25"/>
      <c r="J299" s="22"/>
      <c r="K299" s="45" t="str">
        <f t="shared" si="29"/>
        <v>Полуось</v>
      </c>
      <c r="L299" s="46" t="str">
        <f t="shared" si="30"/>
        <v>24-19-37</v>
      </c>
      <c r="M299" s="47" t="str">
        <f t="shared" si="31"/>
        <v>шт.</v>
      </c>
      <c r="N299" s="48">
        <f t="shared" si="32"/>
        <v>22288.135593220341</v>
      </c>
      <c r="O299" s="49"/>
      <c r="P299" s="47">
        <v>1</v>
      </c>
      <c r="Q299" s="24">
        <f t="shared" si="33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25.5" x14ac:dyDescent="0.25">
      <c r="B300" s="34">
        <f t="shared" si="34"/>
        <v>293</v>
      </c>
      <c r="C300" s="35" t="s">
        <v>553</v>
      </c>
      <c r="D300" s="39" t="s">
        <v>554</v>
      </c>
      <c r="E300" s="40" t="s">
        <v>14</v>
      </c>
      <c r="F300" s="43">
        <v>2415.2542372881358</v>
      </c>
      <c r="G300" s="36">
        <v>1</v>
      </c>
      <c r="H300" s="37">
        <f t="shared" si="28"/>
        <v>2415.2542372881358</v>
      </c>
      <c r="I300" s="25"/>
      <c r="J300" s="22"/>
      <c r="K300" s="45" t="str">
        <f t="shared" si="29"/>
        <v>Поршень</v>
      </c>
      <c r="L300" s="46" t="str">
        <f t="shared" si="30"/>
        <v>ПД-23 03349-1/ 17-03-27</v>
      </c>
      <c r="M300" s="47" t="str">
        <f t="shared" si="31"/>
        <v>шт.</v>
      </c>
      <c r="N300" s="48">
        <f t="shared" si="32"/>
        <v>2415.2542372881358</v>
      </c>
      <c r="O300" s="49"/>
      <c r="P300" s="47">
        <v>1</v>
      </c>
      <c r="Q300" s="24">
        <f t="shared" si="33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x14ac:dyDescent="0.25">
      <c r="B301" s="34">
        <f t="shared" si="34"/>
        <v>294</v>
      </c>
      <c r="C301" s="35" t="s">
        <v>555</v>
      </c>
      <c r="D301" s="39" t="s">
        <v>556</v>
      </c>
      <c r="E301" s="40" t="s">
        <v>14</v>
      </c>
      <c r="F301" s="43">
        <v>84.745762711864415</v>
      </c>
      <c r="G301" s="36">
        <v>1</v>
      </c>
      <c r="H301" s="37">
        <f t="shared" si="28"/>
        <v>84.745762711864415</v>
      </c>
      <c r="I301" s="25"/>
      <c r="J301" s="22"/>
      <c r="K301" s="45" t="str">
        <f t="shared" si="29"/>
        <v>Прокладка</v>
      </c>
      <c r="L301" s="46" t="str">
        <f t="shared" si="30"/>
        <v>700-40-2754СП</v>
      </c>
      <c r="M301" s="47" t="str">
        <f t="shared" si="31"/>
        <v>шт.</v>
      </c>
      <c r="N301" s="48">
        <f t="shared" si="32"/>
        <v>84.745762711864415</v>
      </c>
      <c r="O301" s="49"/>
      <c r="P301" s="47">
        <v>1</v>
      </c>
      <c r="Q301" s="24">
        <f t="shared" si="33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25.5" x14ac:dyDescent="0.25">
      <c r="B302" s="34">
        <f t="shared" si="34"/>
        <v>295</v>
      </c>
      <c r="C302" s="35" t="s">
        <v>557</v>
      </c>
      <c r="D302" s="39" t="s">
        <v>558</v>
      </c>
      <c r="E302" s="40" t="s">
        <v>14</v>
      </c>
      <c r="F302" s="43">
        <v>593.22033898305085</v>
      </c>
      <c r="G302" s="36">
        <v>1</v>
      </c>
      <c r="H302" s="37">
        <f t="shared" si="28"/>
        <v>593.22033898305085</v>
      </c>
      <c r="I302" s="25"/>
      <c r="J302" s="22"/>
      <c r="K302" s="45" t="str">
        <f t="shared" si="29"/>
        <v>Пружина опоры напр.колеса</v>
      </c>
      <c r="L302" s="46" t="str">
        <f t="shared" si="30"/>
        <v>170-38441</v>
      </c>
      <c r="M302" s="47" t="str">
        <f t="shared" si="31"/>
        <v>шт.</v>
      </c>
      <c r="N302" s="48">
        <f t="shared" si="32"/>
        <v>593.22033898305085</v>
      </c>
      <c r="O302" s="49"/>
      <c r="P302" s="47">
        <v>1</v>
      </c>
      <c r="Q302" s="24">
        <f t="shared" si="33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x14ac:dyDescent="0.25">
      <c r="B303" s="34">
        <f t="shared" si="34"/>
        <v>296</v>
      </c>
      <c r="C303" s="35" t="s">
        <v>467</v>
      </c>
      <c r="D303" s="39" t="s">
        <v>559</v>
      </c>
      <c r="E303" s="40" t="s">
        <v>14</v>
      </c>
      <c r="F303" s="43">
        <v>6610.1694915254238</v>
      </c>
      <c r="G303" s="36">
        <v>1</v>
      </c>
      <c r="H303" s="37">
        <f t="shared" si="28"/>
        <v>6610.1694915254238</v>
      </c>
      <c r="I303" s="25"/>
      <c r="J303" s="22"/>
      <c r="K303" s="45" t="str">
        <f t="shared" si="29"/>
        <v>Распред.вал</v>
      </c>
      <c r="L303" s="46" t="str">
        <f t="shared" si="30"/>
        <v>14-04-20-1</v>
      </c>
      <c r="M303" s="47" t="str">
        <f t="shared" si="31"/>
        <v>шт.</v>
      </c>
      <c r="N303" s="48">
        <f t="shared" si="32"/>
        <v>6610.1694915254238</v>
      </c>
      <c r="O303" s="49"/>
      <c r="P303" s="47">
        <v>1</v>
      </c>
      <c r="Q303" s="24">
        <f t="shared" si="33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x14ac:dyDescent="0.25">
      <c r="B304" s="34">
        <f t="shared" si="34"/>
        <v>297</v>
      </c>
      <c r="C304" s="35" t="s">
        <v>560</v>
      </c>
      <c r="D304" s="39" t="s">
        <v>561</v>
      </c>
      <c r="E304" s="40" t="s">
        <v>14</v>
      </c>
      <c r="F304" s="43">
        <v>2372.8813559322034</v>
      </c>
      <c r="G304" s="36">
        <v>1</v>
      </c>
      <c r="H304" s="37">
        <f t="shared" si="28"/>
        <v>2372.8813559322034</v>
      </c>
      <c r="I304" s="25"/>
      <c r="J304" s="22"/>
      <c r="K304" s="45" t="str">
        <f t="shared" si="29"/>
        <v>Ролик двуборт.</v>
      </c>
      <c r="L304" s="46" t="str">
        <f t="shared" si="30"/>
        <v>50-21-166СП</v>
      </c>
      <c r="M304" s="47" t="str">
        <f t="shared" si="31"/>
        <v>шт.</v>
      </c>
      <c r="N304" s="48">
        <f t="shared" si="32"/>
        <v>2372.8813559322034</v>
      </c>
      <c r="O304" s="49"/>
      <c r="P304" s="47">
        <v>1</v>
      </c>
      <c r="Q304" s="24">
        <f t="shared" si="33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x14ac:dyDescent="0.25">
      <c r="B305" s="34">
        <f t="shared" si="34"/>
        <v>298</v>
      </c>
      <c r="C305" s="35" t="s">
        <v>562</v>
      </c>
      <c r="D305" s="39" t="s">
        <v>563</v>
      </c>
      <c r="E305" s="40" t="s">
        <v>14</v>
      </c>
      <c r="F305" s="43">
        <v>2118.6440677966102</v>
      </c>
      <c r="G305" s="36">
        <v>1</v>
      </c>
      <c r="H305" s="37">
        <f t="shared" si="28"/>
        <v>2118.6440677966102</v>
      </c>
      <c r="I305" s="25"/>
      <c r="J305" s="22"/>
      <c r="K305" s="45" t="str">
        <f t="shared" si="29"/>
        <v>Ролик одноборт.</v>
      </c>
      <c r="L305" s="46" t="str">
        <f t="shared" si="30"/>
        <v>50-21-165СП</v>
      </c>
      <c r="M305" s="47" t="str">
        <f t="shared" si="31"/>
        <v>шт.</v>
      </c>
      <c r="N305" s="48">
        <f t="shared" si="32"/>
        <v>2118.6440677966102</v>
      </c>
      <c r="O305" s="49"/>
      <c r="P305" s="47">
        <v>1</v>
      </c>
      <c r="Q305" s="24">
        <f t="shared" si="33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x14ac:dyDescent="0.25">
      <c r="B306" s="34">
        <f t="shared" si="34"/>
        <v>299</v>
      </c>
      <c r="C306" s="35" t="s">
        <v>249</v>
      </c>
      <c r="D306" s="39" t="s">
        <v>564</v>
      </c>
      <c r="E306" s="40" t="s">
        <v>14</v>
      </c>
      <c r="F306" s="43">
        <v>20254.237288135595</v>
      </c>
      <c r="G306" s="36">
        <v>1</v>
      </c>
      <c r="H306" s="37">
        <f t="shared" si="28"/>
        <v>20254.237288135595</v>
      </c>
      <c r="I306" s="25"/>
      <c r="J306" s="22"/>
      <c r="K306" s="45" t="str">
        <f t="shared" si="29"/>
        <v>Ступица</v>
      </c>
      <c r="L306" s="46" t="str">
        <f t="shared" si="30"/>
        <v>24-19-118</v>
      </c>
      <c r="M306" s="47" t="str">
        <f t="shared" si="31"/>
        <v>шт.</v>
      </c>
      <c r="N306" s="48">
        <f t="shared" si="32"/>
        <v>20254.237288135595</v>
      </c>
      <c r="O306" s="49"/>
      <c r="P306" s="47">
        <v>1</v>
      </c>
      <c r="Q306" s="24">
        <f t="shared" si="33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25.5" x14ac:dyDescent="0.25">
      <c r="B307" s="34">
        <f t="shared" si="34"/>
        <v>300</v>
      </c>
      <c r="C307" s="35" t="s">
        <v>565</v>
      </c>
      <c r="D307" s="39" t="s">
        <v>566</v>
      </c>
      <c r="E307" s="40" t="s">
        <v>14</v>
      </c>
      <c r="F307" s="43">
        <v>80.508474576271198</v>
      </c>
      <c r="G307" s="36">
        <v>1</v>
      </c>
      <c r="H307" s="37">
        <f t="shared" si="28"/>
        <v>80.508474576271198</v>
      </c>
      <c r="I307" s="25"/>
      <c r="J307" s="22"/>
      <c r="K307" s="45" t="str">
        <f t="shared" si="29"/>
        <v>Сухарь уплотнения боорт.передачи</v>
      </c>
      <c r="L307" s="46" t="str">
        <f t="shared" si="30"/>
        <v>24-19-22</v>
      </c>
      <c r="M307" s="47" t="str">
        <f t="shared" si="31"/>
        <v>шт.</v>
      </c>
      <c r="N307" s="48">
        <f t="shared" si="32"/>
        <v>80.508474576271198</v>
      </c>
      <c r="O307" s="49"/>
      <c r="P307" s="47">
        <v>1</v>
      </c>
      <c r="Q307" s="24">
        <f t="shared" si="33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x14ac:dyDescent="0.25">
      <c r="B308" s="34">
        <f t="shared" si="34"/>
        <v>301</v>
      </c>
      <c r="C308" s="35" t="s">
        <v>567</v>
      </c>
      <c r="D308" s="39" t="s">
        <v>568</v>
      </c>
      <c r="E308" s="40" t="s">
        <v>14</v>
      </c>
      <c r="F308" s="43">
        <v>4025.4237288135596</v>
      </c>
      <c r="G308" s="36">
        <v>1</v>
      </c>
      <c r="H308" s="37">
        <f t="shared" si="28"/>
        <v>4025.4237288135596</v>
      </c>
      <c r="I308" s="25"/>
      <c r="J308" s="22"/>
      <c r="K308" s="45" t="str">
        <f t="shared" si="29"/>
        <v>Тормозок</v>
      </c>
      <c r="L308" s="46" t="str">
        <f t="shared" si="30"/>
        <v>18-14-140-01СП</v>
      </c>
      <c r="M308" s="47" t="str">
        <f t="shared" si="31"/>
        <v>шт.</v>
      </c>
      <c r="N308" s="48">
        <f t="shared" si="32"/>
        <v>4025.4237288135596</v>
      </c>
      <c r="O308" s="49"/>
      <c r="P308" s="47">
        <v>1</v>
      </c>
      <c r="Q308" s="24">
        <f t="shared" si="33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x14ac:dyDescent="0.25">
      <c r="B309" s="34">
        <f t="shared" si="34"/>
        <v>302</v>
      </c>
      <c r="C309" s="35" t="s">
        <v>569</v>
      </c>
      <c r="D309" s="39" t="s">
        <v>570</v>
      </c>
      <c r="E309" s="40" t="s">
        <v>14</v>
      </c>
      <c r="F309" s="43">
        <v>762.71186440677968</v>
      </c>
      <c r="G309" s="36">
        <v>1</v>
      </c>
      <c r="H309" s="37">
        <f t="shared" si="28"/>
        <v>762.71186440677968</v>
      </c>
      <c r="I309" s="25"/>
      <c r="J309" s="22"/>
      <c r="K309" s="45" t="str">
        <f t="shared" si="29"/>
        <v>Трубка управления головки</v>
      </c>
      <c r="L309" s="46" t="str">
        <f t="shared" si="30"/>
        <v>Т-130,Т-170 (16шт)</v>
      </c>
      <c r="M309" s="47" t="str">
        <f t="shared" si="31"/>
        <v>шт.</v>
      </c>
      <c r="N309" s="48">
        <f t="shared" si="32"/>
        <v>762.71186440677968</v>
      </c>
      <c r="O309" s="49"/>
      <c r="P309" s="47">
        <v>1</v>
      </c>
      <c r="Q309" s="24">
        <f t="shared" si="33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x14ac:dyDescent="0.25">
      <c r="B310" s="34">
        <f t="shared" si="34"/>
        <v>303</v>
      </c>
      <c r="C310" s="35" t="s">
        <v>571</v>
      </c>
      <c r="D310" s="39" t="s">
        <v>572</v>
      </c>
      <c r="E310" s="40" t="s">
        <v>14</v>
      </c>
      <c r="F310" s="43">
        <v>5974.5762711864409</v>
      </c>
      <c r="G310" s="36">
        <v>1</v>
      </c>
      <c r="H310" s="37">
        <f t="shared" si="28"/>
        <v>5974.5762711864409</v>
      </c>
      <c r="I310" s="25"/>
      <c r="J310" s="22"/>
      <c r="K310" s="45" t="str">
        <f t="shared" si="29"/>
        <v>Уплотнение борт.передачи</v>
      </c>
      <c r="L310" s="46" t="str">
        <f t="shared" si="30"/>
        <v>20-19-123 сп в сб.</v>
      </c>
      <c r="M310" s="47" t="str">
        <f t="shared" si="31"/>
        <v>шт.</v>
      </c>
      <c r="N310" s="48">
        <f t="shared" si="32"/>
        <v>5974.5762711864409</v>
      </c>
      <c r="O310" s="49"/>
      <c r="P310" s="47">
        <v>1</v>
      </c>
      <c r="Q310" s="24">
        <f t="shared" si="33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x14ac:dyDescent="0.25">
      <c r="B311" s="34">
        <f t="shared" si="34"/>
        <v>304</v>
      </c>
      <c r="C311" s="35" t="s">
        <v>573</v>
      </c>
      <c r="D311" s="39" t="s">
        <v>574</v>
      </c>
      <c r="E311" s="40" t="s">
        <v>14</v>
      </c>
      <c r="F311" s="43">
        <v>29.661016949152543</v>
      </c>
      <c r="G311" s="36">
        <v>1</v>
      </c>
      <c r="H311" s="37">
        <f t="shared" si="28"/>
        <v>29.661016949152543</v>
      </c>
      <c r="I311" s="25"/>
      <c r="J311" s="22"/>
      <c r="K311" s="45" t="str">
        <f t="shared" si="29"/>
        <v xml:space="preserve">Фиксатор </v>
      </c>
      <c r="L311" s="46" t="str">
        <f t="shared" si="30"/>
        <v>50-19-154</v>
      </c>
      <c r="M311" s="47" t="str">
        <f t="shared" si="31"/>
        <v>шт.</v>
      </c>
      <c r="N311" s="48">
        <f t="shared" si="32"/>
        <v>29.661016949152543</v>
      </c>
      <c r="O311" s="49"/>
      <c r="P311" s="47">
        <v>1</v>
      </c>
      <c r="Q311" s="24">
        <f t="shared" si="33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x14ac:dyDescent="0.25">
      <c r="B312" s="34">
        <f t="shared" si="34"/>
        <v>305</v>
      </c>
      <c r="C312" s="35" t="s">
        <v>575</v>
      </c>
      <c r="D312" s="39" t="s">
        <v>576</v>
      </c>
      <c r="E312" s="40" t="s">
        <v>14</v>
      </c>
      <c r="F312" s="43">
        <v>4067.7966101694919</v>
      </c>
      <c r="G312" s="36">
        <v>1</v>
      </c>
      <c r="H312" s="37">
        <f t="shared" si="28"/>
        <v>4067.7966101694919</v>
      </c>
      <c r="I312" s="25"/>
      <c r="J312" s="22"/>
      <c r="K312" s="45" t="str">
        <f t="shared" si="29"/>
        <v>Фланец вала</v>
      </c>
      <c r="L312" s="46" t="str">
        <f t="shared" si="30"/>
        <v>18-12-201</v>
      </c>
      <c r="M312" s="47" t="str">
        <f t="shared" si="31"/>
        <v>шт.</v>
      </c>
      <c r="N312" s="48">
        <f t="shared" si="32"/>
        <v>4067.7966101694919</v>
      </c>
      <c r="O312" s="49"/>
      <c r="P312" s="47">
        <v>1</v>
      </c>
      <c r="Q312" s="24">
        <f t="shared" si="33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x14ac:dyDescent="0.25">
      <c r="B313" s="34">
        <f t="shared" si="34"/>
        <v>306</v>
      </c>
      <c r="C313" s="35" t="s">
        <v>577</v>
      </c>
      <c r="D313" s="39" t="s">
        <v>578</v>
      </c>
      <c r="E313" s="40" t="s">
        <v>14</v>
      </c>
      <c r="F313" s="43">
        <v>2245.7627118644068</v>
      </c>
      <c r="G313" s="36">
        <v>1</v>
      </c>
      <c r="H313" s="37">
        <f t="shared" si="28"/>
        <v>2245.7627118644068</v>
      </c>
      <c r="I313" s="25"/>
      <c r="J313" s="22"/>
      <c r="K313" s="45" t="str">
        <f t="shared" si="29"/>
        <v>Хомут</v>
      </c>
      <c r="L313" s="46" t="str">
        <f t="shared" si="30"/>
        <v>ПД-23 17-73-127СП</v>
      </c>
      <c r="M313" s="47" t="str">
        <f t="shared" si="31"/>
        <v>шт.</v>
      </c>
      <c r="N313" s="48">
        <f t="shared" si="32"/>
        <v>2245.7627118644068</v>
      </c>
      <c r="O313" s="49"/>
      <c r="P313" s="47">
        <v>1</v>
      </c>
      <c r="Q313" s="24">
        <f t="shared" si="33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x14ac:dyDescent="0.25">
      <c r="B314" s="34">
        <f t="shared" si="34"/>
        <v>307</v>
      </c>
      <c r="C314" s="35" t="s">
        <v>579</v>
      </c>
      <c r="D314" s="39" t="s">
        <v>580</v>
      </c>
      <c r="E314" s="40" t="s">
        <v>14</v>
      </c>
      <c r="F314" s="43">
        <v>3559.3220338983051</v>
      </c>
      <c r="G314" s="36">
        <v>1</v>
      </c>
      <c r="H314" s="37">
        <f t="shared" si="28"/>
        <v>3559.3220338983051</v>
      </c>
      <c r="I314" s="25"/>
      <c r="J314" s="22"/>
      <c r="K314" s="45" t="str">
        <f t="shared" si="29"/>
        <v>Цапфа</v>
      </c>
      <c r="L314" s="46" t="str">
        <f t="shared" si="30"/>
        <v>Д-160 16-03-17</v>
      </c>
      <c r="M314" s="47" t="str">
        <f t="shared" si="31"/>
        <v>шт.</v>
      </c>
      <c r="N314" s="48">
        <f t="shared" si="32"/>
        <v>3559.3220338983051</v>
      </c>
      <c r="O314" s="49"/>
      <c r="P314" s="47">
        <v>1</v>
      </c>
      <c r="Q314" s="24">
        <f t="shared" si="33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x14ac:dyDescent="0.25">
      <c r="B315" s="34">
        <f t="shared" si="34"/>
        <v>308</v>
      </c>
      <c r="C315" s="35" t="s">
        <v>581</v>
      </c>
      <c r="D315" s="39" t="s">
        <v>582</v>
      </c>
      <c r="E315" s="40" t="s">
        <v>14</v>
      </c>
      <c r="F315" s="43">
        <v>593.22033898305085</v>
      </c>
      <c r="G315" s="36">
        <v>1</v>
      </c>
      <c r="H315" s="37">
        <f t="shared" si="28"/>
        <v>593.22033898305085</v>
      </c>
      <c r="I315" s="25"/>
      <c r="J315" s="22"/>
      <c r="K315" s="45" t="str">
        <f t="shared" si="29"/>
        <v>Шайба катка</v>
      </c>
      <c r="L315" s="46" t="str">
        <f t="shared" si="30"/>
        <v>170-211238</v>
      </c>
      <c r="M315" s="47" t="str">
        <f t="shared" si="31"/>
        <v>шт.</v>
      </c>
      <c r="N315" s="48">
        <f t="shared" si="32"/>
        <v>593.22033898305085</v>
      </c>
      <c r="O315" s="49"/>
      <c r="P315" s="47">
        <v>1</v>
      </c>
      <c r="Q315" s="24">
        <f t="shared" si="33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x14ac:dyDescent="0.25">
      <c r="B316" s="34">
        <f t="shared" si="34"/>
        <v>309</v>
      </c>
      <c r="C316" s="35" t="s">
        <v>581</v>
      </c>
      <c r="D316" s="39" t="s">
        <v>583</v>
      </c>
      <c r="E316" s="40" t="s">
        <v>14</v>
      </c>
      <c r="F316" s="43">
        <v>635.59322033898309</v>
      </c>
      <c r="G316" s="36">
        <v>1</v>
      </c>
      <c r="H316" s="37">
        <f t="shared" si="28"/>
        <v>635.59322033898309</v>
      </c>
      <c r="I316" s="25"/>
      <c r="J316" s="22"/>
      <c r="K316" s="45" t="str">
        <f t="shared" si="29"/>
        <v>Шайба катка</v>
      </c>
      <c r="L316" s="46" t="str">
        <f t="shared" si="30"/>
        <v>24-21-173сп</v>
      </c>
      <c r="M316" s="47" t="str">
        <f t="shared" si="31"/>
        <v>шт.</v>
      </c>
      <c r="N316" s="48">
        <f t="shared" si="32"/>
        <v>635.59322033898309</v>
      </c>
      <c r="O316" s="49"/>
      <c r="P316" s="47">
        <v>1</v>
      </c>
      <c r="Q316" s="24">
        <f t="shared" si="33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x14ac:dyDescent="0.25">
      <c r="B317" s="34">
        <f t="shared" si="34"/>
        <v>310</v>
      </c>
      <c r="C317" s="35" t="s">
        <v>584</v>
      </c>
      <c r="D317" s="39" t="s">
        <v>585</v>
      </c>
      <c r="E317" s="40" t="s">
        <v>14</v>
      </c>
      <c r="F317" s="43">
        <v>101.69491525423729</v>
      </c>
      <c r="G317" s="36">
        <v>1</v>
      </c>
      <c r="H317" s="37">
        <f t="shared" si="28"/>
        <v>101.69491525423729</v>
      </c>
      <c r="I317" s="25"/>
      <c r="J317" s="22"/>
      <c r="K317" s="45" t="str">
        <f t="shared" si="29"/>
        <v>Шайба уплот</v>
      </c>
      <c r="L317" s="46" t="str">
        <f t="shared" si="30"/>
        <v>16-08-11-2</v>
      </c>
      <c r="M317" s="47" t="str">
        <f t="shared" si="31"/>
        <v>шт.</v>
      </c>
      <c r="N317" s="48">
        <f t="shared" si="32"/>
        <v>101.69491525423729</v>
      </c>
      <c r="O317" s="49"/>
      <c r="P317" s="47">
        <v>1</v>
      </c>
      <c r="Q317" s="24">
        <f t="shared" si="33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x14ac:dyDescent="0.25">
      <c r="B318" s="34">
        <f t="shared" si="34"/>
        <v>311</v>
      </c>
      <c r="C318" s="35" t="s">
        <v>586</v>
      </c>
      <c r="D318" s="39" t="s">
        <v>587</v>
      </c>
      <c r="E318" s="40" t="s">
        <v>14</v>
      </c>
      <c r="F318" s="43">
        <v>1016.949152542373</v>
      </c>
      <c r="G318" s="36">
        <v>1</v>
      </c>
      <c r="H318" s="37">
        <f t="shared" si="28"/>
        <v>1016.949152542373</v>
      </c>
      <c r="I318" s="25"/>
      <c r="J318" s="22"/>
      <c r="K318" s="45" t="str">
        <f t="shared" si="29"/>
        <v>Шайба упорная</v>
      </c>
      <c r="L318" s="46" t="str">
        <f t="shared" si="30"/>
        <v>24-21-147СП</v>
      </c>
      <c r="M318" s="47" t="str">
        <f t="shared" si="31"/>
        <v>шт.</v>
      </c>
      <c r="N318" s="48">
        <f t="shared" si="32"/>
        <v>1016.949152542373</v>
      </c>
      <c r="O318" s="49"/>
      <c r="P318" s="47">
        <v>1</v>
      </c>
      <c r="Q318" s="24">
        <f t="shared" si="33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25.5" x14ac:dyDescent="0.25">
      <c r="B319" s="34">
        <f t="shared" si="34"/>
        <v>312</v>
      </c>
      <c r="C319" s="35" t="s">
        <v>378</v>
      </c>
      <c r="D319" s="39" t="s">
        <v>588</v>
      </c>
      <c r="E319" s="40" t="s">
        <v>14</v>
      </c>
      <c r="F319" s="43">
        <v>10508.474576271186</v>
      </c>
      <c r="G319" s="36">
        <v>1</v>
      </c>
      <c r="H319" s="37">
        <f t="shared" si="28"/>
        <v>10508.474576271186</v>
      </c>
      <c r="I319" s="25"/>
      <c r="J319" s="22"/>
      <c r="K319" s="45" t="str">
        <f t="shared" si="29"/>
        <v>Шатун</v>
      </c>
      <c r="L319" s="46" t="str">
        <f t="shared" si="30"/>
        <v>16-03-114СП (51-03-112)</v>
      </c>
      <c r="M319" s="47" t="str">
        <f t="shared" si="31"/>
        <v>шт.</v>
      </c>
      <c r="N319" s="48">
        <f t="shared" si="32"/>
        <v>10508.474576271186</v>
      </c>
      <c r="O319" s="49"/>
      <c r="P319" s="47">
        <v>1</v>
      </c>
      <c r="Q319" s="24">
        <f t="shared" si="33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x14ac:dyDescent="0.25">
      <c r="B320" s="34">
        <f t="shared" si="34"/>
        <v>313</v>
      </c>
      <c r="C320" s="35" t="s">
        <v>378</v>
      </c>
      <c r="D320" s="39" t="s">
        <v>589</v>
      </c>
      <c r="E320" s="40" t="s">
        <v>14</v>
      </c>
      <c r="F320" s="43">
        <v>3872.8813559322034</v>
      </c>
      <c r="G320" s="36">
        <v>1</v>
      </c>
      <c r="H320" s="37">
        <f t="shared" si="28"/>
        <v>3872.8813559322034</v>
      </c>
      <c r="I320" s="25"/>
      <c r="J320" s="22"/>
      <c r="K320" s="45" t="str">
        <f t="shared" si="29"/>
        <v>Шатун</v>
      </c>
      <c r="L320" s="46" t="str">
        <f t="shared" si="30"/>
        <v>ПД-23 03427СП</v>
      </c>
      <c r="M320" s="47" t="str">
        <f t="shared" si="31"/>
        <v>шт.</v>
      </c>
      <c r="N320" s="48">
        <f t="shared" si="32"/>
        <v>3872.8813559322034</v>
      </c>
      <c r="O320" s="49"/>
      <c r="P320" s="47">
        <v>1</v>
      </c>
      <c r="Q320" s="24">
        <f t="shared" si="33"/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25.5" x14ac:dyDescent="0.25">
      <c r="B321" s="34">
        <f t="shared" si="34"/>
        <v>314</v>
      </c>
      <c r="C321" s="35" t="s">
        <v>590</v>
      </c>
      <c r="D321" s="39" t="s">
        <v>591</v>
      </c>
      <c r="E321" s="40" t="s">
        <v>14</v>
      </c>
      <c r="F321" s="43">
        <v>1372.8813559322034</v>
      </c>
      <c r="G321" s="36">
        <v>1</v>
      </c>
      <c r="H321" s="37">
        <f t="shared" si="28"/>
        <v>1372.8813559322034</v>
      </c>
      <c r="I321" s="25"/>
      <c r="J321" s="22"/>
      <c r="K321" s="45" t="str">
        <f t="shared" si="29"/>
        <v>Шестерня бендинкса</v>
      </c>
      <c r="L321" s="46" t="str">
        <f t="shared" si="30"/>
        <v>ПД-23 17-76-22/72104</v>
      </c>
      <c r="M321" s="47" t="str">
        <f t="shared" si="31"/>
        <v>шт.</v>
      </c>
      <c r="N321" s="48">
        <f t="shared" si="32"/>
        <v>1372.8813559322034</v>
      </c>
      <c r="O321" s="49"/>
      <c r="P321" s="47">
        <v>1</v>
      </c>
      <c r="Q321" s="24">
        <f t="shared" si="33"/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5">
      <c r="B322" s="34">
        <f t="shared" si="34"/>
        <v>315</v>
      </c>
      <c r="C322" s="35" t="s">
        <v>592</v>
      </c>
      <c r="D322" s="39" t="s">
        <v>593</v>
      </c>
      <c r="E322" s="40" t="s">
        <v>14</v>
      </c>
      <c r="F322" s="43">
        <v>296.61016949152543</v>
      </c>
      <c r="G322" s="36">
        <v>1</v>
      </c>
      <c r="H322" s="37">
        <f t="shared" si="28"/>
        <v>296.61016949152543</v>
      </c>
      <c r="I322" s="25"/>
      <c r="J322" s="22"/>
      <c r="K322" s="45" t="str">
        <f t="shared" si="29"/>
        <v>Шпилька ведушего колеса</v>
      </c>
      <c r="L322" s="46" t="str">
        <f t="shared" si="30"/>
        <v>700-29-2369</v>
      </c>
      <c r="M322" s="47" t="str">
        <f t="shared" si="31"/>
        <v>шт.</v>
      </c>
      <c r="N322" s="48">
        <f t="shared" si="32"/>
        <v>296.61016949152543</v>
      </c>
      <c r="O322" s="49"/>
      <c r="P322" s="47">
        <v>1</v>
      </c>
      <c r="Q322" s="24">
        <f t="shared" si="33"/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B323" s="34">
        <f t="shared" si="34"/>
        <v>316</v>
      </c>
      <c r="C323" s="35" t="s">
        <v>594</v>
      </c>
      <c r="D323" s="39" t="s">
        <v>595</v>
      </c>
      <c r="E323" s="40" t="s">
        <v>14</v>
      </c>
      <c r="F323" s="43">
        <v>29.661016949152543</v>
      </c>
      <c r="G323" s="36">
        <v>1</v>
      </c>
      <c r="H323" s="37">
        <f t="shared" si="28"/>
        <v>29.661016949152543</v>
      </c>
      <c r="I323" s="25"/>
      <c r="J323" s="22"/>
      <c r="K323" s="45" t="str">
        <f t="shared" si="29"/>
        <v>Шпилька</v>
      </c>
      <c r="L323" s="46" t="str">
        <f t="shared" si="30"/>
        <v>700-29-2262</v>
      </c>
      <c r="M323" s="47" t="str">
        <f t="shared" si="31"/>
        <v>шт.</v>
      </c>
      <c r="N323" s="48">
        <f t="shared" si="32"/>
        <v>29.661016949152543</v>
      </c>
      <c r="O323" s="49"/>
      <c r="P323" s="47">
        <v>1</v>
      </c>
      <c r="Q323" s="24">
        <f t="shared" si="33"/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B324" s="34">
        <f t="shared" si="34"/>
        <v>317</v>
      </c>
      <c r="C324" s="35" t="s">
        <v>596</v>
      </c>
      <c r="D324" s="39"/>
      <c r="E324" s="40" t="s">
        <v>601</v>
      </c>
      <c r="F324" s="43">
        <v>1707.6271186440679</v>
      </c>
      <c r="G324" s="36">
        <v>1</v>
      </c>
      <c r="H324" s="37">
        <f t="shared" si="28"/>
        <v>1707.6271186440679</v>
      </c>
      <c r="I324" s="25"/>
      <c r="J324" s="22"/>
      <c r="K324" s="45" t="str">
        <f t="shared" si="29"/>
        <v>Мочевина</v>
      </c>
      <c r="L324" s="23"/>
      <c r="M324" s="47" t="str">
        <f t="shared" si="31"/>
        <v>лит.</v>
      </c>
      <c r="N324" s="48">
        <f t="shared" si="32"/>
        <v>1707.6271186440679</v>
      </c>
      <c r="O324" s="49"/>
      <c r="P324" s="47">
        <v>1</v>
      </c>
      <c r="Q324" s="24">
        <f t="shared" si="33"/>
        <v>0</v>
      </c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 thickBot="1" x14ac:dyDescent="0.3">
      <c r="A325" s="4"/>
      <c r="B325" s="31"/>
      <c r="C325" s="20"/>
      <c r="D325" s="20"/>
      <c r="E325" s="32"/>
      <c r="F325" s="21"/>
      <c r="G325" s="21"/>
      <c r="H325" s="33">
        <f>SUM(H8:H324)</f>
        <v>1058061.0169491523</v>
      </c>
      <c r="I325" s="1"/>
      <c r="J325" s="13"/>
      <c r="K325" s="14"/>
      <c r="L325" s="9"/>
      <c r="M325" s="15"/>
      <c r="N325" s="18"/>
      <c r="O325" s="21"/>
      <c r="P325" s="15"/>
      <c r="Q325" s="16">
        <f>SUM(Q8:Q324)</f>
        <v>0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thickBot="1" x14ac:dyDescent="0.3">
      <c r="B326" s="54" t="s">
        <v>7</v>
      </c>
      <c r="C326" s="55"/>
      <c r="D326" s="55"/>
      <c r="E326" s="55"/>
      <c r="F326" s="55"/>
      <c r="G326" s="55"/>
      <c r="H326" s="30">
        <f>SUM(H325:H325)</f>
        <v>1058061.0169491523</v>
      </c>
      <c r="J326" s="66" t="s">
        <v>7</v>
      </c>
      <c r="K326" s="67"/>
      <c r="L326" s="67"/>
      <c r="M326" s="67"/>
      <c r="N326" s="67"/>
      <c r="O326" s="67"/>
      <c r="P326" s="68"/>
      <c r="Q326" s="10">
        <f>SUM(Q325:Q325)</f>
        <v>0</v>
      </c>
      <c r="AA326" s="1"/>
    </row>
    <row r="327" spans="1:27" x14ac:dyDescent="0.25">
      <c r="B327" s="63" t="s">
        <v>18</v>
      </c>
      <c r="C327" s="64"/>
      <c r="D327" s="64"/>
      <c r="E327" s="64"/>
      <c r="F327" s="64"/>
      <c r="G327" s="44">
        <v>0.2</v>
      </c>
      <c r="H327" s="11">
        <f>H326*G327</f>
        <v>211612.20338983048</v>
      </c>
      <c r="J327" s="63" t="s">
        <v>18</v>
      </c>
      <c r="K327" s="64"/>
      <c r="L327" s="64"/>
      <c r="M327" s="64"/>
      <c r="N327" s="64"/>
      <c r="O327" s="64"/>
      <c r="P327" s="19">
        <v>0.2</v>
      </c>
      <c r="Q327" s="11">
        <f>Q326*P327</f>
        <v>0</v>
      </c>
    </row>
    <row r="328" spans="1:27" ht="15.75" thickBot="1" x14ac:dyDescent="0.3">
      <c r="B328" s="56" t="s">
        <v>8</v>
      </c>
      <c r="C328" s="57"/>
      <c r="D328" s="57"/>
      <c r="E328" s="57"/>
      <c r="F328" s="57"/>
      <c r="G328" s="57"/>
      <c r="H328" s="12">
        <f>H326+H327</f>
        <v>1269673.2203389828</v>
      </c>
      <c r="J328" s="56" t="s">
        <v>8</v>
      </c>
      <c r="K328" s="57"/>
      <c r="L328" s="57"/>
      <c r="M328" s="57"/>
      <c r="N328" s="57"/>
      <c r="O328" s="57"/>
      <c r="P328" s="62"/>
      <c r="Q328" s="12">
        <f>Q326+Q327</f>
        <v>0</v>
      </c>
    </row>
  </sheetData>
  <mergeCells count="10">
    <mergeCell ref="B1:Q1"/>
    <mergeCell ref="B3:F3"/>
    <mergeCell ref="B326:G326"/>
    <mergeCell ref="B328:G328"/>
    <mergeCell ref="B6:H6"/>
    <mergeCell ref="J328:P328"/>
    <mergeCell ref="B327:F327"/>
    <mergeCell ref="J327:O327"/>
    <mergeCell ref="J6:Q6"/>
    <mergeCell ref="J326:P3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2018-12-27T01:28:39Z</dcterms:modified>
</cp:coreProperties>
</file>