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5 ЗК ЭФ МСП Зап. части\"/>
    </mc:Choice>
  </mc:AlternateContent>
  <bookViews>
    <workbookView xWindow="0" yWindow="60" windowWidth="28800" windowHeight="135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P10" i="1" l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9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9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P49" i="1" l="1"/>
  <c r="G49" i="1"/>
  <c r="N9" i="1"/>
  <c r="N10" i="1"/>
  <c r="K9" i="1"/>
  <c r="K10" i="1"/>
  <c r="Q9" i="1"/>
  <c r="Q10" i="1"/>
  <c r="H9" i="1"/>
  <c r="H10" i="1"/>
  <c r="H49" i="1" l="1"/>
  <c r="H50" i="1" s="1"/>
  <c r="H51" i="1" s="1"/>
  <c r="H52" i="1" s="1"/>
  <c r="Q49" i="1"/>
  <c r="Q50" i="1" s="1"/>
  <c r="Q51" i="1" l="1"/>
  <c r="Q52" i="1"/>
</calcChain>
</file>

<file path=xl/sharedStrings.xml><?xml version="1.0" encoding="utf-8"?>
<sst xmlns="http://schemas.openxmlformats.org/spreadsheetml/2006/main" count="145" uniqueCount="101">
  <si>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</si>
  <si>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</si>
  <si>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</si>
  <si>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</si>
  <si>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</si>
  <si>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</si>
  <si>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</si>
  <si>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</si>
  <si>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</si>
  <si>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</si>
  <si>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</si>
  <si>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</si>
  <si>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</si>
  <si>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</si>
  <si>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1.2. филиал АО «ДРСК» «Приморские электрические сети»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</si>
  <si>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</si>
  <si>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Итого по филиалу "ПЭС"</t>
  </si>
  <si>
    <t>артикул</t>
  </si>
  <si>
    <t>компл.</t>
  </si>
  <si>
    <t>Фильтр масляный</t>
  </si>
  <si>
    <t>Фильтр топливный</t>
  </si>
  <si>
    <t xml:space="preserve">Фильтр воздушный </t>
  </si>
  <si>
    <t xml:space="preserve">Амортизатор задний NISSAN  </t>
  </si>
  <si>
    <t>Амортизатор передний</t>
  </si>
  <si>
    <t>56110-3S585</t>
  </si>
  <si>
    <t xml:space="preserve">Амортизатор передний NISSAN </t>
  </si>
  <si>
    <t>Бампер задний</t>
  </si>
  <si>
    <t xml:space="preserve"> 85012VK010</t>
  </si>
  <si>
    <t xml:space="preserve">Воздушный фильтр </t>
  </si>
  <si>
    <t>DV 15 T</t>
  </si>
  <si>
    <t xml:space="preserve">Вставка масляная </t>
  </si>
  <si>
    <t>О-205</t>
  </si>
  <si>
    <t xml:space="preserve">Выжимной подшипник NISSAN </t>
  </si>
  <si>
    <t>30502-1W718</t>
  </si>
  <si>
    <t>Диск сцепления ведомый</t>
  </si>
  <si>
    <t>ISD185U</t>
  </si>
  <si>
    <t>Колодки задние</t>
  </si>
  <si>
    <t>D4060-0W71A</t>
  </si>
  <si>
    <t xml:space="preserve">Колодки задние  Nissan NP300 </t>
  </si>
  <si>
    <t>TEXTAR 91056200</t>
  </si>
  <si>
    <t>Колодки передние Nissan NP300</t>
  </si>
  <si>
    <t>TEXTAR 2422701</t>
  </si>
  <si>
    <t>Коренной лист рессоры</t>
  </si>
  <si>
    <t>34211-05740/05720/34210-03060</t>
  </si>
  <si>
    <t>Корзина сцепления NISSAN</t>
  </si>
  <si>
    <t>NSC632</t>
  </si>
  <si>
    <t xml:space="preserve">Крестовина Nissan </t>
  </si>
  <si>
    <t>GUN-46/TN-146</t>
  </si>
  <si>
    <t>Крестовина карданного вала</t>
  </si>
  <si>
    <t>37126VB925</t>
  </si>
  <si>
    <t xml:space="preserve">Лист рессоры, DW Ultra 23t передний  </t>
  </si>
  <si>
    <t>34211-03060,</t>
  </si>
  <si>
    <t>Мотор печки с крыльчаткой</t>
  </si>
  <si>
    <t xml:space="preserve"> 27220VJ400</t>
  </si>
  <si>
    <t>Наконечник рулевой</t>
  </si>
  <si>
    <t>CET-143</t>
  </si>
  <si>
    <t xml:space="preserve">Подкоренной лист рессоры </t>
  </si>
  <si>
    <t>34211-05750/05100/34210-03050</t>
  </si>
  <si>
    <t>Подшипник карданного вала с муфтой</t>
  </si>
  <si>
    <t>3752156G27</t>
  </si>
  <si>
    <t>Регулятор оборотов печки</t>
  </si>
  <si>
    <t>271503S810</t>
  </si>
  <si>
    <t>Рем.комплект ГТЦ  SEIKEN</t>
  </si>
  <si>
    <t>SK 53361</t>
  </si>
  <si>
    <t>Рулевая тяга с наконечником</t>
  </si>
  <si>
    <t>D8510-VK90A</t>
  </si>
  <si>
    <t>Рычаг в сборе верхний левый NISSAN</t>
  </si>
  <si>
    <t>54524 –VK385</t>
  </si>
  <si>
    <t>Рычаг в сборе верхний правый NISSAN</t>
  </si>
  <si>
    <t>54525 –VK385</t>
  </si>
  <si>
    <t>Сектор ручного тормозного троса  правый</t>
  </si>
  <si>
    <t>44045VJ201</t>
  </si>
  <si>
    <t>Сектор ручного тормозного троса левый</t>
  </si>
  <si>
    <t>44045VJ200</t>
  </si>
  <si>
    <t>Стекло лобовое  Nissan NP-300</t>
  </si>
  <si>
    <t>А000923 4300005</t>
  </si>
  <si>
    <t xml:space="preserve">Топливный насос высокого давления, ТНВД  NP300 </t>
  </si>
  <si>
    <t>16700VK50A ZEXEL 109341-2072</t>
  </si>
  <si>
    <t xml:space="preserve">Фара правая </t>
  </si>
  <si>
    <t>26025VK40B</t>
  </si>
  <si>
    <t>16546-9S001</t>
  </si>
  <si>
    <t>Фильтр маслянный на автомобиль DAEWOO NOVUS с двигателем DV-11</t>
  </si>
  <si>
    <t xml:space="preserve"> 65.05510 - 5033А</t>
  </si>
  <si>
    <t>O-205 15208-AD200 VIC</t>
  </si>
  <si>
    <t>Фильтр топлива-сепаратор</t>
  </si>
  <si>
    <t>DL 08</t>
  </si>
  <si>
    <t>FC-226 16403-59E00 VIC</t>
  </si>
  <si>
    <t xml:space="preserve">Фильтр топливный DV11 DL08 DAEWOO NOVUS </t>
  </si>
  <si>
    <t>65.12503-5027/400508-00034</t>
  </si>
  <si>
    <t xml:space="preserve">Фильтр-вставка масляная </t>
  </si>
  <si>
    <t>О-205 Mikro (MPR-3157)</t>
  </si>
  <si>
    <t>Фонарь задний левый в сборе</t>
  </si>
  <si>
    <t>26555-3S20A</t>
  </si>
  <si>
    <t>Цилиндр тормозной задний</t>
  </si>
  <si>
    <t>441003W40А</t>
  </si>
  <si>
    <t>Шайба медная</t>
  </si>
  <si>
    <t>12*16*1,5</t>
  </si>
  <si>
    <t>ИТОГО без НДС, руб.</t>
  </si>
  <si>
    <t>Кроме того, НДС, руб.</t>
  </si>
  <si>
    <t>ИТОГО с НДС, руб.</t>
  </si>
  <si>
    <t>Приложение №7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</si>
</sst>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8"/>
      <name val="Arial"/>
      <family val="2"/>
    </font>
    <font>
      <sz val="12"/>
      <color indexed="8"/>
      <name val="Times New Roman"/>
      <family val="1"/>
      <charset val="204"/>
    </font>
    <font>
      <b/>
      <sz val="10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7" xfId="0" applyNumberFormat="1" applyFont="1" applyBorder="1" applyAlignment="1">
      <alignment vertical="center" wrapText="1"/>
    </xf>
    <xf numFmtId="0" fontId="10" fillId="0" borderId="17" xfId="0" applyNumberFormat="1" applyFont="1" applyBorder="1" applyAlignment="1">
      <alignment horizontal="right" vertical="center" wrapText="1"/>
    </xf>
    <xf numFmtId="0" fontId="9" fillId="0" borderId="18" xfId="0" applyNumberFormat="1" applyFont="1" applyBorder="1" applyAlignment="1">
      <alignment horizontal="left" vertical="center" wrapText="1"/>
    </xf>
    <xf numFmtId="0" fontId="9" fillId="0" borderId="20" xfId="0" applyNumberFormat="1" applyFont="1" applyBorder="1" applyAlignment="1">
      <alignment horizontal="left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2" fontId="10" fillId="0" borderId="1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12" fillId="2" borderId="7" xfId="0" applyNumberFormat="1" applyFont="1" applyFill="1" applyBorder="1" applyAlignment="1" applyProtection="1">
      <alignment horizontal="center" vertical="top" wrapText="1"/>
      <protection locked="0"/>
    </xf>
    <xf numFmtId="4" fontId="12" fillId="5" borderId="8" xfId="0" applyNumberFormat="1" applyFont="1" applyFill="1" applyBorder="1" applyAlignment="1" applyProtection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5" borderId="6" xfId="0" applyFont="1" applyFill="1" applyBorder="1" applyAlignment="1">
      <alignment horizontal="center" vertical="top"/>
    </xf>
    <xf numFmtId="49" fontId="12" fillId="2" borderId="7" xfId="0" applyNumberFormat="1" applyFont="1" applyFill="1" applyBorder="1" applyAlignment="1" applyProtection="1">
      <alignment horizontal="left" vertical="top" wrapText="1"/>
      <protection locked="0"/>
    </xf>
    <xf numFmtId="3" fontId="11" fillId="5" borderId="7" xfId="0" applyNumberFormat="1" applyFont="1" applyFill="1" applyBorder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5" borderId="8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0" fillId="0" borderId="0" xfId="0" applyBorder="1" applyAlignment="1">
      <alignment horizontal="left" vertical="center" wrapText="1"/>
    </xf>
    <xf numFmtId="0" fontId="11" fillId="5" borderId="13" xfId="0" applyNumberFormat="1" applyFont="1" applyFill="1" applyBorder="1" applyAlignment="1">
      <alignment horizontal="left" vertical="top" wrapText="1"/>
    </xf>
    <xf numFmtId="0" fontId="8" fillId="2" borderId="17" xfId="0" applyNumberFormat="1" applyFont="1" applyFill="1" applyBorder="1" applyAlignment="1">
      <alignment horizontal="right" vertical="top" wrapText="1"/>
    </xf>
    <xf numFmtId="3" fontId="8" fillId="0" borderId="17" xfId="0" applyNumberFormat="1" applyFont="1" applyBorder="1" applyAlignment="1">
      <alignment vertical="center" wrapText="1"/>
    </xf>
    <xf numFmtId="3" fontId="8" fillId="0" borderId="17" xfId="0" applyNumberFormat="1" applyFont="1" applyFill="1" applyBorder="1"/>
    <xf numFmtId="0" fontId="8" fillId="2" borderId="17" xfId="0" applyFont="1" applyFill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top"/>
    </xf>
    <xf numFmtId="0" fontId="11" fillId="5" borderId="6" xfId="0" applyFont="1" applyFill="1" applyBorder="1" applyAlignment="1">
      <alignment horizontal="center" vertical="top"/>
    </xf>
    <xf numFmtId="3" fontId="11" fillId="5" borderId="7" xfId="0" applyNumberFormat="1" applyFont="1" applyFill="1" applyBorder="1" applyAlignment="1">
      <alignment horizontal="center" vertical="top" wrapText="1"/>
    </xf>
    <xf numFmtId="4" fontId="11" fillId="5" borderId="7" xfId="0" applyNumberFormat="1" applyFont="1" applyFill="1" applyBorder="1" applyAlignment="1">
      <alignment horizontal="center" vertical="top" wrapText="1"/>
    </xf>
    <xf numFmtId="4" fontId="11" fillId="5" borderId="8" xfId="0" applyNumberFormat="1" applyFont="1" applyFill="1" applyBorder="1" applyAlignment="1">
      <alignment horizontal="center" vertical="top" wrapText="1"/>
    </xf>
    <xf numFmtId="0" fontId="11" fillId="5" borderId="13" xfId="0" applyNumberFormat="1" applyFont="1" applyFill="1" applyBorder="1" applyAlignment="1">
      <alignment horizontal="left" vertical="top" wrapText="1"/>
    </xf>
    <xf numFmtId="0" fontId="8" fillId="2" borderId="17" xfId="0" applyNumberFormat="1" applyFont="1" applyFill="1" applyBorder="1" applyAlignment="1">
      <alignment horizontal="right" vertical="top" wrapText="1"/>
    </xf>
    <xf numFmtId="4" fontId="5" fillId="4" borderId="3" xfId="0" applyNumberFormat="1" applyFont="1" applyFill="1" applyBorder="1" applyAlignment="1">
      <alignment horizontal="center" vertical="center" wrapText="1"/>
    </xf>
    <xf numFmtId="0" fontId="8" fillId="2" borderId="17" xfId="0" applyNumberFormat="1" applyFont="1" applyFill="1" applyBorder="1" applyAlignment="1">
      <alignment vertical="top" wrapText="1"/>
    </xf>
    <xf numFmtId="0" fontId="8" fillId="2" borderId="17" xfId="0" applyNumberFormat="1" applyFont="1" applyFill="1" applyBorder="1" applyAlignment="1">
      <alignment horizontal="left" vertical="top" wrapText="1"/>
    </xf>
    <xf numFmtId="0" fontId="14" fillId="2" borderId="17" xfId="0" applyNumberFormat="1" applyFont="1" applyFill="1" applyBorder="1" applyAlignment="1">
      <alignment horizontal="left" vertical="top"/>
    </xf>
    <xf numFmtId="0" fontId="0" fillId="0" borderId="0" xfId="0" applyAlignment="1">
      <alignment horizontal="center"/>
    </xf>
    <xf numFmtId="4" fontId="1" fillId="4" borderId="14" xfId="0" applyNumberFormat="1" applyFont="1" applyFill="1" applyBorder="1" applyAlignment="1">
      <alignment horizontal="center" vertical="center" wrapText="1"/>
    </xf>
    <xf numFmtId="9" fontId="16" fillId="2" borderId="30" xfId="0" applyNumberFormat="1" applyFont="1" applyFill="1" applyBorder="1" applyAlignment="1" applyProtection="1">
      <alignment horizontal="center" vertical="top" wrapText="1"/>
    </xf>
    <xf numFmtId="4" fontId="2" fillId="4" borderId="31" xfId="0" applyNumberFormat="1" applyFont="1" applyFill="1" applyBorder="1" applyAlignment="1">
      <alignment horizontal="center" vertical="top" wrapText="1"/>
    </xf>
    <xf numFmtId="4" fontId="2" fillId="4" borderId="35" xfId="0" applyNumberFormat="1" applyFont="1" applyFill="1" applyBorder="1" applyAlignment="1">
      <alignment horizontal="center" vertical="top" wrapText="1"/>
    </xf>
    <xf numFmtId="4" fontId="16" fillId="4" borderId="32" xfId="0" applyNumberFormat="1" applyFont="1" applyFill="1" applyBorder="1" applyAlignment="1" applyProtection="1">
      <alignment horizontal="right" vertical="top" wrapText="1"/>
    </xf>
    <xf numFmtId="4" fontId="16" fillId="4" borderId="33" xfId="0" applyNumberFormat="1" applyFont="1" applyFill="1" applyBorder="1" applyAlignment="1" applyProtection="1">
      <alignment horizontal="right" vertical="top" wrapText="1"/>
    </xf>
    <xf numFmtId="4" fontId="16" fillId="4" borderId="34" xfId="0" applyNumberFormat="1" applyFont="1" applyFill="1" applyBorder="1" applyAlignment="1" applyProtection="1">
      <alignment horizontal="right" vertical="top" wrapText="1"/>
    </xf>
    <xf numFmtId="0" fontId="9" fillId="0" borderId="22" xfId="0" applyNumberFormat="1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4" fontId="15" fillId="4" borderId="24" xfId="0" applyNumberFormat="1" applyFont="1" applyFill="1" applyBorder="1" applyAlignment="1" applyProtection="1">
      <alignment horizontal="right" vertical="center" wrapText="1"/>
    </xf>
    <xf numFmtId="4" fontId="15" fillId="4" borderId="25" xfId="0" applyNumberFormat="1" applyFont="1" applyFill="1" applyBorder="1" applyAlignment="1" applyProtection="1">
      <alignment horizontal="right" vertical="center" wrapText="1"/>
    </xf>
    <xf numFmtId="4" fontId="15" fillId="4" borderId="26" xfId="0" applyNumberFormat="1" applyFont="1" applyFill="1" applyBorder="1" applyAlignment="1" applyProtection="1">
      <alignment horizontal="right" vertical="center" wrapText="1"/>
    </xf>
    <xf numFmtId="4" fontId="15" fillId="4" borderId="9" xfId="0" applyNumberFormat="1" applyFont="1" applyFill="1" applyBorder="1" applyAlignment="1" applyProtection="1">
      <alignment horizontal="right" vertical="center" wrapText="1"/>
    </xf>
    <xf numFmtId="4" fontId="15" fillId="4" borderId="10" xfId="0" applyNumberFormat="1" applyFont="1" applyFill="1" applyBorder="1" applyAlignment="1" applyProtection="1">
      <alignment horizontal="right" vertical="center" wrapText="1"/>
    </xf>
    <xf numFmtId="4" fontId="15" fillId="4" borderId="11" xfId="0" applyNumberFormat="1" applyFont="1" applyFill="1" applyBorder="1" applyAlignment="1" applyProtection="1">
      <alignment horizontal="right" vertical="center" wrapText="1"/>
    </xf>
    <xf numFmtId="4" fontId="16" fillId="4" borderId="27" xfId="0" applyNumberFormat="1" applyFont="1" applyFill="1" applyBorder="1" applyAlignment="1" applyProtection="1">
      <alignment horizontal="right" vertical="top" wrapText="1"/>
    </xf>
    <xf numFmtId="4" fontId="16" fillId="4" borderId="28" xfId="0" applyNumberFormat="1" applyFont="1" applyFill="1" applyBorder="1" applyAlignment="1" applyProtection="1">
      <alignment horizontal="right" vertical="top" wrapText="1"/>
    </xf>
    <xf numFmtId="4" fontId="16" fillId="4" borderId="2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6" borderId="21" xfId="0" applyNumberFormat="1" applyFont="1" applyFill="1" applyBorder="1" applyAlignment="1">
      <alignment horizontal="center" vertical="top" wrapText="1"/>
    </xf>
    <xf numFmtId="0" fontId="7" fillId="6" borderId="19" xfId="0" applyNumberFormat="1" applyFont="1" applyFill="1" applyBorder="1" applyAlignment="1">
      <alignment horizontal="center" vertical="top" wrapText="1"/>
    </xf>
    <xf numFmtId="0" fontId="7" fillId="6" borderId="2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tabSelected="1" topLeftCell="G1" zoomScaleNormal="100" workbookViewId="0">
      <selection activeCell="M25" sqref="M25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5" t="s">
        <v>100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3" t="s">
        <v>15</v>
      </c>
      <c r="C3" s="54"/>
      <c r="D3" s="54"/>
      <c r="E3" s="54"/>
      <c r="F3" s="66"/>
      <c r="G3" s="39">
        <v>500287.06</v>
      </c>
      <c r="H3" s="8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7" t="s">
        <v>9</v>
      </c>
      <c r="C6" s="66"/>
      <c r="D6" s="66"/>
      <c r="E6" s="68"/>
      <c r="F6" s="68"/>
      <c r="G6" s="69"/>
      <c r="H6" s="70"/>
      <c r="I6" s="3"/>
      <c r="J6" s="53" t="s">
        <v>3</v>
      </c>
      <c r="K6" s="54"/>
      <c r="L6" s="54"/>
      <c r="M6" s="54"/>
      <c r="N6" s="54"/>
      <c r="O6" s="54"/>
      <c r="P6" s="54"/>
      <c r="Q6" s="55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4.75" x14ac:dyDescent="0.25">
      <c r="B7" s="4" t="s">
        <v>4</v>
      </c>
      <c r="C7" s="5" t="s">
        <v>0</v>
      </c>
      <c r="D7" s="5" t="s">
        <v>17</v>
      </c>
      <c r="E7" s="5" t="s">
        <v>6</v>
      </c>
      <c r="F7" s="6" t="s">
        <v>7</v>
      </c>
      <c r="G7" s="6" t="s">
        <v>5</v>
      </c>
      <c r="H7" s="7" t="s">
        <v>8</v>
      </c>
      <c r="I7" s="1"/>
      <c r="J7" s="4" t="s">
        <v>4</v>
      </c>
      <c r="K7" s="5" t="s">
        <v>1</v>
      </c>
      <c r="L7" s="6" t="s">
        <v>11</v>
      </c>
      <c r="M7" s="5" t="s">
        <v>6</v>
      </c>
      <c r="N7" s="6" t="s">
        <v>7</v>
      </c>
      <c r="O7" s="6" t="s">
        <v>12</v>
      </c>
      <c r="P7" s="6" t="s">
        <v>5</v>
      </c>
      <c r="Q7" s="7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9" customFormat="1" ht="15.75" customHeight="1" x14ac:dyDescent="0.25">
      <c r="A8" s="71" t="s">
        <v>14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3"/>
    </row>
    <row r="9" spans="1:27" s="25" customFormat="1" ht="30" x14ac:dyDescent="0.25">
      <c r="A9" s="16"/>
      <c r="B9" s="31">
        <v>1</v>
      </c>
      <c r="C9" s="40" t="s">
        <v>22</v>
      </c>
      <c r="D9" s="41">
        <v>443240</v>
      </c>
      <c r="E9" s="40" t="s">
        <v>10</v>
      </c>
      <c r="F9" s="17">
        <v>1524.12</v>
      </c>
      <c r="G9" s="32">
        <v>2</v>
      </c>
      <c r="H9" s="18">
        <f t="shared" ref="H9:H48" si="0">F9*G9</f>
        <v>3048.24</v>
      </c>
      <c r="I9" s="19"/>
      <c r="J9" s="20">
        <v>1</v>
      </c>
      <c r="K9" s="27" t="str">
        <f>C9</f>
        <v xml:space="preserve">Амортизатор задний NISSAN  </v>
      </c>
      <c r="L9" s="21"/>
      <c r="M9" s="28" t="str">
        <f>E9</f>
        <v>шт.</v>
      </c>
      <c r="N9" s="23">
        <f t="shared" ref="N9:N48" si="1">F9</f>
        <v>1524.12</v>
      </c>
      <c r="O9" s="17"/>
      <c r="P9" s="22">
        <f>G9</f>
        <v>2</v>
      </c>
      <c r="Q9" s="24">
        <f t="shared" ref="Q9:Q48" si="2">O9*P9</f>
        <v>0</v>
      </c>
      <c r="R9" s="19"/>
      <c r="S9" s="19"/>
      <c r="T9" s="19"/>
      <c r="U9" s="19"/>
      <c r="V9" s="19"/>
      <c r="W9" s="19"/>
      <c r="X9" s="19"/>
      <c r="Y9" s="19"/>
      <c r="Z9" s="19"/>
      <c r="AA9" s="19"/>
    </row>
    <row r="10" spans="1:27" s="25" customFormat="1" ht="15.75" x14ac:dyDescent="0.25">
      <c r="A10" s="16"/>
      <c r="B10" s="31">
        <v>2</v>
      </c>
      <c r="C10" s="40" t="s">
        <v>23</v>
      </c>
      <c r="D10" s="41" t="s">
        <v>24</v>
      </c>
      <c r="E10" s="40" t="s">
        <v>10</v>
      </c>
      <c r="F10" s="17">
        <v>3223.3150000000001</v>
      </c>
      <c r="G10" s="32">
        <v>2</v>
      </c>
      <c r="H10" s="18">
        <f t="shared" si="0"/>
        <v>6446.63</v>
      </c>
      <c r="I10" s="19"/>
      <c r="J10" s="20">
        <v>2</v>
      </c>
      <c r="K10" s="27" t="str">
        <f>C10</f>
        <v>Амортизатор передний</v>
      </c>
      <c r="L10" s="21"/>
      <c r="M10" s="38" t="str">
        <f t="shared" ref="M10:M48" si="3">E10</f>
        <v>шт.</v>
      </c>
      <c r="N10" s="23">
        <f t="shared" si="1"/>
        <v>3223.3150000000001</v>
      </c>
      <c r="O10" s="17"/>
      <c r="P10" s="34">
        <f t="shared" ref="P10:P48" si="4">G10</f>
        <v>2</v>
      </c>
      <c r="Q10" s="24">
        <f t="shared" si="2"/>
        <v>0</v>
      </c>
      <c r="R10" s="19"/>
      <c r="S10" s="19"/>
      <c r="T10" s="19"/>
      <c r="U10" s="19"/>
      <c r="V10" s="19"/>
      <c r="W10" s="19"/>
      <c r="X10" s="19"/>
      <c r="Y10" s="19"/>
      <c r="Z10" s="19"/>
      <c r="AA10" s="19"/>
    </row>
    <row r="11" spans="1:27" s="25" customFormat="1" ht="31.5" x14ac:dyDescent="0.25">
      <c r="A11" s="16"/>
      <c r="B11" s="31">
        <v>3</v>
      </c>
      <c r="C11" s="40" t="s">
        <v>25</v>
      </c>
      <c r="D11" s="41">
        <v>443293</v>
      </c>
      <c r="E11" s="40" t="s">
        <v>10</v>
      </c>
      <c r="F11" s="17">
        <v>3516.5419999999999</v>
      </c>
      <c r="G11" s="32">
        <v>10</v>
      </c>
      <c r="H11" s="18">
        <f t="shared" si="0"/>
        <v>35165.42</v>
      </c>
      <c r="I11" s="19"/>
      <c r="J11" s="33">
        <v>3</v>
      </c>
      <c r="K11" s="37" t="str">
        <f t="shared" ref="K11:K48" si="5">C11</f>
        <v xml:space="preserve">Амортизатор передний NISSAN </v>
      </c>
      <c r="L11" s="21"/>
      <c r="M11" s="38" t="str">
        <f t="shared" si="3"/>
        <v>шт.</v>
      </c>
      <c r="N11" s="35">
        <f t="shared" si="1"/>
        <v>3516.5419999999999</v>
      </c>
      <c r="O11" s="17"/>
      <c r="P11" s="34">
        <f t="shared" si="4"/>
        <v>10</v>
      </c>
      <c r="Q11" s="36">
        <f t="shared" si="2"/>
        <v>0</v>
      </c>
      <c r="R11" s="19"/>
      <c r="S11" s="19"/>
      <c r="T11" s="19"/>
      <c r="U11" s="19"/>
      <c r="V11" s="19"/>
      <c r="W11" s="19"/>
      <c r="X11" s="19"/>
      <c r="Y11" s="19"/>
      <c r="Z11" s="19"/>
      <c r="AA11" s="19"/>
    </row>
    <row r="12" spans="1:27" s="25" customFormat="1" ht="15.75" x14ac:dyDescent="0.25">
      <c r="A12" s="16"/>
      <c r="B12" s="31">
        <v>4</v>
      </c>
      <c r="C12" s="40" t="s">
        <v>26</v>
      </c>
      <c r="D12" s="41" t="s">
        <v>27</v>
      </c>
      <c r="E12" s="40" t="s">
        <v>10</v>
      </c>
      <c r="F12" s="17">
        <v>8898.31</v>
      </c>
      <c r="G12" s="32">
        <v>1</v>
      </c>
      <c r="H12" s="18">
        <f t="shared" si="0"/>
        <v>8898.31</v>
      </c>
      <c r="I12" s="19"/>
      <c r="J12" s="33">
        <v>4</v>
      </c>
      <c r="K12" s="37" t="str">
        <f t="shared" si="5"/>
        <v>Бампер задний</v>
      </c>
      <c r="L12" s="21"/>
      <c r="M12" s="38" t="str">
        <f t="shared" si="3"/>
        <v>шт.</v>
      </c>
      <c r="N12" s="35">
        <f t="shared" si="1"/>
        <v>8898.31</v>
      </c>
      <c r="O12" s="17"/>
      <c r="P12" s="34">
        <f t="shared" si="4"/>
        <v>1</v>
      </c>
      <c r="Q12" s="36">
        <f t="shared" si="2"/>
        <v>0</v>
      </c>
      <c r="R12" s="19"/>
      <c r="S12" s="19"/>
      <c r="T12" s="19"/>
      <c r="U12" s="19"/>
      <c r="V12" s="19"/>
      <c r="W12" s="19"/>
      <c r="X12" s="19"/>
      <c r="Y12" s="19"/>
      <c r="Z12" s="19"/>
      <c r="AA12" s="19"/>
    </row>
    <row r="13" spans="1:27" s="25" customFormat="1" ht="15.75" x14ac:dyDescent="0.25">
      <c r="A13" s="16"/>
      <c r="B13" s="31">
        <v>5</v>
      </c>
      <c r="C13" s="40" t="s">
        <v>28</v>
      </c>
      <c r="D13" s="41" t="s">
        <v>29</v>
      </c>
      <c r="E13" s="40" t="s">
        <v>10</v>
      </c>
      <c r="F13" s="17">
        <v>1510.155</v>
      </c>
      <c r="G13" s="32">
        <v>2</v>
      </c>
      <c r="H13" s="18">
        <f t="shared" si="0"/>
        <v>3020.31</v>
      </c>
      <c r="I13" s="19"/>
      <c r="J13" s="33">
        <v>5</v>
      </c>
      <c r="K13" s="37" t="str">
        <f t="shared" si="5"/>
        <v xml:space="preserve">Воздушный фильтр </v>
      </c>
      <c r="L13" s="21"/>
      <c r="M13" s="38" t="str">
        <f t="shared" si="3"/>
        <v>шт.</v>
      </c>
      <c r="N13" s="35">
        <f t="shared" si="1"/>
        <v>1510.155</v>
      </c>
      <c r="O13" s="17"/>
      <c r="P13" s="34">
        <f t="shared" si="4"/>
        <v>2</v>
      </c>
      <c r="Q13" s="36">
        <f t="shared" si="2"/>
        <v>0</v>
      </c>
      <c r="R13" s="19"/>
      <c r="S13" s="19"/>
      <c r="T13" s="19"/>
      <c r="U13" s="19"/>
      <c r="V13" s="19"/>
      <c r="W13" s="19"/>
      <c r="X13" s="19"/>
      <c r="Y13" s="19"/>
      <c r="Z13" s="19"/>
      <c r="AA13" s="19"/>
    </row>
    <row r="14" spans="1:27" s="25" customFormat="1" ht="15.75" x14ac:dyDescent="0.25">
      <c r="A14" s="16"/>
      <c r="B14" s="31">
        <v>6</v>
      </c>
      <c r="C14" s="40" t="s">
        <v>30</v>
      </c>
      <c r="D14" s="42" t="s">
        <v>31</v>
      </c>
      <c r="E14" s="41" t="s">
        <v>10</v>
      </c>
      <c r="F14" s="17">
        <v>192.03399999999999</v>
      </c>
      <c r="G14" s="32">
        <v>10</v>
      </c>
      <c r="H14" s="18">
        <f t="shared" si="0"/>
        <v>1920.34</v>
      </c>
      <c r="I14" s="19"/>
      <c r="J14" s="33">
        <v>6</v>
      </c>
      <c r="K14" s="37" t="str">
        <f t="shared" si="5"/>
        <v xml:space="preserve">Вставка масляная </v>
      </c>
      <c r="L14" s="21"/>
      <c r="M14" s="38" t="str">
        <f t="shared" si="3"/>
        <v>шт.</v>
      </c>
      <c r="N14" s="35">
        <f t="shared" si="1"/>
        <v>192.03399999999999</v>
      </c>
      <c r="O14" s="17"/>
      <c r="P14" s="34">
        <f t="shared" si="4"/>
        <v>10</v>
      </c>
      <c r="Q14" s="36">
        <f t="shared" si="2"/>
        <v>0</v>
      </c>
      <c r="R14" s="19"/>
      <c r="S14" s="19"/>
      <c r="T14" s="19"/>
      <c r="U14" s="19"/>
      <c r="V14" s="19"/>
      <c r="W14" s="19"/>
      <c r="X14" s="19"/>
      <c r="Y14" s="19"/>
      <c r="Z14" s="19"/>
      <c r="AA14" s="19"/>
    </row>
    <row r="15" spans="1:27" s="25" customFormat="1" ht="31.5" x14ac:dyDescent="0.25">
      <c r="A15" s="16"/>
      <c r="B15" s="31">
        <v>7</v>
      </c>
      <c r="C15" s="40" t="s">
        <v>32</v>
      </c>
      <c r="D15" s="42" t="s">
        <v>33</v>
      </c>
      <c r="E15" s="41" t="s">
        <v>10</v>
      </c>
      <c r="F15" s="17">
        <v>1171.82</v>
      </c>
      <c r="G15" s="32">
        <v>2</v>
      </c>
      <c r="H15" s="18">
        <f t="shared" si="0"/>
        <v>2343.64</v>
      </c>
      <c r="I15" s="19"/>
      <c r="J15" s="33">
        <v>7</v>
      </c>
      <c r="K15" s="37" t="str">
        <f t="shared" si="5"/>
        <v xml:space="preserve">Выжимной подшипник NISSAN </v>
      </c>
      <c r="L15" s="21"/>
      <c r="M15" s="38" t="str">
        <f t="shared" si="3"/>
        <v>шт.</v>
      </c>
      <c r="N15" s="35">
        <f t="shared" si="1"/>
        <v>1171.82</v>
      </c>
      <c r="O15" s="17"/>
      <c r="P15" s="34">
        <f t="shared" si="4"/>
        <v>2</v>
      </c>
      <c r="Q15" s="36">
        <f t="shared" si="2"/>
        <v>0</v>
      </c>
      <c r="R15" s="19"/>
      <c r="S15" s="19"/>
      <c r="T15" s="19"/>
      <c r="U15" s="19"/>
      <c r="V15" s="19"/>
      <c r="W15" s="19"/>
      <c r="X15" s="19"/>
      <c r="Y15" s="19"/>
      <c r="Z15" s="19"/>
      <c r="AA15" s="19"/>
    </row>
    <row r="16" spans="1:27" s="25" customFormat="1" ht="15.75" x14ac:dyDescent="0.25">
      <c r="A16" s="16"/>
      <c r="B16" s="31">
        <v>8</v>
      </c>
      <c r="C16" s="40" t="s">
        <v>34</v>
      </c>
      <c r="D16" s="41" t="s">
        <v>35</v>
      </c>
      <c r="E16" s="41" t="s">
        <v>10</v>
      </c>
      <c r="F16" s="17">
        <v>4104.2375000000002</v>
      </c>
      <c r="G16" s="32">
        <v>4</v>
      </c>
      <c r="H16" s="18">
        <f t="shared" si="0"/>
        <v>16416.95</v>
      </c>
      <c r="I16" s="19"/>
      <c r="J16" s="33">
        <v>8</v>
      </c>
      <c r="K16" s="37" t="str">
        <f t="shared" si="5"/>
        <v>Диск сцепления ведомый</v>
      </c>
      <c r="L16" s="21"/>
      <c r="M16" s="38" t="str">
        <f t="shared" si="3"/>
        <v>шт.</v>
      </c>
      <c r="N16" s="35">
        <f t="shared" si="1"/>
        <v>4104.2375000000002</v>
      </c>
      <c r="O16" s="17"/>
      <c r="P16" s="34">
        <f t="shared" si="4"/>
        <v>4</v>
      </c>
      <c r="Q16" s="36">
        <f t="shared" si="2"/>
        <v>0</v>
      </c>
      <c r="R16" s="19"/>
      <c r="S16" s="19"/>
      <c r="T16" s="19"/>
      <c r="U16" s="19"/>
      <c r="V16" s="19"/>
      <c r="W16" s="19"/>
      <c r="X16" s="19"/>
      <c r="Y16" s="19"/>
      <c r="Z16" s="19"/>
      <c r="AA16" s="19"/>
    </row>
    <row r="17" spans="1:27" s="25" customFormat="1" ht="31.5" x14ac:dyDescent="0.25">
      <c r="A17" s="16"/>
      <c r="B17" s="31">
        <v>9</v>
      </c>
      <c r="C17" s="40" t="s">
        <v>36</v>
      </c>
      <c r="D17" s="41" t="s">
        <v>37</v>
      </c>
      <c r="E17" s="41" t="s">
        <v>18</v>
      </c>
      <c r="F17" s="17">
        <v>3506.875</v>
      </c>
      <c r="G17" s="32">
        <v>2</v>
      </c>
      <c r="H17" s="18">
        <f t="shared" si="0"/>
        <v>7013.75</v>
      </c>
      <c r="I17" s="19"/>
      <c r="J17" s="33">
        <v>9</v>
      </c>
      <c r="K17" s="37" t="str">
        <f t="shared" si="5"/>
        <v>Колодки задние</v>
      </c>
      <c r="L17" s="21"/>
      <c r="M17" s="38" t="str">
        <f t="shared" si="3"/>
        <v>компл.</v>
      </c>
      <c r="N17" s="35">
        <f t="shared" si="1"/>
        <v>3506.875</v>
      </c>
      <c r="O17" s="17"/>
      <c r="P17" s="34">
        <f t="shared" si="4"/>
        <v>2</v>
      </c>
      <c r="Q17" s="36">
        <f t="shared" si="2"/>
        <v>0</v>
      </c>
      <c r="R17" s="19"/>
      <c r="S17" s="19"/>
      <c r="T17" s="19"/>
      <c r="U17" s="19"/>
      <c r="V17" s="19"/>
      <c r="W17" s="19"/>
      <c r="X17" s="19"/>
      <c r="Y17" s="19"/>
      <c r="Z17" s="19"/>
      <c r="AA17" s="19"/>
    </row>
    <row r="18" spans="1:27" s="25" customFormat="1" ht="31.5" x14ac:dyDescent="0.25">
      <c r="A18" s="16"/>
      <c r="B18" s="31">
        <v>10</v>
      </c>
      <c r="C18" s="40" t="s">
        <v>38</v>
      </c>
      <c r="D18" s="41" t="s">
        <v>39</v>
      </c>
      <c r="E18" s="41" t="s">
        <v>18</v>
      </c>
      <c r="F18" s="17">
        <v>3147.06</v>
      </c>
      <c r="G18" s="32">
        <v>2</v>
      </c>
      <c r="H18" s="18">
        <f t="shared" si="0"/>
        <v>6294.12</v>
      </c>
      <c r="I18" s="19"/>
      <c r="J18" s="33">
        <v>10</v>
      </c>
      <c r="K18" s="37" t="str">
        <f t="shared" si="5"/>
        <v xml:space="preserve">Колодки задние  Nissan NP300 </v>
      </c>
      <c r="L18" s="21"/>
      <c r="M18" s="38" t="str">
        <f t="shared" si="3"/>
        <v>компл.</v>
      </c>
      <c r="N18" s="35">
        <f t="shared" si="1"/>
        <v>3147.06</v>
      </c>
      <c r="O18" s="17"/>
      <c r="P18" s="34">
        <f t="shared" si="4"/>
        <v>2</v>
      </c>
      <c r="Q18" s="36">
        <f t="shared" si="2"/>
        <v>0</v>
      </c>
      <c r="R18" s="19"/>
      <c r="S18" s="19"/>
      <c r="T18" s="19"/>
      <c r="U18" s="19"/>
      <c r="V18" s="19"/>
      <c r="W18" s="19"/>
      <c r="X18" s="19"/>
      <c r="Y18" s="19"/>
      <c r="Z18" s="19"/>
      <c r="AA18" s="19"/>
    </row>
    <row r="19" spans="1:27" s="25" customFormat="1" ht="31.5" x14ac:dyDescent="0.25">
      <c r="A19" s="16"/>
      <c r="B19" s="31">
        <v>11</v>
      </c>
      <c r="C19" s="40" t="s">
        <v>40</v>
      </c>
      <c r="D19" s="41" t="s">
        <v>41</v>
      </c>
      <c r="E19" s="41" t="s">
        <v>18</v>
      </c>
      <c r="F19" s="17">
        <v>3366.17</v>
      </c>
      <c r="G19" s="32">
        <v>2</v>
      </c>
      <c r="H19" s="18">
        <f t="shared" si="0"/>
        <v>6732.34</v>
      </c>
      <c r="I19" s="19"/>
      <c r="J19" s="33">
        <v>11</v>
      </c>
      <c r="K19" s="37" t="str">
        <f t="shared" si="5"/>
        <v>Колодки передние Nissan NP300</v>
      </c>
      <c r="L19" s="21"/>
      <c r="M19" s="38" t="str">
        <f t="shared" si="3"/>
        <v>компл.</v>
      </c>
      <c r="N19" s="35">
        <f t="shared" si="1"/>
        <v>3366.17</v>
      </c>
      <c r="O19" s="17"/>
      <c r="P19" s="34">
        <f t="shared" si="4"/>
        <v>2</v>
      </c>
      <c r="Q19" s="36">
        <f t="shared" si="2"/>
        <v>0</v>
      </c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1:27" s="25" customFormat="1" ht="31.5" x14ac:dyDescent="0.25">
      <c r="A20" s="16"/>
      <c r="B20" s="31">
        <v>12</v>
      </c>
      <c r="C20" s="40" t="s">
        <v>42</v>
      </c>
      <c r="D20" s="41" t="s">
        <v>43</v>
      </c>
      <c r="E20" s="41" t="s">
        <v>10</v>
      </c>
      <c r="F20" s="17">
        <v>4489.6549999999997</v>
      </c>
      <c r="G20" s="32">
        <v>2</v>
      </c>
      <c r="H20" s="18">
        <f t="shared" si="0"/>
        <v>8979.31</v>
      </c>
      <c r="I20" s="19"/>
      <c r="J20" s="33">
        <v>12</v>
      </c>
      <c r="K20" s="37" t="str">
        <f t="shared" si="5"/>
        <v>Коренной лист рессоры</v>
      </c>
      <c r="L20" s="21"/>
      <c r="M20" s="38" t="str">
        <f t="shared" si="3"/>
        <v>шт.</v>
      </c>
      <c r="N20" s="35">
        <f t="shared" si="1"/>
        <v>4489.6549999999997</v>
      </c>
      <c r="O20" s="17"/>
      <c r="P20" s="34">
        <f t="shared" si="4"/>
        <v>2</v>
      </c>
      <c r="Q20" s="36">
        <f t="shared" si="2"/>
        <v>0</v>
      </c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1:27" s="25" customFormat="1" ht="15.75" x14ac:dyDescent="0.25">
      <c r="A21" s="16"/>
      <c r="B21" s="31">
        <v>13</v>
      </c>
      <c r="C21" s="40" t="s">
        <v>44</v>
      </c>
      <c r="D21" s="41" t="s">
        <v>45</v>
      </c>
      <c r="E21" s="41" t="s">
        <v>10</v>
      </c>
      <c r="F21" s="17">
        <v>7033.0775000000003</v>
      </c>
      <c r="G21" s="32">
        <v>4</v>
      </c>
      <c r="H21" s="18">
        <f t="shared" si="0"/>
        <v>28132.31</v>
      </c>
      <c r="I21" s="19"/>
      <c r="J21" s="33">
        <v>13</v>
      </c>
      <c r="K21" s="37" t="str">
        <f t="shared" si="5"/>
        <v>Корзина сцепления NISSAN</v>
      </c>
      <c r="L21" s="21"/>
      <c r="M21" s="38" t="str">
        <f t="shared" si="3"/>
        <v>шт.</v>
      </c>
      <c r="N21" s="35">
        <f t="shared" si="1"/>
        <v>7033.0775000000003</v>
      </c>
      <c r="O21" s="17"/>
      <c r="P21" s="34">
        <f t="shared" si="4"/>
        <v>4</v>
      </c>
      <c r="Q21" s="36">
        <f t="shared" si="2"/>
        <v>0</v>
      </c>
      <c r="R21" s="19"/>
      <c r="S21" s="19"/>
      <c r="T21" s="19"/>
      <c r="U21" s="19"/>
      <c r="V21" s="19"/>
      <c r="W21" s="19"/>
      <c r="X21" s="19"/>
      <c r="Y21" s="19"/>
      <c r="Z21" s="19"/>
      <c r="AA21" s="19"/>
    </row>
    <row r="22" spans="1:27" s="25" customFormat="1" ht="15.75" x14ac:dyDescent="0.25">
      <c r="A22" s="16"/>
      <c r="B22" s="31">
        <v>14</v>
      </c>
      <c r="C22" s="40" t="s">
        <v>46</v>
      </c>
      <c r="D22" s="41" t="s">
        <v>47</v>
      </c>
      <c r="E22" s="41" t="s">
        <v>10</v>
      </c>
      <c r="F22" s="17">
        <v>1095.56</v>
      </c>
      <c r="G22" s="32">
        <v>7</v>
      </c>
      <c r="H22" s="18">
        <f t="shared" si="0"/>
        <v>7668.92</v>
      </c>
      <c r="I22" s="19"/>
      <c r="J22" s="33">
        <v>14</v>
      </c>
      <c r="K22" s="37" t="str">
        <f t="shared" si="5"/>
        <v xml:space="preserve">Крестовина Nissan </v>
      </c>
      <c r="L22" s="21"/>
      <c r="M22" s="38" t="str">
        <f t="shared" si="3"/>
        <v>шт.</v>
      </c>
      <c r="N22" s="35">
        <f t="shared" si="1"/>
        <v>1095.56</v>
      </c>
      <c r="O22" s="17"/>
      <c r="P22" s="34">
        <f t="shared" si="4"/>
        <v>7</v>
      </c>
      <c r="Q22" s="36">
        <f t="shared" si="2"/>
        <v>0</v>
      </c>
      <c r="R22" s="19"/>
      <c r="S22" s="19"/>
      <c r="T22" s="19"/>
      <c r="U22" s="19"/>
      <c r="V22" s="19"/>
      <c r="W22" s="19"/>
      <c r="X22" s="19"/>
      <c r="Y22" s="19"/>
      <c r="Z22" s="19"/>
      <c r="AA22" s="19"/>
    </row>
    <row r="23" spans="1:27" s="25" customFormat="1" ht="15.75" x14ac:dyDescent="0.25">
      <c r="A23" s="16"/>
      <c r="B23" s="31">
        <v>15</v>
      </c>
      <c r="C23" s="40" t="s">
        <v>48</v>
      </c>
      <c r="D23" s="41" t="s">
        <v>49</v>
      </c>
      <c r="E23" s="41" t="s">
        <v>10</v>
      </c>
      <c r="F23" s="17">
        <v>932.20333333333338</v>
      </c>
      <c r="G23" s="32">
        <v>6</v>
      </c>
      <c r="H23" s="18">
        <f t="shared" si="0"/>
        <v>5593.22</v>
      </c>
      <c r="I23" s="19"/>
      <c r="J23" s="33">
        <v>15</v>
      </c>
      <c r="K23" s="37" t="str">
        <f t="shared" si="5"/>
        <v>Крестовина карданного вала</v>
      </c>
      <c r="L23" s="21"/>
      <c r="M23" s="38" t="str">
        <f t="shared" si="3"/>
        <v>шт.</v>
      </c>
      <c r="N23" s="35">
        <f t="shared" si="1"/>
        <v>932.20333333333338</v>
      </c>
      <c r="O23" s="17"/>
      <c r="P23" s="34">
        <f t="shared" si="4"/>
        <v>6</v>
      </c>
      <c r="Q23" s="36">
        <f t="shared" si="2"/>
        <v>0</v>
      </c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27" s="25" customFormat="1" ht="31.5" x14ac:dyDescent="0.25">
      <c r="A24" s="16"/>
      <c r="B24" s="31">
        <v>16</v>
      </c>
      <c r="C24" s="40" t="s">
        <v>50</v>
      </c>
      <c r="D24" s="41" t="s">
        <v>51</v>
      </c>
      <c r="E24" s="41" t="s">
        <v>10</v>
      </c>
      <c r="F24" s="17">
        <v>19342.04</v>
      </c>
      <c r="G24" s="32">
        <v>2</v>
      </c>
      <c r="H24" s="18">
        <f t="shared" si="0"/>
        <v>38684.080000000002</v>
      </c>
      <c r="I24" s="19"/>
      <c r="J24" s="33">
        <v>16</v>
      </c>
      <c r="K24" s="37" t="str">
        <f t="shared" si="5"/>
        <v xml:space="preserve">Лист рессоры, DW Ultra 23t передний  </v>
      </c>
      <c r="L24" s="21"/>
      <c r="M24" s="38" t="str">
        <f t="shared" si="3"/>
        <v>шт.</v>
      </c>
      <c r="N24" s="35">
        <f t="shared" si="1"/>
        <v>19342.04</v>
      </c>
      <c r="O24" s="17"/>
      <c r="P24" s="34">
        <f t="shared" si="4"/>
        <v>2</v>
      </c>
      <c r="Q24" s="36">
        <f t="shared" si="2"/>
        <v>0</v>
      </c>
      <c r="R24" s="19"/>
      <c r="S24" s="19"/>
      <c r="T24" s="19"/>
      <c r="U24" s="19"/>
      <c r="V24" s="19"/>
      <c r="W24" s="19"/>
      <c r="X24" s="19"/>
      <c r="Y24" s="19"/>
      <c r="Z24" s="19"/>
      <c r="AA24" s="19"/>
    </row>
    <row r="25" spans="1:27" s="25" customFormat="1" ht="15.75" x14ac:dyDescent="0.25">
      <c r="A25" s="16"/>
      <c r="B25" s="31">
        <v>17</v>
      </c>
      <c r="C25" s="40" t="s">
        <v>52</v>
      </c>
      <c r="D25" s="41" t="s">
        <v>53</v>
      </c>
      <c r="E25" s="41" t="s">
        <v>10</v>
      </c>
      <c r="F25" s="17">
        <v>2669.49</v>
      </c>
      <c r="G25" s="32">
        <v>1</v>
      </c>
      <c r="H25" s="18">
        <f t="shared" si="0"/>
        <v>2669.49</v>
      </c>
      <c r="I25" s="19"/>
      <c r="J25" s="33">
        <v>17</v>
      </c>
      <c r="K25" s="37" t="str">
        <f t="shared" si="5"/>
        <v>Мотор печки с крыльчаткой</v>
      </c>
      <c r="L25" s="21"/>
      <c r="M25" s="38" t="str">
        <f t="shared" si="3"/>
        <v>шт.</v>
      </c>
      <c r="N25" s="35">
        <f t="shared" si="1"/>
        <v>2669.49</v>
      </c>
      <c r="O25" s="17"/>
      <c r="P25" s="34">
        <f t="shared" si="4"/>
        <v>1</v>
      </c>
      <c r="Q25" s="36">
        <f t="shared" si="2"/>
        <v>0</v>
      </c>
      <c r="R25" s="19"/>
      <c r="S25" s="19"/>
      <c r="T25" s="19"/>
      <c r="U25" s="19"/>
      <c r="V25" s="19"/>
      <c r="W25" s="19"/>
      <c r="X25" s="19"/>
      <c r="Y25" s="19"/>
      <c r="Z25" s="19"/>
      <c r="AA25" s="19"/>
    </row>
    <row r="26" spans="1:27" s="25" customFormat="1" ht="15.75" x14ac:dyDescent="0.25">
      <c r="A26" s="16"/>
      <c r="B26" s="31">
        <v>18</v>
      </c>
      <c r="C26" s="40" t="s">
        <v>54</v>
      </c>
      <c r="D26" s="41" t="s">
        <v>55</v>
      </c>
      <c r="E26" s="41" t="s">
        <v>10</v>
      </c>
      <c r="F26" s="17">
        <v>962</v>
      </c>
      <c r="G26" s="32">
        <v>2</v>
      </c>
      <c r="H26" s="18">
        <f t="shared" si="0"/>
        <v>1924</v>
      </c>
      <c r="I26" s="19"/>
      <c r="J26" s="33">
        <v>18</v>
      </c>
      <c r="K26" s="37" t="str">
        <f t="shared" si="5"/>
        <v>Наконечник рулевой</v>
      </c>
      <c r="L26" s="21"/>
      <c r="M26" s="38" t="str">
        <f t="shared" si="3"/>
        <v>шт.</v>
      </c>
      <c r="N26" s="35">
        <f t="shared" si="1"/>
        <v>962</v>
      </c>
      <c r="O26" s="17"/>
      <c r="P26" s="34">
        <f t="shared" si="4"/>
        <v>2</v>
      </c>
      <c r="Q26" s="36">
        <f t="shared" si="2"/>
        <v>0</v>
      </c>
      <c r="R26" s="19"/>
      <c r="S26" s="19"/>
      <c r="T26" s="19"/>
      <c r="U26" s="19"/>
      <c r="V26" s="19"/>
      <c r="W26" s="19"/>
      <c r="X26" s="19"/>
      <c r="Y26" s="19"/>
      <c r="Z26" s="19"/>
      <c r="AA26" s="19"/>
    </row>
    <row r="27" spans="1:27" s="25" customFormat="1" ht="31.5" x14ac:dyDescent="0.25">
      <c r="A27" s="16"/>
      <c r="B27" s="31">
        <v>19</v>
      </c>
      <c r="C27" s="40" t="s">
        <v>56</v>
      </c>
      <c r="D27" s="41" t="s">
        <v>57</v>
      </c>
      <c r="E27" s="41" t="s">
        <v>10</v>
      </c>
      <c r="F27" s="17">
        <v>8505.6450000000004</v>
      </c>
      <c r="G27" s="32">
        <v>2</v>
      </c>
      <c r="H27" s="18">
        <f t="shared" si="0"/>
        <v>17011.29</v>
      </c>
      <c r="I27" s="19"/>
      <c r="J27" s="33">
        <v>19</v>
      </c>
      <c r="K27" s="37" t="str">
        <f t="shared" si="5"/>
        <v xml:space="preserve">Подкоренной лист рессоры </v>
      </c>
      <c r="L27" s="21"/>
      <c r="M27" s="38" t="str">
        <f t="shared" si="3"/>
        <v>шт.</v>
      </c>
      <c r="N27" s="35">
        <f t="shared" si="1"/>
        <v>8505.6450000000004</v>
      </c>
      <c r="O27" s="17"/>
      <c r="P27" s="34">
        <f t="shared" si="4"/>
        <v>2</v>
      </c>
      <c r="Q27" s="36">
        <f t="shared" si="2"/>
        <v>0</v>
      </c>
      <c r="R27" s="19"/>
      <c r="S27" s="19"/>
      <c r="T27" s="19"/>
      <c r="U27" s="19"/>
      <c r="V27" s="19"/>
      <c r="W27" s="19"/>
      <c r="X27" s="19"/>
      <c r="Y27" s="19"/>
      <c r="Z27" s="19"/>
      <c r="AA27" s="19"/>
    </row>
    <row r="28" spans="1:27" s="25" customFormat="1" ht="31.5" x14ac:dyDescent="0.25">
      <c r="A28" s="16"/>
      <c r="B28" s="31">
        <v>20</v>
      </c>
      <c r="C28" s="40" t="s">
        <v>58</v>
      </c>
      <c r="D28" s="41" t="s">
        <v>59</v>
      </c>
      <c r="E28" s="41" t="s">
        <v>10</v>
      </c>
      <c r="F28" s="17">
        <v>991.53</v>
      </c>
      <c r="G28" s="32">
        <v>1</v>
      </c>
      <c r="H28" s="18">
        <f t="shared" si="0"/>
        <v>991.53</v>
      </c>
      <c r="I28" s="19"/>
      <c r="J28" s="33">
        <v>20</v>
      </c>
      <c r="K28" s="37" t="str">
        <f t="shared" si="5"/>
        <v>Подшипник карданного вала с муфтой</v>
      </c>
      <c r="L28" s="21"/>
      <c r="M28" s="38" t="str">
        <f t="shared" si="3"/>
        <v>шт.</v>
      </c>
      <c r="N28" s="35">
        <f t="shared" si="1"/>
        <v>991.53</v>
      </c>
      <c r="O28" s="17"/>
      <c r="P28" s="34">
        <f t="shared" si="4"/>
        <v>1</v>
      </c>
      <c r="Q28" s="36">
        <f t="shared" si="2"/>
        <v>0</v>
      </c>
      <c r="R28" s="19"/>
      <c r="S28" s="19"/>
      <c r="T28" s="19"/>
      <c r="U28" s="19"/>
      <c r="V28" s="19"/>
      <c r="W28" s="19"/>
      <c r="X28" s="19"/>
      <c r="Y28" s="19"/>
      <c r="Z28" s="19"/>
      <c r="AA28" s="19"/>
    </row>
    <row r="29" spans="1:27" s="25" customFormat="1" ht="15.75" x14ac:dyDescent="0.25">
      <c r="A29" s="16"/>
      <c r="B29" s="31">
        <v>21</v>
      </c>
      <c r="C29" s="40" t="s">
        <v>60</v>
      </c>
      <c r="D29" s="41" t="s">
        <v>61</v>
      </c>
      <c r="E29" s="41" t="s">
        <v>10</v>
      </c>
      <c r="F29" s="17">
        <v>2542.3724999999999</v>
      </c>
      <c r="G29" s="32">
        <v>4</v>
      </c>
      <c r="H29" s="18">
        <f t="shared" si="0"/>
        <v>10169.49</v>
      </c>
      <c r="I29" s="19"/>
      <c r="J29" s="33">
        <v>21</v>
      </c>
      <c r="K29" s="37" t="str">
        <f t="shared" si="5"/>
        <v>Регулятор оборотов печки</v>
      </c>
      <c r="L29" s="21"/>
      <c r="M29" s="38" t="str">
        <f t="shared" si="3"/>
        <v>шт.</v>
      </c>
      <c r="N29" s="35">
        <f t="shared" si="1"/>
        <v>2542.3724999999999</v>
      </c>
      <c r="O29" s="17"/>
      <c r="P29" s="34">
        <f t="shared" si="4"/>
        <v>4</v>
      </c>
      <c r="Q29" s="36">
        <f t="shared" si="2"/>
        <v>0</v>
      </c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1:27" s="25" customFormat="1" ht="30" x14ac:dyDescent="0.25">
      <c r="A30" s="16"/>
      <c r="B30" s="31">
        <v>22</v>
      </c>
      <c r="C30" s="40" t="s">
        <v>62</v>
      </c>
      <c r="D30" s="41" t="s">
        <v>63</v>
      </c>
      <c r="E30" s="41" t="s">
        <v>10</v>
      </c>
      <c r="F30" s="17">
        <v>2094.915</v>
      </c>
      <c r="G30" s="32">
        <v>2</v>
      </c>
      <c r="H30" s="18">
        <f t="shared" si="0"/>
        <v>4189.83</v>
      </c>
      <c r="I30" s="19"/>
      <c r="J30" s="33">
        <v>22</v>
      </c>
      <c r="K30" s="37" t="str">
        <f t="shared" si="5"/>
        <v>Рем.комплект ГТЦ  SEIKEN</v>
      </c>
      <c r="L30" s="21"/>
      <c r="M30" s="38" t="str">
        <f t="shared" si="3"/>
        <v>шт.</v>
      </c>
      <c r="N30" s="35">
        <f t="shared" si="1"/>
        <v>2094.915</v>
      </c>
      <c r="O30" s="17"/>
      <c r="P30" s="34">
        <f t="shared" si="4"/>
        <v>2</v>
      </c>
      <c r="Q30" s="36">
        <f t="shared" si="2"/>
        <v>0</v>
      </c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27" s="25" customFormat="1" ht="30" x14ac:dyDescent="0.25">
      <c r="A31" s="16"/>
      <c r="B31" s="31">
        <v>23</v>
      </c>
      <c r="C31" s="40" t="s">
        <v>64</v>
      </c>
      <c r="D31" s="41" t="s">
        <v>65</v>
      </c>
      <c r="E31" s="41" t="s">
        <v>10</v>
      </c>
      <c r="F31" s="17">
        <v>11476.55</v>
      </c>
      <c r="G31" s="32">
        <v>2</v>
      </c>
      <c r="H31" s="18">
        <f t="shared" si="0"/>
        <v>22953.1</v>
      </c>
      <c r="I31" s="19"/>
      <c r="J31" s="33">
        <v>23</v>
      </c>
      <c r="K31" s="37" t="str">
        <f t="shared" si="5"/>
        <v>Рулевая тяга с наконечником</v>
      </c>
      <c r="L31" s="21"/>
      <c r="M31" s="38" t="str">
        <f t="shared" si="3"/>
        <v>шт.</v>
      </c>
      <c r="N31" s="35">
        <f t="shared" si="1"/>
        <v>11476.55</v>
      </c>
      <c r="O31" s="17"/>
      <c r="P31" s="34">
        <f t="shared" si="4"/>
        <v>2</v>
      </c>
      <c r="Q31" s="36">
        <f t="shared" si="2"/>
        <v>0</v>
      </c>
      <c r="R31" s="19"/>
      <c r="S31" s="19"/>
      <c r="T31" s="19"/>
      <c r="U31" s="19"/>
      <c r="V31" s="19"/>
      <c r="W31" s="19"/>
      <c r="X31" s="19"/>
      <c r="Y31" s="19"/>
      <c r="Z31" s="19"/>
      <c r="AA31" s="19"/>
    </row>
    <row r="32" spans="1:27" s="25" customFormat="1" ht="31.5" x14ac:dyDescent="0.25">
      <c r="A32" s="16"/>
      <c r="B32" s="31">
        <v>24</v>
      </c>
      <c r="C32" s="40" t="s">
        <v>66</v>
      </c>
      <c r="D32" s="41" t="s">
        <v>67</v>
      </c>
      <c r="E32" s="41" t="s">
        <v>10</v>
      </c>
      <c r="F32" s="17">
        <v>9377.8050000000003</v>
      </c>
      <c r="G32" s="32">
        <v>2</v>
      </c>
      <c r="H32" s="18">
        <f t="shared" si="0"/>
        <v>18755.61</v>
      </c>
      <c r="I32" s="19"/>
      <c r="J32" s="33">
        <v>24</v>
      </c>
      <c r="K32" s="37" t="str">
        <f t="shared" si="5"/>
        <v>Рычаг в сборе верхний левый NISSAN</v>
      </c>
      <c r="L32" s="21"/>
      <c r="M32" s="38" t="str">
        <f t="shared" si="3"/>
        <v>шт.</v>
      </c>
      <c r="N32" s="35">
        <f t="shared" si="1"/>
        <v>9377.8050000000003</v>
      </c>
      <c r="O32" s="17"/>
      <c r="P32" s="34">
        <f t="shared" si="4"/>
        <v>2</v>
      </c>
      <c r="Q32" s="36">
        <f t="shared" si="2"/>
        <v>0</v>
      </c>
      <c r="R32" s="19"/>
      <c r="S32" s="19"/>
      <c r="T32" s="19"/>
      <c r="U32" s="19"/>
      <c r="V32" s="19"/>
      <c r="W32" s="19"/>
      <c r="X32" s="19"/>
      <c r="Y32" s="19"/>
      <c r="Z32" s="19"/>
      <c r="AA32" s="19"/>
    </row>
    <row r="33" spans="1:27" s="25" customFormat="1" ht="31.5" x14ac:dyDescent="0.25">
      <c r="A33" s="16"/>
      <c r="B33" s="31">
        <v>25</v>
      </c>
      <c r="C33" s="40" t="s">
        <v>68</v>
      </c>
      <c r="D33" s="41" t="s">
        <v>69</v>
      </c>
      <c r="E33" s="41" t="s">
        <v>10</v>
      </c>
      <c r="F33" s="17">
        <v>9377.8050000000003</v>
      </c>
      <c r="G33" s="32">
        <v>2</v>
      </c>
      <c r="H33" s="18">
        <f t="shared" si="0"/>
        <v>18755.61</v>
      </c>
      <c r="I33" s="19"/>
      <c r="J33" s="33">
        <v>25</v>
      </c>
      <c r="K33" s="37" t="str">
        <f t="shared" si="5"/>
        <v>Рычаг в сборе верхний правый NISSAN</v>
      </c>
      <c r="L33" s="21"/>
      <c r="M33" s="38" t="str">
        <f t="shared" si="3"/>
        <v>шт.</v>
      </c>
      <c r="N33" s="35">
        <f t="shared" si="1"/>
        <v>9377.8050000000003</v>
      </c>
      <c r="O33" s="17"/>
      <c r="P33" s="34">
        <f t="shared" si="4"/>
        <v>2</v>
      </c>
      <c r="Q33" s="36">
        <f t="shared" si="2"/>
        <v>0</v>
      </c>
      <c r="R33" s="19"/>
      <c r="S33" s="19"/>
      <c r="T33" s="19"/>
      <c r="U33" s="19"/>
      <c r="V33" s="19"/>
      <c r="W33" s="19"/>
      <c r="X33" s="19"/>
      <c r="Y33" s="19"/>
      <c r="Z33" s="19"/>
      <c r="AA33" s="19"/>
    </row>
    <row r="34" spans="1:27" s="25" customFormat="1" ht="31.5" x14ac:dyDescent="0.25">
      <c r="A34" s="16"/>
      <c r="B34" s="31">
        <v>26</v>
      </c>
      <c r="C34" s="40" t="s">
        <v>70</v>
      </c>
      <c r="D34" s="41" t="s">
        <v>71</v>
      </c>
      <c r="E34" s="41" t="s">
        <v>10</v>
      </c>
      <c r="F34" s="17">
        <v>889.83</v>
      </c>
      <c r="G34" s="32">
        <v>1</v>
      </c>
      <c r="H34" s="18">
        <f t="shared" si="0"/>
        <v>889.83</v>
      </c>
      <c r="I34" s="19"/>
      <c r="J34" s="33">
        <v>26</v>
      </c>
      <c r="K34" s="37" t="str">
        <f t="shared" si="5"/>
        <v>Сектор ручного тормозного троса  правый</v>
      </c>
      <c r="L34" s="21"/>
      <c r="M34" s="38" t="str">
        <f t="shared" si="3"/>
        <v>шт.</v>
      </c>
      <c r="N34" s="35">
        <f t="shared" si="1"/>
        <v>889.83</v>
      </c>
      <c r="O34" s="17"/>
      <c r="P34" s="34">
        <f t="shared" si="4"/>
        <v>1</v>
      </c>
      <c r="Q34" s="36">
        <f t="shared" si="2"/>
        <v>0</v>
      </c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1:27" s="25" customFormat="1" ht="31.5" x14ac:dyDescent="0.25">
      <c r="A35" s="16"/>
      <c r="B35" s="31">
        <v>27</v>
      </c>
      <c r="C35" s="40" t="s">
        <v>72</v>
      </c>
      <c r="D35" s="41" t="s">
        <v>73</v>
      </c>
      <c r="E35" s="41" t="s">
        <v>10</v>
      </c>
      <c r="F35" s="17">
        <v>889.83</v>
      </c>
      <c r="G35" s="32">
        <v>1</v>
      </c>
      <c r="H35" s="18">
        <f t="shared" si="0"/>
        <v>889.83</v>
      </c>
      <c r="I35" s="19"/>
      <c r="J35" s="33">
        <v>27</v>
      </c>
      <c r="K35" s="37" t="str">
        <f t="shared" si="5"/>
        <v>Сектор ручного тормозного троса левый</v>
      </c>
      <c r="L35" s="21"/>
      <c r="M35" s="38" t="str">
        <f t="shared" si="3"/>
        <v>шт.</v>
      </c>
      <c r="N35" s="35">
        <f t="shared" si="1"/>
        <v>889.83</v>
      </c>
      <c r="O35" s="17"/>
      <c r="P35" s="34">
        <f t="shared" si="4"/>
        <v>1</v>
      </c>
      <c r="Q35" s="36">
        <f t="shared" si="2"/>
        <v>0</v>
      </c>
      <c r="R35" s="19"/>
      <c r="S35" s="19"/>
      <c r="T35" s="19"/>
      <c r="U35" s="19"/>
      <c r="V35" s="19"/>
      <c r="W35" s="19"/>
      <c r="X35" s="19"/>
      <c r="Y35" s="19"/>
      <c r="Z35" s="19"/>
      <c r="AA35" s="19"/>
    </row>
    <row r="36" spans="1:27" s="25" customFormat="1" ht="30" x14ac:dyDescent="0.25">
      <c r="A36" s="16"/>
      <c r="B36" s="31">
        <v>28</v>
      </c>
      <c r="C36" s="40" t="s">
        <v>74</v>
      </c>
      <c r="D36" s="41" t="s">
        <v>75</v>
      </c>
      <c r="E36" s="41" t="s">
        <v>10</v>
      </c>
      <c r="F36" s="17">
        <v>7736.6033333333335</v>
      </c>
      <c r="G36" s="32">
        <v>3</v>
      </c>
      <c r="H36" s="18">
        <f t="shared" si="0"/>
        <v>23209.81</v>
      </c>
      <c r="I36" s="19"/>
      <c r="J36" s="33">
        <v>28</v>
      </c>
      <c r="K36" s="37" t="str">
        <f t="shared" si="5"/>
        <v>Стекло лобовое  Nissan NP-300</v>
      </c>
      <c r="L36" s="21"/>
      <c r="M36" s="38" t="str">
        <f t="shared" si="3"/>
        <v>шт.</v>
      </c>
      <c r="N36" s="35">
        <f t="shared" si="1"/>
        <v>7736.6033333333335</v>
      </c>
      <c r="O36" s="17"/>
      <c r="P36" s="34">
        <f t="shared" si="4"/>
        <v>3</v>
      </c>
      <c r="Q36" s="36">
        <f t="shared" si="2"/>
        <v>0</v>
      </c>
      <c r="R36" s="19"/>
      <c r="S36" s="19"/>
      <c r="T36" s="19"/>
      <c r="U36" s="19"/>
      <c r="V36" s="19"/>
      <c r="W36" s="19"/>
      <c r="X36" s="19"/>
      <c r="Y36" s="19"/>
      <c r="Z36" s="19"/>
      <c r="AA36" s="19"/>
    </row>
    <row r="37" spans="1:27" s="25" customFormat="1" ht="31.5" x14ac:dyDescent="0.25">
      <c r="A37" s="16"/>
      <c r="B37" s="31">
        <v>29</v>
      </c>
      <c r="C37" s="40" t="s">
        <v>76</v>
      </c>
      <c r="D37" s="41" t="s">
        <v>77</v>
      </c>
      <c r="E37" s="41" t="s">
        <v>10</v>
      </c>
      <c r="F37" s="17">
        <v>140616.1</v>
      </c>
      <c r="G37" s="32">
        <v>1</v>
      </c>
      <c r="H37" s="18">
        <f t="shared" si="0"/>
        <v>140616.1</v>
      </c>
      <c r="I37" s="19"/>
      <c r="J37" s="33">
        <v>29</v>
      </c>
      <c r="K37" s="37" t="str">
        <f t="shared" si="5"/>
        <v xml:space="preserve">Топливный насос высокого давления, ТНВД  NP300 </v>
      </c>
      <c r="L37" s="21"/>
      <c r="M37" s="38" t="str">
        <f t="shared" si="3"/>
        <v>шт.</v>
      </c>
      <c r="N37" s="35">
        <f t="shared" si="1"/>
        <v>140616.1</v>
      </c>
      <c r="O37" s="17"/>
      <c r="P37" s="34">
        <f t="shared" si="4"/>
        <v>1</v>
      </c>
      <c r="Q37" s="36">
        <f t="shared" si="2"/>
        <v>0</v>
      </c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27" s="25" customFormat="1" ht="15.75" x14ac:dyDescent="0.25">
      <c r="A38" s="16"/>
      <c r="B38" s="31">
        <v>30</v>
      </c>
      <c r="C38" s="40" t="s">
        <v>78</v>
      </c>
      <c r="D38" s="41" t="s">
        <v>79</v>
      </c>
      <c r="E38" s="41" t="s">
        <v>10</v>
      </c>
      <c r="F38" s="17">
        <v>4406.78</v>
      </c>
      <c r="G38" s="32">
        <v>1</v>
      </c>
      <c r="H38" s="18">
        <f t="shared" si="0"/>
        <v>4406.78</v>
      </c>
      <c r="I38" s="19"/>
      <c r="J38" s="33">
        <v>30</v>
      </c>
      <c r="K38" s="37" t="str">
        <f t="shared" si="5"/>
        <v xml:space="preserve">Фара правая </v>
      </c>
      <c r="L38" s="21"/>
      <c r="M38" s="38" t="str">
        <f t="shared" si="3"/>
        <v>шт.</v>
      </c>
      <c r="N38" s="35">
        <f t="shared" si="1"/>
        <v>4406.78</v>
      </c>
      <c r="O38" s="17"/>
      <c r="P38" s="34">
        <f t="shared" si="4"/>
        <v>1</v>
      </c>
      <c r="Q38" s="36">
        <f t="shared" si="2"/>
        <v>0</v>
      </c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27" s="25" customFormat="1" ht="15.75" x14ac:dyDescent="0.25">
      <c r="A39" s="16"/>
      <c r="B39" s="31">
        <v>31</v>
      </c>
      <c r="C39" s="40" t="s">
        <v>21</v>
      </c>
      <c r="D39" s="41" t="s">
        <v>80</v>
      </c>
      <c r="E39" s="41" t="s">
        <v>10</v>
      </c>
      <c r="F39" s="17">
        <v>1612.1949999999999</v>
      </c>
      <c r="G39" s="32">
        <v>4</v>
      </c>
      <c r="H39" s="18">
        <f t="shared" si="0"/>
        <v>6448.78</v>
      </c>
      <c r="I39" s="19"/>
      <c r="J39" s="33">
        <v>31</v>
      </c>
      <c r="K39" s="37" t="str">
        <f t="shared" si="5"/>
        <v xml:space="preserve">Фильтр воздушный </v>
      </c>
      <c r="L39" s="21"/>
      <c r="M39" s="38" t="str">
        <f t="shared" si="3"/>
        <v>шт.</v>
      </c>
      <c r="N39" s="35">
        <f t="shared" si="1"/>
        <v>1612.1949999999999</v>
      </c>
      <c r="O39" s="17"/>
      <c r="P39" s="34">
        <f t="shared" si="4"/>
        <v>4</v>
      </c>
      <c r="Q39" s="36">
        <f t="shared" si="2"/>
        <v>0</v>
      </c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27" s="25" customFormat="1" ht="60" x14ac:dyDescent="0.25">
      <c r="A40" s="16"/>
      <c r="B40" s="31">
        <v>32</v>
      </c>
      <c r="C40" s="40" t="s">
        <v>81</v>
      </c>
      <c r="D40" s="41" t="s">
        <v>82</v>
      </c>
      <c r="E40" s="41" t="s">
        <v>10</v>
      </c>
      <c r="F40" s="17">
        <v>1339.3724999999999</v>
      </c>
      <c r="G40" s="32">
        <v>4</v>
      </c>
      <c r="H40" s="18">
        <f t="shared" si="0"/>
        <v>5357.49</v>
      </c>
      <c r="I40" s="19"/>
      <c r="J40" s="33">
        <v>32</v>
      </c>
      <c r="K40" s="37" t="str">
        <f t="shared" si="5"/>
        <v>Фильтр маслянный на автомобиль DAEWOO NOVUS с двигателем DV-11</v>
      </c>
      <c r="L40" s="21"/>
      <c r="M40" s="38" t="str">
        <f t="shared" si="3"/>
        <v>шт.</v>
      </c>
      <c r="N40" s="35">
        <f t="shared" si="1"/>
        <v>1339.3724999999999</v>
      </c>
      <c r="O40" s="17"/>
      <c r="P40" s="34">
        <f t="shared" si="4"/>
        <v>4</v>
      </c>
      <c r="Q40" s="36">
        <f t="shared" si="2"/>
        <v>0</v>
      </c>
      <c r="R40" s="19"/>
      <c r="S40" s="19"/>
      <c r="T40" s="19"/>
      <c r="U40" s="19"/>
      <c r="V40" s="19"/>
      <c r="W40" s="19"/>
      <c r="X40" s="19"/>
      <c r="Y40" s="19"/>
      <c r="Z40" s="19"/>
      <c r="AA40" s="19"/>
    </row>
    <row r="41" spans="1:27" s="25" customFormat="1" ht="15.75" x14ac:dyDescent="0.25">
      <c r="A41" s="16"/>
      <c r="B41" s="31">
        <v>33</v>
      </c>
      <c r="C41" s="40" t="s">
        <v>19</v>
      </c>
      <c r="D41" s="41" t="s">
        <v>83</v>
      </c>
      <c r="E41" s="41" t="s">
        <v>10</v>
      </c>
      <c r="F41" s="17">
        <v>515.55999999999995</v>
      </c>
      <c r="G41" s="32">
        <v>4</v>
      </c>
      <c r="H41" s="18">
        <f t="shared" si="0"/>
        <v>2062.2399999999998</v>
      </c>
      <c r="I41" s="19"/>
      <c r="J41" s="33">
        <v>33</v>
      </c>
      <c r="K41" s="37" t="str">
        <f t="shared" si="5"/>
        <v>Фильтр масляный</v>
      </c>
      <c r="L41" s="21"/>
      <c r="M41" s="38" t="str">
        <f t="shared" si="3"/>
        <v>шт.</v>
      </c>
      <c r="N41" s="35">
        <f t="shared" si="1"/>
        <v>515.55999999999995</v>
      </c>
      <c r="O41" s="17"/>
      <c r="P41" s="34">
        <f t="shared" si="4"/>
        <v>4</v>
      </c>
      <c r="Q41" s="36">
        <f t="shared" si="2"/>
        <v>0</v>
      </c>
      <c r="R41" s="19"/>
      <c r="S41" s="19"/>
      <c r="T41" s="19"/>
      <c r="U41" s="19"/>
      <c r="V41" s="19"/>
      <c r="W41" s="19"/>
      <c r="X41" s="19"/>
      <c r="Y41" s="19"/>
      <c r="Z41" s="19"/>
      <c r="AA41" s="19"/>
    </row>
    <row r="42" spans="1:27" s="25" customFormat="1" ht="15.75" x14ac:dyDescent="0.25">
      <c r="A42" s="16"/>
      <c r="B42" s="31">
        <v>34</v>
      </c>
      <c r="C42" s="40" t="s">
        <v>84</v>
      </c>
      <c r="D42" s="41" t="s">
        <v>85</v>
      </c>
      <c r="E42" s="41" t="s">
        <v>10</v>
      </c>
      <c r="F42" s="17">
        <v>2963.39</v>
      </c>
      <c r="G42" s="32">
        <v>2</v>
      </c>
      <c r="H42" s="18">
        <f t="shared" si="0"/>
        <v>5926.78</v>
      </c>
      <c r="I42" s="19"/>
      <c r="J42" s="33">
        <v>34</v>
      </c>
      <c r="K42" s="37" t="str">
        <f t="shared" si="5"/>
        <v>Фильтр топлива-сепаратор</v>
      </c>
      <c r="L42" s="21"/>
      <c r="M42" s="38" t="str">
        <f t="shared" si="3"/>
        <v>шт.</v>
      </c>
      <c r="N42" s="35">
        <f t="shared" si="1"/>
        <v>2963.39</v>
      </c>
      <c r="O42" s="17"/>
      <c r="P42" s="34">
        <f t="shared" si="4"/>
        <v>2</v>
      </c>
      <c r="Q42" s="36">
        <f t="shared" si="2"/>
        <v>0</v>
      </c>
      <c r="R42" s="19"/>
      <c r="S42" s="19"/>
      <c r="T42" s="19"/>
      <c r="U42" s="19"/>
      <c r="V42" s="19"/>
      <c r="W42" s="19"/>
      <c r="X42" s="19"/>
      <c r="Y42" s="19"/>
      <c r="Z42" s="19"/>
      <c r="AA42" s="19"/>
    </row>
    <row r="43" spans="1:27" s="25" customFormat="1" ht="15.75" x14ac:dyDescent="0.25">
      <c r="A43" s="16"/>
      <c r="B43" s="31">
        <v>35</v>
      </c>
      <c r="C43" s="40" t="s">
        <v>20</v>
      </c>
      <c r="D43" s="41" t="s">
        <v>86</v>
      </c>
      <c r="E43" s="41" t="s">
        <v>10</v>
      </c>
      <c r="F43" s="17">
        <v>902.23</v>
      </c>
      <c r="G43" s="32">
        <v>4</v>
      </c>
      <c r="H43" s="18">
        <f t="shared" si="0"/>
        <v>3608.92</v>
      </c>
      <c r="I43" s="19"/>
      <c r="J43" s="33">
        <v>35</v>
      </c>
      <c r="K43" s="37" t="str">
        <f t="shared" si="5"/>
        <v>Фильтр топливный</v>
      </c>
      <c r="L43" s="21"/>
      <c r="M43" s="38" t="str">
        <f t="shared" si="3"/>
        <v>шт.</v>
      </c>
      <c r="N43" s="35">
        <f t="shared" si="1"/>
        <v>902.23</v>
      </c>
      <c r="O43" s="17"/>
      <c r="P43" s="34">
        <f t="shared" si="4"/>
        <v>4</v>
      </c>
      <c r="Q43" s="36">
        <f t="shared" si="2"/>
        <v>0</v>
      </c>
      <c r="R43" s="19"/>
      <c r="S43" s="19"/>
      <c r="T43" s="19"/>
      <c r="U43" s="19"/>
      <c r="V43" s="19"/>
      <c r="W43" s="19"/>
      <c r="X43" s="19"/>
      <c r="Y43" s="19"/>
      <c r="Z43" s="19"/>
      <c r="AA43" s="19"/>
    </row>
    <row r="44" spans="1:27" s="25" customFormat="1" ht="31.5" x14ac:dyDescent="0.25">
      <c r="A44" s="16"/>
      <c r="B44" s="31">
        <v>36</v>
      </c>
      <c r="C44" s="40" t="s">
        <v>87</v>
      </c>
      <c r="D44" s="41" t="s">
        <v>88</v>
      </c>
      <c r="E44" s="41" t="s">
        <v>10</v>
      </c>
      <c r="F44" s="17">
        <v>472.59500000000003</v>
      </c>
      <c r="G44" s="32">
        <v>2</v>
      </c>
      <c r="H44" s="18">
        <f t="shared" si="0"/>
        <v>945.19</v>
      </c>
      <c r="I44" s="19"/>
      <c r="J44" s="33">
        <v>36</v>
      </c>
      <c r="K44" s="37" t="str">
        <f t="shared" si="5"/>
        <v xml:space="preserve">Фильтр топливный DV11 DL08 DAEWOO NOVUS </v>
      </c>
      <c r="L44" s="21"/>
      <c r="M44" s="38" t="str">
        <f t="shared" si="3"/>
        <v>шт.</v>
      </c>
      <c r="N44" s="35">
        <f t="shared" si="1"/>
        <v>472.59500000000003</v>
      </c>
      <c r="O44" s="17"/>
      <c r="P44" s="34">
        <f t="shared" si="4"/>
        <v>2</v>
      </c>
      <c r="Q44" s="36">
        <f t="shared" si="2"/>
        <v>0</v>
      </c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1:27" s="25" customFormat="1" ht="15.75" x14ac:dyDescent="0.25">
      <c r="A45" s="16"/>
      <c r="B45" s="31">
        <v>37</v>
      </c>
      <c r="C45" s="40" t="s">
        <v>89</v>
      </c>
      <c r="D45" s="41" t="s">
        <v>90</v>
      </c>
      <c r="E45" s="41" t="s">
        <v>10</v>
      </c>
      <c r="F45" s="17">
        <v>533.82249999999999</v>
      </c>
      <c r="G45" s="32">
        <v>4</v>
      </c>
      <c r="H45" s="18">
        <f t="shared" si="0"/>
        <v>2135.29</v>
      </c>
      <c r="I45" s="19"/>
      <c r="J45" s="33">
        <v>37</v>
      </c>
      <c r="K45" s="37" t="str">
        <f t="shared" si="5"/>
        <v xml:space="preserve">Фильтр-вставка масляная </v>
      </c>
      <c r="L45" s="21"/>
      <c r="M45" s="38" t="str">
        <f t="shared" si="3"/>
        <v>шт.</v>
      </c>
      <c r="N45" s="35">
        <f t="shared" si="1"/>
        <v>533.82249999999999</v>
      </c>
      <c r="O45" s="17"/>
      <c r="P45" s="34">
        <f t="shared" si="4"/>
        <v>4</v>
      </c>
      <c r="Q45" s="36">
        <f t="shared" si="2"/>
        <v>0</v>
      </c>
      <c r="R45" s="19"/>
      <c r="S45" s="19"/>
      <c r="T45" s="19"/>
      <c r="U45" s="19"/>
      <c r="V45" s="19"/>
      <c r="W45" s="19"/>
      <c r="X45" s="19"/>
      <c r="Y45" s="19"/>
      <c r="Z45" s="19"/>
      <c r="AA45" s="19"/>
    </row>
    <row r="46" spans="1:27" s="25" customFormat="1" ht="31.5" x14ac:dyDescent="0.25">
      <c r="A46" s="16"/>
      <c r="B46" s="31">
        <v>38</v>
      </c>
      <c r="C46" s="40" t="s">
        <v>91</v>
      </c>
      <c r="D46" s="41" t="s">
        <v>92</v>
      </c>
      <c r="E46" s="41" t="s">
        <v>18</v>
      </c>
      <c r="F46" s="17">
        <v>7836.6</v>
      </c>
      <c r="G46" s="32">
        <v>1</v>
      </c>
      <c r="H46" s="18">
        <f t="shared" si="0"/>
        <v>7836.6</v>
      </c>
      <c r="I46" s="19"/>
      <c r="J46" s="33">
        <v>38</v>
      </c>
      <c r="K46" s="37" t="str">
        <f t="shared" si="5"/>
        <v>Фонарь задний левый в сборе</v>
      </c>
      <c r="L46" s="21"/>
      <c r="M46" s="38" t="str">
        <f t="shared" si="3"/>
        <v>компл.</v>
      </c>
      <c r="N46" s="35">
        <f t="shared" si="1"/>
        <v>7836.6</v>
      </c>
      <c r="O46" s="17"/>
      <c r="P46" s="34">
        <f t="shared" si="4"/>
        <v>1</v>
      </c>
      <c r="Q46" s="36">
        <f t="shared" si="2"/>
        <v>0</v>
      </c>
      <c r="R46" s="19"/>
      <c r="S46" s="19"/>
      <c r="T46" s="19"/>
      <c r="U46" s="19"/>
      <c r="V46" s="19"/>
      <c r="W46" s="19"/>
      <c r="X46" s="19"/>
      <c r="Y46" s="19"/>
      <c r="Z46" s="19"/>
      <c r="AA46" s="19"/>
    </row>
    <row r="47" spans="1:27" s="25" customFormat="1" ht="15.75" x14ac:dyDescent="0.25">
      <c r="A47" s="16"/>
      <c r="B47" s="31">
        <v>39</v>
      </c>
      <c r="C47" s="40" t="s">
        <v>93</v>
      </c>
      <c r="D47" s="41" t="s">
        <v>94</v>
      </c>
      <c r="E47" s="41" t="s">
        <v>10</v>
      </c>
      <c r="F47" s="17">
        <v>2977.1174999999998</v>
      </c>
      <c r="G47" s="32">
        <v>4</v>
      </c>
      <c r="H47" s="18">
        <f t="shared" si="0"/>
        <v>11908.47</v>
      </c>
      <c r="I47" s="19"/>
      <c r="J47" s="33">
        <v>39</v>
      </c>
      <c r="K47" s="37" t="str">
        <f t="shared" si="5"/>
        <v>Цилиндр тормозной задний</v>
      </c>
      <c r="L47" s="21"/>
      <c r="M47" s="38" t="str">
        <f t="shared" si="3"/>
        <v>шт.</v>
      </c>
      <c r="N47" s="35">
        <f t="shared" si="1"/>
        <v>2977.1174999999998</v>
      </c>
      <c r="O47" s="17"/>
      <c r="P47" s="34">
        <f t="shared" si="4"/>
        <v>4</v>
      </c>
      <c r="Q47" s="36">
        <f t="shared" si="2"/>
        <v>0</v>
      </c>
      <c r="R47" s="19"/>
      <c r="S47" s="19"/>
      <c r="T47" s="19"/>
      <c r="U47" s="19"/>
      <c r="V47" s="19"/>
      <c r="W47" s="19"/>
      <c r="X47" s="19"/>
      <c r="Y47" s="19"/>
      <c r="Z47" s="19"/>
      <c r="AA47" s="19"/>
    </row>
    <row r="48" spans="1:27" s="25" customFormat="1" ht="16.5" thickBot="1" x14ac:dyDescent="0.3">
      <c r="A48" s="16"/>
      <c r="B48" s="31">
        <v>40</v>
      </c>
      <c r="C48" s="40" t="s">
        <v>95</v>
      </c>
      <c r="D48" s="41" t="s">
        <v>96</v>
      </c>
      <c r="E48" s="41"/>
      <c r="F48" s="17">
        <v>4.7118571428571423</v>
      </c>
      <c r="G48" s="32">
        <v>70</v>
      </c>
      <c r="H48" s="18">
        <f t="shared" si="0"/>
        <v>329.83</v>
      </c>
      <c r="I48" s="19"/>
      <c r="J48" s="33">
        <v>40</v>
      </c>
      <c r="K48" s="37" t="str">
        <f t="shared" si="5"/>
        <v>Шайба медная</v>
      </c>
      <c r="L48" s="21"/>
      <c r="M48" s="38">
        <f t="shared" si="3"/>
        <v>0</v>
      </c>
      <c r="N48" s="35">
        <f t="shared" si="1"/>
        <v>4.7118571428571423</v>
      </c>
      <c r="O48" s="17"/>
      <c r="P48" s="34">
        <f t="shared" si="4"/>
        <v>70</v>
      </c>
      <c r="Q48" s="36">
        <f t="shared" si="2"/>
        <v>0</v>
      </c>
      <c r="R48" s="19"/>
      <c r="S48" s="19"/>
      <c r="T48" s="19"/>
      <c r="U48" s="19"/>
      <c r="V48" s="19"/>
      <c r="W48" s="19"/>
      <c r="X48" s="19"/>
      <c r="Y48" s="19"/>
      <c r="Z48" s="19"/>
      <c r="AA48" s="19"/>
    </row>
    <row r="49" spans="1:27" s="9" customFormat="1" ht="17.25" customHeight="1" thickBot="1" x14ac:dyDescent="0.3">
      <c r="A49" s="12"/>
      <c r="B49" s="51" t="s">
        <v>16</v>
      </c>
      <c r="C49" s="52"/>
      <c r="D49" s="26"/>
      <c r="E49" s="13"/>
      <c r="F49" s="10"/>
      <c r="G49" s="29">
        <f>SUM(G9:G48)</f>
        <v>184</v>
      </c>
      <c r="H49" s="14">
        <f>SUM(H9:H48)</f>
        <v>500349.78</v>
      </c>
      <c r="I49" s="14"/>
      <c r="J49" s="10"/>
      <c r="K49" s="10"/>
      <c r="L49" s="10"/>
      <c r="M49" s="11"/>
      <c r="N49" s="15"/>
      <c r="O49" s="15"/>
      <c r="P49" s="30">
        <f>SUM(P9:P48)</f>
        <v>184</v>
      </c>
      <c r="Q49" s="15">
        <f>SUM(Q9:Q48)</f>
        <v>0</v>
      </c>
      <c r="R49" s="15"/>
    </row>
    <row r="50" spans="1:27" ht="21" customHeight="1" thickBot="1" x14ac:dyDescent="0.3">
      <c r="A50" s="43"/>
      <c r="B50" s="56" t="s">
        <v>97</v>
      </c>
      <c r="C50" s="57"/>
      <c r="D50" s="57"/>
      <c r="E50" s="57"/>
      <c r="F50" s="57"/>
      <c r="G50" s="58"/>
      <c r="H50" s="44">
        <f>H49</f>
        <v>500349.78</v>
      </c>
      <c r="I50" s="1"/>
      <c r="J50" s="59" t="s">
        <v>97</v>
      </c>
      <c r="K50" s="57"/>
      <c r="L50" s="60"/>
      <c r="M50" s="60"/>
      <c r="N50" s="60"/>
      <c r="O50" s="60"/>
      <c r="P50" s="61"/>
      <c r="Q50" s="44">
        <f>Q49</f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" customHeight="1" x14ac:dyDescent="0.25">
      <c r="A51" s="43"/>
      <c r="B51" s="62" t="s">
        <v>98</v>
      </c>
      <c r="C51" s="63"/>
      <c r="D51" s="63"/>
      <c r="E51" s="63"/>
      <c r="F51" s="64"/>
      <c r="G51" s="45">
        <v>0.2</v>
      </c>
      <c r="H51" s="46">
        <f>H50*G51</f>
        <v>100069.95600000001</v>
      </c>
      <c r="I51" s="1"/>
      <c r="J51" s="62" t="s">
        <v>98</v>
      </c>
      <c r="K51" s="63"/>
      <c r="L51" s="63"/>
      <c r="M51" s="63"/>
      <c r="N51" s="63"/>
      <c r="O51" s="63"/>
      <c r="P51" s="45">
        <v>0.2</v>
      </c>
      <c r="Q51" s="46">
        <f>Q50*P51</f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thickBot="1" x14ac:dyDescent="0.3">
      <c r="A52" s="43"/>
      <c r="B52" s="48" t="s">
        <v>99</v>
      </c>
      <c r="C52" s="49"/>
      <c r="D52" s="49"/>
      <c r="E52" s="49"/>
      <c r="F52" s="49"/>
      <c r="G52" s="50"/>
      <c r="H52" s="47">
        <f>H50+H51</f>
        <v>600419.73600000003</v>
      </c>
      <c r="I52" s="1"/>
      <c r="J52" s="48" t="s">
        <v>99</v>
      </c>
      <c r="K52" s="49"/>
      <c r="L52" s="49"/>
      <c r="M52" s="49"/>
      <c r="N52" s="49"/>
      <c r="O52" s="49"/>
      <c r="P52" s="50"/>
      <c r="Q52" s="47">
        <f>Q50+Q51</f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</sheetData>
  <mergeCells count="12">
    <mergeCell ref="B1:Q1"/>
    <mergeCell ref="B3:F3"/>
    <mergeCell ref="B6:H6"/>
    <mergeCell ref="A8:R8"/>
    <mergeCell ref="B52:G52"/>
    <mergeCell ref="J52:P52"/>
    <mergeCell ref="B49:C49"/>
    <mergeCell ref="J6:Q6"/>
    <mergeCell ref="B50:G50"/>
    <mergeCell ref="J50:P50"/>
    <mergeCell ref="B51:F51"/>
    <mergeCell ref="J51:O51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2018-11-07T05:29:01Z</cp:lastPrinted>
  <dcterms:created xsi:type="dcterms:W3CDTF">2018-05-22T01:14:50Z</dcterms:created>
  <dcterms:modified xsi:type="dcterms:W3CDTF">2018-12-27T02:44:37Z</dcterms:modified>
</cp:coreProperties>
</file>