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</workbook>
</file>

<file path=xl/calcChain.xml><?xml version="1.0" encoding="utf-8"?>
<calcChain xmlns="http://schemas.openxmlformats.org/spreadsheetml/2006/main">
  <c r="J11" i="1" l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11" i="1"/>
  <c r="Q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11" i="1"/>
  <c r="K12" i="1"/>
  <c r="K13" i="1"/>
  <c r="K14" i="1"/>
  <c r="K15" i="1"/>
  <c r="K16" i="1"/>
  <c r="K17" i="1"/>
  <c r="K18" i="1"/>
  <c r="H11" i="1"/>
  <c r="H31" i="1"/>
  <c r="H29" i="1"/>
  <c r="H28" i="1" l="1"/>
  <c r="H30" i="1"/>
  <c r="H32" i="1"/>
  <c r="H33" i="1"/>
  <c r="H34" i="1"/>
  <c r="H25" i="1"/>
  <c r="H26" i="1"/>
  <c r="H27" i="1"/>
  <c r="H24" i="1"/>
  <c r="H23" i="1"/>
  <c r="H22" i="1"/>
  <c r="H20" i="1"/>
  <c r="Q20" i="1"/>
  <c r="J20" i="1"/>
  <c r="J12" i="1" l="1"/>
  <c r="J13" i="1"/>
  <c r="J14" i="1"/>
  <c r="J15" i="1"/>
  <c r="J16" i="1"/>
  <c r="J17" i="1"/>
  <c r="J18" i="1"/>
  <c r="J19" i="1"/>
  <c r="J21" i="1"/>
  <c r="J10" i="1"/>
  <c r="N10" i="1"/>
  <c r="Q12" i="1"/>
  <c r="Q13" i="1"/>
  <c r="Q14" i="1"/>
  <c r="Q15" i="1"/>
  <c r="Q16" i="1"/>
  <c r="Q17" i="1"/>
  <c r="Q18" i="1"/>
  <c r="Q19" i="1"/>
  <c r="Q21" i="1"/>
  <c r="P10" i="1"/>
  <c r="M10" i="1"/>
  <c r="K10" i="1"/>
  <c r="H12" i="1"/>
  <c r="H13" i="1"/>
  <c r="H14" i="1"/>
  <c r="H15" i="1"/>
  <c r="H16" i="1"/>
  <c r="H17" i="1"/>
  <c r="H18" i="1"/>
  <c r="H19" i="1"/>
  <c r="H21" i="1"/>
  <c r="H10" i="1"/>
  <c r="H35" i="1" l="1"/>
  <c r="H36" i="1" s="1"/>
  <c r="H37" i="1" s="1"/>
  <c r="Q35" i="1"/>
  <c r="Q36" i="1" s="1"/>
  <c r="Q37" i="1" s="1"/>
</calcChain>
</file>

<file path=xl/sharedStrings.xml><?xml version="1.0" encoding="utf-8"?>
<sst xmlns="http://schemas.openxmlformats.org/spreadsheetml/2006/main" count="105" uniqueCount="70">
  <si>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</si>
  <si>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</si>
  <si>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</si>
  <si>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</si>
  <si>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</si>
  <si>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</si>
  <si>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</si>
  <si>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</si>
  <si>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</si>
  <si>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</si>
  <si>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</si>
  <si>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</si>
  <si>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</si>
  <si>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</si>
  <si>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</si>
  <si>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</si>
  <si>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</si>
  <si>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</si>
  <si>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</si>
  <si>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</si>
  <si>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</si>
  <si>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rPr>
        <b/>
        <u/>
        <sz val="11"/>
        <color theme="1"/>
        <rFont val="Times New Roman"/>
        <family val="1"/>
        <charset val="204"/>
      </rPr>
      <t>Филиал АО "ДРСК" "Приморские электрические сети"</t>
    </r>
    <r>
      <rPr>
        <b/>
        <sz val="11"/>
        <color theme="1"/>
        <rFont val="Times New Roman"/>
        <family val="1"/>
        <charset val="204"/>
      </rPr>
      <t xml:space="preserve">  (Отгрузочные реквизиты: 690034 г. Владивосток, ул. Командорская, 13 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</si>
  <si>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t xml:space="preserve">Филиал АО "ДРСК" "Приморские электрические сети"  (Отгрузочные реквизиты: 690034 г. Владивосток, ул. Командорская, 13 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</si>
  <si>
    <t>Белизна</t>
  </si>
  <si>
    <t>фасовка 0,9-1л, пластиковая тара ГОСТ Р 51696-2000</t>
  </si>
  <si>
    <t>Очищающее средство для унитаза</t>
  </si>
  <si>
    <t>Стикер, упаковка 3шт, ГОСТ Р 51696-2000</t>
  </si>
  <si>
    <t>Универсальный чистящий гель</t>
  </si>
  <si>
    <t>1л. Доместос(аналог)  ГОСТ Р 51696-2000</t>
  </si>
  <si>
    <t>Жидкость моющая д/мытья стекол</t>
  </si>
  <si>
    <t>с распылителем, 500мл ГОСТ Р 51696-2000</t>
  </si>
  <si>
    <t>с распылителем, 750мл ГОСТ Р 51696-2000</t>
  </si>
  <si>
    <t>Жидкое мыло для мытья посуды</t>
  </si>
  <si>
    <t>0,5 л.ГОСТ 32478-2013</t>
  </si>
  <si>
    <t>Моющее средство универсальное</t>
  </si>
  <si>
    <t>фасовка 1,0 л пластиковая тара ГОСТ Р 51696-2000</t>
  </si>
  <si>
    <t xml:space="preserve">Моющее средство для уборки </t>
  </si>
  <si>
    <t xml:space="preserve">500 мл пластиковая тара ГОСТ Р 51696-2000
</t>
  </si>
  <si>
    <t>Мыло жидкое</t>
  </si>
  <si>
    <t>фасовка 5 л 
 ГОСТ 28546-2002</t>
  </si>
  <si>
    <t>фасовка 500мл
ГОСТ 28546-2002</t>
  </si>
  <si>
    <t>фасовка 300 мл с дозатором пластиковая тара ГОСТ 31696-2012</t>
  </si>
  <si>
    <t>фасовка 1 л ГОСТ  915832</t>
  </si>
  <si>
    <t>Мыло туалетное</t>
  </si>
  <si>
    <t>100гр ГОСТ 28546-2002</t>
  </si>
  <si>
    <t>Мыло хозяйственное</t>
  </si>
  <si>
    <t>200гр  ГОСТ 30266-95</t>
  </si>
  <si>
    <t>Освежитель воздуха</t>
  </si>
  <si>
    <t>аэрозоль 300 мм, ГОСТ Р 51696-2000</t>
  </si>
  <si>
    <t>Очиститель универсальный</t>
  </si>
  <si>
    <t>Profoat 600 мл
 ГОСТ Р 51696-2000</t>
  </si>
  <si>
    <t>Порошок стиральный</t>
  </si>
  <si>
    <t>ручная стирка, 
 ГОСТ Р 51696-2000</t>
  </si>
  <si>
    <t>кг</t>
  </si>
  <si>
    <t>Тайд-автомат 450 гр  ГОСТ 25644-96</t>
  </si>
  <si>
    <t>шт</t>
  </si>
  <si>
    <t>Порошок чистящий</t>
  </si>
  <si>
    <t>400гр
 ГОСТ Р 51696-2000</t>
  </si>
  <si>
    <t>Гель для сантехники от ржавчины</t>
  </si>
  <si>
    <t xml:space="preserve">750 мл 
ГОСТ Р 51696-2000
</t>
  </si>
  <si>
    <t>Средство для мытья пола</t>
  </si>
  <si>
    <t xml:space="preserve">1 л. (жидкое)
 ГОСТ Р 51696-2000
</t>
  </si>
  <si>
    <t>Средство для мытья линолеума, кафеля</t>
  </si>
  <si>
    <t>0,5 мл пластиковая тара ГОСТ Р 52488-2005</t>
  </si>
  <si>
    <t xml:space="preserve">Чистящее средство </t>
  </si>
  <si>
    <t>средство для сантехники</t>
  </si>
  <si>
    <t>Санокс 750 мл</t>
  </si>
  <si>
    <t>Пемолюкс (аналог)450 г ГОСТ Р 51696-2003</t>
  </si>
  <si>
    <t>Миф 400 гр ручная стирка</t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</si>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</sst>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7" xfId="0" applyNumberFormat="1" applyFont="1" applyFill="1" applyBorder="1" applyAlignment="1" applyProtection="1">
      <alignment horizontal="center" vertical="top" wrapText="1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28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vertical="top" wrapText="1"/>
    </xf>
    <xf numFmtId="4" fontId="8" fillId="0" borderId="8" xfId="0" applyNumberFormat="1" applyFont="1" applyFill="1" applyBorder="1" applyAlignment="1" applyProtection="1">
      <alignment horizontal="center" vertical="top" wrapText="1"/>
      <protection locked="0"/>
    </xf>
    <xf numFmtId="3" fontId="8" fillId="0" borderId="8" xfId="0" applyNumberFormat="1" applyFont="1" applyFill="1" applyBorder="1" applyAlignment="1" applyProtection="1">
      <alignment horizontal="center" vertical="top" wrapText="1"/>
      <protection locked="0"/>
    </xf>
    <xf numFmtId="3" fontId="8" fillId="0" borderId="28" xfId="0" applyNumberFormat="1" applyFont="1" applyFill="1" applyBorder="1" applyAlignment="1" applyProtection="1">
      <alignment horizontal="center" vertical="top" wrapText="1"/>
      <protection locked="0"/>
    </xf>
    <xf numFmtId="49" fontId="2" fillId="0" borderId="15" xfId="0" applyNumberFormat="1" applyFont="1" applyFill="1" applyBorder="1" applyAlignment="1">
      <alignment horizontal="left" vertical="top" wrapText="1"/>
    </xf>
    <xf numFmtId="0" fontId="7" fillId="5" borderId="25" xfId="0" applyFont="1" applyFill="1" applyBorder="1" applyAlignment="1">
      <alignment horizontal="justify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0" fontId="12" fillId="0" borderId="31" xfId="0" applyFont="1" applyFill="1" applyBorder="1" applyAlignment="1">
      <alignment horizontal="center" vertical="top" wrapText="1"/>
    </xf>
    <xf numFmtId="0" fontId="12" fillId="0" borderId="30" xfId="0" applyFont="1" applyFill="1" applyBorder="1" applyAlignment="1">
      <alignment horizontal="center" vertical="top" wrapText="1"/>
    </xf>
    <xf numFmtId="2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tabSelected="1" topLeftCell="A25" zoomScaleNormal="100" workbookViewId="0">
      <selection activeCell="J3" sqref="J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25.7109375" style="29" customWidth="1"/>
    <col min="5" max="5" width="7.140625" customWidth="1"/>
    <col min="6" max="6" width="17.140625" customWidth="1"/>
    <col min="7" max="7" width="13.85546875" customWidth="1"/>
    <col min="8" max="8" width="22.85546875" customWidth="1"/>
    <col min="11" max="11" width="24.425781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69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30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38" t="s">
        <v>11</v>
      </c>
      <c r="C3" s="39"/>
      <c r="D3" s="39"/>
      <c r="E3" s="39"/>
      <c r="F3" s="45"/>
      <c r="G3" s="58">
        <v>674415.06</v>
      </c>
      <c r="H3" s="23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49" t="s">
        <v>14</v>
      </c>
      <c r="C4" s="49"/>
      <c r="D4" s="49"/>
      <c r="E4" s="49"/>
      <c r="F4" s="49"/>
      <c r="G4" s="49"/>
      <c r="H4" s="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3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30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12</v>
      </c>
      <c r="C7" s="45"/>
      <c r="D7" s="45"/>
      <c r="E7" s="51"/>
      <c r="F7" s="51"/>
      <c r="G7" s="52"/>
      <c r="H7" s="53"/>
      <c r="I7" s="5"/>
      <c r="J7" s="38" t="s">
        <v>3</v>
      </c>
      <c r="K7" s="39"/>
      <c r="L7" s="39"/>
      <c r="M7" s="39"/>
      <c r="N7" s="39"/>
      <c r="O7" s="39"/>
      <c r="P7" s="39"/>
      <c r="Q7" s="4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7" t="s">
        <v>4</v>
      </c>
      <c r="C8" s="8" t="s">
        <v>0</v>
      </c>
      <c r="D8" s="31"/>
      <c r="E8" s="8" t="s">
        <v>8</v>
      </c>
      <c r="F8" s="9" t="s">
        <v>9</v>
      </c>
      <c r="G8" s="9" t="s">
        <v>5</v>
      </c>
      <c r="H8" s="10" t="s">
        <v>10</v>
      </c>
      <c r="I8" s="1"/>
      <c r="J8" s="7" t="s">
        <v>4</v>
      </c>
      <c r="K8" s="8" t="s">
        <v>1</v>
      </c>
      <c r="L8" s="9" t="s">
        <v>15</v>
      </c>
      <c r="M8" s="8" t="s">
        <v>8</v>
      </c>
      <c r="N8" s="9" t="s">
        <v>9</v>
      </c>
      <c r="O8" s="9" t="s">
        <v>16</v>
      </c>
      <c r="P8" s="9" t="s">
        <v>5</v>
      </c>
      <c r="Q8" s="10" t="s">
        <v>17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0.75" customHeight="1" x14ac:dyDescent="0.25">
      <c r="B9" s="56" t="s">
        <v>21</v>
      </c>
      <c r="C9" s="57"/>
      <c r="D9" s="57"/>
      <c r="E9" s="57"/>
      <c r="F9" s="57"/>
      <c r="G9" s="57"/>
      <c r="H9" s="57"/>
      <c r="I9" s="32"/>
      <c r="J9" s="56" t="s">
        <v>22</v>
      </c>
      <c r="K9" s="57"/>
      <c r="L9" s="57"/>
      <c r="M9" s="57"/>
      <c r="N9" s="57"/>
      <c r="O9" s="57"/>
      <c r="P9" s="57"/>
      <c r="Q9" s="57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5.5" x14ac:dyDescent="0.25">
      <c r="A10" s="6"/>
      <c r="B10" s="11">
        <v>1</v>
      </c>
      <c r="C10" s="36" t="s">
        <v>23</v>
      </c>
      <c r="D10" s="36" t="s">
        <v>24</v>
      </c>
      <c r="E10" s="12" t="s">
        <v>13</v>
      </c>
      <c r="F10" s="12">
        <v>65.67</v>
      </c>
      <c r="G10" s="34">
        <v>470</v>
      </c>
      <c r="H10" s="22">
        <f>F10*G10</f>
        <v>30864.9</v>
      </c>
      <c r="I10" s="1"/>
      <c r="J10" s="17">
        <f>B10</f>
        <v>1</v>
      </c>
      <c r="K10" s="18" t="str">
        <f>C10</f>
        <v>Белизна</v>
      </c>
      <c r="L10" s="13"/>
      <c r="M10" s="19" t="str">
        <f>E10</f>
        <v>шт.</v>
      </c>
      <c r="N10" s="24">
        <f>F10</f>
        <v>65.67</v>
      </c>
      <c r="O10" s="12"/>
      <c r="P10" s="19">
        <f>G10</f>
        <v>470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s="29" customFormat="1" ht="38.25" x14ac:dyDescent="0.25">
      <c r="A11" s="6"/>
      <c r="B11" s="11">
        <v>2</v>
      </c>
      <c r="C11" s="36" t="s">
        <v>58</v>
      </c>
      <c r="D11" s="36" t="s">
        <v>59</v>
      </c>
      <c r="E11" s="12" t="s">
        <v>13</v>
      </c>
      <c r="F11" s="12">
        <v>48.94</v>
      </c>
      <c r="G11" s="34">
        <v>17</v>
      </c>
      <c r="H11" s="22">
        <f t="shared" ref="H11" si="0">F11*G11</f>
        <v>831.98</v>
      </c>
      <c r="I11" s="30"/>
      <c r="J11" s="17">
        <f>B11</f>
        <v>2</v>
      </c>
      <c r="K11" s="18" t="str">
        <f t="shared" ref="K11:K34" si="1">C11</f>
        <v>Гель для сантехники от ржавчины</v>
      </c>
      <c r="L11" s="13"/>
      <c r="M11" s="19" t="str">
        <f t="shared" ref="M11:M34" si="2">E11</f>
        <v>шт.</v>
      </c>
      <c r="N11" s="24">
        <f t="shared" ref="N11:N34" si="3">F11</f>
        <v>48.94</v>
      </c>
      <c r="O11" s="12"/>
      <c r="P11" s="19">
        <f t="shared" ref="P11:P34" si="4">G11</f>
        <v>17</v>
      </c>
      <c r="Q11" s="20">
        <f>O11*P11</f>
        <v>0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</row>
    <row r="12" spans="1:27" ht="25.5" x14ac:dyDescent="0.25">
      <c r="A12" s="6"/>
      <c r="B12" s="11">
        <v>3</v>
      </c>
      <c r="C12" s="36" t="s">
        <v>25</v>
      </c>
      <c r="D12" s="36" t="s">
        <v>26</v>
      </c>
      <c r="E12" s="12" t="s">
        <v>13</v>
      </c>
      <c r="F12" s="33">
        <v>54.52</v>
      </c>
      <c r="G12" s="34">
        <v>63</v>
      </c>
      <c r="H12" s="22">
        <f t="shared" ref="H12:H34" si="5">F12*G12</f>
        <v>3434.76</v>
      </c>
      <c r="I12" s="1"/>
      <c r="J12" s="17">
        <f t="shared" ref="J12:J34" si="6">B12</f>
        <v>3</v>
      </c>
      <c r="K12" s="18" t="str">
        <f t="shared" si="1"/>
        <v>Очищающее средство для унитаза</v>
      </c>
      <c r="L12" s="13"/>
      <c r="M12" s="19" t="str">
        <f t="shared" si="2"/>
        <v>шт.</v>
      </c>
      <c r="N12" s="24">
        <f t="shared" si="3"/>
        <v>54.52</v>
      </c>
      <c r="O12" s="12"/>
      <c r="P12" s="19">
        <f t="shared" si="4"/>
        <v>63</v>
      </c>
      <c r="Q12" s="20">
        <f t="shared" ref="Q12:Q34" si="7">O12*P12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5.5" x14ac:dyDescent="0.25">
      <c r="A13" s="6"/>
      <c r="B13" s="11">
        <v>4</v>
      </c>
      <c r="C13" s="36" t="s">
        <v>27</v>
      </c>
      <c r="D13" s="36" t="s">
        <v>28</v>
      </c>
      <c r="E13" s="12" t="s">
        <v>13</v>
      </c>
      <c r="F13" s="33">
        <v>157.08000000000001</v>
      </c>
      <c r="G13" s="34">
        <v>76</v>
      </c>
      <c r="H13" s="22">
        <f t="shared" si="5"/>
        <v>11938.080000000002</v>
      </c>
      <c r="I13" s="1"/>
      <c r="J13" s="17">
        <f t="shared" si="6"/>
        <v>4</v>
      </c>
      <c r="K13" s="18" t="str">
        <f t="shared" si="1"/>
        <v>Универсальный чистящий гель</v>
      </c>
      <c r="L13" s="13"/>
      <c r="M13" s="19" t="str">
        <f t="shared" si="2"/>
        <v>шт.</v>
      </c>
      <c r="N13" s="24">
        <f t="shared" si="3"/>
        <v>157.08000000000001</v>
      </c>
      <c r="O13" s="12"/>
      <c r="P13" s="19">
        <f t="shared" si="4"/>
        <v>76</v>
      </c>
      <c r="Q13" s="20">
        <f t="shared" si="7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5.5" x14ac:dyDescent="0.25">
      <c r="A14" s="6"/>
      <c r="B14" s="11">
        <v>5</v>
      </c>
      <c r="C14" s="36" t="s">
        <v>29</v>
      </c>
      <c r="D14" s="36" t="s">
        <v>30</v>
      </c>
      <c r="E14" s="12" t="s">
        <v>13</v>
      </c>
      <c r="F14" s="12">
        <v>133.47</v>
      </c>
      <c r="G14" s="34">
        <v>183</v>
      </c>
      <c r="H14" s="22">
        <f t="shared" si="5"/>
        <v>24425.01</v>
      </c>
      <c r="I14" s="1"/>
      <c r="J14" s="17">
        <f t="shared" si="6"/>
        <v>5</v>
      </c>
      <c r="K14" s="18" t="str">
        <f t="shared" si="1"/>
        <v>Жидкость моющая д/мытья стекол</v>
      </c>
      <c r="L14" s="13"/>
      <c r="M14" s="19" t="str">
        <f t="shared" si="2"/>
        <v>шт.</v>
      </c>
      <c r="N14" s="24">
        <f t="shared" si="3"/>
        <v>133.47</v>
      </c>
      <c r="O14" s="12"/>
      <c r="P14" s="19">
        <f t="shared" si="4"/>
        <v>183</v>
      </c>
      <c r="Q14" s="20">
        <f t="shared" si="7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5.5" x14ac:dyDescent="0.25">
      <c r="A15" s="6"/>
      <c r="B15" s="11">
        <v>6</v>
      </c>
      <c r="C15" s="36" t="s">
        <v>29</v>
      </c>
      <c r="D15" s="36" t="s">
        <v>31</v>
      </c>
      <c r="E15" s="12" t="s">
        <v>13</v>
      </c>
      <c r="F15" s="12">
        <v>71.19</v>
      </c>
      <c r="G15" s="34">
        <v>139</v>
      </c>
      <c r="H15" s="22">
        <f t="shared" si="5"/>
        <v>9895.41</v>
      </c>
      <c r="I15" s="1"/>
      <c r="J15" s="17">
        <f t="shared" si="6"/>
        <v>6</v>
      </c>
      <c r="K15" s="18" t="str">
        <f t="shared" si="1"/>
        <v>Жидкость моющая д/мытья стекол</v>
      </c>
      <c r="L15" s="13"/>
      <c r="M15" s="19" t="str">
        <f t="shared" si="2"/>
        <v>шт.</v>
      </c>
      <c r="N15" s="24">
        <f t="shared" si="3"/>
        <v>71.19</v>
      </c>
      <c r="O15" s="12"/>
      <c r="P15" s="19">
        <f t="shared" si="4"/>
        <v>139</v>
      </c>
      <c r="Q15" s="20">
        <f t="shared" si="7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25.5" x14ac:dyDescent="0.25">
      <c r="A16" s="6"/>
      <c r="B16" s="11">
        <v>7</v>
      </c>
      <c r="C16" s="36" t="s">
        <v>32</v>
      </c>
      <c r="D16" s="36" t="s">
        <v>33</v>
      </c>
      <c r="E16" s="12" t="s">
        <v>13</v>
      </c>
      <c r="F16" s="33">
        <v>59.72</v>
      </c>
      <c r="G16" s="34">
        <v>331</v>
      </c>
      <c r="H16" s="22">
        <f t="shared" si="5"/>
        <v>19767.32</v>
      </c>
      <c r="I16" s="1"/>
      <c r="J16" s="17">
        <f t="shared" si="6"/>
        <v>7</v>
      </c>
      <c r="K16" s="18" t="str">
        <f t="shared" si="1"/>
        <v>Жидкое мыло для мытья посуды</v>
      </c>
      <c r="L16" s="13"/>
      <c r="M16" s="19" t="str">
        <f t="shared" si="2"/>
        <v>шт.</v>
      </c>
      <c r="N16" s="24">
        <f t="shared" si="3"/>
        <v>59.72</v>
      </c>
      <c r="O16" s="12"/>
      <c r="P16" s="19">
        <f t="shared" si="4"/>
        <v>331</v>
      </c>
      <c r="Q16" s="20">
        <f t="shared" si="7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5.5" x14ac:dyDescent="0.25">
      <c r="A17" s="6"/>
      <c r="B17" s="11">
        <v>8</v>
      </c>
      <c r="C17" s="36" t="s">
        <v>34</v>
      </c>
      <c r="D17" s="36" t="s">
        <v>35</v>
      </c>
      <c r="E17" s="12" t="s">
        <v>13</v>
      </c>
      <c r="F17" s="33">
        <v>162.83000000000001</v>
      </c>
      <c r="G17" s="34">
        <v>194</v>
      </c>
      <c r="H17" s="22">
        <f t="shared" si="5"/>
        <v>31589.020000000004</v>
      </c>
      <c r="I17" s="1"/>
      <c r="J17" s="17">
        <f t="shared" si="6"/>
        <v>8</v>
      </c>
      <c r="K17" s="18" t="str">
        <f t="shared" si="1"/>
        <v>Моющее средство универсальное</v>
      </c>
      <c r="L17" s="13"/>
      <c r="M17" s="19" t="str">
        <f t="shared" si="2"/>
        <v>шт.</v>
      </c>
      <c r="N17" s="24">
        <f t="shared" si="3"/>
        <v>162.83000000000001</v>
      </c>
      <c r="O17" s="12"/>
      <c r="P17" s="19">
        <f t="shared" si="4"/>
        <v>194</v>
      </c>
      <c r="Q17" s="20">
        <f t="shared" si="7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38.25" x14ac:dyDescent="0.25">
      <c r="A18" s="6"/>
      <c r="B18" s="11">
        <v>9</v>
      </c>
      <c r="C18" s="36" t="s">
        <v>36</v>
      </c>
      <c r="D18" s="36" t="s">
        <v>37</v>
      </c>
      <c r="E18" s="12" t="s">
        <v>13</v>
      </c>
      <c r="F18" s="12">
        <v>53.29</v>
      </c>
      <c r="G18" s="34">
        <v>1</v>
      </c>
      <c r="H18" s="22">
        <f t="shared" si="5"/>
        <v>53.29</v>
      </c>
      <c r="I18" s="1"/>
      <c r="J18" s="17">
        <f t="shared" si="6"/>
        <v>9</v>
      </c>
      <c r="K18" s="18" t="str">
        <f t="shared" si="1"/>
        <v xml:space="preserve">Моющее средство для уборки </v>
      </c>
      <c r="L18" s="13"/>
      <c r="M18" s="19" t="str">
        <f t="shared" si="2"/>
        <v>шт.</v>
      </c>
      <c r="N18" s="24">
        <f t="shared" si="3"/>
        <v>53.29</v>
      </c>
      <c r="O18" s="12"/>
      <c r="P18" s="19">
        <f t="shared" si="4"/>
        <v>1</v>
      </c>
      <c r="Q18" s="20">
        <f t="shared" si="7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5.5" x14ac:dyDescent="0.25">
      <c r="A19" s="6"/>
      <c r="B19" s="11">
        <v>10</v>
      </c>
      <c r="C19" s="36" t="s">
        <v>38</v>
      </c>
      <c r="D19" s="36" t="s">
        <v>39</v>
      </c>
      <c r="E19" s="12" t="s">
        <v>13</v>
      </c>
      <c r="F19" s="12">
        <v>135.59</v>
      </c>
      <c r="G19" s="34">
        <v>60</v>
      </c>
      <c r="H19" s="22">
        <f t="shared" si="5"/>
        <v>8135.4000000000005</v>
      </c>
      <c r="I19" s="1"/>
      <c r="J19" s="17">
        <f t="shared" si="6"/>
        <v>10</v>
      </c>
      <c r="K19" s="18" t="str">
        <f t="shared" si="1"/>
        <v>Мыло жидкое</v>
      </c>
      <c r="L19" s="13"/>
      <c r="M19" s="19" t="str">
        <f t="shared" si="2"/>
        <v>шт.</v>
      </c>
      <c r="N19" s="24">
        <f t="shared" si="3"/>
        <v>135.59</v>
      </c>
      <c r="O19" s="12"/>
      <c r="P19" s="19">
        <f t="shared" si="4"/>
        <v>60</v>
      </c>
      <c r="Q19" s="20">
        <f t="shared" si="7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x14ac:dyDescent="0.25">
      <c r="A20" s="6"/>
      <c r="B20" s="11">
        <v>11</v>
      </c>
      <c r="C20" s="36" t="s">
        <v>38</v>
      </c>
      <c r="D20" s="36" t="s">
        <v>40</v>
      </c>
      <c r="E20" s="12" t="s">
        <v>13</v>
      </c>
      <c r="F20" s="26">
        <v>195.76</v>
      </c>
      <c r="G20" s="35">
        <v>210</v>
      </c>
      <c r="H20" s="22">
        <f t="shared" si="5"/>
        <v>41109.599999999999</v>
      </c>
      <c r="I20" s="1"/>
      <c r="J20" s="17">
        <f t="shared" si="6"/>
        <v>11</v>
      </c>
      <c r="K20" s="18" t="str">
        <f t="shared" si="1"/>
        <v>Мыло жидкое</v>
      </c>
      <c r="L20" s="27"/>
      <c r="M20" s="19" t="str">
        <f t="shared" si="2"/>
        <v>шт.</v>
      </c>
      <c r="N20" s="24">
        <f t="shared" si="3"/>
        <v>195.76</v>
      </c>
      <c r="O20" s="26"/>
      <c r="P20" s="19">
        <f t="shared" si="4"/>
        <v>210</v>
      </c>
      <c r="Q20" s="28">
        <f t="shared" si="7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39" thickBot="1" x14ac:dyDescent="0.3">
      <c r="A21" s="6"/>
      <c r="B21" s="11">
        <v>12</v>
      </c>
      <c r="C21" s="36" t="s">
        <v>38</v>
      </c>
      <c r="D21" s="36" t="s">
        <v>41</v>
      </c>
      <c r="E21" s="12" t="s">
        <v>13</v>
      </c>
      <c r="F21" s="33">
        <v>40.57</v>
      </c>
      <c r="G21" s="34">
        <v>236</v>
      </c>
      <c r="H21" s="22">
        <f t="shared" si="5"/>
        <v>9574.52</v>
      </c>
      <c r="I21" s="1"/>
      <c r="J21" s="17">
        <f t="shared" si="6"/>
        <v>12</v>
      </c>
      <c r="K21" s="18" t="str">
        <f t="shared" si="1"/>
        <v>Мыло жидкое</v>
      </c>
      <c r="L21" s="13"/>
      <c r="M21" s="19" t="str">
        <f t="shared" si="2"/>
        <v>шт.</v>
      </c>
      <c r="N21" s="24">
        <f t="shared" si="3"/>
        <v>40.57</v>
      </c>
      <c r="O21" s="12"/>
      <c r="P21" s="19">
        <f t="shared" si="4"/>
        <v>236</v>
      </c>
      <c r="Q21" s="21">
        <f t="shared" si="7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6"/>
      <c r="B22" s="11">
        <v>13</v>
      </c>
      <c r="C22" s="36" t="s">
        <v>38</v>
      </c>
      <c r="D22" s="36" t="s">
        <v>42</v>
      </c>
      <c r="E22" s="12" t="s">
        <v>13</v>
      </c>
      <c r="F22" s="12">
        <v>463.57</v>
      </c>
      <c r="G22" s="34">
        <v>5</v>
      </c>
      <c r="H22" s="22">
        <f t="shared" si="5"/>
        <v>2317.85</v>
      </c>
      <c r="I22" s="1"/>
      <c r="J22" s="17">
        <f t="shared" si="6"/>
        <v>13</v>
      </c>
      <c r="K22" s="18" t="str">
        <f t="shared" si="1"/>
        <v>Мыло жидкое</v>
      </c>
      <c r="L22" s="13"/>
      <c r="M22" s="19" t="str">
        <f t="shared" si="2"/>
        <v>шт.</v>
      </c>
      <c r="N22" s="24">
        <f t="shared" si="3"/>
        <v>463.57</v>
      </c>
      <c r="O22" s="12"/>
      <c r="P22" s="19">
        <f t="shared" si="4"/>
        <v>5</v>
      </c>
      <c r="Q22" s="20">
        <f t="shared" si="7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6"/>
      <c r="B23" s="11">
        <v>14</v>
      </c>
      <c r="C23" s="36" t="s">
        <v>43</v>
      </c>
      <c r="D23" s="36" t="s">
        <v>44</v>
      </c>
      <c r="E23" s="12" t="s">
        <v>13</v>
      </c>
      <c r="F23" s="12">
        <v>15.3</v>
      </c>
      <c r="G23" s="34">
        <v>15329</v>
      </c>
      <c r="H23" s="22">
        <f t="shared" si="5"/>
        <v>234533.7</v>
      </c>
      <c r="I23" s="1"/>
      <c r="J23" s="17">
        <f t="shared" si="6"/>
        <v>14</v>
      </c>
      <c r="K23" s="18" t="str">
        <f t="shared" si="1"/>
        <v>Мыло туалетное</v>
      </c>
      <c r="L23" s="27"/>
      <c r="M23" s="19" t="str">
        <f t="shared" si="2"/>
        <v>шт.</v>
      </c>
      <c r="N23" s="24">
        <f t="shared" si="3"/>
        <v>15.3</v>
      </c>
      <c r="O23" s="26"/>
      <c r="P23" s="19">
        <f t="shared" si="4"/>
        <v>15329</v>
      </c>
      <c r="Q23" s="20">
        <f t="shared" si="7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s="29" customFormat="1" x14ac:dyDescent="0.25">
      <c r="A24" s="6"/>
      <c r="B24" s="11">
        <v>15</v>
      </c>
      <c r="C24" s="36" t="s">
        <v>45</v>
      </c>
      <c r="D24" s="36" t="s">
        <v>46</v>
      </c>
      <c r="E24" s="12" t="s">
        <v>55</v>
      </c>
      <c r="F24" s="12">
        <v>11.04</v>
      </c>
      <c r="G24" s="34">
        <v>2163</v>
      </c>
      <c r="H24" s="22">
        <f t="shared" si="5"/>
        <v>23879.519999999997</v>
      </c>
      <c r="I24" s="30"/>
      <c r="J24" s="17">
        <f t="shared" si="6"/>
        <v>15</v>
      </c>
      <c r="K24" s="18" t="str">
        <f t="shared" si="1"/>
        <v>Мыло хозяйственное</v>
      </c>
      <c r="L24" s="13"/>
      <c r="M24" s="19" t="str">
        <f t="shared" si="2"/>
        <v>шт</v>
      </c>
      <c r="N24" s="24">
        <f t="shared" si="3"/>
        <v>11.04</v>
      </c>
      <c r="O24" s="12"/>
      <c r="P24" s="19">
        <f t="shared" si="4"/>
        <v>2163</v>
      </c>
      <c r="Q24" s="20">
        <f t="shared" si="7"/>
        <v>0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</row>
    <row r="25" spans="1:27" s="29" customFormat="1" ht="25.5" x14ac:dyDescent="0.25">
      <c r="A25" s="6"/>
      <c r="B25" s="11">
        <v>16</v>
      </c>
      <c r="C25" s="36" t="s">
        <v>47</v>
      </c>
      <c r="D25" s="36" t="s">
        <v>48</v>
      </c>
      <c r="E25" s="12" t="s">
        <v>55</v>
      </c>
      <c r="F25" s="12">
        <v>31.32</v>
      </c>
      <c r="G25" s="34">
        <v>63</v>
      </c>
      <c r="H25" s="22">
        <f t="shared" si="5"/>
        <v>1973.16</v>
      </c>
      <c r="I25" s="30"/>
      <c r="J25" s="17">
        <f t="shared" si="6"/>
        <v>16</v>
      </c>
      <c r="K25" s="18" t="str">
        <f t="shared" si="1"/>
        <v>Освежитель воздуха</v>
      </c>
      <c r="L25" s="13"/>
      <c r="M25" s="19" t="str">
        <f t="shared" si="2"/>
        <v>шт</v>
      </c>
      <c r="N25" s="24">
        <f t="shared" si="3"/>
        <v>31.32</v>
      </c>
      <c r="O25" s="12"/>
      <c r="P25" s="19">
        <f t="shared" si="4"/>
        <v>63</v>
      </c>
      <c r="Q25" s="28">
        <f t="shared" si="7"/>
        <v>0</v>
      </c>
      <c r="R25" s="30"/>
      <c r="S25" s="30"/>
      <c r="T25" s="30"/>
      <c r="U25" s="30"/>
      <c r="V25" s="30"/>
      <c r="W25" s="30"/>
      <c r="X25" s="30"/>
      <c r="Y25" s="30"/>
      <c r="Z25" s="30"/>
      <c r="AA25" s="30"/>
    </row>
    <row r="26" spans="1:27" s="29" customFormat="1" ht="25.5" x14ac:dyDescent="0.25">
      <c r="A26" s="6"/>
      <c r="B26" s="11">
        <v>17</v>
      </c>
      <c r="C26" s="36" t="s">
        <v>49</v>
      </c>
      <c r="D26" s="36" t="s">
        <v>50</v>
      </c>
      <c r="E26" s="12" t="s">
        <v>55</v>
      </c>
      <c r="F26" s="12">
        <v>266.95</v>
      </c>
      <c r="G26" s="34">
        <v>6</v>
      </c>
      <c r="H26" s="22">
        <f t="shared" si="5"/>
        <v>1601.6999999999998</v>
      </c>
      <c r="I26" s="30"/>
      <c r="J26" s="17">
        <f t="shared" si="6"/>
        <v>17</v>
      </c>
      <c r="K26" s="18" t="str">
        <f t="shared" si="1"/>
        <v>Очиститель универсальный</v>
      </c>
      <c r="L26" s="27"/>
      <c r="M26" s="19" t="str">
        <f t="shared" si="2"/>
        <v>шт</v>
      </c>
      <c r="N26" s="24">
        <f t="shared" si="3"/>
        <v>266.95</v>
      </c>
      <c r="O26" s="26"/>
      <c r="P26" s="19">
        <f t="shared" si="4"/>
        <v>6</v>
      </c>
      <c r="Q26" s="20">
        <f t="shared" si="7"/>
        <v>0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</row>
    <row r="27" spans="1:27" s="29" customFormat="1" ht="25.5" x14ac:dyDescent="0.25">
      <c r="A27" s="6"/>
      <c r="B27" s="11">
        <v>18</v>
      </c>
      <c r="C27" s="36" t="s">
        <v>51</v>
      </c>
      <c r="D27" s="36" t="s">
        <v>52</v>
      </c>
      <c r="E27" s="12" t="s">
        <v>53</v>
      </c>
      <c r="F27" s="12">
        <v>99.84</v>
      </c>
      <c r="G27" s="34">
        <v>316</v>
      </c>
      <c r="H27" s="22">
        <f t="shared" si="5"/>
        <v>31549.440000000002</v>
      </c>
      <c r="I27" s="30"/>
      <c r="J27" s="17">
        <f t="shared" si="6"/>
        <v>18</v>
      </c>
      <c r="K27" s="18" t="str">
        <f t="shared" si="1"/>
        <v>Порошок стиральный</v>
      </c>
      <c r="L27" s="13"/>
      <c r="M27" s="19" t="str">
        <f t="shared" si="2"/>
        <v>кг</v>
      </c>
      <c r="N27" s="24">
        <f t="shared" si="3"/>
        <v>99.84</v>
      </c>
      <c r="O27" s="12"/>
      <c r="P27" s="19">
        <f t="shared" si="4"/>
        <v>316</v>
      </c>
      <c r="Q27" s="20">
        <f t="shared" si="7"/>
        <v>0</v>
      </c>
      <c r="R27" s="30"/>
      <c r="S27" s="30"/>
      <c r="T27" s="30"/>
      <c r="U27" s="30"/>
      <c r="V27" s="30"/>
      <c r="W27" s="30"/>
      <c r="X27" s="30"/>
      <c r="Y27" s="30"/>
      <c r="Z27" s="30"/>
      <c r="AA27" s="30"/>
    </row>
    <row r="28" spans="1:27" s="29" customFormat="1" ht="25.5" x14ac:dyDescent="0.25">
      <c r="A28" s="6"/>
      <c r="B28" s="11">
        <v>19</v>
      </c>
      <c r="C28" s="36" t="s">
        <v>51</v>
      </c>
      <c r="D28" s="36" t="s">
        <v>54</v>
      </c>
      <c r="E28" s="12" t="s">
        <v>13</v>
      </c>
      <c r="F28" s="12">
        <v>110.23</v>
      </c>
      <c r="G28" s="34">
        <v>1244</v>
      </c>
      <c r="H28" s="22">
        <f t="shared" si="5"/>
        <v>137126.12</v>
      </c>
      <c r="I28" s="30"/>
      <c r="J28" s="17">
        <f t="shared" si="6"/>
        <v>19</v>
      </c>
      <c r="K28" s="18" t="str">
        <f t="shared" si="1"/>
        <v>Порошок стиральный</v>
      </c>
      <c r="L28" s="13"/>
      <c r="M28" s="19" t="str">
        <f t="shared" si="2"/>
        <v>шт.</v>
      </c>
      <c r="N28" s="24">
        <f t="shared" si="3"/>
        <v>110.23</v>
      </c>
      <c r="O28" s="12"/>
      <c r="P28" s="19">
        <f t="shared" si="4"/>
        <v>1244</v>
      </c>
      <c r="Q28" s="20">
        <f t="shared" si="7"/>
        <v>0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</row>
    <row r="29" spans="1:27" s="29" customFormat="1" x14ac:dyDescent="0.25">
      <c r="A29" s="6"/>
      <c r="B29" s="11">
        <v>20</v>
      </c>
      <c r="C29" s="36" t="s">
        <v>51</v>
      </c>
      <c r="D29" s="36" t="s">
        <v>68</v>
      </c>
      <c r="E29" s="12" t="s">
        <v>13</v>
      </c>
      <c r="F29" s="12">
        <v>28.96</v>
      </c>
      <c r="G29" s="34">
        <v>292</v>
      </c>
      <c r="H29" s="22">
        <f t="shared" si="5"/>
        <v>8456.32</v>
      </c>
      <c r="I29" s="30"/>
      <c r="J29" s="17">
        <f t="shared" si="6"/>
        <v>20</v>
      </c>
      <c r="K29" s="18" t="str">
        <f t="shared" si="1"/>
        <v>Порошок стиральный</v>
      </c>
      <c r="L29" s="27"/>
      <c r="M29" s="19" t="str">
        <f t="shared" si="2"/>
        <v>шт.</v>
      </c>
      <c r="N29" s="24">
        <f t="shared" si="3"/>
        <v>28.96</v>
      </c>
      <c r="O29" s="26"/>
      <c r="P29" s="19">
        <f t="shared" si="4"/>
        <v>292</v>
      </c>
      <c r="Q29" s="28">
        <f t="shared" si="7"/>
        <v>0</v>
      </c>
      <c r="R29" s="30"/>
      <c r="S29" s="30"/>
      <c r="T29" s="30"/>
      <c r="U29" s="30"/>
      <c r="V29" s="30"/>
      <c r="W29" s="30"/>
      <c r="X29" s="30"/>
      <c r="Y29" s="30"/>
      <c r="Z29" s="30"/>
      <c r="AA29" s="30"/>
    </row>
    <row r="30" spans="1:27" s="29" customFormat="1" ht="25.5" x14ac:dyDescent="0.25">
      <c r="A30" s="6"/>
      <c r="B30" s="11">
        <v>21</v>
      </c>
      <c r="C30" s="36" t="s">
        <v>56</v>
      </c>
      <c r="D30" s="36" t="s">
        <v>57</v>
      </c>
      <c r="E30" s="12" t="s">
        <v>13</v>
      </c>
      <c r="F30" s="12">
        <v>34.89</v>
      </c>
      <c r="G30" s="34">
        <v>329</v>
      </c>
      <c r="H30" s="22">
        <f t="shared" si="5"/>
        <v>11478.81</v>
      </c>
      <c r="I30" s="30"/>
      <c r="J30" s="17">
        <f t="shared" si="6"/>
        <v>21</v>
      </c>
      <c r="K30" s="18" t="str">
        <f t="shared" si="1"/>
        <v>Порошок чистящий</v>
      </c>
      <c r="L30" s="13"/>
      <c r="M30" s="19" t="str">
        <f t="shared" si="2"/>
        <v>шт.</v>
      </c>
      <c r="N30" s="24">
        <f t="shared" si="3"/>
        <v>34.89</v>
      </c>
      <c r="O30" s="12"/>
      <c r="P30" s="19">
        <f t="shared" si="4"/>
        <v>329</v>
      </c>
      <c r="Q30" s="20">
        <f t="shared" si="7"/>
        <v>0</v>
      </c>
      <c r="R30" s="30"/>
      <c r="S30" s="30"/>
      <c r="T30" s="30"/>
      <c r="U30" s="30"/>
      <c r="V30" s="30"/>
      <c r="W30" s="30"/>
      <c r="X30" s="30"/>
      <c r="Y30" s="30"/>
      <c r="Z30" s="30"/>
      <c r="AA30" s="30"/>
    </row>
    <row r="31" spans="1:27" s="29" customFormat="1" ht="39" customHeight="1" x14ac:dyDescent="0.25">
      <c r="A31" s="6"/>
      <c r="B31" s="11">
        <v>22</v>
      </c>
      <c r="C31" s="36" t="s">
        <v>65</v>
      </c>
      <c r="D31" s="36" t="s">
        <v>66</v>
      </c>
      <c r="E31" s="12" t="s">
        <v>13</v>
      </c>
      <c r="F31" s="12">
        <v>49.77</v>
      </c>
      <c r="G31" s="34">
        <v>163</v>
      </c>
      <c r="H31" s="22">
        <f t="shared" si="5"/>
        <v>8112.51</v>
      </c>
      <c r="I31" s="30"/>
      <c r="J31" s="17">
        <f t="shared" si="6"/>
        <v>22</v>
      </c>
      <c r="K31" s="18" t="str">
        <f t="shared" si="1"/>
        <v>средство для сантехники</v>
      </c>
      <c r="L31" s="13"/>
      <c r="M31" s="19" t="str">
        <f t="shared" si="2"/>
        <v>шт.</v>
      </c>
      <c r="N31" s="24">
        <f t="shared" si="3"/>
        <v>49.77</v>
      </c>
      <c r="O31" s="12"/>
      <c r="P31" s="19">
        <f t="shared" si="4"/>
        <v>163</v>
      </c>
      <c r="Q31" s="20">
        <f t="shared" si="7"/>
        <v>0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</row>
    <row r="32" spans="1:27" s="29" customFormat="1" ht="38.25" x14ac:dyDescent="0.25">
      <c r="A32" s="6"/>
      <c r="B32" s="11">
        <v>23</v>
      </c>
      <c r="C32" s="36" t="s">
        <v>60</v>
      </c>
      <c r="D32" s="36" t="s">
        <v>61</v>
      </c>
      <c r="E32" s="12" t="s">
        <v>13</v>
      </c>
      <c r="F32" s="12">
        <v>58.14</v>
      </c>
      <c r="G32" s="34">
        <v>33</v>
      </c>
      <c r="H32" s="22">
        <f t="shared" si="5"/>
        <v>1918.6200000000001</v>
      </c>
      <c r="I32" s="30"/>
      <c r="J32" s="17">
        <f t="shared" si="6"/>
        <v>23</v>
      </c>
      <c r="K32" s="18" t="str">
        <f t="shared" si="1"/>
        <v>Средство для мытья пола</v>
      </c>
      <c r="L32" s="27"/>
      <c r="M32" s="19" t="str">
        <f t="shared" si="2"/>
        <v>шт.</v>
      </c>
      <c r="N32" s="24">
        <f t="shared" si="3"/>
        <v>58.14</v>
      </c>
      <c r="O32" s="26"/>
      <c r="P32" s="19">
        <f t="shared" si="4"/>
        <v>33</v>
      </c>
      <c r="Q32" s="20">
        <f t="shared" si="7"/>
        <v>0</v>
      </c>
      <c r="R32" s="30"/>
      <c r="S32" s="30"/>
      <c r="T32" s="30"/>
      <c r="U32" s="30"/>
      <c r="V32" s="30"/>
      <c r="W32" s="30"/>
      <c r="X32" s="30"/>
      <c r="Y32" s="30"/>
      <c r="Z32" s="30"/>
      <c r="AA32" s="30"/>
    </row>
    <row r="33" spans="1:27" s="29" customFormat="1" ht="25.5" x14ac:dyDescent="0.25">
      <c r="A33" s="6"/>
      <c r="B33" s="11">
        <v>24</v>
      </c>
      <c r="C33" s="36" t="s">
        <v>62</v>
      </c>
      <c r="D33" s="36" t="s">
        <v>63</v>
      </c>
      <c r="E33" s="12" t="s">
        <v>13</v>
      </c>
      <c r="F33" s="12">
        <v>75.08</v>
      </c>
      <c r="G33" s="34">
        <v>70</v>
      </c>
      <c r="H33" s="22">
        <f t="shared" si="5"/>
        <v>5255.5999999999995</v>
      </c>
      <c r="I33" s="30"/>
      <c r="J33" s="17">
        <f t="shared" si="6"/>
        <v>24</v>
      </c>
      <c r="K33" s="18" t="str">
        <f t="shared" si="1"/>
        <v>Средство для мытья линолеума, кафеля</v>
      </c>
      <c r="L33" s="13"/>
      <c r="M33" s="19" t="str">
        <f t="shared" si="2"/>
        <v>шт.</v>
      </c>
      <c r="N33" s="24">
        <f t="shared" si="3"/>
        <v>75.08</v>
      </c>
      <c r="O33" s="12"/>
      <c r="P33" s="19">
        <f t="shared" si="4"/>
        <v>70</v>
      </c>
      <c r="Q33" s="28">
        <f t="shared" si="7"/>
        <v>0</v>
      </c>
      <c r="R33" s="30"/>
      <c r="S33" s="30"/>
      <c r="T33" s="30"/>
      <c r="U33" s="30"/>
      <c r="V33" s="30"/>
      <c r="W33" s="30"/>
      <c r="X33" s="30"/>
      <c r="Y33" s="30"/>
      <c r="Z33" s="30"/>
      <c r="AA33" s="30"/>
    </row>
    <row r="34" spans="1:27" ht="26.25" thickBot="1" x14ac:dyDescent="0.3">
      <c r="A34" s="6"/>
      <c r="B34" s="11">
        <v>26</v>
      </c>
      <c r="C34" s="36" t="s">
        <v>64</v>
      </c>
      <c r="D34" s="36" t="s">
        <v>67</v>
      </c>
      <c r="E34" s="12" t="s">
        <v>13</v>
      </c>
      <c r="F34" s="12">
        <v>79.739999999999995</v>
      </c>
      <c r="G34" s="34">
        <v>183</v>
      </c>
      <c r="H34" s="22">
        <f t="shared" si="5"/>
        <v>14592.419999999998</v>
      </c>
      <c r="I34" s="1"/>
      <c r="J34" s="17">
        <f t="shared" si="6"/>
        <v>26</v>
      </c>
      <c r="K34" s="18" t="str">
        <f t="shared" si="1"/>
        <v xml:space="preserve">Чистящее средство </v>
      </c>
      <c r="L34" s="13"/>
      <c r="M34" s="19" t="str">
        <f t="shared" si="2"/>
        <v>шт.</v>
      </c>
      <c r="N34" s="24">
        <f t="shared" si="3"/>
        <v>79.739999999999995</v>
      </c>
      <c r="O34" s="12"/>
      <c r="P34" s="19">
        <f t="shared" si="4"/>
        <v>183</v>
      </c>
      <c r="Q34" s="20">
        <f t="shared" si="7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21" customHeight="1" thickBot="1" x14ac:dyDescent="0.3">
      <c r="A35" s="6"/>
      <c r="B35" s="41" t="s">
        <v>6</v>
      </c>
      <c r="C35" s="42"/>
      <c r="D35" s="42"/>
      <c r="E35" s="42"/>
      <c r="F35" s="42"/>
      <c r="G35" s="43"/>
      <c r="H35" s="14">
        <f>SUM(H10:H34)</f>
        <v>674415.06</v>
      </c>
      <c r="I35" s="1"/>
      <c r="J35" s="41" t="s">
        <v>6</v>
      </c>
      <c r="K35" s="42"/>
      <c r="L35" s="42"/>
      <c r="M35" s="42"/>
      <c r="N35" s="42"/>
      <c r="O35" s="42"/>
      <c r="P35" s="43"/>
      <c r="Q35" s="14">
        <f>SUM(Q10:Q24)</f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" customHeight="1" x14ac:dyDescent="0.25">
      <c r="A36" s="6"/>
      <c r="B36" s="54" t="s">
        <v>20</v>
      </c>
      <c r="C36" s="55"/>
      <c r="D36" s="55"/>
      <c r="E36" s="55"/>
      <c r="F36" s="55"/>
      <c r="G36" s="25">
        <v>0.2</v>
      </c>
      <c r="H36" s="15">
        <f>H35*G36</f>
        <v>134883.01200000002</v>
      </c>
      <c r="I36" s="1"/>
      <c r="J36" s="54" t="s">
        <v>20</v>
      </c>
      <c r="K36" s="55"/>
      <c r="L36" s="55"/>
      <c r="M36" s="55"/>
      <c r="N36" s="55"/>
      <c r="O36" s="55"/>
      <c r="P36" s="25">
        <v>0.2</v>
      </c>
      <c r="Q36" s="15">
        <f>Q35*P36</f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customHeight="1" thickBot="1" x14ac:dyDescent="0.3">
      <c r="A37" s="6"/>
      <c r="B37" s="46" t="s">
        <v>7</v>
      </c>
      <c r="C37" s="47"/>
      <c r="D37" s="47"/>
      <c r="E37" s="47"/>
      <c r="F37" s="47"/>
      <c r="G37" s="48"/>
      <c r="H37" s="16">
        <f>H35+H36</f>
        <v>809298.07200000004</v>
      </c>
      <c r="I37" s="1"/>
      <c r="J37" s="46" t="s">
        <v>7</v>
      </c>
      <c r="K37" s="47"/>
      <c r="L37" s="47"/>
      <c r="M37" s="47"/>
      <c r="N37" s="47"/>
      <c r="O37" s="47"/>
      <c r="P37" s="48"/>
      <c r="Q37" s="16">
        <f>Q35+Q36</f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33.75" customHeight="1" x14ac:dyDescent="0.25">
      <c r="B38" s="37" t="s">
        <v>18</v>
      </c>
      <c r="C38" s="37"/>
      <c r="D38" s="37"/>
      <c r="E38" s="37"/>
      <c r="F38" s="37"/>
      <c r="G38" s="37"/>
      <c r="H38" s="37"/>
      <c r="I38" s="1"/>
      <c r="J38" s="1"/>
      <c r="K38" s="1"/>
      <c r="L38" s="1"/>
      <c r="M38" s="2"/>
      <c r="N38" s="2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1.5" customHeight="1" x14ac:dyDescent="0.25">
      <c r="B39" s="37" t="s">
        <v>19</v>
      </c>
      <c r="C39" s="37"/>
      <c r="D39" s="37"/>
      <c r="E39" s="37"/>
      <c r="F39" s="37"/>
      <c r="G39" s="37"/>
      <c r="H39" s="37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1"/>
    </row>
    <row r="40" spans="1:27" x14ac:dyDescent="0.25">
      <c r="AA40" s="1"/>
    </row>
  </sheetData>
  <mergeCells count="15">
    <mergeCell ref="B39:H39"/>
    <mergeCell ref="J7:Q7"/>
    <mergeCell ref="J35:P35"/>
    <mergeCell ref="B38:H38"/>
    <mergeCell ref="B1:Q1"/>
    <mergeCell ref="B3:F3"/>
    <mergeCell ref="B35:G35"/>
    <mergeCell ref="B37:G37"/>
    <mergeCell ref="B4:H4"/>
    <mergeCell ref="B7:H7"/>
    <mergeCell ref="J37:P37"/>
    <mergeCell ref="B36:F36"/>
    <mergeCell ref="J36:O36"/>
    <mergeCell ref="B9:H9"/>
    <mergeCell ref="J9:Q9"/>
  </mergeCells>
  <pageMargins left="0.7" right="0.7" top="0.75" bottom="0.75" header="0.3" footer="0.3"/>
  <pageSetup paperSize="9" orientation="portrait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2018-11-23T01:42:36Z</dcterms:modified>
</cp:coreProperties>
</file>