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6\ТЗ\"/>
    </mc:Choice>
  </mc:AlternateContent>
  <bookViews>
    <workbookView xWindow="0" yWindow="0" windowWidth="13020" windowHeight="766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21" i="3" l="1"/>
  <c r="E47" i="3"/>
  <c r="E46" i="3"/>
  <c r="E49" i="3"/>
  <c r="E50" i="3"/>
  <c r="E40" i="3"/>
  <c r="E39" i="3"/>
  <c r="E109" i="3"/>
  <c r="E82" i="3"/>
  <c r="E33" i="3"/>
  <c r="E17" i="3"/>
  <c r="E16" i="3"/>
  <c r="E15" i="3"/>
  <c r="E122" i="3"/>
  <c r="E108" i="3"/>
  <c r="E123" i="3"/>
  <c r="E128" i="3"/>
  <c r="E127" i="3"/>
  <c r="E121" i="3"/>
  <c r="E41" i="3"/>
  <c r="E48" i="3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<sst xmlns="http://schemas.openxmlformats.org/spreadsheetml/2006/main" count="901" uniqueCount="352">
  <si>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</si>
  <si>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</si>
  <si>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</si>
  <si>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</si>
  <si>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</si>
  <si>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</si>
  <si>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</si>
  <si>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</si>
  <si>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</si>
  <si>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</si>
  <si>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</si>
  <si>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</si>
  <si>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</si>
  <si>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</si>
  <si>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</si>
  <si>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</si>
  <si>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</si>
  <si>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</si>
  <si>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</si>
  <si>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</si>
  <si>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</si>
  <si>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</si>
  <si>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</si>
  <si>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</si>
  <si>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</si>
  <si>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</si>
  <si>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</si>
  <si>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</si>
  <si>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</si>
  <si>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</si>
  <si>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</si>
  <si>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</si>
  <si>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</si>
  <si>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</si>
  <si>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</si>
  <si>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</si>
  <si>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</si>
  <si>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</si>
  <si>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</si>
  <si>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</si>
  <si>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</si>
  <si>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</si>
  <si>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</si>
  <si>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</si>
  <si>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</si>
  <si>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</si>
  <si>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</si>
  <si>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</si>
  <si>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</si>
  <si>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</si>
  <si>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</si>
  <si>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</si>
  <si>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</si>
  <si>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</si>
  <si>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</si>
  <si>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</si>
  <si>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</si>
  <si>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</si>
  <si>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</si>
  <si>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</si>
  <si>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</si>
  <si>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</si>
  <si>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</si>
  <si>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</si>
  <si>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</si>
  <si>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</si>
  <si>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</si>
  <si>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</si>
  <si>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</si>
  <si>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</si>
  <si>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</si>
  <si>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</si>
  <si>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</si>
  <si>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</si>
  <si>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</si>
  <si>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</si>
  <si>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</si>
  <si>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</si>
  <si>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</si>
  <si>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</si>
  <si>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</si>
  <si>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</si>
  <si>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</si>
  <si>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</si>
  <si>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</si>
  <si>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</si>
  <si>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</si>
  <si>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</si>
  <si>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</si>
  <si>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</si>
  <si>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</si>
  <si>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</si>
  <si>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</si>
  <si>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</si>
  <si>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</si>
  <si>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</si>
  <si>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</si>
  <si>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</si>
  <si>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</si>
  <si>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</si>
  <si>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</si>
  <si>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</si>
  <si>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</si>
  <si>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</si>
  <si>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</si>
  <si>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</si>
  <si>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</si>
  <si>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</si>
  <si>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</si>
  <si>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</si>
  <si>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</si>
  <si>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</si>
  <si>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</si>
  <si>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</si>
  <si>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</si>
  <si>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</si>
  <si>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</si>
  <si>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</si>
  <si>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</si>
  <si>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</si>
  <si>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</si>
  <si>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</si>
  <si>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</si>
  <si>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</si>
  <si>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</si>
  <si>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</si>
  <si>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</si>
  <si>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</si>
  <si>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</si>
  <si>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</si>
  <si>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</si>
  <si>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</si>
  <si>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</si>
  <si>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</si>
  <si>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</si>
  <si>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</si>
  <si>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</si>
  <si>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</si>
  <si>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</si>
  <si>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</si>
  <si>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</si>
  <si>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</si>
  <si>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</si>
  <si>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</si>
  <si>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</si>
  <si>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</si>
  <si>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</si>
  <si>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</si>
  <si>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</si>
  <si>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</si>
  <si>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</si>
  <si>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</si>
  <si>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</si>
  <si>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</si>
  <si>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</si>
  <si>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</si>
  <si>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</si>
  <si>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</si>
  <si>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</si>
  <si>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</si>
  <si>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</si>
  <si>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</si>
  <si>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</si>
  <si>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</si>
  <si>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</si>
  <si>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</si>
  <si>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</si>
  <si>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</si>
  <si>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</si>
  <si>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</si>
  <si>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</si>
  <si>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</si>
  <si>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</si>
  <si>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</si>
  <si>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</si>
  <si>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</si>
  <si>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</si>
  <si>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</si>
  <si>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</si>
  <si>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</si>
  <si>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</si>
  <si>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</si>
  <si>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</si>
  <si>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</si>
  <si>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</si>
  <si>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</si>
  <si>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</si>
  <si>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</si>
  <si>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</si>
  <si>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</si>
  <si>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</si>
  <si>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</si>
  <si>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</si>
  <si>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</si>
  <si>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</si>
  <si>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</si>
  <si>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</si>
  <si>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</si>
  <si>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</si>
  <si>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</si>
  <si>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</si>
  <si>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</si>
  <si>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</si>
  <si>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</si>
  <si>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</si>
  <si>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</si>
  <si>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</si>
  <si>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</si>
  <si>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</si>
  <si>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</si>
  <si>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</si>
  <si>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</si>
  <si>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</si>
  <si>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</si>
  <si>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</si>
  <si>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</si>
  <si>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</si>
  <si>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</si>
  <si>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</si>
  <si>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</si>
  <si>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</si>
  <si>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</si>
  <si>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</si>
  <si>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</si>
  <si>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</si>
  <si>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</si>
  <si>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</si>
  <si>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</si>
  <si>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</si>
  <si>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</si>
  <si>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</si>
  <si>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</si>
  <si>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</si>
  <si>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</si>
  <si>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</si>
  <si>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</si>
  <si>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</si>
  <si>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</si>
  <si>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</si>
  <si>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</si>
  <si>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</si>
  <si>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</si>
  <si>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</si>
  <si>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</si>
  <si>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</si>
  <si>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</si>
  <si>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</si>
  <si>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</si>
  <si>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</si>
  <si>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</si>
  <si>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</si>
  <si>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</si>
  <si>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</si>
  <si>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</si>
  <si>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</si>
  <si>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</si>
  <si>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</si>
  <si>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</si>
  <si>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</si>
  <si>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</si>
  <si>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</si>
  <si>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</si>
  <si>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</si>
  <si>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</si>
  <si>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</si>
  <si>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</si>
  <si>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</si>
  <si>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</si>
  <si>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</si>
  <si>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</si>
  <si>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</si>
  <si>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</si>
  <si>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</si>
  <si>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</si>
  <si>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</si>
  <si>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</si>
  <si>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</si>
  <si>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</si>
  <si>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</si>
  <si>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</si>
  <si>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</si>
  <si>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</si>
  <si>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</si>
  <si>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</si>
  <si>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</si>
  <si>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</si>
  <si>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</si>
  <si>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</si>
  <si>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</si>
  <si>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</si>
  <si>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</si>
  <si>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</si>
  <si>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</si>
  <si>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</si>
  <si>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</si>
  <si>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</si>
  <si>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</si>
  <si>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</si>
  <si>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</si>
  <si>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</si>
  <si>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</si>
  <si>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</si>
  <si>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</si>
  <si>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</si>
  <si>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</si>
  <si>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</si>
  <si>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</si>
  <si>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</si>
  <si>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</si>
  <si>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</si>
  <si>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</si>
  <si>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</si>
  <si>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</si>
  <si>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</si>
  <si>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</si>
  <si>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</si>
  <si>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</si>
  <si>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</si>
  <si>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</si>
  <si>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</si>
  <si>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</si>
  <si>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</si>
  <si>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</si>
  <si>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</si>
  <si>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</si>
  <si>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</si>
  <si>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</si>
  <si>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</si>
  <si>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</si>
  <si>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</si>
  <si>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</si>
  <si>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</si>
  <si>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</si>
  <si>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</si>
  <si>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</si>
  <si>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</si>
  <si>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</si>
  <si>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</si>
  <si>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</si>
  <si>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</si>
  <si>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</si>
  <si>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</si>
  <si>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</si>
  <si>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</si>
  <si>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</si>
  <si>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</si>
  <si>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</si>
  <si>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</si>
  <si>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</si>
  <si>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Екатериновка, г. Партизанск, с. Хмыловка, с. Хмельницкое, с. Тигровое, с. Владимиро-Александровское, д. Кирилловка, с. Бровничи , с. Золотая Далина, с. Голубовка, с. Фроловка, автодорога Находка-Лазо-Ольга-Кавалерово</t>
    </r>
  </si>
  <si>
    <t>Установка ВА-40 А</t>
  </si>
  <si>
    <t>Установка ВА-32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</si>
</sst>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159" sqref="E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7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7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7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7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7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34.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10598.52202188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f>2+14+23</f>
        <v>39</v>
      </c>
      <c r="F15" s="38">
        <v>31973</v>
      </c>
      <c r="G15" s="40">
        <f>E15*F15</f>
        <v>1246947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f>1+10+1</f>
        <v>12</v>
      </c>
      <c r="F16" s="39">
        <v>62451</v>
      </c>
      <c r="G16" s="41">
        <f t="shared" ref="G16:G141" si="0">E16*F16</f>
        <v>749412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f>1</f>
        <v>1</v>
      </c>
      <c r="F17" s="39">
        <v>81976</v>
      </c>
      <c r="G17" s="62">
        <f t="shared" si="0"/>
        <v>81976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>
        <f>0.021+1.11+1.13</f>
        <v>2.2610000000000001</v>
      </c>
      <c r="F21" s="39">
        <v>332958</v>
      </c>
      <c r="G21" s="41">
        <f t="shared" si="0"/>
        <v>752818.03800000006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4" t="s">
        <v>67</v>
      </c>
      <c r="D33" s="52" t="s">
        <v>68</v>
      </c>
      <c r="E33" s="34">
        <f>1+1+1</f>
        <v>3</v>
      </c>
      <c r="F33" s="43">
        <v>30828</v>
      </c>
      <c r="G33" s="95">
        <f t="shared" si="0"/>
        <v>92484</v>
      </c>
    </row>
    <row r="34" spans="1:7" s="7" customFormat="1" ht="15.75" hidden="1" customHeight="1" x14ac:dyDescent="0.25">
      <c r="A34" s="15">
        <v>20</v>
      </c>
      <c r="B34" s="96" t="s">
        <v>184</v>
      </c>
      <c r="C34" s="96" t="s">
        <v>310</v>
      </c>
      <c r="D34" s="96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6" t="s">
        <v>341</v>
      </c>
      <c r="C35" s="96" t="s">
        <v>313</v>
      </c>
      <c r="D35" s="96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6"/>
      <c r="C36" s="96" t="s">
        <v>314</v>
      </c>
      <c r="D36" s="96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2923637.0380000002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f>2+13+1+2+2+4+3+14+1+2+5+1+6+1+2+2</f>
        <v>61</v>
      </c>
      <c r="F39" s="38">
        <v>20381</v>
      </c>
      <c r="G39" s="40">
        <f t="shared" si="0"/>
        <v>1243241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f>2+2+2+1+2+2+1+2+2+1+1+5+2+1+1</f>
        <v>27</v>
      </c>
      <c r="F40" s="39">
        <v>40416</v>
      </c>
      <c r="G40" s="62">
        <f t="shared" si="0"/>
        <v>1091232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f>1+1+1</f>
        <v>3</v>
      </c>
      <c r="F41" s="39">
        <v>59326</v>
      </c>
      <c r="G41" s="62">
        <f t="shared" si="0"/>
        <v>177978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>
        <f>0.057+0.027+0.02+0.07</f>
        <v>0.17400000000000002</v>
      </c>
      <c r="F46" s="39">
        <v>243048</v>
      </c>
      <c r="G46" s="62">
        <f t="shared" si="0"/>
        <v>42290.352000000006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>
        <f>0.06+0.08+0.095</f>
        <v>0.23500000000000001</v>
      </c>
      <c r="F47" s="43">
        <v>280827</v>
      </c>
      <c r="G47" s="62">
        <f t="shared" si="0"/>
        <v>65994.345000000001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>
        <f>0.077</f>
        <v>7.6999999999999999E-2</v>
      </c>
      <c r="F48" s="39">
        <v>364317</v>
      </c>
      <c r="G48" s="62">
        <f t="shared" si="0"/>
        <v>28052.409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>
        <f>0.14+0.48+0.086+0.195+0.095+0.08+0.27+0.15</f>
        <v>1.496</v>
      </c>
      <c r="F49" s="39">
        <v>425045</v>
      </c>
      <c r="G49" s="62">
        <f t="shared" si="0"/>
        <v>635867.31999999995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>
        <f>0.48</f>
        <v>0.48</v>
      </c>
      <c r="F50" s="43">
        <v>493277</v>
      </c>
      <c r="G50" s="62">
        <f t="shared" si="0"/>
        <v>236772.96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>
        <v>0.21</v>
      </c>
      <c r="F71" s="43">
        <v>194525</v>
      </c>
      <c r="G71" s="63">
        <f>E71*F71</f>
        <v>40850.25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3562278.6359999999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>
        <f>1+1+1</f>
        <v>3</v>
      </c>
      <c r="F82" s="38">
        <v>442739</v>
      </c>
      <c r="G82" s="40">
        <f>E82*F82</f>
        <v>1328217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idden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350</v>
      </c>
      <c r="D108" s="51" t="s">
        <v>68</v>
      </c>
      <c r="E108" s="25">
        <f>1+1</f>
        <v>2</v>
      </c>
      <c r="F108" s="39">
        <v>7029</v>
      </c>
      <c r="G108" s="62">
        <f t="shared" si="0"/>
        <v>14058</v>
      </c>
    </row>
    <row r="109" spans="1:7" s="7" customFormat="1" ht="16.5" customHeight="1" thickBot="1" x14ac:dyDescent="0.3">
      <c r="A109" s="16">
        <v>89</v>
      </c>
      <c r="B109" s="47" t="s">
        <v>243</v>
      </c>
      <c r="C109" s="55" t="s">
        <v>351</v>
      </c>
      <c r="D109" s="51" t="s">
        <v>68</v>
      </c>
      <c r="E109" s="25">
        <f>1</f>
        <v>1</v>
      </c>
      <c r="F109" s="39">
        <v>8969</v>
      </c>
      <c r="G109" s="62">
        <f t="shared" si="0"/>
        <v>8969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1351244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>
        <f>0.12+0.2</f>
        <v>0.32</v>
      </c>
      <c r="F121" s="38">
        <v>995087</v>
      </c>
      <c r="G121" s="40">
        <f t="shared" si="0"/>
        <v>318427.84000000003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>
        <f>12+4+25+10+4</f>
        <v>55</v>
      </c>
      <c r="F122" s="39">
        <v>833</v>
      </c>
      <c r="G122" s="41">
        <f t="shared" si="0"/>
        <v>45815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f>12+2+30</f>
        <v>44</v>
      </c>
      <c r="F123" s="39">
        <v>823</v>
      </c>
      <c r="G123" s="62">
        <f t="shared" si="0"/>
        <v>36212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400454.84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>
        <f>1+1+5</f>
        <v>7</v>
      </c>
      <c r="F127" s="38">
        <v>2518</v>
      </c>
      <c r="G127" s="40">
        <f t="shared" si="0"/>
        <v>17626</v>
      </c>
    </row>
    <row r="128" spans="1:7" s="7" customFormat="1" ht="32.25" customHeight="1" thickBo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>
        <f>1</f>
        <v>1</v>
      </c>
      <c r="F128" s="39">
        <v>6451</v>
      </c>
      <c r="G128" s="41">
        <f t="shared" si="0"/>
        <v>6451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24077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16</v>
      </c>
      <c r="F147" s="38">
        <v>23146.93</v>
      </c>
      <c r="G147" s="40">
        <f t="shared" ref="G147:G162" si="4">E147*F147</f>
        <v>370350.88</v>
      </c>
    </row>
    <row r="148" spans="1:7" s="7" customFormat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>
        <v>1</v>
      </c>
      <c r="F148" s="39">
        <v>34212.29</v>
      </c>
      <c r="G148" s="41">
        <f t="shared" si="4"/>
        <v>34212.29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>
        <v>2.2200000000000002</v>
      </c>
      <c r="F150" s="39">
        <v>34212.29</v>
      </c>
      <c r="G150" s="41">
        <f t="shared" si="4"/>
        <v>75951.283800000005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>
        <v>4.5199999999999996</v>
      </c>
      <c r="F157" s="39">
        <v>31432.25</v>
      </c>
      <c r="G157" s="41">
        <f t="shared" si="4"/>
        <v>142073.76999999999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4.9240000000000004</v>
      </c>
      <c r="F158" s="39">
        <v>45405.97</v>
      </c>
      <c r="G158" s="41">
        <f t="shared" si="4"/>
        <v>223578.99628000002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15</v>
      </c>
      <c r="F160" s="39">
        <v>13851.91</v>
      </c>
      <c r="G160" s="41">
        <f t="shared" si="4"/>
        <v>207778.65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3.18</v>
      </c>
      <c r="F161" s="39">
        <v>21899.63</v>
      </c>
      <c r="G161" s="41">
        <f t="shared" si="4"/>
        <v>69640.823400000008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1123586.6934800001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4.08</v>
      </c>
      <c r="F165" s="38">
        <v>20889.439999999999</v>
      </c>
      <c r="G165" s="40">
        <f>E165*F165</f>
        <v>85228.915200000003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97.92</v>
      </c>
      <c r="F166" s="39">
        <v>11519.76</v>
      </c>
      <c r="G166" s="41">
        <f>E166*F166</f>
        <v>1128014.8992000001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1213243.8144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10598522.021880001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348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091 232,00"/>
        <filter val="1 123 586,69"/>
        <filter val="1 128 014,90"/>
        <filter val="1 213 243,81"/>
        <filter val="1 243 241,00"/>
        <filter val="1 246 947,00"/>
        <filter val="1 328 217,00"/>
        <filter val="1 351 244,00"/>
        <filter val="10 598 522,02"/>
        <filter val="14 058,00"/>
        <filter val="142 073,77"/>
        <filter val="17 626,00"/>
        <filter val="177 978,00"/>
        <filter val="2 923 637,04"/>
        <filter val="207 778,65"/>
        <filter val="223 579,00"/>
        <filter val="236 772,96"/>
        <filter val="24 077,00"/>
        <filter val="28 052,41"/>
        <filter val="3 562 278,64"/>
        <filter val="318 427,84"/>
        <filter val="34 212,29"/>
        <filter val="36 212,00"/>
        <filter val="370 350,88"/>
        <filter val="40 850,25"/>
        <filter val="400 454,84"/>
        <filter val="42 290,35"/>
        <filter val="45 815,00"/>
        <filter val="6 451,00"/>
        <filter val="635 867,32"/>
        <filter val="65 994,35"/>
        <filter val="69 640,82"/>
        <filter val="7"/>
        <filter val="749 412,00"/>
        <filter val="75 951,28"/>
        <filter val="752 818,04"/>
        <filter val="8 969,00"/>
        <filter val="81 976,00"/>
        <filter val="85 228,92"/>
        <filter val="92 484,00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2018-12-13T01:59:26Z</cp:lastPrinted>
  <dcterms:created xsi:type="dcterms:W3CDTF">1996-10-08T23:32:33Z</dcterms:created>
  <dcterms:modified xsi:type="dcterms:W3CDTF">2018-12-13T02:03:15Z</dcterms:modified>
</cp:coreProperties>
</file>